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forsikringsdrift.sharepoint.com/sites/FNF/Delte dokumenter/Statistikk og analyse/Kvartalstatistikkene/Premiestatistikk/Rapport/"/>
    </mc:Choice>
  </mc:AlternateContent>
  <xr:revisionPtr revIDLastSave="181" documentId="13_ncr:1_{EA2136B3-E387-4133-9659-05210FFB6EBD}" xr6:coauthVersionLast="47" xr6:coauthVersionMax="47" xr10:uidLastSave="{64A61284-8FB8-44CC-A78F-A281C68F45BC}"/>
  <bookViews>
    <workbookView xWindow="-108" yWindow="-108" windowWidth="30936" windowHeight="16776" tabRatio="805" xr2:uid="{00000000-000D-0000-FFFF-FFFF00000000}"/>
  </bookViews>
  <sheets>
    <sheet name="Forside" sheetId="63" r:id="rId1"/>
    <sheet name="Innhold" sheetId="2" r:id="rId2"/>
    <sheet name="Tab1" sheetId="3" r:id="rId3"/>
    <sheet name="Tab2" sheetId="4" r:id="rId4"/>
    <sheet name="Tab3" sheetId="5" r:id="rId5"/>
    <sheet name="Tab4" sheetId="6" r:id="rId6"/>
    <sheet name="Tab5" sheetId="7" r:id="rId7"/>
    <sheet name="Tab6" sheetId="8" r:id="rId8"/>
    <sheet name="Tab7" sheetId="60" r:id="rId9"/>
    <sheet name="Tab8" sheetId="10" r:id="rId10"/>
    <sheet name="Tab9" sheetId="55" r:id="rId11"/>
    <sheet name="Tab10" sheetId="14" r:id="rId12"/>
    <sheet name="Tab11" sheetId="15" r:id="rId13"/>
    <sheet name="Tab12" sheetId="52" r:id="rId14"/>
    <sheet name="Tab13" sheetId="53" r:id="rId15"/>
    <sheet name="Tab14" sheetId="54" r:id="rId16"/>
    <sheet name="Tab15" sheetId="16" r:id="rId17"/>
    <sheet name="Tab16" sheetId="17" r:id="rId18"/>
    <sheet name="Tab17" sheetId="18" r:id="rId19"/>
  </sheets>
  <externalReferences>
    <externalReference r:id="rId20"/>
  </externalReferences>
  <definedNames>
    <definedName name="DATA_11">#REF!</definedName>
    <definedName name="DATA_12">#REF!</definedName>
    <definedName name="DATA_21">#REF!</definedName>
    <definedName name="DATA_31">#REF!</definedName>
    <definedName name="DATA_32">#REF!</definedName>
    <definedName name="DATA_41">#REF!</definedName>
    <definedName name="DATA_42">#REF!</definedName>
    <definedName name="DATA_51">#REF!</definedName>
    <definedName name="DATA_52">#REF!</definedName>
    <definedName name="DATA_61">#REF!</definedName>
    <definedName name="DATA_62">#REF!</definedName>
    <definedName name="DATA_63">#REF!</definedName>
    <definedName name="DATA_64">#REF!</definedName>
    <definedName name="DATA_71">#REF!</definedName>
    <definedName name="DATA_72">#REF!</definedName>
    <definedName name="DATA_81">#REF!</definedName>
    <definedName name="DATA_82">#REF!</definedName>
    <definedName name="DATA_91">#REF!</definedName>
    <definedName name="DATA_92">#REF!</definedName>
    <definedName name="DATA_93">#REF!</definedName>
    <definedName name="DATA_B1">#REF!</definedName>
    <definedName name="DATA_B2">#REF!</definedName>
    <definedName name="DATA_K1">#REF!</definedName>
    <definedName name="DATA_K2">#REF!</definedName>
    <definedName name="DATA_M1">#REF!</definedName>
    <definedName name="DATA_M2">#REF!</definedName>
    <definedName name="DATA_P1">#REF!</definedName>
    <definedName name="DATA_P2">#REF!</definedName>
    <definedName name="Dato_1årsiden" localSheetId="0">[1]Tab5!$C$6</definedName>
    <definedName name="Dato_1årsiden">'Tab5'!$C$6</definedName>
    <definedName name="Dato_2årsiden">'Tab5'!$B$6</definedName>
    <definedName name="Dato_nå" localSheetId="0">[1]Tab5!$D$6</definedName>
    <definedName name="Dato_nå">'Tab5'!$D$6</definedName>
    <definedName name="_xlnm.Print_Area" localSheetId="1">Innhold!$A$1:$H$54</definedName>
    <definedName name="_xlnm.Print_Area" localSheetId="2">'Tab1'!$A$1:$C$53</definedName>
    <definedName name="_xlnm.Print_Area" localSheetId="16">'Tab15'!$A$1:$U$66</definedName>
    <definedName name="_xlnm.Print_Area" localSheetId="18">'Tab17'!$A$1:$C$53</definedName>
    <definedName name="_xlnm.Print_Area" localSheetId="3">'Tab2'!$A$1:$K$65</definedName>
    <definedName name="_xlnm.Print_Area">'Tab5'!$A$4:$G$63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K64" i="4" l="1"/>
  <c r="B53" i="2" l="1"/>
  <c r="A75" i="60" l="1"/>
  <c r="G74" i="60"/>
  <c r="H26" i="2"/>
  <c r="C52" i="18" l="1"/>
  <c r="G74" i="17"/>
  <c r="U65" i="16"/>
  <c r="U74" i="54"/>
  <c r="U74" i="53"/>
  <c r="U74" i="52"/>
  <c r="G74" i="15"/>
  <c r="U74" i="14"/>
  <c r="U74" i="8"/>
  <c r="U62" i="7"/>
  <c r="L55" i="6"/>
  <c r="L55" i="5"/>
  <c r="E64" i="4"/>
  <c r="C52" i="3"/>
  <c r="H24" i="2" l="1"/>
  <c r="H28" i="2" l="1"/>
  <c r="U74" i="10"/>
  <c r="A75" i="55" l="1"/>
  <c r="B97" i="4"/>
  <c r="C97" i="4"/>
  <c r="D97" i="4"/>
  <c r="B99" i="4"/>
  <c r="C99" i="4"/>
  <c r="D99" i="4"/>
  <c r="C91" i="4" l="1"/>
  <c r="B91" i="4"/>
  <c r="C87" i="4"/>
  <c r="B87" i="4"/>
  <c r="B88" i="4" l="1"/>
  <c r="G101" i="4"/>
  <c r="C88" i="4"/>
  <c r="C89" i="4"/>
  <c r="B89" i="4"/>
  <c r="G98" i="4"/>
  <c r="G97" i="4" l="1"/>
  <c r="G99" i="4"/>
  <c r="A74" i="55" l="1"/>
  <c r="A74" i="60"/>
  <c r="A75" i="53"/>
  <c r="A75" i="52"/>
  <c r="A75" i="54"/>
  <c r="A74" i="54"/>
  <c r="A74" i="53"/>
  <c r="A74" i="52"/>
  <c r="B107" i="4"/>
  <c r="B90" i="4" l="1"/>
  <c r="C90" i="4"/>
  <c r="B77" i="4" l="1"/>
  <c r="B106" i="4" l="1"/>
  <c r="A52" i="3"/>
  <c r="E101" i="4"/>
  <c r="E98" i="4"/>
  <c r="C84" i="4"/>
  <c r="C85" i="4"/>
  <c r="C82" i="4"/>
  <c r="B84" i="4"/>
  <c r="B85" i="4"/>
  <c r="B82" i="4"/>
  <c r="E99" i="4" l="1"/>
  <c r="E97" i="4"/>
  <c r="B86" i="4"/>
  <c r="C86" i="4"/>
  <c r="H32" i="2"/>
  <c r="H34" i="2" s="1"/>
  <c r="A75" i="10"/>
  <c r="A63" i="7"/>
  <c r="A66" i="16"/>
  <c r="A75" i="8"/>
  <c r="A56" i="6"/>
  <c r="A65" i="4"/>
  <c r="A56" i="5"/>
  <c r="A53" i="18"/>
  <c r="G65" i="4"/>
  <c r="A75" i="17"/>
  <c r="A75" i="15"/>
  <c r="A75" i="14"/>
  <c r="A53" i="3"/>
  <c r="A74" i="8"/>
  <c r="A62" i="7"/>
  <c r="A55" i="6"/>
  <c r="A74" i="17"/>
  <c r="A65" i="16"/>
  <c r="A74" i="15"/>
  <c r="A74" i="14"/>
  <c r="A74" i="10"/>
  <c r="A55" i="5"/>
  <c r="A64" i="4"/>
  <c r="G64" i="4"/>
  <c r="A52" i="18"/>
  <c r="B83" i="4"/>
  <c r="C83" i="4"/>
  <c r="H30" i="2" l="1"/>
  <c r="U74" i="55"/>
  <c r="G96" i="4"/>
  <c r="E96" i="4" s="1"/>
  <c r="H36" i="2"/>
  <c r="H38" i="2" s="1"/>
  <c r="H40" i="2" s="1"/>
  <c r="H43" i="2" s="1"/>
  <c r="B74" i="4" l="1"/>
  <c r="B75" i="4"/>
  <c r="B76" i="4"/>
  <c r="B78" i="4" l="1"/>
</calcChain>
</file>

<file path=xl/sharedStrings.xml><?xml version="1.0" encoding="utf-8"?>
<sst xmlns="http://schemas.openxmlformats.org/spreadsheetml/2006/main" count="3977" uniqueCount="182">
  <si>
    <t>Tilbake til innholdsfortegnelsen</t>
  </si>
  <si>
    <t>Bestandspremie i 1000 kr</t>
  </si>
  <si>
    <t>Markedsandel i prosent</t>
  </si>
  <si>
    <t>Selskap</t>
  </si>
  <si>
    <t>I ALT</t>
  </si>
  <si>
    <t xml:space="preserve"> </t>
  </si>
  <si>
    <t>INNHOLDSFORTEGNELSE</t>
  </si>
  <si>
    <t>Figur 1. Markedsandeler til de fire største selskaper, landbasert forsikring i alt ……………………………</t>
  </si>
  <si>
    <t>Figur 2. Bestandspremie i de største bransjene utenom motorvogn ………………………………………..</t>
  </si>
  <si>
    <t>Alle selskap</t>
  </si>
  <si>
    <t xml:space="preserve">Endring </t>
  </si>
  <si>
    <t>i prosent</t>
  </si>
  <si>
    <t>1. Motorvogn - totalt</t>
  </si>
  <si>
    <t>Personbil og varebil &lt; 3,5 t.</t>
  </si>
  <si>
    <t>Lastebil, buss og varebil &gt; 3,5 t.</t>
  </si>
  <si>
    <t>To-hjul</t>
  </si>
  <si>
    <t>Traktor, arbeidsmaskiner</t>
  </si>
  <si>
    <t>2. Motorvogn - herav trafikkforsikring</t>
  </si>
  <si>
    <t>Hjem</t>
  </si>
  <si>
    <t xml:space="preserve">Villa </t>
  </si>
  <si>
    <t>Hytte</t>
  </si>
  <si>
    <t>Andre</t>
  </si>
  <si>
    <t>Sum alle selskaper</t>
  </si>
  <si>
    <t>Markedsandeler - selskapstall</t>
  </si>
  <si>
    <t>Fritidsbåt</t>
  </si>
  <si>
    <t>Reise</t>
  </si>
  <si>
    <t>Ansvar</t>
  </si>
  <si>
    <t>Transport</t>
  </si>
  <si>
    <t>Andre bransjer</t>
  </si>
  <si>
    <t>Antall forsikringer</t>
  </si>
  <si>
    <t>Fors.sum (mill. kr.)</t>
  </si>
  <si>
    <t>Antall forsikrede</t>
  </si>
  <si>
    <t>Tabell 2.1 Landbasert forsikring i alt</t>
  </si>
  <si>
    <t>Tabell 3.1 Motorvogn i alt, bestandspremie</t>
  </si>
  <si>
    <t>SPESIAL I ALT</t>
  </si>
  <si>
    <t>I ALT LANDBASERT FORSIKRING</t>
  </si>
  <si>
    <t>Tabell 3.2 Motorvogn i alt, antall forsikringer</t>
  </si>
  <si>
    <t>Forsikringssum i mill. kr.</t>
  </si>
  <si>
    <t xml:space="preserve">Antall forsikrede </t>
  </si>
  <si>
    <t>Spesifikke kommentarer</t>
  </si>
  <si>
    <t>Tabell 1.1 Bestandspremie …………………………………………………………………………</t>
  </si>
  <si>
    <t>Tabell 1.2 Antall forsikringer / forsikringssum ………………………………………………….</t>
  </si>
  <si>
    <t>Tabell 2.1 Landbasert forsikring i alt ……………………………………………………………………</t>
  </si>
  <si>
    <t>Tabell 3.1 Motorvogn i alt, bestandspremie   …………………………………………………………..</t>
  </si>
  <si>
    <t>Tabell 3.2 Motorvogn i alt, antall forsikringer   …………………………………………………………</t>
  </si>
  <si>
    <t>2. FIGURDEL</t>
  </si>
  <si>
    <t>3. TABELLDEL</t>
  </si>
  <si>
    <t>Tabell 1.1  Bestandspremie</t>
  </si>
  <si>
    <t>Tabell 1.2  Antall forsikringer / forsikringssum</t>
  </si>
  <si>
    <t>Bestandsstatistikk</t>
  </si>
  <si>
    <t>4. PRINSIPPER, BEGREPER OG DEFINISJONER</t>
  </si>
  <si>
    <t>Privat</t>
  </si>
  <si>
    <t>Ulykke</t>
  </si>
  <si>
    <t>Yrkesskade</t>
  </si>
  <si>
    <t>Villa</t>
  </si>
  <si>
    <t>Øvrig-Privat</t>
  </si>
  <si>
    <t>Totalt</t>
  </si>
  <si>
    <t>Øvrig</t>
  </si>
  <si>
    <t>Trafikk</t>
  </si>
  <si>
    <t>FIG 1</t>
  </si>
  <si>
    <t>FIG 4</t>
  </si>
  <si>
    <t>FIG 3</t>
  </si>
  <si>
    <t>FIG 2</t>
  </si>
  <si>
    <t>Figur 2. Bestandspremie i de største bransjene utenom motorvogn</t>
  </si>
  <si>
    <t>Tab3</t>
  </si>
  <si>
    <t>1. HOVEDTREKK …………………………………………………………………………………………………..</t>
  </si>
  <si>
    <t>4. PRINSIPPER, BEGREPER OG DEFINISJONER …………………………………………………</t>
  </si>
  <si>
    <t>For mer detaljert beskrivelse av statistikkens innhold henviser vi til punkt 4. Prinsipper,</t>
  </si>
  <si>
    <t>Tab1</t>
  </si>
  <si>
    <t>Tab2</t>
  </si>
  <si>
    <t>Tab4</t>
  </si>
  <si>
    <t>Tab5</t>
  </si>
  <si>
    <t>Tab6</t>
  </si>
  <si>
    <t>Tab8</t>
  </si>
  <si>
    <t>Tab11</t>
  </si>
  <si>
    <t>Tab12</t>
  </si>
  <si>
    <t>Tab13</t>
  </si>
  <si>
    <t>Tab14</t>
  </si>
  <si>
    <t>Tab15</t>
  </si>
  <si>
    <t>gjeldende</t>
  </si>
  <si>
    <t>Figur 1. Markedsandeler til de fire største selskapene, landbasert forsikring i alt</t>
  </si>
  <si>
    <t>If Skadeforsikring</t>
  </si>
  <si>
    <t>Gjensidige</t>
  </si>
  <si>
    <t>Tab10</t>
  </si>
  <si>
    <t>Tryg</t>
  </si>
  <si>
    <t>Næring</t>
  </si>
  <si>
    <t>Fiskeoppdrett</t>
  </si>
  <si>
    <t>PERSON I ALT</t>
  </si>
  <si>
    <t xml:space="preserve">   Antall forsikringer</t>
  </si>
  <si>
    <t>Andre personprodukter (inkl. trygghet)</t>
  </si>
  <si>
    <t>Eierskifte</t>
  </si>
  <si>
    <t>PRIVAT</t>
  </si>
  <si>
    <t>NÆRING</t>
  </si>
  <si>
    <t>3. Brann-kombinert</t>
  </si>
  <si>
    <t>Hobbydyr / Kjæledyr / Husdyr</t>
  </si>
  <si>
    <t>Landbruk</t>
  </si>
  <si>
    <t>Barn</t>
  </si>
  <si>
    <t>Behandling</t>
  </si>
  <si>
    <t>Kritisk sykdom</t>
  </si>
  <si>
    <t>4. Person</t>
  </si>
  <si>
    <t>5. Spesial</t>
  </si>
  <si>
    <t>BRANN-KOMBINERT I ALT</t>
  </si>
  <si>
    <t>Tab17</t>
  </si>
  <si>
    <t>Tab16</t>
  </si>
  <si>
    <t>TOTALT</t>
  </si>
  <si>
    <t>MOTORVOGN I ALT</t>
  </si>
  <si>
    <t>begreper og definisjoner på side 23.</t>
  </si>
  <si>
    <t>INDIVIDUELL</t>
  </si>
  <si>
    <t>KOLLEKTIV</t>
  </si>
  <si>
    <t>Tabell 4.1 Brann-kombinert, bestandspremie</t>
  </si>
  <si>
    <t>Tabell 4.2 Brann-kombinert, antall forsikringer / forsikringssum</t>
  </si>
  <si>
    <t>Tabell 5.1 Person i alt, bestandspremie</t>
  </si>
  <si>
    <t>Tabell 5.2  Person i alt, antall forsikrede</t>
  </si>
  <si>
    <t>Tabell 5.3 Person - herav Ulykke, bestandspremie</t>
  </si>
  <si>
    <t>Tabell 5.4 Person - herav Ulykke, antall forsikrede</t>
  </si>
  <si>
    <t>Tabell 5.5 Person - herav Yrkesskade, bestandspremie</t>
  </si>
  <si>
    <t>Tabell 5.6 Person - herav Yrkesskade, antall forsikrede</t>
  </si>
  <si>
    <t>Tabell 5.7 Person - herav Barn, bestandspremie</t>
  </si>
  <si>
    <t>Tabell 5.8 Person - herav Barn, antall forsikrede</t>
  </si>
  <si>
    <t>Tabell 5.9 Person - herav Kritisk sykdom, bestandspremie</t>
  </si>
  <si>
    <t>Tabell 5.10 Person - herav Kritisk sykdom, antall forsikrede</t>
  </si>
  <si>
    <t>Tabell 5.11 Person - herav Behandling, bestandspremie</t>
  </si>
  <si>
    <t>Tabell 5.12 Person - herav Behandling, antall forsikrede</t>
  </si>
  <si>
    <t>Tabell 6.1 Spesial i alt, bestandspremie</t>
  </si>
  <si>
    <t>Tabell 6.2 Spesial - herav Ansvar, bestandspremie</t>
  </si>
  <si>
    <t>Tabell 6.3 Spesial - herav Ansvar, antall forsikringer</t>
  </si>
  <si>
    <t>Tabell 4.1 Brann-kombinert, bestandspremie   ……………………………………………</t>
  </si>
  <si>
    <t>Tabell 4.2 Brann-kombinert, antall forsikringer   ……………………………………………</t>
  </si>
  <si>
    <t>Tabell 5.1 Person i alt, bestandspremie   …………………………………………</t>
  </si>
  <si>
    <t>Tabell 5.2 Person i alt, antall forsikrede   ……………………………………………</t>
  </si>
  <si>
    <t>Tabell 5.3 Person - herav Ulykke, bestandspremie   …………………………………………………………………</t>
  </si>
  <si>
    <t>Tabell 5.4 Person - herav Ulykke, antall forsikrede   …………………………………………………………………</t>
  </si>
  <si>
    <t>Tabell 5.5 Person - herav Yrkesskade, bestandspremie   …………………………………………………………..</t>
  </si>
  <si>
    <t>Tabell 5.6 Person - herav Yrkesskade, antall forsikrede   …………………………………………………………</t>
  </si>
  <si>
    <t>Tabell 5.7 Person - herav Barn, bestandspremie   …………………………………………………………..</t>
  </si>
  <si>
    <t>Tabell 5.8 Person - herav Barn, antall forsikrede   …………………………………………………………</t>
  </si>
  <si>
    <t>Tabell 5.9 Person - herav Kritisk sykdom, bestandspremie   …………………………………………………………..</t>
  </si>
  <si>
    <t>Tabell 5.10 Person - herav Kritisk sykdom, antall forsikrede   …………………………………………………………</t>
  </si>
  <si>
    <t>Tabell 5.11.Person - herav Behandling, bestandspremie   …………………………………………………………..</t>
  </si>
  <si>
    <t>Tabell 5.12 Person - herav Behandling, antall forsikrede   …………………………………………………………</t>
  </si>
  <si>
    <t>Tabell 6.1  Spesial i alt, bestandspremie   ………………………………………………………………</t>
  </si>
  <si>
    <t>Tabell 6.2  Spesial - herav Ansvar, bestandspremie   …………………………………………………………………….</t>
  </si>
  <si>
    <t>Tabell 6.3  Spesial - herav Ansvar, antall forsikringer   ……………………………………………………….</t>
  </si>
  <si>
    <t>Tab9</t>
  </si>
  <si>
    <t>Tab7</t>
  </si>
  <si>
    <t>Antall trafikkforsikringer</t>
  </si>
  <si>
    <t>Tabell 3.3 Person og varebil &lt; 3.5 t, bestandspremie</t>
  </si>
  <si>
    <t>Tabell 3.4 Person og varebil &lt; 3.5 t, antall trafikkforsikringer</t>
  </si>
  <si>
    <t>Tabell 3.3 Personbil og varebil &lt;3.5 t, bestandspremie   ………………………………………………</t>
  </si>
  <si>
    <t>Tabell 3.4 Personbil og varebil &lt;3.5 t, antall trafikkforsikringer   ………………………………………</t>
  </si>
  <si>
    <t>Figur 3. Bestandspremie fordelt på private forsikringer og næringslivsforsikringer</t>
  </si>
  <si>
    <t>Figur 3. Bestandspremie fordelt på private forsikringer og næringslivsforsikringer ………………………………………………</t>
  </si>
  <si>
    <t>Fremtind</t>
  </si>
  <si>
    <t>31.12.2023</t>
  </si>
  <si>
    <t>31.12.2024</t>
  </si>
  <si>
    <t>31.12.2025</t>
  </si>
  <si>
    <t xml:space="preserve">-   </t>
  </si>
  <si>
    <t>Storebrand</t>
  </si>
  <si>
    <t>EGRO Forsikring</t>
  </si>
  <si>
    <t>JBF Forsikring Gjensidig</t>
  </si>
  <si>
    <t>Protector Forsikring</t>
  </si>
  <si>
    <t>KLP Skadeforsikring</t>
  </si>
  <si>
    <t>DNB Livsforsikring</t>
  </si>
  <si>
    <t>Nordea</t>
  </si>
  <si>
    <t>Oslo Pensjonsforsikring</t>
  </si>
  <si>
    <t>Gar-Bo Försäkring AB</t>
  </si>
  <si>
    <t>Ly Forsikring</t>
  </si>
  <si>
    <t>Eika Forsikring</t>
  </si>
  <si>
    <t>Telenor Forsikring</t>
  </si>
  <si>
    <t>YouPlus Livsforsikring</t>
  </si>
  <si>
    <t>Eir Försäkring AB</t>
  </si>
  <si>
    <t>Oslo Forsikring</t>
  </si>
  <si>
    <t>Frende Forsikring</t>
  </si>
  <si>
    <t>KNIF Trygghet Forsikring</t>
  </si>
  <si>
    <t>Landkreditt Forsikring</t>
  </si>
  <si>
    <t>Granne Forsikring</t>
  </si>
  <si>
    <t>Euro Insurance LTD</t>
  </si>
  <si>
    <t>Skogbrand</t>
  </si>
  <si>
    <t>W R Berkley</t>
  </si>
  <si>
    <t>WaterCircles</t>
  </si>
  <si>
    <t>Euro Accident</t>
  </si>
  <si>
    <t>HDI Global Specialty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</si>
</sst>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_)"/>
    <numFmt numFmtId="166" formatCode="_ * #,##0_ ;_ * \-#,##0_ ;_ * &quot;-&quot;??_ ;_ @_ "/>
    <numFmt numFmtId="167" formatCode="0.0"/>
    <numFmt numFmtId="168" formatCode="0.0\ %"/>
    <numFmt numFmtId="169" formatCode="#,##0.000"/>
    <numFmt numFmtId="170" formatCode="_ * #.0_ ;_ * \-#.0_ ;_ * &quot;-&quot;??_ ;_ @_ "/>
    <numFmt numFmtId="171" formatCode="_ * 0.0_)\ ;_ * \-0.0_)\ ;_ * &quot;-&quot;??_ ;_ @_ 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2"/>
      <color indexed="12"/>
      <name val="System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i/>
      <sz val="12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18"/>
      <color indexed="23"/>
      <name val="Times New Roman"/>
      <family val="1"/>
    </font>
    <font>
      <sz val="14"/>
      <color indexed="23"/>
      <name val="Times New Roman"/>
      <family val="1"/>
    </font>
    <font>
      <sz val="10"/>
      <color indexed="2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8"/>
      <color rgb="FF3B6E8F"/>
      <name val="Cambria"/>
      <family val="1"/>
      <scheme val="maj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26"/>
      <color rgb="FF3B6E8F"/>
      <name val="Cambria"/>
      <family val="1"/>
      <scheme val="major"/>
    </font>
    <font>
      <b/>
      <sz val="28"/>
      <color rgb="FF54758C"/>
      <name val="Arial"/>
      <family val="2"/>
    </font>
    <font>
      <sz val="26"/>
      <color rgb="FF54758C"/>
      <name val="Arial"/>
      <family val="2"/>
    </font>
    <font>
      <sz val="14"/>
      <name val="Arial"/>
      <family val="2"/>
    </font>
    <font>
      <sz val="14"/>
      <color indexed="22"/>
      <name val="Times New Roman"/>
      <family val="1"/>
    </font>
    <font>
      <sz val="10"/>
      <name val="Arial"/>
      <family val="2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164" fontId="6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0" fillId="0" borderId="0"/>
    <xf numFmtId="43" fontId="30" fillId="0" borderId="0" applyFont="0" applyFill="0" applyBorder="0" applyAlignment="0" applyProtection="0"/>
    <xf numFmtId="0" fontId="6" fillId="0" borderId="0"/>
    <xf numFmtId="0" fontId="36" fillId="0" borderId="0"/>
    <xf numFmtId="0" fontId="6" fillId="0" borderId="0"/>
  </cellStyleXfs>
  <cellXfs count="188">
    <xf numFmtId="0" fontId="0" fillId="0" borderId="0" xfId="0"/>
    <xf numFmtId="0" fontId="9" fillId="0" borderId="0" xfId="0" applyFont="1"/>
    <xf numFmtId="0" fontId="8" fillId="0" borderId="0" xfId="4" applyAlignment="1" applyProtection="1">
      <alignment horizontal="left"/>
    </xf>
    <xf numFmtId="0" fontId="9" fillId="0" borderId="0" xfId="0" applyFont="1" applyAlignment="1">
      <alignment horizontal="left"/>
    </xf>
    <xf numFmtId="0" fontId="10" fillId="0" borderId="0" xfId="4" applyFont="1" applyAlignment="1" applyProtection="1">
      <alignment horizontal="left"/>
    </xf>
    <xf numFmtId="0" fontId="11" fillId="2" borderId="0" xfId="0" applyFont="1" applyFill="1"/>
    <xf numFmtId="165" fontId="9" fillId="0" borderId="0" xfId="0" applyNumberFormat="1" applyFont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2" xfId="0" applyFont="1" applyFill="1" applyBorder="1"/>
    <xf numFmtId="0" fontId="9" fillId="2" borderId="4" xfId="0" applyFont="1" applyFill="1" applyBorder="1"/>
    <xf numFmtId="0" fontId="12" fillId="2" borderId="5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/>
    </xf>
    <xf numFmtId="14" fontId="12" fillId="2" borderId="7" xfId="0" applyNumberFormat="1" applyFont="1" applyFill="1" applyBorder="1" applyAlignment="1">
      <alignment horizontal="right"/>
    </xf>
    <xf numFmtId="14" fontId="12" fillId="2" borderId="8" xfId="0" applyNumberFormat="1" applyFont="1" applyFill="1" applyBorder="1" applyAlignment="1">
      <alignment horizontal="right"/>
    </xf>
    <xf numFmtId="0" fontId="9" fillId="0" borderId="9" xfId="0" applyFont="1" applyBorder="1"/>
    <xf numFmtId="166" fontId="9" fillId="0" borderId="0" xfId="1" applyNumberFormat="1" applyFont="1" applyProtection="1"/>
    <xf numFmtId="166" fontId="9" fillId="0" borderId="10" xfId="1" applyNumberFormat="1" applyFont="1" applyBorder="1" applyProtection="1"/>
    <xf numFmtId="0" fontId="12" fillId="0" borderId="11" xfId="0" applyFont="1" applyBorder="1"/>
    <xf numFmtId="166" fontId="12" fillId="0" borderId="12" xfId="1" applyNumberFormat="1" applyFont="1" applyBorder="1" applyProtection="1"/>
    <xf numFmtId="166" fontId="12" fillId="0" borderId="13" xfId="1" applyNumberFormat="1" applyFont="1" applyBorder="1" applyProtection="1"/>
    <xf numFmtId="165" fontId="12" fillId="0" borderId="12" xfId="0" applyNumberFormat="1" applyFont="1" applyBorder="1"/>
    <xf numFmtId="0" fontId="9" fillId="0" borderId="7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9" fillId="0" borderId="0" xfId="0" applyNumberFormat="1" applyFont="1" applyAlignment="1">
      <alignment horizontal="right"/>
    </xf>
    <xf numFmtId="165" fontId="9" fillId="0" borderId="14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15" xfId="0" applyFont="1" applyFill="1" applyBorder="1" applyAlignment="1">
      <alignment horizontal="left"/>
    </xf>
    <xf numFmtId="14" fontId="12" fillId="2" borderId="16" xfId="0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right"/>
    </xf>
    <xf numFmtId="0" fontId="12" fillId="2" borderId="18" xfId="0" applyFont="1" applyFill="1" applyBorder="1" applyAlignment="1">
      <alignment horizontal="center"/>
    </xf>
    <xf numFmtId="14" fontId="12" fillId="2" borderId="19" xfId="0" applyNumberFormat="1" applyFont="1" applyFill="1" applyBorder="1" applyAlignment="1">
      <alignment horizontal="center"/>
    </xf>
    <xf numFmtId="165" fontId="12" fillId="0" borderId="17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6" fillId="0" borderId="0" xfId="0" applyFont="1"/>
    <xf numFmtId="0" fontId="12" fillId="2" borderId="3" xfId="0" applyFont="1" applyFill="1" applyBorder="1"/>
    <xf numFmtId="0" fontId="12" fillId="0" borderId="0" xfId="0" applyFont="1"/>
    <xf numFmtId="0" fontId="12" fillId="0" borderId="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165" fontId="12" fillId="0" borderId="22" xfId="0" applyNumberFormat="1" applyFont="1" applyBorder="1"/>
    <xf numFmtId="0" fontId="8" fillId="0" borderId="0" xfId="4" applyAlignment="1" applyProtection="1"/>
    <xf numFmtId="166" fontId="12" fillId="0" borderId="0" xfId="1" applyNumberFormat="1" applyFont="1" applyBorder="1" applyProtection="1"/>
    <xf numFmtId="165" fontId="12" fillId="0" borderId="0" xfId="0" applyNumberFormat="1" applyFont="1"/>
    <xf numFmtId="165" fontId="17" fillId="0" borderId="0" xfId="0" applyNumberFormat="1" applyFont="1"/>
    <xf numFmtId="0" fontId="18" fillId="0" borderId="0" xfId="0" applyFont="1"/>
    <xf numFmtId="0" fontId="15" fillId="0" borderId="7" xfId="0" applyFont="1" applyBorder="1"/>
    <xf numFmtId="166" fontId="9" fillId="0" borderId="23" xfId="1" applyNumberFormat="1" applyFont="1" applyBorder="1" applyAlignment="1" applyProtection="1">
      <alignment horizontal="center"/>
    </xf>
    <xf numFmtId="166" fontId="9" fillId="0" borderId="24" xfId="1" applyNumberFormat="1" applyFont="1" applyBorder="1" applyAlignment="1" applyProtection="1">
      <alignment horizontal="center"/>
    </xf>
    <xf numFmtId="166" fontId="12" fillId="0" borderId="24" xfId="1" applyNumberFormat="1" applyFont="1" applyBorder="1" applyAlignment="1" applyProtection="1">
      <alignment horizontal="center"/>
    </xf>
    <xf numFmtId="166" fontId="12" fillId="0" borderId="25" xfId="1" applyNumberFormat="1" applyFont="1" applyBorder="1" applyAlignment="1" applyProtection="1">
      <alignment horizontal="center"/>
    </xf>
    <xf numFmtId="0" fontId="14" fillId="0" borderId="26" xfId="0" applyFont="1" applyBorder="1" applyAlignment="1">
      <alignment horizontal="left"/>
    </xf>
    <xf numFmtId="0" fontId="9" fillId="0" borderId="26" xfId="0" applyFont="1" applyBorder="1"/>
    <xf numFmtId="0" fontId="12" fillId="0" borderId="21" xfId="0" applyFont="1" applyBorder="1" applyAlignment="1">
      <alignment horizontal="center"/>
    </xf>
    <xf numFmtId="14" fontId="12" fillId="2" borderId="12" xfId="0" applyNumberFormat="1" applyFont="1" applyFill="1" applyBorder="1" applyAlignment="1">
      <alignment horizontal="center"/>
    </xf>
    <xf numFmtId="14" fontId="12" fillId="2" borderId="27" xfId="0" applyNumberFormat="1" applyFont="1" applyFill="1" applyBorder="1" applyAlignment="1">
      <alignment horizontal="right"/>
    </xf>
    <xf numFmtId="14" fontId="17" fillId="0" borderId="0" xfId="0" quotePrefix="1" applyNumberFormat="1" applyFont="1" applyAlignment="1">
      <alignment horizontal="right"/>
    </xf>
    <xf numFmtId="14" fontId="0" fillId="0" borderId="0" xfId="0" quotePrefix="1" applyNumberFormat="1"/>
    <xf numFmtId="168" fontId="6" fillId="0" borderId="0" xfId="7" applyNumberFormat="1"/>
    <xf numFmtId="0" fontId="10" fillId="0" borderId="0" xfId="3" applyFont="1" applyAlignment="1" applyProtection="1">
      <alignment horizontal="left"/>
    </xf>
    <xf numFmtId="14" fontId="19" fillId="0" borderId="0" xfId="0" quotePrefix="1" applyNumberFormat="1" applyFont="1"/>
    <xf numFmtId="0" fontId="7" fillId="0" borderId="0" xfId="4" applyFont="1" applyAlignment="1" applyProtection="1"/>
    <xf numFmtId="0" fontId="7" fillId="0" borderId="0" xfId="4" applyFont="1" applyAlignment="1" applyProtection="1">
      <alignment horizontal="left"/>
    </xf>
    <xf numFmtId="0" fontId="7" fillId="0" borderId="0" xfId="5" applyAlignment="1" applyProtection="1"/>
    <xf numFmtId="14" fontId="6" fillId="0" borderId="0" xfId="0" quotePrefix="1" applyNumberFormat="1" applyFont="1"/>
    <xf numFmtId="165" fontId="9" fillId="0" borderId="28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170" fontId="9" fillId="0" borderId="17" xfId="0" applyNumberFormat="1" applyFont="1" applyBorder="1" applyAlignment="1">
      <alignment horizontal="right"/>
    </xf>
    <xf numFmtId="171" fontId="9" fillId="0" borderId="17" xfId="0" applyNumberFormat="1" applyFont="1" applyBorder="1" applyAlignment="1">
      <alignment horizontal="right"/>
    </xf>
    <xf numFmtId="171" fontId="12" fillId="0" borderId="17" xfId="0" applyNumberFormat="1" applyFont="1" applyBorder="1" applyAlignment="1">
      <alignment horizontal="right"/>
    </xf>
    <xf numFmtId="171" fontId="9" fillId="0" borderId="0" xfId="0" applyNumberFormat="1" applyFont="1" applyAlignment="1">
      <alignment horizontal="right"/>
    </xf>
    <xf numFmtId="171" fontId="9" fillId="0" borderId="14" xfId="0" applyNumberFormat="1" applyFont="1" applyBorder="1" applyAlignment="1">
      <alignment horizontal="right"/>
    </xf>
    <xf numFmtId="171" fontId="9" fillId="0" borderId="28" xfId="0" applyNumberFormat="1" applyFont="1" applyBorder="1" applyAlignment="1">
      <alignment horizontal="right"/>
    </xf>
    <xf numFmtId="171" fontId="12" fillId="0" borderId="12" xfId="0" applyNumberFormat="1" applyFont="1" applyBorder="1"/>
    <xf numFmtId="171" fontId="12" fillId="0" borderId="22" xfId="0" applyNumberFormat="1" applyFont="1" applyBorder="1"/>
    <xf numFmtId="171" fontId="12" fillId="0" borderId="19" xfId="0" applyNumberFormat="1" applyFont="1" applyBorder="1" applyAlignment="1">
      <alignment horizontal="right"/>
    </xf>
    <xf numFmtId="171" fontId="12" fillId="0" borderId="22" xfId="0" applyNumberFormat="1" applyFont="1" applyBorder="1" applyAlignment="1">
      <alignment horizontal="right"/>
    </xf>
    <xf numFmtId="0" fontId="12" fillId="2" borderId="20" xfId="0" applyFont="1" applyFill="1" applyBorder="1"/>
    <xf numFmtId="166" fontId="9" fillId="0" borderId="9" xfId="1" applyNumberFormat="1" applyFont="1" applyBorder="1" applyAlignment="1" applyProtection="1">
      <alignment horizontal="center"/>
    </xf>
    <xf numFmtId="166" fontId="12" fillId="0" borderId="9" xfId="1" applyNumberFormat="1" applyFont="1" applyBorder="1" applyAlignment="1" applyProtection="1">
      <alignment horizontal="center"/>
    </xf>
    <xf numFmtId="166" fontId="12" fillId="0" borderId="11" xfId="1" applyNumberFormat="1" applyFont="1" applyBorder="1" applyAlignment="1" applyProtection="1">
      <alignment horizontal="center"/>
    </xf>
    <xf numFmtId="166" fontId="9" fillId="0" borderId="29" xfId="1" applyNumberFormat="1" applyFont="1" applyBorder="1" applyAlignment="1" applyProtection="1">
      <alignment horizontal="center"/>
    </xf>
    <xf numFmtId="14" fontId="12" fillId="2" borderId="15" xfId="0" applyNumberFormat="1" applyFont="1" applyFill="1" applyBorder="1" applyAlignment="1">
      <alignment horizontal="center"/>
    </xf>
    <xf numFmtId="0" fontId="14" fillId="0" borderId="26" xfId="0" applyFont="1" applyBorder="1" applyAlignment="1">
      <alignment horizontal="right"/>
    </xf>
    <xf numFmtId="14" fontId="12" fillId="2" borderId="5" xfId="0" applyNumberFormat="1" applyFont="1" applyFill="1" applyBorder="1" applyAlignment="1">
      <alignment horizontal="right"/>
    </xf>
    <xf numFmtId="166" fontId="9" fillId="0" borderId="21" xfId="1" applyNumberFormat="1" applyFont="1" applyBorder="1" applyProtection="1"/>
    <xf numFmtId="166" fontId="12" fillId="0" borderId="15" xfId="1" applyNumberFormat="1" applyFont="1" applyBorder="1" applyProtection="1"/>
    <xf numFmtId="0" fontId="12" fillId="0" borderId="21" xfId="0" applyFont="1" applyBorder="1"/>
    <xf numFmtId="14" fontId="12" fillId="2" borderId="13" xfId="0" applyNumberFormat="1" applyFont="1" applyFill="1" applyBorder="1" applyAlignment="1">
      <alignment horizontal="center"/>
    </xf>
    <xf numFmtId="3" fontId="12" fillId="0" borderId="10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0" fontId="9" fillId="0" borderId="21" xfId="0" applyFont="1" applyBorder="1"/>
    <xf numFmtId="0" fontId="9" fillId="0" borderId="3" xfId="0" applyFont="1" applyBorder="1"/>
    <xf numFmtId="0" fontId="0" fillId="0" borderId="26" xfId="0" applyBorder="1"/>
    <xf numFmtId="0" fontId="12" fillId="0" borderId="15" xfId="0" applyFont="1" applyBorder="1"/>
    <xf numFmtId="166" fontId="9" fillId="0" borderId="28" xfId="1" applyNumberFormat="1" applyFont="1" applyBorder="1" applyProtection="1"/>
    <xf numFmtId="166" fontId="12" fillId="0" borderId="16" xfId="1" applyNumberFormat="1" applyFont="1" applyBorder="1" applyProtection="1"/>
    <xf numFmtId="0" fontId="12" fillId="2" borderId="29" xfId="0" applyFont="1" applyFill="1" applyBorder="1"/>
    <xf numFmtId="0" fontId="12" fillId="2" borderId="30" xfId="0" applyFont="1" applyFill="1" applyBorder="1" applyAlignment="1">
      <alignment horizontal="left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9" fillId="2" borderId="0" xfId="0" applyFont="1" applyFill="1"/>
    <xf numFmtId="14" fontId="12" fillId="2" borderId="0" xfId="0" applyNumberFormat="1" applyFont="1" applyFill="1" applyAlignment="1">
      <alignment horizontal="right"/>
    </xf>
    <xf numFmtId="166" fontId="9" fillId="0" borderId="0" xfId="1" applyNumberFormat="1" applyFont="1" applyBorder="1" applyProtection="1"/>
    <xf numFmtId="171" fontId="12" fillId="0" borderId="0" xfId="0" applyNumberFormat="1" applyFont="1"/>
    <xf numFmtId="166" fontId="9" fillId="0" borderId="26" xfId="1" applyNumberFormat="1" applyFont="1" applyBorder="1" applyProtection="1"/>
    <xf numFmtId="171" fontId="9" fillId="0" borderId="26" xfId="0" applyNumberFormat="1" applyFont="1" applyBorder="1" applyAlignment="1">
      <alignment horizontal="right"/>
    </xf>
    <xf numFmtId="0" fontId="9" fillId="0" borderId="0" xfId="9" applyFont="1"/>
    <xf numFmtId="0" fontId="7" fillId="0" borderId="0" xfId="5" applyAlignment="1" applyProtection="1">
      <alignment horizontal="left"/>
    </xf>
    <xf numFmtId="0" fontId="9" fillId="0" borderId="0" xfId="9" applyFont="1" applyAlignment="1">
      <alignment horizontal="left"/>
    </xf>
    <xf numFmtId="0" fontId="10" fillId="0" borderId="0" xfId="5" applyFont="1" applyAlignment="1" applyProtection="1">
      <alignment horizontal="left"/>
    </xf>
    <xf numFmtId="0" fontId="11" fillId="2" borderId="0" xfId="9" applyFont="1" applyFill="1"/>
    <xf numFmtId="165" fontId="9" fillId="0" borderId="0" xfId="9" applyNumberFormat="1" applyFont="1"/>
    <xf numFmtId="0" fontId="12" fillId="2" borderId="1" xfId="9" applyFont="1" applyFill="1" applyBorder="1"/>
    <xf numFmtId="0" fontId="12" fillId="2" borderId="2" xfId="9" applyFont="1" applyFill="1" applyBorder="1"/>
    <xf numFmtId="0" fontId="12" fillId="2" borderId="3" xfId="9" applyFont="1" applyFill="1" applyBorder="1" applyAlignment="1">
      <alignment horizontal="center"/>
    </xf>
    <xf numFmtId="0" fontId="9" fillId="2" borderId="3" xfId="9" applyFont="1" applyFill="1" applyBorder="1"/>
    <xf numFmtId="0" fontId="9" fillId="2" borderId="2" xfId="9" applyFont="1" applyFill="1" applyBorder="1"/>
    <xf numFmtId="0" fontId="9" fillId="2" borderId="4" xfId="9" applyFont="1" applyFill="1" applyBorder="1"/>
    <xf numFmtId="0" fontId="12" fillId="2" borderId="5" xfId="9" applyFont="1" applyFill="1" applyBorder="1" applyAlignment="1">
      <alignment horizontal="left"/>
    </xf>
    <xf numFmtId="14" fontId="12" fillId="2" borderId="6" xfId="9" applyNumberFormat="1" applyFont="1" applyFill="1" applyBorder="1" applyAlignment="1">
      <alignment horizontal="right"/>
    </xf>
    <xf numFmtId="14" fontId="12" fillId="2" borderId="7" xfId="9" applyNumberFormat="1" applyFont="1" applyFill="1" applyBorder="1" applyAlignment="1">
      <alignment horizontal="right"/>
    </xf>
    <xf numFmtId="14" fontId="12" fillId="2" borderId="27" xfId="9" applyNumberFormat="1" applyFont="1" applyFill="1" applyBorder="1" applyAlignment="1">
      <alignment horizontal="right"/>
    </xf>
    <xf numFmtId="14" fontId="12" fillId="2" borderId="8" xfId="9" applyNumberFormat="1" applyFont="1" applyFill="1" applyBorder="1" applyAlignment="1">
      <alignment horizontal="right"/>
    </xf>
    <xf numFmtId="0" fontId="9" fillId="0" borderId="9" xfId="9" applyFont="1" applyBorder="1"/>
    <xf numFmtId="171" fontId="9" fillId="0" borderId="31" xfId="9" applyNumberFormat="1" applyFont="1" applyBorder="1" applyAlignment="1">
      <alignment horizontal="right"/>
    </xf>
    <xf numFmtId="171" fontId="9" fillId="0" borderId="0" xfId="9" applyNumberFormat="1" applyFont="1" applyAlignment="1">
      <alignment horizontal="right"/>
    </xf>
    <xf numFmtId="171" fontId="9" fillId="0" borderId="14" xfId="9" applyNumberFormat="1" applyFont="1" applyBorder="1" applyAlignment="1">
      <alignment horizontal="right"/>
    </xf>
    <xf numFmtId="171" fontId="9" fillId="0" borderId="28" xfId="9" applyNumberFormat="1" applyFont="1" applyBorder="1" applyAlignment="1">
      <alignment horizontal="right"/>
    </xf>
    <xf numFmtId="0" fontId="12" fillId="0" borderId="11" xfId="9" applyFont="1" applyBorder="1"/>
    <xf numFmtId="171" fontId="12" fillId="0" borderId="16" xfId="9" applyNumberFormat="1" applyFont="1" applyBorder="1"/>
    <xf numFmtId="171" fontId="12" fillId="0" borderId="12" xfId="9" applyNumberFormat="1" applyFont="1" applyBorder="1"/>
    <xf numFmtId="171" fontId="12" fillId="0" borderId="22" xfId="9" applyNumberFormat="1" applyFont="1" applyBorder="1"/>
    <xf numFmtId="0" fontId="9" fillId="0" borderId="7" xfId="9" applyFont="1" applyBorder="1"/>
    <xf numFmtId="0" fontId="14" fillId="0" borderId="0" xfId="9" applyFont="1" applyAlignment="1">
      <alignment horizontal="right"/>
    </xf>
    <xf numFmtId="0" fontId="14" fillId="0" borderId="0" xfId="9" applyFont="1" applyAlignment="1">
      <alignment horizontal="left"/>
    </xf>
    <xf numFmtId="0" fontId="24" fillId="0" borderId="0" xfId="16" applyFont="1"/>
    <xf numFmtId="0" fontId="6" fillId="0" borderId="0" xfId="16"/>
    <xf numFmtId="0" fontId="0" fillId="0" borderId="0" xfId="16" applyFont="1"/>
    <xf numFmtId="0" fontId="22" fillId="0" borderId="0" xfId="16" applyFont="1" applyAlignment="1">
      <alignment horizontal="right"/>
    </xf>
    <xf numFmtId="0" fontId="27" fillId="0" borderId="0" xfId="16" applyFont="1" applyAlignment="1">
      <alignment horizontal="left"/>
    </xf>
    <xf numFmtId="0" fontId="31" fillId="0" borderId="0" xfId="16" applyFont="1" applyAlignment="1">
      <alignment horizontal="left"/>
    </xf>
    <xf numFmtId="0" fontId="21" fillId="0" borderId="0" xfId="16" applyFont="1" applyAlignment="1">
      <alignment horizontal="right"/>
    </xf>
    <xf numFmtId="0" fontId="6" fillId="0" borderId="0" xfId="16" applyAlignment="1">
      <alignment horizontal="right"/>
    </xf>
    <xf numFmtId="0" fontId="28" fillId="0" borderId="0" xfId="16" applyFont="1" applyAlignment="1">
      <alignment horizontal="left"/>
    </xf>
    <xf numFmtId="14" fontId="29" fillId="0" borderId="0" xfId="16" applyNumberFormat="1" applyFont="1" applyAlignment="1">
      <alignment horizontal="left"/>
    </xf>
    <xf numFmtId="0" fontId="29" fillId="0" borderId="0" xfId="16" applyFont="1" applyAlignment="1">
      <alignment horizontal="left"/>
    </xf>
    <xf numFmtId="14" fontId="23" fillId="0" borderId="0" xfId="16" applyNumberFormat="1" applyFont="1"/>
    <xf numFmtId="14" fontId="35" fillId="0" borderId="0" xfId="16" applyNumberFormat="1" applyFont="1" applyAlignment="1">
      <alignment horizontal="right"/>
    </xf>
    <xf numFmtId="0" fontId="34" fillId="0" borderId="0" xfId="17" applyFont="1"/>
    <xf numFmtId="0" fontId="6" fillId="0" borderId="0" xfId="18"/>
    <xf numFmtId="0" fontId="20" fillId="0" borderId="0" xfId="18" applyFont="1" applyAlignment="1">
      <alignment horizontal="left"/>
    </xf>
    <xf numFmtId="0" fontId="32" fillId="0" borderId="0" xfId="18" applyFont="1" applyAlignment="1">
      <alignment vertical="center"/>
    </xf>
    <xf numFmtId="0" fontId="33" fillId="0" borderId="0" xfId="18" applyFont="1" applyAlignment="1">
      <alignment vertical="center"/>
    </xf>
    <xf numFmtId="14" fontId="20" fillId="0" borderId="0" xfId="16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26" xfId="0" applyFont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6" fontId="12" fillId="0" borderId="21" xfId="1" applyNumberFormat="1" applyFont="1" applyBorder="1" applyAlignment="1" applyProtection="1">
      <alignment horizontal="center"/>
    </xf>
    <xf numFmtId="166" fontId="12" fillId="0" borderId="10" xfId="1" applyNumberFormat="1" applyFont="1" applyBorder="1" applyAlignment="1" applyProtection="1">
      <alignment horizontal="center"/>
    </xf>
    <xf numFmtId="166" fontId="12" fillId="0" borderId="1" xfId="1" applyNumberFormat="1" applyFont="1" applyBorder="1" applyAlignment="1" applyProtection="1">
      <alignment horizontal="center"/>
    </xf>
    <xf numFmtId="166" fontId="12" fillId="0" borderId="20" xfId="1" applyNumberFormat="1" applyFont="1" applyBorder="1" applyAlignment="1" applyProtection="1">
      <alignment horizontal="center"/>
    </xf>
    <xf numFmtId="166" fontId="12" fillId="0" borderId="2" xfId="1" applyNumberFormat="1" applyFont="1" applyBorder="1" applyAlignment="1" applyProtection="1">
      <alignment horizontal="center"/>
    </xf>
    <xf numFmtId="166" fontId="12" fillId="0" borderId="28" xfId="1" applyNumberFormat="1" applyFont="1" applyBorder="1" applyAlignment="1" applyProtection="1">
      <alignment horizontal="center"/>
    </xf>
    <xf numFmtId="165" fontId="12" fillId="0" borderId="12" xfId="0" applyNumberFormat="1" applyFont="1" applyBorder="1" applyAlignment="1">
      <alignment horizontal="center"/>
    </xf>
    <xf numFmtId="0" fontId="13" fillId="0" borderId="26" xfId="9" applyFont="1" applyBorder="1" applyAlignment="1">
      <alignment horizontal="right"/>
    </xf>
    <xf numFmtId="0" fontId="13" fillId="0" borderId="0" xfId="9" applyFont="1" applyAlignment="1">
      <alignment horizontal="right"/>
    </xf>
    <xf numFmtId="165" fontId="12" fillId="0" borderId="0" xfId="0" applyNumberFormat="1" applyFont="1" applyAlignment="1">
      <alignment horizontal="center"/>
    </xf>
    <xf numFmtId="0" fontId="37" fillId="0" borderId="0" xfId="0" applyFont="1"/>
    <xf numFmtId="0" fontId="38" fillId="0" borderId="0" xfId="0" applyFont="1"/>
    <xf numFmtId="168" fontId="38" fillId="0" borderId="0" xfId="7" applyNumberFormat="1" applyFont="1"/>
    <xf numFmtId="0" fontId="39" fillId="0" borderId="0" xfId="0" applyFont="1"/>
    <xf numFmtId="14" fontId="40" fillId="0" borderId="0" xfId="0" applyNumberFormat="1" applyFont="1"/>
    <xf numFmtId="167" fontId="38" fillId="0" borderId="0" xfId="0" applyNumberFormat="1" applyFont="1"/>
    <xf numFmtId="0" fontId="37" fillId="0" borderId="0" xfId="0" applyFont="1" applyAlignment="1">
      <alignment horizontal="right"/>
    </xf>
    <xf numFmtId="14" fontId="40" fillId="0" borderId="0" xfId="0" quotePrefix="1" applyNumberFormat="1" applyFont="1" applyAlignment="1">
      <alignment horizontal="right"/>
    </xf>
    <xf numFmtId="14" fontId="40" fillId="0" borderId="0" xfId="0" quotePrefix="1" applyNumberFormat="1" applyFont="1"/>
    <xf numFmtId="169" fontId="38" fillId="0" borderId="0" xfId="0" applyNumberFormat="1" applyFont="1"/>
    <xf numFmtId="3" fontId="37" fillId="0" borderId="0" xfId="0" applyNumberFormat="1" applyFont="1"/>
  </cellXfs>
  <cellStyles count="19">
    <cellStyle name="Comma 2" xfId="2" xr:uid="{00000000-0005-0000-0000-000001000000}"/>
    <cellStyle name="Hyperkobling" xfId="4" builtinId="8"/>
    <cellStyle name="Hyperkobling_premiestatistikken" xfId="3" xr:uid="{00000000-0005-0000-0000-000002000000}"/>
    <cellStyle name="Hyperlink 2" xfId="5" xr:uid="{00000000-0005-0000-0000-000004000000}"/>
    <cellStyle name="Komma" xfId="1" builtinId="3"/>
    <cellStyle name="Normal" xfId="0" builtinId="0"/>
    <cellStyle name="Normal 2" xfId="8" xr:uid="{00000000-0005-0000-0000-000006000000}"/>
    <cellStyle name="Normal 2 2" xfId="14" xr:uid="{00000000-0005-0000-0000-000007000000}"/>
    <cellStyle name="Normal 2 2 2" xfId="16" xr:uid="{00000000-0005-0000-0000-000008000000}"/>
    <cellStyle name="Normal 2 3" xfId="17" xr:uid="{00000000-0005-0000-0000-000009000000}"/>
    <cellStyle name="Normal 2 3 2" xfId="18" xr:uid="{320E6121-53CF-44A9-8FC4-D8E9FDC12A60}"/>
    <cellStyle name="Normal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6" xr:uid="{00000000-0005-0000-0000-00000F000000}"/>
    <cellStyle name="Prosent" xfId="7" builtinId="5"/>
    <cellStyle name="Tusenskille 2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419258688107541E-2"/>
          <c:y val="1.5243925132081769E-2"/>
          <c:w val="0.9477984711129237"/>
          <c:h val="0.85061102237021002"/>
        </c:manualLayout>
      </c:layout>
      <c:bubbleChart>
        <c:varyColors val="0"/>
        <c:ser>
          <c:idx val="0"/>
          <c:order val="0"/>
          <c:tx>
            <c:strRef>
              <c:f>'Tab2'!$A$74</c:f>
              <c:strCache>
                <c:ptCount val="1"/>
                <c:pt idx="0">
                  <c:v>Gjensidige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'Tab2'!$A$74:$A$78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'Tab2'!$B$74:$B$78</c:f>
              <c:numCache>
                <c:formatCode>0.0\ %</c:formatCode>
                <c:ptCount val="5"/>
                <c:pt idx="0">
                  <c:v>0.26198278724806268</c:v>
                </c:pt>
                <c:pt idx="1">
                  <c:v>0.20554180089605467</c:v>
                </c:pt>
                <c:pt idx="2">
                  <c:v>0.12405297941163149</c:v>
                </c:pt>
                <c:pt idx="3">
                  <c:v>0.18630586781632752</c:v>
                </c:pt>
                <c:pt idx="4">
                  <c:v>0.22211656462792362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12E5-4DDD-A337-CE02AFE8F6A4}"/>
            </c:ext>
          </c:extLst>
        </c:ser>
        <c:ser>
          <c:idx val="1"/>
          <c:order val="1"/>
          <c:tx>
            <c:strRef>
              <c:f>'Tab2'!$A$75</c:f>
              <c:strCache>
                <c:ptCount val="1"/>
                <c:pt idx="0">
                  <c:v>If Skadeforsikring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'Tab2'!$C$74:$C$78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yVal>
          <c:bubbleSize>
            <c:numRef>
              <c:f>'Tab2'!$D$74:$D$78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2E5-4DDD-A337-CE02AFE8F6A4}"/>
            </c:ext>
          </c:extLst>
        </c:ser>
        <c:ser>
          <c:idx val="2"/>
          <c:order val="2"/>
          <c:tx>
            <c:strRef>
              <c:f>'Tab2'!$A$76</c:f>
              <c:strCache>
                <c:ptCount val="1"/>
                <c:pt idx="0">
                  <c:v>Tryg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'Tab2'!$E$74:$E$78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'Tab2'!$F$74:$F$78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2E5-4DDD-A337-CE02AFE8F6A4}"/>
            </c:ext>
          </c:extLst>
        </c:ser>
        <c:ser>
          <c:idx val="3"/>
          <c:order val="3"/>
          <c:tx>
            <c:strRef>
              <c:f>'Tab2'!$A$77</c:f>
              <c:strCache>
                <c:ptCount val="1"/>
                <c:pt idx="0">
                  <c:v>Fremtind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'Tab2'!$G$74:$G$78</c:f>
              <c:numCache>
                <c:formatCode>General</c:formatCode>
                <c:ptCount val="5"/>
              </c:numCache>
            </c:numRef>
          </c:yVal>
          <c:bubbleSize>
            <c:numRef>
              <c:f>'Tab2'!$H$74:$H$78</c:f>
              <c:numCache>
                <c:formatCode>General</c:formatCode>
                <c:ptCount val="5"/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2E5-4DDD-A337-CE02AFE8F6A4}"/>
            </c:ext>
          </c:extLst>
        </c:ser>
        <c:ser>
          <c:idx val="4"/>
          <c:order val="4"/>
          <c:tx>
            <c:strRef>
              <c:f>'Tab2'!$A$78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'Tab2'!$I$74:$I$78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2E5-4DDD-A337-CE02AFE8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20"/>
        <c:showNegBubbles val="0"/>
        <c:axId val="274056704"/>
        <c:axId val="274058240"/>
      </c:bubbleChart>
      <c:valAx>
        <c:axId val="274056704"/>
        <c:scaling>
          <c:orientation val="minMax"/>
        </c:scaling>
        <c:delete val="1"/>
        <c:axPos val="b"/>
        <c:majorTickMark val="out"/>
        <c:minorTickMark val="none"/>
        <c:tickLblPos val="none"/>
        <c:crossAx val="274058240"/>
        <c:crosses val="autoZero"/>
        <c:crossBetween val="midCat"/>
      </c:valAx>
      <c:valAx>
        <c:axId val="274058240"/>
        <c:scaling>
          <c:orientation val="minMax"/>
          <c:max val="0.2"/>
          <c:min val="-0.2"/>
        </c:scaling>
        <c:delete val="1"/>
        <c:axPos val="l"/>
        <c:numFmt formatCode="General" sourceLinked="1"/>
        <c:majorTickMark val="out"/>
        <c:minorTickMark val="none"/>
        <c:tickLblPos val="none"/>
        <c:crossAx val="2740567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566068515505873E-3"/>
          <c:y val="0.60061071634344043"/>
          <c:w val="0.88580818914760728"/>
          <c:h val="0.109756417642916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376845891783923"/>
          <c:y val="2.5352147546417802E-2"/>
          <c:w val="0.81729265753459723"/>
          <c:h val="0.769015142241337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'Tab2'!$B$83</c:f>
              <c:strCache>
                <c:ptCount val="1"/>
                <c:pt idx="0">
                  <c:v>31.12.2024</c:v>
                </c:pt>
              </c:strCache>
            </c:strRef>
          </c:tx>
          <c:spPr>
            <a:pattFill prst="wdUpDi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'Tab2'!$B$84:$B$91</c:f>
              <c:numCache>
                <c:formatCode>0.0</c:formatCode>
                <c:ptCount val="8"/>
                <c:pt idx="0">
                  <c:v>3495.0810000000001</c:v>
                </c:pt>
                <c:pt idx="1">
                  <c:v>11926.422</c:v>
                </c:pt>
                <c:pt idx="2">
                  <c:v>2651.3450000000012</c:v>
                </c:pt>
                <c:pt idx="3">
                  <c:v>13529.592000000001</c:v>
                </c:pt>
                <c:pt idx="4">
                  <c:v>1583.0210000000002</c:v>
                </c:pt>
                <c:pt idx="5">
                  <c:v>2910.8960000000002</c:v>
                </c:pt>
                <c:pt idx="6">
                  <c:v>4847.076</c:v>
                </c:pt>
                <c:pt idx="7">
                  <c:v>3313.6619999999998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6-481E-A104-D9191D8713E3}"/>
            </c:ext>
          </c:extLst>
        </c:ser>
        <c:ser>
          <c:idx val="1"/>
          <c:order val="1"/>
          <c:tx>
            <c:strRef>
              <c:f>'Tab2'!$C$83</c:f>
              <c:strCache>
                <c:ptCount val="1"/>
                <c:pt idx="0">
                  <c:v>31.12.2025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'Tab2'!$C$84:$C$91</c:f>
              <c:numCache>
                <c:formatCode>0.0</c:formatCode>
                <c:ptCount val="8"/>
                <c:pt idx="0">
                  <c:v>3884.3009999999999</c:v>
                </c:pt>
                <c:pt idx="1">
                  <c:v>13750.808999999999</c:v>
                </c:pt>
                <c:pt idx="2">
                  <c:v>2909.8040000000019</c:v>
                </c:pt>
                <c:pt idx="3">
                  <c:v>14735.084999999999</c:v>
                </c:pt>
                <c:pt idx="4">
                  <c:v>1748.193</c:v>
                </c:pt>
                <c:pt idx="5">
                  <c:v>3050.8249999999998</c:v>
                </c:pt>
                <c:pt idx="6">
                  <c:v>5396.6970000000001</c:v>
                </c:pt>
                <c:pt idx="7">
                  <c:v>3508.8110000000001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6-481E-A104-D9191D87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352448"/>
        <c:axId val="277353984"/>
        <c:axId val="0"/>
      </c:bar3DChart>
      <c:catAx>
        <c:axId val="2773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73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3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5.7096247960850034E-2"/>
              <c:y val="0.315493253484159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735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174602766826303"/>
          <c:y val="6.8544600938967137E-2"/>
          <c:w val="0.24306705544351814"/>
          <c:h val="0.129577760526413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15875"/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nb-N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'Tab2'!$A$106:$A$107</c:f>
              <c:strCache>
                <c:ptCount val="2"/>
                <c:pt idx="0">
                  <c:v>Privat</c:v>
                </c:pt>
                <c:pt idx="1">
                  <c:v>Næring</c:v>
                </c:pt>
              </c:strCache>
            </c:strRef>
          </c:cat>
          <c:val>
            <c:numRef>
              <c:f>'Tab2'!$B$106:$B$107</c:f>
              <c:numCache>
                <c:formatCode>#,##0</c:formatCode>
                <c:ptCount val="2"/>
                <c:pt idx="0">
                  <c:v>68437878</c:v>
                </c:pt>
                <c:pt idx="1">
                  <c:v>38835265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8-4FB8-9176-55D05E98D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/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8858" y="794385"/>
          <a:ext cx="2142475" cy="65069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831AC5E4-A881-4461-947A-F2F65E795672}"/>
            </a:ext>
          </a:extLst>
        </xdr:cNvPr>
        <xdr:cNvSpPr txBox="1"/>
      </xdr:nvSpPr>
      <xdr:spPr>
        <a:xfrm>
          <a:off x="108858" y="794385"/>
          <a:ext cx="2134855" cy="65069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DD0AE82C-4081-463A-AD08-C084B77F5400}"/>
            </a:ext>
          </a:extLst>
        </xdr:cNvPr>
        <xdr:cNvSpPr txBox="1"/>
      </xdr:nvSpPr>
      <xdr:spPr>
        <a:xfrm>
          <a:off x="108858" y="794385"/>
          <a:ext cx="2134855" cy="65069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EC8D417-5E9A-4C11-B069-564276924711}"/>
            </a:ext>
          </a:extLst>
        </xdr:cNvPr>
        <xdr:cNvSpPr txBox="1"/>
      </xdr:nvSpPr>
      <xdr:spPr>
        <a:xfrm>
          <a:off x="108858" y="794385"/>
          <a:ext cx="2134855" cy="65069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666017</xdr:colOff>
      <xdr:row>18</xdr:row>
      <xdr:rowOff>109170</xdr:rowOff>
    </xdr:from>
    <xdr:to>
      <xdr:col>4</xdr:col>
      <xdr:colOff>786684</xdr:colOff>
      <xdr:row>21</xdr:row>
      <xdr:rowOff>71070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A96EC4A4-1F7F-45AF-8B97-1E8F2469123B}"/>
            </a:ext>
          </a:extLst>
        </xdr:cNvPr>
        <xdr:cNvSpPr txBox="1"/>
      </xdr:nvSpPr>
      <xdr:spPr>
        <a:xfrm>
          <a:off x="666017" y="4383990"/>
          <a:ext cx="3587767" cy="52578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1600" b="1">
              <a:effectLst/>
              <a:latin typeface="Arial"/>
              <a:ea typeface="ＭＳ 明朝"/>
              <a:cs typeface="Times New Roman"/>
            </a:rPr>
            <a:t>4. KVARTAL 2025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(13. februar 2026)</a:t>
          </a:r>
          <a:endParaRPr lang="nb-NO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0</xdr:col>
      <xdr:colOff>666750</xdr:colOff>
      <xdr:row>13</xdr:row>
      <xdr:rowOff>117231</xdr:rowOff>
    </xdr:from>
    <xdr:to>
      <xdr:col>7</xdr:col>
      <xdr:colOff>466725</xdr:colOff>
      <xdr:row>17</xdr:row>
      <xdr:rowOff>101600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81318AC3-6DA0-4AF8-99AE-ADD7DD06EAA6}"/>
            </a:ext>
          </a:extLst>
        </xdr:cNvPr>
        <xdr:cNvSpPr txBox="1"/>
      </xdr:nvSpPr>
      <xdr:spPr>
        <a:xfrm>
          <a:off x="666750" y="2791851"/>
          <a:ext cx="5812155" cy="1173089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2800" b="1">
              <a:solidFill>
                <a:srgbClr val="005670"/>
              </a:solidFill>
              <a:effectLst/>
              <a:latin typeface="Arial"/>
              <a:ea typeface="ＭＳ 明朝"/>
              <a:cs typeface="Times New Roman"/>
            </a:rPr>
            <a:t>PREMIESTATISTIKK	</a:t>
          </a:r>
          <a:endParaRPr lang="nb-NO" sz="1200">
            <a:solidFill>
              <a:srgbClr val="005670"/>
            </a:solidFill>
            <a:effectLst/>
            <a:ea typeface="ＭＳ 明朝"/>
            <a:cs typeface="Times New Roman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GB" sz="2600">
              <a:solidFill>
                <a:srgbClr val="005670"/>
              </a:solidFill>
              <a:effectLst/>
              <a:latin typeface="Arial"/>
              <a:ea typeface="ＭＳ 明朝"/>
              <a:cs typeface="MinionPro-Regular"/>
            </a:rPr>
            <a:t>landbasert</a:t>
          </a:r>
          <a:r>
            <a:rPr lang="en-GB" sz="2600" baseline="0">
              <a:solidFill>
                <a:srgbClr val="005670"/>
              </a:solidFill>
              <a:effectLst/>
              <a:latin typeface="Arial"/>
              <a:ea typeface="ＭＳ 明朝"/>
              <a:cs typeface="MinionPro-Regular"/>
            </a:rPr>
            <a:t> skadeforsikring</a:t>
          </a: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654050</xdr:colOff>
      <xdr:row>16</xdr:row>
      <xdr:rowOff>410309</xdr:rowOff>
    </xdr:from>
    <xdr:to>
      <xdr:col>7</xdr:col>
      <xdr:colOff>295303</xdr:colOff>
      <xdr:row>18</xdr:row>
      <xdr:rowOff>43961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86B93B17-F057-440B-9B8E-5C6A7949769F}"/>
            </a:ext>
          </a:extLst>
        </xdr:cNvPr>
        <xdr:cNvSpPr txBox="1"/>
      </xdr:nvSpPr>
      <xdr:spPr>
        <a:xfrm>
          <a:off x="654050" y="3862169"/>
          <a:ext cx="5653433" cy="45661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n-GB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Bransje- og selskapsfordelt premie og bestand</a:t>
          </a:r>
          <a:endParaRPr lang="nb-N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nb-NO" sz="1400">
              <a:effectLst/>
              <a:latin typeface="Arial" panose="020B0604020202020204" pitchFamily="34" charset="0"/>
              <a:ea typeface="ＭＳ 明朝"/>
              <a:cs typeface="Arial" panose="020B0604020202020204" pitchFamily="34" charset="0"/>
            </a:rPr>
            <a:t> </a:t>
          </a:r>
        </a:p>
      </xdr:txBody>
    </xdr:sp>
    <xdr:clientData/>
  </xdr:twoCellAnchor>
  <xdr:oneCellAnchor>
    <xdr:from>
      <xdr:col>0</xdr:col>
      <xdr:colOff>433754</xdr:colOff>
      <xdr:row>5</xdr:row>
      <xdr:rowOff>14653</xdr:rowOff>
    </xdr:from>
    <xdr:ext cx="8012235" cy="1795029"/>
    <xdr:pic>
      <xdr:nvPicPr>
        <xdr:cNvPr id="13" name="Bilde 7">
          <a:extLst>
            <a:ext uri="{FF2B5EF4-FFF2-40B4-BE49-F238E27FC236}">
              <a16:creationId xmlns:a16="http://schemas.microsoft.com/office/drawing/2014/main" id="{F37501C9-DFE5-4BB8-8329-3E7743C0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754" y="852853"/>
          <a:ext cx="8012235" cy="17950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0</xdr:col>
      <xdr:colOff>2562225</xdr:colOff>
      <xdr:row>45</xdr:row>
      <xdr:rowOff>133350</xdr:rowOff>
    </xdr:to>
    <xdr:sp macro="" textlink="">
      <xdr:nvSpPr>
        <xdr:cNvPr id="13315" name="Text Box 3">
          <a:extLst>
            <a:ext uri="{FF2B5EF4-FFF2-40B4-BE49-F238E27FC236}">
              <a16:creationId xmlns:a16="http://schemas.microsoft.com/office/drawing/2014/main" id="{00000000-0008-0000-0200-000003340000}"/>
            </a:ext>
          </a:extLst>
        </xdr:cNvPr>
        <xdr:cNvSpPr txBox="1">
          <a:spLocks noChangeArrowheads="1"/>
        </xdr:cNvSpPr>
      </xdr:nvSpPr>
      <xdr:spPr bwMode="auto">
        <a:xfrm>
          <a:off x="19050" y="1114425"/>
          <a:ext cx="2543175" cy="769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Mange kan ha flere enn én reiseforsikring (individuelle- og kollektive forsikringer, f. eks. via kredittkort). Antallet reiseforsikringer representerer derfor antall avtaler og ikke antall forsikrede. Over tid kan det være forskjellige tellemåter som medfører svigninger i antallet på skade.</a:t>
          </a:r>
          <a:endParaRPr lang="nb-NO" sz="1200">
            <a:effectLst/>
          </a:endParaRPr>
        </a:p>
      </xdr:txBody>
    </xdr:sp>
    <xdr:clientData/>
  </xdr:twoCellAnchor>
  <xdr:twoCellAnchor>
    <xdr:from>
      <xdr:col>1</xdr:col>
      <xdr:colOff>142875</xdr:colOff>
      <xdr:row>6</xdr:row>
      <xdr:rowOff>190500</xdr:rowOff>
    </xdr:from>
    <xdr:to>
      <xdr:col>3</xdr:col>
      <xdr:colOff>0</xdr:colOff>
      <xdr:row>45</xdr:row>
      <xdr:rowOff>133350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00000000-0008-0000-0200-000004340000}"/>
            </a:ext>
          </a:extLst>
        </xdr:cNvPr>
        <xdr:cNvSpPr txBox="1">
          <a:spLocks noChangeArrowheads="1"/>
        </xdr:cNvSpPr>
      </xdr:nvSpPr>
      <xdr:spPr bwMode="auto">
        <a:xfrm>
          <a:off x="2771775" y="1104900"/>
          <a:ext cx="2867025" cy="770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30.6.2022: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Ly Forsikring er med i statistikken f.o.m. 2.kvartal 2022.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Møretrygd har byttet navn til Granne Forsikring.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Norske Codan ble en del av Tryg Norge fra 1. april 2022 etter oppkjøpet av britiske RSA.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30.9.2022: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Små elektriske kjøretøy (el-sparkesykler mm.) ble i juni 2022 omklassifisert fra sykkel til motorvogn og omfattes dermed av bilansvarslova. Forsikringsplikt for utleiefirmaer trådte i kraft 1. september 2022, og  fra 1. januar 2023 gjaldt også forsikringsplikten for privateide små elektriske kjøretøy. Disse tallene rapporteres derfor nå inn under 'Motorvogn'-tallene.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31.3.2023: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Tidlig i januar 2023 ble det gjennomført fusjon mellom Storebrand Livsforsikring AS (overtakende selskap) og Storebrand Danica Pensjonsforsikring AS (overdragende selskap). Historiske Danica-tall legges derfor f.o.m. 1.kv. 2023 inn i Storebrand.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Etter ønske fra selskapet vil vi fra 1.kv. 2023 presentere Fremtind-tall i en rad (tidligere har det vært splittet på Fremtind Skadeforsikring og Fremtind Livsforsikring)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30.9.2023: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W R Berkley har ikke levert oppdaterte premietall.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Motorvogntall for Gjensidige ble oppdatert etter opprinnelig rapportpublisering og ny rapport ble derfor lagt ut 30.11.2023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31.3.2024: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Eir Försäkring AB har ikke levert oppdaterte premietall.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30.6.2024: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ERGO  forsikring overtok Storebrand Helse 2. april 2024 og gjelder kun behandlingsforsikring.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5</xdr:col>
      <xdr:colOff>266700</xdr:colOff>
      <xdr:row>25</xdr:row>
      <xdr:rowOff>85725</xdr:rowOff>
    </xdr:to>
    <xdr:graphicFrame macro="">
      <xdr:nvGraphicFramePr>
        <xdr:cNvPr id="2277" name="Chart 1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5</xdr:col>
      <xdr:colOff>247650</xdr:colOff>
      <xdr:row>52</xdr:row>
      <xdr:rowOff>114300</xdr:rowOff>
    </xdr:to>
    <xdr:graphicFrame macro="">
      <xdr:nvGraphicFramePr>
        <xdr:cNvPr id="2278" name="Chart 2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571500</xdr:colOff>
      <xdr:row>7</xdr:row>
      <xdr:rowOff>9546</xdr:rowOff>
    </xdr:from>
    <xdr:to>
      <xdr:col>10</xdr:col>
      <xdr:colOff>133350</xdr:colOff>
      <xdr:row>22</xdr:row>
      <xdr:rowOff>157184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38100</xdr:rowOff>
    </xdr:from>
    <xdr:to>
      <xdr:col>1</xdr:col>
      <xdr:colOff>123825</xdr:colOff>
      <xdr:row>50</xdr:row>
      <xdr:rowOff>161925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1200-00000138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2686050" cy="9286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Formål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Hovedformålet med statistikken er å gi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bestandsmessige utviklingstrekk for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hovedbransjene innen landbasert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samt vise markeds-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andelene til forsikringsselskapene.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Datagrunnlag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Følgende selskaper inngår i statistikken: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ACE European Group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AIG Europe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Codan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Danica</a:t>
          </a:r>
        </a:p>
        <a:p>
          <a:pPr rtl="0"/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DNB Livsforsikring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DNB Skadeforsikring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Eika Forsikring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Euro Insurance LTD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Frende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</a:t>
          </a: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Gjensidige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If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Insr (tidl. Vardia)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Inter Hannover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Jernbanepersonalets bank og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KLP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KNIF Trygghet Forsikring</a:t>
          </a:r>
        </a:p>
        <a:p>
          <a:pPr rtl="0"/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Landbruksforsikring</a:t>
          </a:r>
        </a:p>
        <a:p>
          <a:pPr rtl="0"/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Møretrygd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</a:t>
          </a: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NEMI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Nordea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OBOS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Oslo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Oslo Pensjonsforsikring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Protector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Skogbrand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SpareBank 1 Skadeforsikring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SpareBank 1 Livsforsikring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Storebrand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Telenor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Troll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Tryg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>
              <a:latin typeface="Times New Roman" pitchFamily="18" charset="0"/>
              <a:ea typeface="+mn-ea"/>
              <a:cs typeface="Times New Roman" pitchFamily="18" charset="0"/>
            </a:rPr>
            <a:t>   W R Berkley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Disse selskapene utgjør hovedtyngden av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det norske markedet for landbasert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men vi gjør oppmerksom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på at dette varierer fra bransje til bransje.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For eksempel vil disse selskapene utgjøre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så å si hele motorvognmarkedet, mens for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industriforsikring eksisterer det en rekke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aktører (captives og utenlandske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selskaper) som ikke rapporterer til denne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statistikken.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130175</xdr:colOff>
      <xdr:row>4</xdr:row>
      <xdr:rowOff>28575</xdr:rowOff>
    </xdr:from>
    <xdr:to>
      <xdr:col>2</xdr:col>
      <xdr:colOff>2533650</xdr:colOff>
      <xdr:row>50</xdr:row>
      <xdr:rowOff>161925</xdr:rowOff>
    </xdr:to>
    <xdr:sp macro="" textlink="">
      <xdr:nvSpPr>
        <xdr:cNvPr id="14338" name="Text Box 2">
          <a:extLst>
            <a:ext uri="{FF2B5EF4-FFF2-40B4-BE49-F238E27FC236}">
              <a16:creationId xmlns:a16="http://schemas.microsoft.com/office/drawing/2014/main" id="{00000000-0008-0000-1200-000002380000}"/>
            </a:ext>
          </a:extLst>
        </xdr:cNvPr>
        <xdr:cNvSpPr txBox="1">
          <a:spLocks noChangeArrowheads="1"/>
        </xdr:cNvSpPr>
      </xdr:nvSpPr>
      <xdr:spPr bwMode="auto">
        <a:xfrm>
          <a:off x="2686050" y="552450"/>
          <a:ext cx="2784475" cy="9578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endParaRPr lang="en-US" sz="12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Begreper</a:t>
          </a: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Definisjon av bestandspremie: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Bestandspremie er en sum av premie for forsikringene i bestanden på betraktnings-tidspunktet for den avtaleperioden som da gjelder. Premien som summeres er premien for forsikringene som er i kraft slik de er på betraktningstidspunktet, men til den tariffpremie som gjaldt da avtaleperioden ble påbegynt.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premiebegreper: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Bestandspremie er et begrep som 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velegnet til å studere endringer i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markedsandeler. Ved årets slutt vil den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som regel være ganske lik den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forfalte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premie,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som er premie ved hovedforfall, et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begrep som ofte finnes i andre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publikasjoner. Et annet premiebegrep som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er vanlig å bruke er inntektsbegrepet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opptjent premie.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Bestandspremien pr.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30/06 i et regnskapsår kan gi en god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tilnærming av hva den opptjente premie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blir for regnskapsåret. Mens forfalt og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opptjent premie vokser raskt gjennom året,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vil bestandspremien vise små variasjoner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med mindre det har funnet sted store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premiepåslag eller nytegning.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estatistikken_2015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 "/>
      <sheetName val="Innhold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31.12.2014</v>
          </cell>
          <cell r="D6" t="str">
            <v>31.12.2015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57"/>
  <sheetViews>
    <sheetView showGridLines="0" showRowColHeaders="0" tabSelected="1" zoomScale="60" zoomScaleNormal="60" zoomScaleSheetLayoutView="100" workbookViewId="0">
      <selection activeCell="I26" sqref="I26"/>
    </sheetView>
  </sheetViews>
  <sheetFormatPr baseColWidth="10" defaultColWidth="11.44140625" defaultRowHeight="13.2"/>
  <cols>
    <col min="1" max="1" width="16.33203125" style="144" customWidth="1"/>
    <col min="2" max="4" width="11.44140625" style="144"/>
    <col min="5" max="5" width="14.109375" style="144" bestFit="1" customWidth="1"/>
    <col min="6" max="7" width="11.44140625" style="144"/>
    <col min="8" max="8" width="13.44140625" style="144" customWidth="1"/>
    <col min="9" max="9" width="11.44140625" style="144"/>
    <col min="10" max="10" width="13.44140625" style="144" bestFit="1" customWidth="1"/>
    <col min="11" max="256" width="11.44140625" style="144"/>
    <col min="257" max="257" width="16.33203125" style="144" customWidth="1"/>
    <col min="258" max="260" width="11.44140625" style="144"/>
    <col min="261" max="261" width="14.109375" style="144" bestFit="1" customWidth="1"/>
    <col min="262" max="263" width="11.44140625" style="144"/>
    <col min="264" max="264" width="13.44140625" style="144" customWidth="1"/>
    <col min="265" max="265" width="11.44140625" style="144"/>
    <col min="266" max="266" width="13.44140625" style="144" bestFit="1" customWidth="1"/>
    <col min="267" max="512" width="11.44140625" style="144"/>
    <col min="513" max="513" width="16.33203125" style="144" customWidth="1"/>
    <col min="514" max="516" width="11.44140625" style="144"/>
    <col min="517" max="517" width="14.109375" style="144" bestFit="1" customWidth="1"/>
    <col min="518" max="519" width="11.44140625" style="144"/>
    <col min="520" max="520" width="13.44140625" style="144" customWidth="1"/>
    <col min="521" max="521" width="11.44140625" style="144"/>
    <col min="522" max="522" width="13.44140625" style="144" bestFit="1" customWidth="1"/>
    <col min="523" max="768" width="11.44140625" style="144"/>
    <col min="769" max="769" width="16.33203125" style="144" customWidth="1"/>
    <col min="770" max="772" width="11.44140625" style="144"/>
    <col min="773" max="773" width="14.109375" style="144" bestFit="1" customWidth="1"/>
    <col min="774" max="775" width="11.44140625" style="144"/>
    <col min="776" max="776" width="13.44140625" style="144" customWidth="1"/>
    <col min="777" max="777" width="11.44140625" style="144"/>
    <col min="778" max="778" width="13.44140625" style="144" bestFit="1" customWidth="1"/>
    <col min="779" max="1024" width="11.44140625" style="144"/>
    <col min="1025" max="1025" width="16.33203125" style="144" customWidth="1"/>
    <col min="1026" max="1028" width="11.44140625" style="144"/>
    <col min="1029" max="1029" width="14.109375" style="144" bestFit="1" customWidth="1"/>
    <col min="1030" max="1031" width="11.44140625" style="144"/>
    <col min="1032" max="1032" width="13.44140625" style="144" customWidth="1"/>
    <col min="1033" max="1033" width="11.44140625" style="144"/>
    <col min="1034" max="1034" width="13.44140625" style="144" bestFit="1" customWidth="1"/>
    <col min="1035" max="1280" width="11.44140625" style="144"/>
    <col min="1281" max="1281" width="16.33203125" style="144" customWidth="1"/>
    <col min="1282" max="1284" width="11.44140625" style="144"/>
    <col min="1285" max="1285" width="14.109375" style="144" bestFit="1" customWidth="1"/>
    <col min="1286" max="1287" width="11.44140625" style="144"/>
    <col min="1288" max="1288" width="13.44140625" style="144" customWidth="1"/>
    <col min="1289" max="1289" width="11.44140625" style="144"/>
    <col min="1290" max="1290" width="13.44140625" style="144" bestFit="1" customWidth="1"/>
    <col min="1291" max="1536" width="11.44140625" style="144"/>
    <col min="1537" max="1537" width="16.33203125" style="144" customWidth="1"/>
    <col min="1538" max="1540" width="11.44140625" style="144"/>
    <col min="1541" max="1541" width="14.109375" style="144" bestFit="1" customWidth="1"/>
    <col min="1542" max="1543" width="11.44140625" style="144"/>
    <col min="1544" max="1544" width="13.44140625" style="144" customWidth="1"/>
    <col min="1545" max="1545" width="11.44140625" style="144"/>
    <col min="1546" max="1546" width="13.44140625" style="144" bestFit="1" customWidth="1"/>
    <col min="1547" max="1792" width="11.44140625" style="144"/>
    <col min="1793" max="1793" width="16.33203125" style="144" customWidth="1"/>
    <col min="1794" max="1796" width="11.44140625" style="144"/>
    <col min="1797" max="1797" width="14.109375" style="144" bestFit="1" customWidth="1"/>
    <col min="1798" max="1799" width="11.44140625" style="144"/>
    <col min="1800" max="1800" width="13.44140625" style="144" customWidth="1"/>
    <col min="1801" max="1801" width="11.44140625" style="144"/>
    <col min="1802" max="1802" width="13.44140625" style="144" bestFit="1" customWidth="1"/>
    <col min="1803" max="2048" width="11.44140625" style="144"/>
    <col min="2049" max="2049" width="16.33203125" style="144" customWidth="1"/>
    <col min="2050" max="2052" width="11.44140625" style="144"/>
    <col min="2053" max="2053" width="14.109375" style="144" bestFit="1" customWidth="1"/>
    <col min="2054" max="2055" width="11.44140625" style="144"/>
    <col min="2056" max="2056" width="13.44140625" style="144" customWidth="1"/>
    <col min="2057" max="2057" width="11.44140625" style="144"/>
    <col min="2058" max="2058" width="13.44140625" style="144" bestFit="1" customWidth="1"/>
    <col min="2059" max="2304" width="11.44140625" style="144"/>
    <col min="2305" max="2305" width="16.33203125" style="144" customWidth="1"/>
    <col min="2306" max="2308" width="11.44140625" style="144"/>
    <col min="2309" max="2309" width="14.109375" style="144" bestFit="1" customWidth="1"/>
    <col min="2310" max="2311" width="11.44140625" style="144"/>
    <col min="2312" max="2312" width="13.44140625" style="144" customWidth="1"/>
    <col min="2313" max="2313" width="11.44140625" style="144"/>
    <col min="2314" max="2314" width="13.44140625" style="144" bestFit="1" customWidth="1"/>
    <col min="2315" max="2560" width="11.44140625" style="144"/>
    <col min="2561" max="2561" width="16.33203125" style="144" customWidth="1"/>
    <col min="2562" max="2564" width="11.44140625" style="144"/>
    <col min="2565" max="2565" width="14.109375" style="144" bestFit="1" customWidth="1"/>
    <col min="2566" max="2567" width="11.44140625" style="144"/>
    <col min="2568" max="2568" width="13.44140625" style="144" customWidth="1"/>
    <col min="2569" max="2569" width="11.44140625" style="144"/>
    <col min="2570" max="2570" width="13.44140625" style="144" bestFit="1" customWidth="1"/>
    <col min="2571" max="2816" width="11.44140625" style="144"/>
    <col min="2817" max="2817" width="16.33203125" style="144" customWidth="1"/>
    <col min="2818" max="2820" width="11.44140625" style="144"/>
    <col min="2821" max="2821" width="14.109375" style="144" bestFit="1" customWidth="1"/>
    <col min="2822" max="2823" width="11.44140625" style="144"/>
    <col min="2824" max="2824" width="13.44140625" style="144" customWidth="1"/>
    <col min="2825" max="2825" width="11.44140625" style="144"/>
    <col min="2826" max="2826" width="13.44140625" style="144" bestFit="1" customWidth="1"/>
    <col min="2827" max="3072" width="11.44140625" style="144"/>
    <col min="3073" max="3073" width="16.33203125" style="144" customWidth="1"/>
    <col min="3074" max="3076" width="11.44140625" style="144"/>
    <col min="3077" max="3077" width="14.109375" style="144" bestFit="1" customWidth="1"/>
    <col min="3078" max="3079" width="11.44140625" style="144"/>
    <col min="3080" max="3080" width="13.44140625" style="144" customWidth="1"/>
    <col min="3081" max="3081" width="11.44140625" style="144"/>
    <col min="3082" max="3082" width="13.44140625" style="144" bestFit="1" customWidth="1"/>
    <col min="3083" max="3328" width="11.44140625" style="144"/>
    <col min="3329" max="3329" width="16.33203125" style="144" customWidth="1"/>
    <col min="3330" max="3332" width="11.44140625" style="144"/>
    <col min="3333" max="3333" width="14.109375" style="144" bestFit="1" customWidth="1"/>
    <col min="3334" max="3335" width="11.44140625" style="144"/>
    <col min="3336" max="3336" width="13.44140625" style="144" customWidth="1"/>
    <col min="3337" max="3337" width="11.44140625" style="144"/>
    <col min="3338" max="3338" width="13.44140625" style="144" bestFit="1" customWidth="1"/>
    <col min="3339" max="3584" width="11.44140625" style="144"/>
    <col min="3585" max="3585" width="16.33203125" style="144" customWidth="1"/>
    <col min="3586" max="3588" width="11.44140625" style="144"/>
    <col min="3589" max="3589" width="14.109375" style="144" bestFit="1" customWidth="1"/>
    <col min="3590" max="3591" width="11.44140625" style="144"/>
    <col min="3592" max="3592" width="13.44140625" style="144" customWidth="1"/>
    <col min="3593" max="3593" width="11.44140625" style="144"/>
    <col min="3594" max="3594" width="13.44140625" style="144" bestFit="1" customWidth="1"/>
    <col min="3595" max="3840" width="11.44140625" style="144"/>
    <col min="3841" max="3841" width="16.33203125" style="144" customWidth="1"/>
    <col min="3842" max="3844" width="11.44140625" style="144"/>
    <col min="3845" max="3845" width="14.109375" style="144" bestFit="1" customWidth="1"/>
    <col min="3846" max="3847" width="11.44140625" style="144"/>
    <col min="3848" max="3848" width="13.44140625" style="144" customWidth="1"/>
    <col min="3849" max="3849" width="11.44140625" style="144"/>
    <col min="3850" max="3850" width="13.44140625" style="144" bestFit="1" customWidth="1"/>
    <col min="3851" max="4096" width="11.44140625" style="144"/>
    <col min="4097" max="4097" width="16.33203125" style="144" customWidth="1"/>
    <col min="4098" max="4100" width="11.44140625" style="144"/>
    <col min="4101" max="4101" width="14.109375" style="144" bestFit="1" customWidth="1"/>
    <col min="4102" max="4103" width="11.44140625" style="144"/>
    <col min="4104" max="4104" width="13.44140625" style="144" customWidth="1"/>
    <col min="4105" max="4105" width="11.44140625" style="144"/>
    <col min="4106" max="4106" width="13.44140625" style="144" bestFit="1" customWidth="1"/>
    <col min="4107" max="4352" width="11.44140625" style="144"/>
    <col min="4353" max="4353" width="16.33203125" style="144" customWidth="1"/>
    <col min="4354" max="4356" width="11.44140625" style="144"/>
    <col min="4357" max="4357" width="14.109375" style="144" bestFit="1" customWidth="1"/>
    <col min="4358" max="4359" width="11.44140625" style="144"/>
    <col min="4360" max="4360" width="13.44140625" style="144" customWidth="1"/>
    <col min="4361" max="4361" width="11.44140625" style="144"/>
    <col min="4362" max="4362" width="13.44140625" style="144" bestFit="1" customWidth="1"/>
    <col min="4363" max="4608" width="11.44140625" style="144"/>
    <col min="4609" max="4609" width="16.33203125" style="144" customWidth="1"/>
    <col min="4610" max="4612" width="11.44140625" style="144"/>
    <col min="4613" max="4613" width="14.109375" style="144" bestFit="1" customWidth="1"/>
    <col min="4614" max="4615" width="11.44140625" style="144"/>
    <col min="4616" max="4616" width="13.44140625" style="144" customWidth="1"/>
    <col min="4617" max="4617" width="11.44140625" style="144"/>
    <col min="4618" max="4618" width="13.44140625" style="144" bestFit="1" customWidth="1"/>
    <col min="4619" max="4864" width="11.44140625" style="144"/>
    <col min="4865" max="4865" width="16.33203125" style="144" customWidth="1"/>
    <col min="4866" max="4868" width="11.44140625" style="144"/>
    <col min="4869" max="4869" width="14.109375" style="144" bestFit="1" customWidth="1"/>
    <col min="4870" max="4871" width="11.44140625" style="144"/>
    <col min="4872" max="4872" width="13.44140625" style="144" customWidth="1"/>
    <col min="4873" max="4873" width="11.44140625" style="144"/>
    <col min="4874" max="4874" width="13.44140625" style="144" bestFit="1" customWidth="1"/>
    <col min="4875" max="5120" width="11.44140625" style="144"/>
    <col min="5121" max="5121" width="16.33203125" style="144" customWidth="1"/>
    <col min="5122" max="5124" width="11.44140625" style="144"/>
    <col min="5125" max="5125" width="14.109375" style="144" bestFit="1" customWidth="1"/>
    <col min="5126" max="5127" width="11.44140625" style="144"/>
    <col min="5128" max="5128" width="13.44140625" style="144" customWidth="1"/>
    <col min="5129" max="5129" width="11.44140625" style="144"/>
    <col min="5130" max="5130" width="13.44140625" style="144" bestFit="1" customWidth="1"/>
    <col min="5131" max="5376" width="11.44140625" style="144"/>
    <col min="5377" max="5377" width="16.33203125" style="144" customWidth="1"/>
    <col min="5378" max="5380" width="11.44140625" style="144"/>
    <col min="5381" max="5381" width="14.109375" style="144" bestFit="1" customWidth="1"/>
    <col min="5382" max="5383" width="11.44140625" style="144"/>
    <col min="5384" max="5384" width="13.44140625" style="144" customWidth="1"/>
    <col min="5385" max="5385" width="11.44140625" style="144"/>
    <col min="5386" max="5386" width="13.44140625" style="144" bestFit="1" customWidth="1"/>
    <col min="5387" max="5632" width="11.44140625" style="144"/>
    <col min="5633" max="5633" width="16.33203125" style="144" customWidth="1"/>
    <col min="5634" max="5636" width="11.44140625" style="144"/>
    <col min="5637" max="5637" width="14.109375" style="144" bestFit="1" customWidth="1"/>
    <col min="5638" max="5639" width="11.44140625" style="144"/>
    <col min="5640" max="5640" width="13.44140625" style="144" customWidth="1"/>
    <col min="5641" max="5641" width="11.44140625" style="144"/>
    <col min="5642" max="5642" width="13.44140625" style="144" bestFit="1" customWidth="1"/>
    <col min="5643" max="5888" width="11.44140625" style="144"/>
    <col min="5889" max="5889" width="16.33203125" style="144" customWidth="1"/>
    <col min="5890" max="5892" width="11.44140625" style="144"/>
    <col min="5893" max="5893" width="14.109375" style="144" bestFit="1" customWidth="1"/>
    <col min="5894" max="5895" width="11.44140625" style="144"/>
    <col min="5896" max="5896" width="13.44140625" style="144" customWidth="1"/>
    <col min="5897" max="5897" width="11.44140625" style="144"/>
    <col min="5898" max="5898" width="13.44140625" style="144" bestFit="1" customWidth="1"/>
    <col min="5899" max="6144" width="11.44140625" style="144"/>
    <col min="6145" max="6145" width="16.33203125" style="144" customWidth="1"/>
    <col min="6146" max="6148" width="11.44140625" style="144"/>
    <col min="6149" max="6149" width="14.109375" style="144" bestFit="1" customWidth="1"/>
    <col min="6150" max="6151" width="11.44140625" style="144"/>
    <col min="6152" max="6152" width="13.44140625" style="144" customWidth="1"/>
    <col min="6153" max="6153" width="11.44140625" style="144"/>
    <col min="6154" max="6154" width="13.44140625" style="144" bestFit="1" customWidth="1"/>
    <col min="6155" max="6400" width="11.44140625" style="144"/>
    <col min="6401" max="6401" width="16.33203125" style="144" customWidth="1"/>
    <col min="6402" max="6404" width="11.44140625" style="144"/>
    <col min="6405" max="6405" width="14.109375" style="144" bestFit="1" customWidth="1"/>
    <col min="6406" max="6407" width="11.44140625" style="144"/>
    <col min="6408" max="6408" width="13.44140625" style="144" customWidth="1"/>
    <col min="6409" max="6409" width="11.44140625" style="144"/>
    <col min="6410" max="6410" width="13.44140625" style="144" bestFit="1" customWidth="1"/>
    <col min="6411" max="6656" width="11.44140625" style="144"/>
    <col min="6657" max="6657" width="16.33203125" style="144" customWidth="1"/>
    <col min="6658" max="6660" width="11.44140625" style="144"/>
    <col min="6661" max="6661" width="14.109375" style="144" bestFit="1" customWidth="1"/>
    <col min="6662" max="6663" width="11.44140625" style="144"/>
    <col min="6664" max="6664" width="13.44140625" style="144" customWidth="1"/>
    <col min="6665" max="6665" width="11.44140625" style="144"/>
    <col min="6666" max="6666" width="13.44140625" style="144" bestFit="1" customWidth="1"/>
    <col min="6667" max="6912" width="11.44140625" style="144"/>
    <col min="6913" max="6913" width="16.33203125" style="144" customWidth="1"/>
    <col min="6914" max="6916" width="11.44140625" style="144"/>
    <col min="6917" max="6917" width="14.109375" style="144" bestFit="1" customWidth="1"/>
    <col min="6918" max="6919" width="11.44140625" style="144"/>
    <col min="6920" max="6920" width="13.44140625" style="144" customWidth="1"/>
    <col min="6921" max="6921" width="11.44140625" style="144"/>
    <col min="6922" max="6922" width="13.44140625" style="144" bestFit="1" customWidth="1"/>
    <col min="6923" max="7168" width="11.44140625" style="144"/>
    <col min="7169" max="7169" width="16.33203125" style="144" customWidth="1"/>
    <col min="7170" max="7172" width="11.44140625" style="144"/>
    <col min="7173" max="7173" width="14.109375" style="144" bestFit="1" customWidth="1"/>
    <col min="7174" max="7175" width="11.44140625" style="144"/>
    <col min="7176" max="7176" width="13.44140625" style="144" customWidth="1"/>
    <col min="7177" max="7177" width="11.44140625" style="144"/>
    <col min="7178" max="7178" width="13.44140625" style="144" bestFit="1" customWidth="1"/>
    <col min="7179" max="7424" width="11.44140625" style="144"/>
    <col min="7425" max="7425" width="16.33203125" style="144" customWidth="1"/>
    <col min="7426" max="7428" width="11.44140625" style="144"/>
    <col min="7429" max="7429" width="14.109375" style="144" bestFit="1" customWidth="1"/>
    <col min="7430" max="7431" width="11.44140625" style="144"/>
    <col min="7432" max="7432" width="13.44140625" style="144" customWidth="1"/>
    <col min="7433" max="7433" width="11.44140625" style="144"/>
    <col min="7434" max="7434" width="13.44140625" style="144" bestFit="1" customWidth="1"/>
    <col min="7435" max="7680" width="11.44140625" style="144"/>
    <col min="7681" max="7681" width="16.33203125" style="144" customWidth="1"/>
    <col min="7682" max="7684" width="11.44140625" style="144"/>
    <col min="7685" max="7685" width="14.109375" style="144" bestFit="1" customWidth="1"/>
    <col min="7686" max="7687" width="11.44140625" style="144"/>
    <col min="7688" max="7688" width="13.44140625" style="144" customWidth="1"/>
    <col min="7689" max="7689" width="11.44140625" style="144"/>
    <col min="7690" max="7690" width="13.44140625" style="144" bestFit="1" customWidth="1"/>
    <col min="7691" max="7936" width="11.44140625" style="144"/>
    <col min="7937" max="7937" width="16.33203125" style="144" customWidth="1"/>
    <col min="7938" max="7940" width="11.44140625" style="144"/>
    <col min="7941" max="7941" width="14.109375" style="144" bestFit="1" customWidth="1"/>
    <col min="7942" max="7943" width="11.44140625" style="144"/>
    <col min="7944" max="7944" width="13.44140625" style="144" customWidth="1"/>
    <col min="7945" max="7945" width="11.44140625" style="144"/>
    <col min="7946" max="7946" width="13.44140625" style="144" bestFit="1" customWidth="1"/>
    <col min="7947" max="8192" width="11.44140625" style="144"/>
    <col min="8193" max="8193" width="16.33203125" style="144" customWidth="1"/>
    <col min="8194" max="8196" width="11.44140625" style="144"/>
    <col min="8197" max="8197" width="14.109375" style="144" bestFit="1" customWidth="1"/>
    <col min="8198" max="8199" width="11.44140625" style="144"/>
    <col min="8200" max="8200" width="13.44140625" style="144" customWidth="1"/>
    <col min="8201" max="8201" width="11.44140625" style="144"/>
    <col min="8202" max="8202" width="13.44140625" style="144" bestFit="1" customWidth="1"/>
    <col min="8203" max="8448" width="11.44140625" style="144"/>
    <col min="8449" max="8449" width="16.33203125" style="144" customWidth="1"/>
    <col min="8450" max="8452" width="11.44140625" style="144"/>
    <col min="8453" max="8453" width="14.109375" style="144" bestFit="1" customWidth="1"/>
    <col min="8454" max="8455" width="11.44140625" style="144"/>
    <col min="8456" max="8456" width="13.44140625" style="144" customWidth="1"/>
    <col min="8457" max="8457" width="11.44140625" style="144"/>
    <col min="8458" max="8458" width="13.44140625" style="144" bestFit="1" customWidth="1"/>
    <col min="8459" max="8704" width="11.44140625" style="144"/>
    <col min="8705" max="8705" width="16.33203125" style="144" customWidth="1"/>
    <col min="8706" max="8708" width="11.44140625" style="144"/>
    <col min="8709" max="8709" width="14.109375" style="144" bestFit="1" customWidth="1"/>
    <col min="8710" max="8711" width="11.44140625" style="144"/>
    <col min="8712" max="8712" width="13.44140625" style="144" customWidth="1"/>
    <col min="8713" max="8713" width="11.44140625" style="144"/>
    <col min="8714" max="8714" width="13.44140625" style="144" bestFit="1" customWidth="1"/>
    <col min="8715" max="8960" width="11.44140625" style="144"/>
    <col min="8961" max="8961" width="16.33203125" style="144" customWidth="1"/>
    <col min="8962" max="8964" width="11.44140625" style="144"/>
    <col min="8965" max="8965" width="14.109375" style="144" bestFit="1" customWidth="1"/>
    <col min="8966" max="8967" width="11.44140625" style="144"/>
    <col min="8968" max="8968" width="13.44140625" style="144" customWidth="1"/>
    <col min="8969" max="8969" width="11.44140625" style="144"/>
    <col min="8970" max="8970" width="13.44140625" style="144" bestFit="1" customWidth="1"/>
    <col min="8971" max="9216" width="11.44140625" style="144"/>
    <col min="9217" max="9217" width="16.33203125" style="144" customWidth="1"/>
    <col min="9218" max="9220" width="11.44140625" style="144"/>
    <col min="9221" max="9221" width="14.109375" style="144" bestFit="1" customWidth="1"/>
    <col min="9222" max="9223" width="11.44140625" style="144"/>
    <col min="9224" max="9224" width="13.44140625" style="144" customWidth="1"/>
    <col min="9225" max="9225" width="11.44140625" style="144"/>
    <col min="9226" max="9226" width="13.44140625" style="144" bestFit="1" customWidth="1"/>
    <col min="9227" max="9472" width="11.44140625" style="144"/>
    <col min="9473" max="9473" width="16.33203125" style="144" customWidth="1"/>
    <col min="9474" max="9476" width="11.44140625" style="144"/>
    <col min="9477" max="9477" width="14.109375" style="144" bestFit="1" customWidth="1"/>
    <col min="9478" max="9479" width="11.44140625" style="144"/>
    <col min="9480" max="9480" width="13.44140625" style="144" customWidth="1"/>
    <col min="9481" max="9481" width="11.44140625" style="144"/>
    <col min="9482" max="9482" width="13.44140625" style="144" bestFit="1" customWidth="1"/>
    <col min="9483" max="9728" width="11.44140625" style="144"/>
    <col min="9729" max="9729" width="16.33203125" style="144" customWidth="1"/>
    <col min="9730" max="9732" width="11.44140625" style="144"/>
    <col min="9733" max="9733" width="14.109375" style="144" bestFit="1" customWidth="1"/>
    <col min="9734" max="9735" width="11.44140625" style="144"/>
    <col min="9736" max="9736" width="13.44140625" style="144" customWidth="1"/>
    <col min="9737" max="9737" width="11.44140625" style="144"/>
    <col min="9738" max="9738" width="13.44140625" style="144" bestFit="1" customWidth="1"/>
    <col min="9739" max="9984" width="11.44140625" style="144"/>
    <col min="9985" max="9985" width="16.33203125" style="144" customWidth="1"/>
    <col min="9986" max="9988" width="11.44140625" style="144"/>
    <col min="9989" max="9989" width="14.109375" style="144" bestFit="1" customWidth="1"/>
    <col min="9990" max="9991" width="11.44140625" style="144"/>
    <col min="9992" max="9992" width="13.44140625" style="144" customWidth="1"/>
    <col min="9993" max="9993" width="11.44140625" style="144"/>
    <col min="9994" max="9994" width="13.44140625" style="144" bestFit="1" customWidth="1"/>
    <col min="9995" max="10240" width="11.44140625" style="144"/>
    <col min="10241" max="10241" width="16.33203125" style="144" customWidth="1"/>
    <col min="10242" max="10244" width="11.44140625" style="144"/>
    <col min="10245" max="10245" width="14.109375" style="144" bestFit="1" customWidth="1"/>
    <col min="10246" max="10247" width="11.44140625" style="144"/>
    <col min="10248" max="10248" width="13.44140625" style="144" customWidth="1"/>
    <col min="10249" max="10249" width="11.44140625" style="144"/>
    <col min="10250" max="10250" width="13.44140625" style="144" bestFit="1" customWidth="1"/>
    <col min="10251" max="10496" width="11.44140625" style="144"/>
    <col min="10497" max="10497" width="16.33203125" style="144" customWidth="1"/>
    <col min="10498" max="10500" width="11.44140625" style="144"/>
    <col min="10501" max="10501" width="14.109375" style="144" bestFit="1" customWidth="1"/>
    <col min="10502" max="10503" width="11.44140625" style="144"/>
    <col min="10504" max="10504" width="13.44140625" style="144" customWidth="1"/>
    <col min="10505" max="10505" width="11.44140625" style="144"/>
    <col min="10506" max="10506" width="13.44140625" style="144" bestFit="1" customWidth="1"/>
    <col min="10507" max="10752" width="11.44140625" style="144"/>
    <col min="10753" max="10753" width="16.33203125" style="144" customWidth="1"/>
    <col min="10754" max="10756" width="11.44140625" style="144"/>
    <col min="10757" max="10757" width="14.109375" style="144" bestFit="1" customWidth="1"/>
    <col min="10758" max="10759" width="11.44140625" style="144"/>
    <col min="10760" max="10760" width="13.44140625" style="144" customWidth="1"/>
    <col min="10761" max="10761" width="11.44140625" style="144"/>
    <col min="10762" max="10762" width="13.44140625" style="144" bestFit="1" customWidth="1"/>
    <col min="10763" max="11008" width="11.44140625" style="144"/>
    <col min="11009" max="11009" width="16.33203125" style="144" customWidth="1"/>
    <col min="11010" max="11012" width="11.44140625" style="144"/>
    <col min="11013" max="11013" width="14.109375" style="144" bestFit="1" customWidth="1"/>
    <col min="11014" max="11015" width="11.44140625" style="144"/>
    <col min="11016" max="11016" width="13.44140625" style="144" customWidth="1"/>
    <col min="11017" max="11017" width="11.44140625" style="144"/>
    <col min="11018" max="11018" width="13.44140625" style="144" bestFit="1" customWidth="1"/>
    <col min="11019" max="11264" width="11.44140625" style="144"/>
    <col min="11265" max="11265" width="16.33203125" style="144" customWidth="1"/>
    <col min="11266" max="11268" width="11.44140625" style="144"/>
    <col min="11269" max="11269" width="14.109375" style="144" bestFit="1" customWidth="1"/>
    <col min="11270" max="11271" width="11.44140625" style="144"/>
    <col min="11272" max="11272" width="13.44140625" style="144" customWidth="1"/>
    <col min="11273" max="11273" width="11.44140625" style="144"/>
    <col min="11274" max="11274" width="13.44140625" style="144" bestFit="1" customWidth="1"/>
    <col min="11275" max="11520" width="11.44140625" style="144"/>
    <col min="11521" max="11521" width="16.33203125" style="144" customWidth="1"/>
    <col min="11522" max="11524" width="11.44140625" style="144"/>
    <col min="11525" max="11525" width="14.109375" style="144" bestFit="1" customWidth="1"/>
    <col min="11526" max="11527" width="11.44140625" style="144"/>
    <col min="11528" max="11528" width="13.44140625" style="144" customWidth="1"/>
    <col min="11529" max="11529" width="11.44140625" style="144"/>
    <col min="11530" max="11530" width="13.44140625" style="144" bestFit="1" customWidth="1"/>
    <col min="11531" max="11776" width="11.44140625" style="144"/>
    <col min="11777" max="11777" width="16.33203125" style="144" customWidth="1"/>
    <col min="11778" max="11780" width="11.44140625" style="144"/>
    <col min="11781" max="11781" width="14.109375" style="144" bestFit="1" customWidth="1"/>
    <col min="11782" max="11783" width="11.44140625" style="144"/>
    <col min="11784" max="11784" width="13.44140625" style="144" customWidth="1"/>
    <col min="11785" max="11785" width="11.44140625" style="144"/>
    <col min="11786" max="11786" width="13.44140625" style="144" bestFit="1" customWidth="1"/>
    <col min="11787" max="12032" width="11.44140625" style="144"/>
    <col min="12033" max="12033" width="16.33203125" style="144" customWidth="1"/>
    <col min="12034" max="12036" width="11.44140625" style="144"/>
    <col min="12037" max="12037" width="14.109375" style="144" bestFit="1" customWidth="1"/>
    <col min="12038" max="12039" width="11.44140625" style="144"/>
    <col min="12040" max="12040" width="13.44140625" style="144" customWidth="1"/>
    <col min="12041" max="12041" width="11.44140625" style="144"/>
    <col min="12042" max="12042" width="13.44140625" style="144" bestFit="1" customWidth="1"/>
    <col min="12043" max="12288" width="11.44140625" style="144"/>
    <col min="12289" max="12289" width="16.33203125" style="144" customWidth="1"/>
    <col min="12290" max="12292" width="11.44140625" style="144"/>
    <col min="12293" max="12293" width="14.109375" style="144" bestFit="1" customWidth="1"/>
    <col min="12294" max="12295" width="11.44140625" style="144"/>
    <col min="12296" max="12296" width="13.44140625" style="144" customWidth="1"/>
    <col min="12297" max="12297" width="11.44140625" style="144"/>
    <col min="12298" max="12298" width="13.44140625" style="144" bestFit="1" customWidth="1"/>
    <col min="12299" max="12544" width="11.44140625" style="144"/>
    <col min="12545" max="12545" width="16.33203125" style="144" customWidth="1"/>
    <col min="12546" max="12548" width="11.44140625" style="144"/>
    <col min="12549" max="12549" width="14.109375" style="144" bestFit="1" customWidth="1"/>
    <col min="12550" max="12551" width="11.44140625" style="144"/>
    <col min="12552" max="12552" width="13.44140625" style="144" customWidth="1"/>
    <col min="12553" max="12553" width="11.44140625" style="144"/>
    <col min="12554" max="12554" width="13.44140625" style="144" bestFit="1" customWidth="1"/>
    <col min="12555" max="12800" width="11.44140625" style="144"/>
    <col min="12801" max="12801" width="16.33203125" style="144" customWidth="1"/>
    <col min="12802" max="12804" width="11.44140625" style="144"/>
    <col min="12805" max="12805" width="14.109375" style="144" bestFit="1" customWidth="1"/>
    <col min="12806" max="12807" width="11.44140625" style="144"/>
    <col min="12808" max="12808" width="13.44140625" style="144" customWidth="1"/>
    <col min="12809" max="12809" width="11.44140625" style="144"/>
    <col min="12810" max="12810" width="13.44140625" style="144" bestFit="1" customWidth="1"/>
    <col min="12811" max="13056" width="11.44140625" style="144"/>
    <col min="13057" max="13057" width="16.33203125" style="144" customWidth="1"/>
    <col min="13058" max="13060" width="11.44140625" style="144"/>
    <col min="13061" max="13061" width="14.109375" style="144" bestFit="1" customWidth="1"/>
    <col min="13062" max="13063" width="11.44140625" style="144"/>
    <col min="13064" max="13064" width="13.44140625" style="144" customWidth="1"/>
    <col min="13065" max="13065" width="11.44140625" style="144"/>
    <col min="13066" max="13066" width="13.44140625" style="144" bestFit="1" customWidth="1"/>
    <col min="13067" max="13312" width="11.44140625" style="144"/>
    <col min="13313" max="13313" width="16.33203125" style="144" customWidth="1"/>
    <col min="13314" max="13316" width="11.44140625" style="144"/>
    <col min="13317" max="13317" width="14.109375" style="144" bestFit="1" customWidth="1"/>
    <col min="13318" max="13319" width="11.44140625" style="144"/>
    <col min="13320" max="13320" width="13.44140625" style="144" customWidth="1"/>
    <col min="13321" max="13321" width="11.44140625" style="144"/>
    <col min="13322" max="13322" width="13.44140625" style="144" bestFit="1" customWidth="1"/>
    <col min="13323" max="13568" width="11.44140625" style="144"/>
    <col min="13569" max="13569" width="16.33203125" style="144" customWidth="1"/>
    <col min="13570" max="13572" width="11.44140625" style="144"/>
    <col min="13573" max="13573" width="14.109375" style="144" bestFit="1" customWidth="1"/>
    <col min="13574" max="13575" width="11.44140625" style="144"/>
    <col min="13576" max="13576" width="13.44140625" style="144" customWidth="1"/>
    <col min="13577" max="13577" width="11.44140625" style="144"/>
    <col min="13578" max="13578" width="13.44140625" style="144" bestFit="1" customWidth="1"/>
    <col min="13579" max="13824" width="11.44140625" style="144"/>
    <col min="13825" max="13825" width="16.33203125" style="144" customWidth="1"/>
    <col min="13826" max="13828" width="11.44140625" style="144"/>
    <col min="13829" max="13829" width="14.109375" style="144" bestFit="1" customWidth="1"/>
    <col min="13830" max="13831" width="11.44140625" style="144"/>
    <col min="13832" max="13832" width="13.44140625" style="144" customWidth="1"/>
    <col min="13833" max="13833" width="11.44140625" style="144"/>
    <col min="13834" max="13834" width="13.44140625" style="144" bestFit="1" customWidth="1"/>
    <col min="13835" max="14080" width="11.44140625" style="144"/>
    <col min="14081" max="14081" width="16.33203125" style="144" customWidth="1"/>
    <col min="14082" max="14084" width="11.44140625" style="144"/>
    <col min="14085" max="14085" width="14.109375" style="144" bestFit="1" customWidth="1"/>
    <col min="14086" max="14087" width="11.44140625" style="144"/>
    <col min="14088" max="14088" width="13.44140625" style="144" customWidth="1"/>
    <col min="14089" max="14089" width="11.44140625" style="144"/>
    <col min="14090" max="14090" width="13.44140625" style="144" bestFit="1" customWidth="1"/>
    <col min="14091" max="14336" width="11.44140625" style="144"/>
    <col min="14337" max="14337" width="16.33203125" style="144" customWidth="1"/>
    <col min="14338" max="14340" width="11.44140625" style="144"/>
    <col min="14341" max="14341" width="14.109375" style="144" bestFit="1" customWidth="1"/>
    <col min="14342" max="14343" width="11.44140625" style="144"/>
    <col min="14344" max="14344" width="13.44140625" style="144" customWidth="1"/>
    <col min="14345" max="14345" width="11.44140625" style="144"/>
    <col min="14346" max="14346" width="13.44140625" style="144" bestFit="1" customWidth="1"/>
    <col min="14347" max="14592" width="11.44140625" style="144"/>
    <col min="14593" max="14593" width="16.33203125" style="144" customWidth="1"/>
    <col min="14594" max="14596" width="11.44140625" style="144"/>
    <col min="14597" max="14597" width="14.109375" style="144" bestFit="1" customWidth="1"/>
    <col min="14598" max="14599" width="11.44140625" style="144"/>
    <col min="14600" max="14600" width="13.44140625" style="144" customWidth="1"/>
    <col min="14601" max="14601" width="11.44140625" style="144"/>
    <col min="14602" max="14602" width="13.44140625" style="144" bestFit="1" customWidth="1"/>
    <col min="14603" max="14848" width="11.44140625" style="144"/>
    <col min="14849" max="14849" width="16.33203125" style="144" customWidth="1"/>
    <col min="14850" max="14852" width="11.44140625" style="144"/>
    <col min="14853" max="14853" width="14.109375" style="144" bestFit="1" customWidth="1"/>
    <col min="14854" max="14855" width="11.44140625" style="144"/>
    <col min="14856" max="14856" width="13.44140625" style="144" customWidth="1"/>
    <col min="14857" max="14857" width="11.44140625" style="144"/>
    <col min="14858" max="14858" width="13.44140625" style="144" bestFit="1" customWidth="1"/>
    <col min="14859" max="15104" width="11.44140625" style="144"/>
    <col min="15105" max="15105" width="16.33203125" style="144" customWidth="1"/>
    <col min="15106" max="15108" width="11.44140625" style="144"/>
    <col min="15109" max="15109" width="14.109375" style="144" bestFit="1" customWidth="1"/>
    <col min="15110" max="15111" width="11.44140625" style="144"/>
    <col min="15112" max="15112" width="13.44140625" style="144" customWidth="1"/>
    <col min="15113" max="15113" width="11.44140625" style="144"/>
    <col min="15114" max="15114" width="13.44140625" style="144" bestFit="1" customWidth="1"/>
    <col min="15115" max="15360" width="11.44140625" style="144"/>
    <col min="15361" max="15361" width="16.33203125" style="144" customWidth="1"/>
    <col min="15362" max="15364" width="11.44140625" style="144"/>
    <col min="15365" max="15365" width="14.109375" style="144" bestFit="1" customWidth="1"/>
    <col min="15366" max="15367" width="11.44140625" style="144"/>
    <col min="15368" max="15368" width="13.44140625" style="144" customWidth="1"/>
    <col min="15369" max="15369" width="11.44140625" style="144"/>
    <col min="15370" max="15370" width="13.44140625" style="144" bestFit="1" customWidth="1"/>
    <col min="15371" max="15616" width="11.44140625" style="144"/>
    <col min="15617" max="15617" width="16.33203125" style="144" customWidth="1"/>
    <col min="15618" max="15620" width="11.44140625" style="144"/>
    <col min="15621" max="15621" width="14.109375" style="144" bestFit="1" customWidth="1"/>
    <col min="15622" max="15623" width="11.44140625" style="144"/>
    <col min="15624" max="15624" width="13.44140625" style="144" customWidth="1"/>
    <col min="15625" max="15625" width="11.44140625" style="144"/>
    <col min="15626" max="15626" width="13.44140625" style="144" bestFit="1" customWidth="1"/>
    <col min="15627" max="15872" width="11.44140625" style="144"/>
    <col min="15873" max="15873" width="16.33203125" style="144" customWidth="1"/>
    <col min="15874" max="15876" width="11.44140625" style="144"/>
    <col min="15877" max="15877" width="14.109375" style="144" bestFit="1" customWidth="1"/>
    <col min="15878" max="15879" width="11.44140625" style="144"/>
    <col min="15880" max="15880" width="13.44140625" style="144" customWidth="1"/>
    <col min="15881" max="15881" width="11.44140625" style="144"/>
    <col min="15882" max="15882" width="13.44140625" style="144" bestFit="1" customWidth="1"/>
    <col min="15883" max="16128" width="11.44140625" style="144"/>
    <col min="16129" max="16129" width="16.33203125" style="144" customWidth="1"/>
    <col min="16130" max="16132" width="11.44140625" style="144"/>
    <col min="16133" max="16133" width="14.109375" style="144" bestFit="1" customWidth="1"/>
    <col min="16134" max="16135" width="11.44140625" style="144"/>
    <col min="16136" max="16136" width="13.44140625" style="144" customWidth="1"/>
    <col min="16137" max="16137" width="11.44140625" style="144"/>
    <col min="16138" max="16138" width="13.44140625" style="144" bestFit="1" customWidth="1"/>
    <col min="16139" max="16384" width="11.44140625" style="144"/>
  </cols>
  <sheetData>
    <row r="5" spans="2:9">
      <c r="B5" s="143"/>
      <c r="C5" s="143"/>
      <c r="D5" s="143"/>
      <c r="E5" s="143"/>
      <c r="F5" s="143"/>
      <c r="G5" s="143"/>
      <c r="H5" s="143"/>
    </row>
    <row r="6" spans="2:9" ht="22.8">
      <c r="B6" s="145"/>
      <c r="C6" s="143"/>
      <c r="D6" s="143"/>
      <c r="E6" s="143"/>
      <c r="F6" s="143"/>
      <c r="G6" s="143"/>
      <c r="H6" s="143"/>
      <c r="I6" s="146"/>
    </row>
    <row r="7" spans="2:9">
      <c r="B7" s="143"/>
      <c r="C7" s="143"/>
      <c r="D7" s="143"/>
      <c r="E7" s="143"/>
      <c r="F7" s="143"/>
      <c r="G7" s="143"/>
      <c r="H7" s="143"/>
      <c r="I7" s="143"/>
    </row>
    <row r="8" spans="2:9">
      <c r="B8" s="143"/>
      <c r="C8" s="143"/>
      <c r="D8" s="143"/>
      <c r="F8" s="143"/>
      <c r="G8" s="143"/>
      <c r="H8" s="143"/>
    </row>
    <row r="9" spans="2:9">
      <c r="B9" s="143"/>
      <c r="C9" s="143"/>
      <c r="D9" s="143"/>
      <c r="E9" s="143"/>
      <c r="F9" s="143"/>
      <c r="G9" s="143"/>
      <c r="H9" s="143"/>
    </row>
    <row r="10" spans="2:9" ht="22.8">
      <c r="B10" s="143"/>
      <c r="C10" s="143"/>
      <c r="D10" s="143"/>
      <c r="I10" s="146"/>
    </row>
    <row r="11" spans="2:9">
      <c r="B11" s="143"/>
      <c r="C11" s="143"/>
      <c r="D11" s="143"/>
    </row>
    <row r="12" spans="2:9" ht="27" customHeight="1">
      <c r="B12" s="143"/>
      <c r="C12" s="143"/>
      <c r="D12" s="143"/>
      <c r="E12" s="143"/>
      <c r="F12" s="143"/>
      <c r="G12" s="143"/>
      <c r="H12" s="143"/>
      <c r="I12" s="146"/>
    </row>
    <row r="13" spans="2:9" ht="19.5" customHeight="1">
      <c r="B13" s="143"/>
      <c r="C13" s="157"/>
      <c r="D13" s="157"/>
      <c r="E13" s="157"/>
      <c r="F13" s="157"/>
      <c r="G13" s="157"/>
      <c r="H13" s="157"/>
      <c r="I13" s="146"/>
    </row>
    <row r="14" spans="2:9">
      <c r="B14" s="143"/>
      <c r="C14" s="143"/>
      <c r="D14" s="143"/>
      <c r="F14" s="143"/>
      <c r="G14" s="143"/>
      <c r="H14" s="143"/>
    </row>
    <row r="15" spans="2:9">
      <c r="B15" s="143"/>
      <c r="C15" s="143"/>
      <c r="D15" s="143"/>
      <c r="F15" s="143"/>
      <c r="G15" s="143"/>
      <c r="H15" s="143"/>
      <c r="I15" s="143"/>
    </row>
    <row r="16" spans="2:9" ht="34.799999999999997">
      <c r="B16" s="143"/>
      <c r="C16" s="143"/>
      <c r="D16" s="143"/>
      <c r="E16" s="147"/>
      <c r="F16" s="143"/>
      <c r="G16" s="143"/>
      <c r="H16" s="143"/>
      <c r="I16" s="143"/>
    </row>
    <row r="17" spans="2:9" ht="32.4">
      <c r="B17" s="143"/>
      <c r="C17" s="143"/>
      <c r="D17" s="143"/>
      <c r="E17" s="148"/>
      <c r="F17" s="143"/>
      <c r="G17" s="143"/>
      <c r="H17" s="143"/>
      <c r="I17" s="143"/>
    </row>
    <row r="18" spans="2:9" ht="32.4">
      <c r="D18" s="148"/>
    </row>
    <row r="19" spans="2:9" ht="18">
      <c r="E19" s="158"/>
      <c r="I19" s="149"/>
    </row>
    <row r="21" spans="2:9">
      <c r="E21" s="150"/>
    </row>
    <row r="22" spans="2:9" ht="25.8">
      <c r="E22" s="151"/>
    </row>
    <row r="25" spans="2:9" ht="18">
      <c r="E25" s="152"/>
    </row>
    <row r="26" spans="2:9" ht="18">
      <c r="E26" s="153"/>
    </row>
    <row r="28" spans="2:9">
      <c r="D28" s="157"/>
      <c r="E28" s="157"/>
      <c r="F28" s="157"/>
      <c r="G28" s="157"/>
      <c r="H28" s="157"/>
    </row>
    <row r="33" spans="1:9" ht="35.4">
      <c r="A33" s="159"/>
    </row>
    <row r="36" spans="1:9" ht="32.4">
      <c r="B36" s="160"/>
    </row>
    <row r="39" spans="1:9" ht="17.399999999999999">
      <c r="B39" s="156"/>
    </row>
    <row r="41" spans="1:9" ht="18">
      <c r="I41" s="154"/>
    </row>
    <row r="43" spans="1:9" ht="18">
      <c r="B43" s="161"/>
      <c r="C43" s="161"/>
      <c r="D43" s="161"/>
    </row>
    <row r="57" spans="10:10" ht="18">
      <c r="J57" s="155"/>
    </row>
  </sheetData>
  <mergeCells count="1">
    <mergeCell ref="B43:D43"/>
  </mergeCells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81"/>
  <sheetViews>
    <sheetView showGridLines="0" showRowColHeaders="0" zoomScaleNormal="100" workbookViewId="0"/>
  </sheetViews>
  <sheetFormatPr baseColWidth="10" defaultColWidth="11.44140625" defaultRowHeight="13.2"/>
  <cols>
    <col min="1" max="1" width="26.5546875" style="1" customWidth="1"/>
    <col min="2" max="4" width="11.6640625" customWidth="1"/>
    <col min="5" max="7" width="9.6640625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/>
    <row r="2" spans="1:21">
      <c r="A2" s="69" t="s">
        <v>0</v>
      </c>
      <c r="I2" s="3"/>
      <c r="J2" s="3"/>
      <c r="K2" s="3"/>
      <c r="L2" s="3"/>
      <c r="M2" s="3"/>
    </row>
    <row r="3" spans="1:21" ht="6" customHeight="1">
      <c r="A3" s="4"/>
      <c r="I3" s="3"/>
      <c r="J3" s="3"/>
      <c r="K3" s="3"/>
      <c r="L3" s="3"/>
      <c r="M3" s="3"/>
    </row>
    <row r="4" spans="1:21" ht="16.2" thickBot="1">
      <c r="A4" s="5" t="s">
        <v>109</v>
      </c>
      <c r="D4" s="173" t="s">
        <v>104</v>
      </c>
      <c r="E4" s="173"/>
      <c r="I4" s="173" t="s">
        <v>91</v>
      </c>
      <c r="J4" s="173"/>
      <c r="K4" s="173"/>
      <c r="L4" s="173"/>
      <c r="M4" s="173"/>
      <c r="N4" s="173"/>
      <c r="P4" s="173" t="s">
        <v>92</v>
      </c>
      <c r="Q4" s="173"/>
      <c r="R4" s="173"/>
      <c r="S4" s="173"/>
      <c r="T4" s="173"/>
      <c r="U4" s="173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  <c r="I6" s="91" t="s">
        <v>153</v>
      </c>
      <c r="J6" s="15" t="s">
        <v>154</v>
      </c>
      <c r="K6" s="62" t="s">
        <v>155</v>
      </c>
      <c r="L6" s="15" t="s">
        <v>153</v>
      </c>
      <c r="M6" s="15" t="s">
        <v>154</v>
      </c>
      <c r="N6" s="16" t="s">
        <v>155</v>
      </c>
      <c r="P6" s="91" t="s">
        <v>153</v>
      </c>
      <c r="Q6" s="15" t="s">
        <v>154</v>
      </c>
      <c r="R6" s="62" t="s">
        <v>155</v>
      </c>
      <c r="S6" s="15" t="s">
        <v>153</v>
      </c>
      <c r="T6" s="15" t="s">
        <v>154</v>
      </c>
      <c r="U6" s="16" t="s">
        <v>155</v>
      </c>
    </row>
    <row r="7" spans="1:21">
      <c r="A7" s="98" t="s">
        <v>81</v>
      </c>
      <c r="B7" s="102">
        <v>6683592</v>
      </c>
      <c r="C7" s="18">
        <v>7086064</v>
      </c>
      <c r="D7" s="19">
        <v>7906539</v>
      </c>
      <c r="E7" s="27">
        <v>23.303933856302184</v>
      </c>
      <c r="F7" s="27">
        <v>22.422521805278326</v>
      </c>
      <c r="G7" s="28">
        <v>22.410825465159451</v>
      </c>
      <c r="I7" s="92">
        <v>2879586</v>
      </c>
      <c r="J7" s="18">
        <v>3232208</v>
      </c>
      <c r="K7" s="19">
        <v>3708009</v>
      </c>
      <c r="L7" s="27">
        <v>18.15175345618416</v>
      </c>
      <c r="M7" s="27">
        <v>17.884331235453317</v>
      </c>
      <c r="N7" s="28">
        <v>18.048306262075371</v>
      </c>
      <c r="P7" s="92">
        <v>3804006</v>
      </c>
      <c r="Q7" s="18">
        <v>3853856</v>
      </c>
      <c r="R7" s="19">
        <v>4198530</v>
      </c>
      <c r="S7" s="27">
        <v>29.681354310308706</v>
      </c>
      <c r="T7" s="27">
        <v>28.484643143710468</v>
      </c>
      <c r="U7" s="28">
        <v>28.493422331801955</v>
      </c>
    </row>
    <row r="8" spans="1:21">
      <c r="A8" s="98" t="s">
        <v>157</v>
      </c>
      <c r="B8" s="102">
        <v>938716</v>
      </c>
      <c r="C8" s="18">
        <v>1195712</v>
      </c>
      <c r="D8" s="19">
        <v>1518477</v>
      </c>
      <c r="E8" s="27">
        <v>3.2730566997286132</v>
      </c>
      <c r="F8" s="27">
        <v>3.7836065822765583</v>
      </c>
      <c r="G8" s="28">
        <v>4.3040732512492417</v>
      </c>
      <c r="I8" s="92">
        <v>826486</v>
      </c>
      <c r="J8" s="18">
        <v>1049033</v>
      </c>
      <c r="K8" s="19">
        <v>1320383</v>
      </c>
      <c r="L8" s="27">
        <v>5.2098357565941154</v>
      </c>
      <c r="M8" s="27">
        <v>5.8044697769825762</v>
      </c>
      <c r="N8" s="28">
        <v>6.4268120080716811</v>
      </c>
      <c r="P8" s="92">
        <v>112230</v>
      </c>
      <c r="Q8" s="18">
        <v>146679</v>
      </c>
      <c r="R8" s="19">
        <v>198094</v>
      </c>
      <c r="S8" s="27">
        <v>0.87569220296864569</v>
      </c>
      <c r="T8" s="27">
        <v>1.0841346878752884</v>
      </c>
      <c r="U8" s="28">
        <v>1.3443695777798363</v>
      </c>
    </row>
    <row r="9" spans="1:21">
      <c r="A9" s="98" t="s">
        <v>158</v>
      </c>
      <c r="B9" s="102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2">
        <v>0</v>
      </c>
      <c r="J9" s="18">
        <v>0</v>
      </c>
      <c r="K9" s="19">
        <v>0</v>
      </c>
      <c r="L9" s="27" t="s">
        <v>156</v>
      </c>
      <c r="M9" s="27" t="s">
        <v>156</v>
      </c>
      <c r="N9" s="28" t="s">
        <v>156</v>
      </c>
      <c r="P9" s="92">
        <v>0</v>
      </c>
      <c r="Q9" s="18">
        <v>0</v>
      </c>
      <c r="R9" s="19">
        <v>0</v>
      </c>
      <c r="S9" s="27" t="s">
        <v>156</v>
      </c>
      <c r="T9" s="27" t="s">
        <v>156</v>
      </c>
      <c r="U9" s="28" t="s">
        <v>156</v>
      </c>
    </row>
    <row r="10" spans="1:21">
      <c r="A10" s="98" t="s">
        <v>82</v>
      </c>
      <c r="B10" s="102">
        <v>8001772</v>
      </c>
      <c r="C10" s="18">
        <v>8808583</v>
      </c>
      <c r="D10" s="19">
        <v>9805862</v>
      </c>
      <c r="E10" s="27">
        <v>27.900082084784774</v>
      </c>
      <c r="F10" s="27">
        <v>27.873110430713577</v>
      </c>
      <c r="G10" s="28">
        <v>27.794394211859245</v>
      </c>
      <c r="I10" s="92">
        <v>3701110</v>
      </c>
      <c r="J10" s="18">
        <v>4061609</v>
      </c>
      <c r="K10" s="19">
        <v>4675769</v>
      </c>
      <c r="L10" s="27">
        <v>23.330310757941511</v>
      </c>
      <c r="M10" s="27">
        <v>22.473541524833276</v>
      </c>
      <c r="N10" s="28">
        <v>22.758766476218884</v>
      </c>
      <c r="P10" s="92">
        <v>4300662</v>
      </c>
      <c r="Q10" s="18">
        <v>4746974</v>
      </c>
      <c r="R10" s="19">
        <v>5130093</v>
      </c>
      <c r="S10" s="27">
        <v>33.556590760077896</v>
      </c>
      <c r="T10" s="27">
        <v>35.085862160514523</v>
      </c>
      <c r="U10" s="28">
        <v>34.815496483393204</v>
      </c>
    </row>
    <row r="11" spans="1:21">
      <c r="A11" s="98" t="s">
        <v>84</v>
      </c>
      <c r="B11" s="102">
        <v>3579684</v>
      </c>
      <c r="C11" s="18">
        <v>3767998</v>
      </c>
      <c r="D11" s="19">
        <v>4012025</v>
      </c>
      <c r="E11" s="27">
        <v>12.481420045158835</v>
      </c>
      <c r="F11" s="27">
        <v>11.923123657540367</v>
      </c>
      <c r="G11" s="28">
        <v>11.371953270180081</v>
      </c>
      <c r="I11" s="92">
        <v>2229103</v>
      </c>
      <c r="J11" s="18">
        <v>2513479</v>
      </c>
      <c r="K11" s="19">
        <v>2729085</v>
      </c>
      <c r="L11" s="27">
        <v>14.051369913744713</v>
      </c>
      <c r="M11" s="27">
        <v>13.907487076746287</v>
      </c>
      <c r="N11" s="28">
        <v>13.283506565177152</v>
      </c>
      <c r="P11" s="92">
        <v>1350581</v>
      </c>
      <c r="Q11" s="18">
        <v>1254519</v>
      </c>
      <c r="R11" s="19">
        <v>1282940</v>
      </c>
      <c r="S11" s="27">
        <v>10.538120388288306</v>
      </c>
      <c r="T11" s="27">
        <v>9.2724082145270899</v>
      </c>
      <c r="U11" s="28">
        <v>8.7067024044991932</v>
      </c>
    </row>
    <row r="12" spans="1:21">
      <c r="A12" s="98" t="s">
        <v>152</v>
      </c>
      <c r="B12" s="102">
        <v>4471210</v>
      </c>
      <c r="C12" s="18">
        <v>6511238</v>
      </c>
      <c r="D12" s="19">
        <v>7181488</v>
      </c>
      <c r="E12" s="27">
        <v>15.589937581114601</v>
      </c>
      <c r="F12" s="27">
        <v>20.603592633986491</v>
      </c>
      <c r="G12" s="28">
        <v>20.355692186952727</v>
      </c>
      <c r="I12" s="92">
        <v>3690512</v>
      </c>
      <c r="J12" s="18">
        <v>5053764</v>
      </c>
      <c r="K12" s="19">
        <v>5542513</v>
      </c>
      <c r="L12" s="27">
        <v>23.263505223003975</v>
      </c>
      <c r="M12" s="27">
        <v>27.963296100315787</v>
      </c>
      <c r="N12" s="28">
        <v>26.977542957833748</v>
      </c>
      <c r="P12" s="92">
        <v>780698</v>
      </c>
      <c r="Q12" s="18">
        <v>1457474</v>
      </c>
      <c r="R12" s="19">
        <v>1638975</v>
      </c>
      <c r="S12" s="27">
        <v>6.091518769252569</v>
      </c>
      <c r="T12" s="27">
        <v>10.772490404736521</v>
      </c>
      <c r="U12" s="28">
        <v>11.12294228367193</v>
      </c>
    </row>
    <row r="13" spans="1:21">
      <c r="A13" s="98" t="s">
        <v>159</v>
      </c>
      <c r="B13" s="102">
        <v>349003</v>
      </c>
      <c r="C13" s="18">
        <v>419990</v>
      </c>
      <c r="D13" s="19">
        <v>485557</v>
      </c>
      <c r="E13" s="27">
        <v>1.2168820041156061</v>
      </c>
      <c r="F13" s="27">
        <v>1.3289796610641458</v>
      </c>
      <c r="G13" s="28">
        <v>1.3762953904845632</v>
      </c>
      <c r="I13" s="92">
        <v>346190</v>
      </c>
      <c r="J13" s="18">
        <v>416928</v>
      </c>
      <c r="K13" s="19">
        <v>482637</v>
      </c>
      <c r="L13" s="27">
        <v>2.1822427005119467</v>
      </c>
      <c r="M13" s="27">
        <v>2.3069302635644364</v>
      </c>
      <c r="N13" s="28">
        <v>2.3491799478936732</v>
      </c>
      <c r="P13" s="92">
        <v>2813</v>
      </c>
      <c r="Q13" s="18">
        <v>3062</v>
      </c>
      <c r="R13" s="19">
        <v>2920</v>
      </c>
      <c r="S13" s="27">
        <v>2.1948874337973809E-2</v>
      </c>
      <c r="T13" s="27">
        <v>2.2631872417143102E-2</v>
      </c>
      <c r="U13" s="28">
        <v>1.981664849575011E-2</v>
      </c>
    </row>
    <row r="14" spans="1:21">
      <c r="A14" s="98" t="s">
        <v>160</v>
      </c>
      <c r="B14" s="102">
        <v>455175</v>
      </c>
      <c r="C14" s="18">
        <v>577182</v>
      </c>
      <c r="D14" s="19">
        <v>657629</v>
      </c>
      <c r="E14" s="27">
        <v>1.5870759455458003</v>
      </c>
      <c r="F14" s="27">
        <v>1.8263842918458195</v>
      </c>
      <c r="G14" s="28">
        <v>1.8640278306130338</v>
      </c>
      <c r="I14" s="92">
        <v>0</v>
      </c>
      <c r="J14" s="18">
        <v>0</v>
      </c>
      <c r="K14" s="19">
        <v>0</v>
      </c>
      <c r="L14" s="27" t="s">
        <v>156</v>
      </c>
      <c r="M14" s="27" t="s">
        <v>156</v>
      </c>
      <c r="N14" s="28" t="s">
        <v>156</v>
      </c>
      <c r="P14" s="92">
        <v>455175</v>
      </c>
      <c r="Q14" s="18">
        <v>577182</v>
      </c>
      <c r="R14" s="19">
        <v>657629</v>
      </c>
      <c r="S14" s="27">
        <v>3.5515744318475746</v>
      </c>
      <c r="T14" s="27">
        <v>4.2660709946020541</v>
      </c>
      <c r="U14" s="28">
        <v>4.46301463479851</v>
      </c>
    </row>
    <row r="15" spans="1:21">
      <c r="A15" s="98" t="s">
        <v>161</v>
      </c>
      <c r="B15" s="102">
        <v>874710</v>
      </c>
      <c r="C15" s="18">
        <v>915248</v>
      </c>
      <c r="D15" s="19">
        <v>1041492</v>
      </c>
      <c r="E15" s="27">
        <v>3.0498845506197991</v>
      </c>
      <c r="F15" s="27">
        <v>2.8961308050897334</v>
      </c>
      <c r="G15" s="28">
        <v>2.9520749136075657</v>
      </c>
      <c r="I15" s="92">
        <v>269951</v>
      </c>
      <c r="J15" s="18">
        <v>312960</v>
      </c>
      <c r="K15" s="19">
        <v>378648</v>
      </c>
      <c r="L15" s="27">
        <v>1.7016626686094356</v>
      </c>
      <c r="M15" s="27">
        <v>1.7316584525028926</v>
      </c>
      <c r="N15" s="28">
        <v>1.8430254806615398</v>
      </c>
      <c r="P15" s="92">
        <v>604759</v>
      </c>
      <c r="Q15" s="18">
        <v>602288</v>
      </c>
      <c r="R15" s="19">
        <v>662844</v>
      </c>
      <c r="S15" s="27">
        <v>4.7187270870098477</v>
      </c>
      <c r="T15" s="27">
        <v>4.4516346095285062</v>
      </c>
      <c r="U15" s="28">
        <v>4.4984063546291049</v>
      </c>
    </row>
    <row r="16" spans="1:21">
      <c r="A16" s="98" t="s">
        <v>162</v>
      </c>
      <c r="B16" s="102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  <c r="I16" s="92">
        <v>0</v>
      </c>
      <c r="J16" s="18">
        <v>0</v>
      </c>
      <c r="K16" s="19">
        <v>0</v>
      </c>
      <c r="L16" s="27" t="s">
        <v>156</v>
      </c>
      <c r="M16" s="27" t="s">
        <v>156</v>
      </c>
      <c r="N16" s="28" t="s">
        <v>156</v>
      </c>
      <c r="P16" s="92">
        <v>0</v>
      </c>
      <c r="Q16" s="18">
        <v>0</v>
      </c>
      <c r="R16" s="19">
        <v>0</v>
      </c>
      <c r="S16" s="27" t="s">
        <v>156</v>
      </c>
      <c r="T16" s="27" t="s">
        <v>156</v>
      </c>
      <c r="U16" s="28" t="s">
        <v>156</v>
      </c>
    </row>
    <row r="17" spans="1:21">
      <c r="A17" s="98" t="s">
        <v>163</v>
      </c>
      <c r="B17" s="102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2">
        <v>0</v>
      </c>
      <c r="J17" s="18">
        <v>0</v>
      </c>
      <c r="K17" s="19">
        <v>0</v>
      </c>
      <c r="L17" s="27" t="s">
        <v>156</v>
      </c>
      <c r="M17" s="27" t="s">
        <v>156</v>
      </c>
      <c r="N17" s="28" t="s">
        <v>156</v>
      </c>
      <c r="P17" s="92">
        <v>0</v>
      </c>
      <c r="Q17" s="18">
        <v>0</v>
      </c>
      <c r="R17" s="19">
        <v>0</v>
      </c>
      <c r="S17" s="27" t="s">
        <v>156</v>
      </c>
      <c r="T17" s="27" t="s">
        <v>156</v>
      </c>
      <c r="U17" s="28" t="s">
        <v>156</v>
      </c>
    </row>
    <row r="18" spans="1:21">
      <c r="A18" s="98" t="s">
        <v>164</v>
      </c>
      <c r="B18" s="102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2">
        <v>0</v>
      </c>
      <c r="J18" s="18">
        <v>0</v>
      </c>
      <c r="K18" s="19">
        <v>0</v>
      </c>
      <c r="L18" s="27" t="s">
        <v>156</v>
      </c>
      <c r="M18" s="27" t="s">
        <v>156</v>
      </c>
      <c r="N18" s="28" t="s">
        <v>156</v>
      </c>
      <c r="P18" s="92">
        <v>0</v>
      </c>
      <c r="Q18" s="18">
        <v>0</v>
      </c>
      <c r="R18" s="19">
        <v>0</v>
      </c>
      <c r="S18" s="27" t="s">
        <v>156</v>
      </c>
      <c r="T18" s="27" t="s">
        <v>156</v>
      </c>
      <c r="U18" s="28" t="s">
        <v>156</v>
      </c>
    </row>
    <row r="19" spans="1:21">
      <c r="A19" s="98" t="s">
        <v>165</v>
      </c>
      <c r="B19" s="102">
        <v>0</v>
      </c>
      <c r="C19" s="18">
        <v>35526</v>
      </c>
      <c r="D19" s="19">
        <v>30088</v>
      </c>
      <c r="E19" s="27" t="s">
        <v>156</v>
      </c>
      <c r="F19" s="27">
        <v>0.11241537045873673</v>
      </c>
      <c r="G19" s="28">
        <v>8.5283449129349459E-2</v>
      </c>
      <c r="I19" s="92">
        <v>0</v>
      </c>
      <c r="J19" s="18">
        <v>5791</v>
      </c>
      <c r="K19" s="19">
        <v>5197</v>
      </c>
      <c r="L19" s="27" t="s">
        <v>156</v>
      </c>
      <c r="M19" s="27">
        <v>3.2042542492472688E-2</v>
      </c>
      <c r="N19" s="28">
        <v>2.5295798269099595E-2</v>
      </c>
      <c r="P19" s="92">
        <v>0</v>
      </c>
      <c r="Q19" s="18">
        <v>29735</v>
      </c>
      <c r="R19" s="19">
        <v>24891</v>
      </c>
      <c r="S19" s="27" t="s">
        <v>156</v>
      </c>
      <c r="T19" s="27">
        <v>0.21977750696399417</v>
      </c>
      <c r="U19" s="28">
        <v>0.16892335537935479</v>
      </c>
    </row>
    <row r="20" spans="1:21">
      <c r="A20" s="98" t="s">
        <v>166</v>
      </c>
      <c r="B20" s="102">
        <v>165134</v>
      </c>
      <c r="C20" s="18">
        <v>172095</v>
      </c>
      <c r="D20" s="19">
        <v>188533</v>
      </c>
      <c r="E20" s="27">
        <v>0.57577898432857733</v>
      </c>
      <c r="F20" s="27">
        <v>0.5445623818920311</v>
      </c>
      <c r="G20" s="28">
        <v>0.53439060471628697</v>
      </c>
      <c r="I20" s="92">
        <v>0</v>
      </c>
      <c r="J20" s="18">
        <v>0</v>
      </c>
      <c r="K20" s="19">
        <v>0</v>
      </c>
      <c r="L20" s="27" t="s">
        <v>156</v>
      </c>
      <c r="M20" s="27" t="s">
        <v>156</v>
      </c>
      <c r="N20" s="28" t="s">
        <v>156</v>
      </c>
      <c r="P20" s="92">
        <v>165134</v>
      </c>
      <c r="Q20" s="18">
        <v>172095</v>
      </c>
      <c r="R20" s="19">
        <v>188533</v>
      </c>
      <c r="S20" s="27">
        <v>1.2884839726011257</v>
      </c>
      <c r="T20" s="27">
        <v>1.271989576625814</v>
      </c>
      <c r="U20" s="28">
        <v>1.2794836270031698</v>
      </c>
    </row>
    <row r="21" spans="1:21">
      <c r="A21" s="98" t="s">
        <v>167</v>
      </c>
      <c r="B21" s="102">
        <v>1306902</v>
      </c>
      <c r="C21" s="18">
        <v>0</v>
      </c>
      <c r="D21" s="19">
        <v>0</v>
      </c>
      <c r="E21" s="27">
        <v>4.5568247979034382</v>
      </c>
      <c r="F21" s="27" t="s">
        <v>156</v>
      </c>
      <c r="G21" s="28" t="s">
        <v>156</v>
      </c>
      <c r="I21" s="92">
        <v>695872</v>
      </c>
      <c r="J21" s="18">
        <v>0</v>
      </c>
      <c r="K21" s="19">
        <v>0</v>
      </c>
      <c r="L21" s="27">
        <v>4.3864975663382806</v>
      </c>
      <c r="M21" s="27" t="s">
        <v>156</v>
      </c>
      <c r="N21" s="28" t="s">
        <v>156</v>
      </c>
      <c r="P21" s="92">
        <v>611030</v>
      </c>
      <c r="Q21" s="18">
        <v>0</v>
      </c>
      <c r="R21" s="19">
        <v>0</v>
      </c>
      <c r="S21" s="27">
        <v>4.7676575494959597</v>
      </c>
      <c r="T21" s="27" t="s">
        <v>156</v>
      </c>
      <c r="U21" s="28" t="s">
        <v>156</v>
      </c>
    </row>
    <row r="22" spans="1:21">
      <c r="A22" s="98" t="s">
        <v>168</v>
      </c>
      <c r="B22" s="102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2">
        <v>0</v>
      </c>
      <c r="J22" s="18">
        <v>0</v>
      </c>
      <c r="K22" s="19">
        <v>0</v>
      </c>
      <c r="L22" s="27" t="s">
        <v>156</v>
      </c>
      <c r="M22" s="27" t="s">
        <v>156</v>
      </c>
      <c r="N22" s="28" t="s">
        <v>156</v>
      </c>
      <c r="P22" s="92">
        <v>0</v>
      </c>
      <c r="Q22" s="18">
        <v>0</v>
      </c>
      <c r="R22" s="19">
        <v>0</v>
      </c>
      <c r="S22" s="27" t="s">
        <v>156</v>
      </c>
      <c r="T22" s="27" t="s">
        <v>156</v>
      </c>
      <c r="U22" s="28" t="s">
        <v>156</v>
      </c>
    </row>
    <row r="23" spans="1:21">
      <c r="A23" s="98" t="s">
        <v>169</v>
      </c>
      <c r="B23" s="102">
        <v>0</v>
      </c>
      <c r="C23" s="18">
        <v>0</v>
      </c>
      <c r="D23" s="19">
        <v>0</v>
      </c>
      <c r="E23" s="27" t="s">
        <v>156</v>
      </c>
      <c r="F23" s="27" t="s">
        <v>156</v>
      </c>
      <c r="G23" s="28" t="s">
        <v>156</v>
      </c>
      <c r="I23" s="92">
        <v>0</v>
      </c>
      <c r="J23" s="18">
        <v>0</v>
      </c>
      <c r="K23" s="19">
        <v>0</v>
      </c>
      <c r="L23" s="27" t="s">
        <v>156</v>
      </c>
      <c r="M23" s="27" t="s">
        <v>156</v>
      </c>
      <c r="N23" s="28" t="s">
        <v>156</v>
      </c>
      <c r="P23" s="92">
        <v>0</v>
      </c>
      <c r="Q23" s="18">
        <v>0</v>
      </c>
      <c r="R23" s="19">
        <v>0</v>
      </c>
      <c r="S23" s="27" t="s">
        <v>156</v>
      </c>
      <c r="T23" s="27" t="s">
        <v>156</v>
      </c>
      <c r="U23" s="28" t="s">
        <v>156</v>
      </c>
    </row>
    <row r="24" spans="1:21">
      <c r="A24" s="98" t="s">
        <v>170</v>
      </c>
      <c r="B24" s="102">
        <v>23352</v>
      </c>
      <c r="C24" s="18">
        <v>23352</v>
      </c>
      <c r="D24" s="19">
        <v>0</v>
      </c>
      <c r="E24" s="27">
        <v>8.1422304565025611E-2</v>
      </c>
      <c r="F24" s="27">
        <v>7.3893028512988235E-2</v>
      </c>
      <c r="G24" s="28" t="s">
        <v>156</v>
      </c>
      <c r="I24" s="92">
        <v>23352</v>
      </c>
      <c r="J24" s="18">
        <v>23352</v>
      </c>
      <c r="K24" s="19">
        <v>0</v>
      </c>
      <c r="L24" s="27">
        <v>0.14720162784122875</v>
      </c>
      <c r="M24" s="27">
        <v>0.12921040446973273</v>
      </c>
      <c r="N24" s="28" t="s">
        <v>156</v>
      </c>
      <c r="P24" s="92">
        <v>0</v>
      </c>
      <c r="Q24" s="18">
        <v>0</v>
      </c>
      <c r="R24" s="19">
        <v>0</v>
      </c>
      <c r="S24" s="27" t="s">
        <v>156</v>
      </c>
      <c r="T24" s="27" t="s">
        <v>156</v>
      </c>
      <c r="U24" s="28" t="s">
        <v>156</v>
      </c>
    </row>
    <row r="25" spans="1:21">
      <c r="A25" s="98" t="s">
        <v>171</v>
      </c>
      <c r="B25" s="102">
        <v>75035</v>
      </c>
      <c r="C25" s="18">
        <v>85351</v>
      </c>
      <c r="D25" s="19">
        <v>96826</v>
      </c>
      <c r="E25" s="27">
        <v>0.26162738193887874</v>
      </c>
      <c r="F25" s="27">
        <v>0.27007724719989973</v>
      </c>
      <c r="G25" s="28">
        <v>0.27445012115788325</v>
      </c>
      <c r="I25" s="92">
        <v>0</v>
      </c>
      <c r="J25" s="18">
        <v>0</v>
      </c>
      <c r="K25" s="19">
        <v>0</v>
      </c>
      <c r="L25" s="27" t="s">
        <v>156</v>
      </c>
      <c r="M25" s="27" t="s">
        <v>156</v>
      </c>
      <c r="N25" s="28" t="s">
        <v>156</v>
      </c>
      <c r="P25" s="92">
        <v>75035</v>
      </c>
      <c r="Q25" s="18">
        <v>85351</v>
      </c>
      <c r="R25" s="19">
        <v>96826</v>
      </c>
      <c r="S25" s="27">
        <v>0.58547237324915202</v>
      </c>
      <c r="T25" s="27">
        <v>0.63084681341462479</v>
      </c>
      <c r="U25" s="28">
        <v>0.65711192029092469</v>
      </c>
    </row>
    <row r="26" spans="1:21">
      <c r="A26" s="98" t="s">
        <v>172</v>
      </c>
      <c r="B26" s="102">
        <v>997201</v>
      </c>
      <c r="C26" s="18">
        <v>1153804</v>
      </c>
      <c r="D26" s="19">
        <v>1422146</v>
      </c>
      <c r="E26" s="27">
        <v>3.4769785686257322</v>
      </c>
      <c r="F26" s="27">
        <v>3.650996568619385</v>
      </c>
      <c r="G26" s="28">
        <v>4.0310261913556173</v>
      </c>
      <c r="I26" s="92">
        <v>782345</v>
      </c>
      <c r="J26" s="18">
        <v>898164</v>
      </c>
      <c r="K26" s="19">
        <v>1082137</v>
      </c>
      <c r="L26" s="27">
        <v>4.9315886233918338</v>
      </c>
      <c r="M26" s="27">
        <v>4.9696871240216263</v>
      </c>
      <c r="N26" s="28">
        <v>5.2671770736056622</v>
      </c>
      <c r="P26" s="92">
        <v>214856</v>
      </c>
      <c r="Q26" s="18">
        <v>255640</v>
      </c>
      <c r="R26" s="19">
        <v>340009</v>
      </c>
      <c r="S26" s="27">
        <v>1.6764476874367935</v>
      </c>
      <c r="T26" s="27">
        <v>1.8894878722137372</v>
      </c>
      <c r="U26" s="28">
        <v>2.3074790542436641</v>
      </c>
    </row>
    <row r="27" spans="1:21">
      <c r="A27" s="98" t="s">
        <v>173</v>
      </c>
      <c r="B27" s="102">
        <v>211432</v>
      </c>
      <c r="C27" s="18">
        <v>207599</v>
      </c>
      <c r="D27" s="19">
        <v>226555</v>
      </c>
      <c r="E27" s="27">
        <v>0.73720797785168268</v>
      </c>
      <c r="F27" s="27">
        <v>0.65690813747292931</v>
      </c>
      <c r="G27" s="28">
        <v>0.64216271661458946</v>
      </c>
      <c r="I27" s="92">
        <v>63542</v>
      </c>
      <c r="J27" s="18">
        <v>67628</v>
      </c>
      <c r="K27" s="19">
        <v>70949</v>
      </c>
      <c r="L27" s="27">
        <v>0.40054324410274739</v>
      </c>
      <c r="M27" s="27">
        <v>0.37419669550698376</v>
      </c>
      <c r="N27" s="28">
        <v>0.34533607685094231</v>
      </c>
      <c r="P27" s="92">
        <v>147890</v>
      </c>
      <c r="Q27" s="18">
        <v>139971</v>
      </c>
      <c r="R27" s="19">
        <v>155606</v>
      </c>
      <c r="S27" s="27">
        <v>1.1539349540856545</v>
      </c>
      <c r="T27" s="27">
        <v>1.0345544788046823</v>
      </c>
      <c r="U27" s="28">
        <v>1.0560237691197574</v>
      </c>
    </row>
    <row r="28" spans="1:21">
      <c r="A28" s="98" t="s">
        <v>174</v>
      </c>
      <c r="B28" s="102">
        <v>260599</v>
      </c>
      <c r="C28" s="18">
        <v>319437</v>
      </c>
      <c r="D28" s="19">
        <v>401573</v>
      </c>
      <c r="E28" s="27">
        <v>0.90864042254800903</v>
      </c>
      <c r="F28" s="27">
        <v>1.0107985332778102</v>
      </c>
      <c r="G28" s="28">
        <v>1.138245497115802</v>
      </c>
      <c r="I28" s="92">
        <v>112513</v>
      </c>
      <c r="J28" s="18">
        <v>157707</v>
      </c>
      <c r="K28" s="19">
        <v>250690</v>
      </c>
      <c r="L28" s="27">
        <v>0.70923675716427592</v>
      </c>
      <c r="M28" s="27">
        <v>0.87261841631158521</v>
      </c>
      <c r="N28" s="28">
        <v>1.2202046696325912</v>
      </c>
      <c r="P28" s="92">
        <v>148086</v>
      </c>
      <c r="Q28" s="18">
        <v>161730</v>
      </c>
      <c r="R28" s="19">
        <v>150883</v>
      </c>
      <c r="S28" s="27">
        <v>1.155464274871379</v>
      </c>
      <c r="T28" s="27">
        <v>1.1953797276370197</v>
      </c>
      <c r="U28" s="28">
        <v>1.0239710188302273</v>
      </c>
    </row>
    <row r="29" spans="1:21">
      <c r="A29" s="98" t="s">
        <v>175</v>
      </c>
      <c r="B29" s="102">
        <v>74120</v>
      </c>
      <c r="C29" s="18">
        <v>80354</v>
      </c>
      <c r="D29" s="19">
        <v>0</v>
      </c>
      <c r="E29" s="27">
        <v>0.25843701671632829</v>
      </c>
      <c r="F29" s="27">
        <v>0.2542651769926626</v>
      </c>
      <c r="G29" s="28" t="s">
        <v>156</v>
      </c>
      <c r="I29" s="92">
        <v>39675</v>
      </c>
      <c r="J29" s="18">
        <v>43925</v>
      </c>
      <c r="K29" s="19">
        <v>0</v>
      </c>
      <c r="L29" s="27">
        <v>0.25009526312952857</v>
      </c>
      <c r="M29" s="27">
        <v>0.24304415109339711</v>
      </c>
      <c r="N29" s="28" t="s">
        <v>156</v>
      </c>
      <c r="P29" s="92">
        <v>34445</v>
      </c>
      <c r="Q29" s="18">
        <v>36429</v>
      </c>
      <c r="R29" s="19">
        <v>0</v>
      </c>
      <c r="S29" s="27">
        <v>0.2687625227769313</v>
      </c>
      <c r="T29" s="27">
        <v>0.2692542391522228</v>
      </c>
      <c r="U29" s="28" t="s">
        <v>156</v>
      </c>
    </row>
    <row r="30" spans="1:21">
      <c r="A30" s="98" t="s">
        <v>176</v>
      </c>
      <c r="B30" s="102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2">
        <v>0</v>
      </c>
      <c r="J30" s="18">
        <v>0</v>
      </c>
      <c r="K30" s="19">
        <v>0</v>
      </c>
      <c r="L30" s="27" t="s">
        <v>156</v>
      </c>
      <c r="M30" s="27" t="s">
        <v>156</v>
      </c>
      <c r="N30" s="28" t="s">
        <v>156</v>
      </c>
      <c r="P30" s="92">
        <v>0</v>
      </c>
      <c r="Q30" s="18">
        <v>0</v>
      </c>
      <c r="R30" s="19">
        <v>0</v>
      </c>
      <c r="S30" s="27" t="s">
        <v>156</v>
      </c>
      <c r="T30" s="27" t="s">
        <v>156</v>
      </c>
      <c r="U30" s="28" t="s">
        <v>156</v>
      </c>
    </row>
    <row r="31" spans="1:21">
      <c r="A31" s="98" t="s">
        <v>177</v>
      </c>
      <c r="B31" s="102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2">
        <v>0</v>
      </c>
      <c r="J31" s="18">
        <v>0</v>
      </c>
      <c r="K31" s="19">
        <v>0</v>
      </c>
      <c r="L31" s="27" t="s">
        <v>156</v>
      </c>
      <c r="M31" s="27" t="s">
        <v>156</v>
      </c>
      <c r="N31" s="28" t="s">
        <v>156</v>
      </c>
      <c r="P31" s="92">
        <v>0</v>
      </c>
      <c r="Q31" s="18">
        <v>0</v>
      </c>
      <c r="R31" s="19">
        <v>0</v>
      </c>
      <c r="S31" s="27" t="s">
        <v>156</v>
      </c>
      <c r="T31" s="27" t="s">
        <v>156</v>
      </c>
      <c r="U31" s="28" t="s">
        <v>156</v>
      </c>
    </row>
    <row r="32" spans="1:21">
      <c r="A32" s="98" t="s">
        <v>178</v>
      </c>
      <c r="B32" s="102">
        <v>446</v>
      </c>
      <c r="C32" s="18">
        <v>17</v>
      </c>
      <c r="D32" s="19">
        <v>37</v>
      </c>
      <c r="E32" s="27">
        <v>1.5550851248715921E-3</v>
      </c>
      <c r="F32" s="27">
        <v>5.3793314693422408E-5</v>
      </c>
      <c r="G32" s="28">
        <v>1.0487528641936753E-4</v>
      </c>
      <c r="I32" s="92">
        <v>0</v>
      </c>
      <c r="J32" s="18">
        <v>0</v>
      </c>
      <c r="K32" s="19">
        <v>0</v>
      </c>
      <c r="L32" s="27" t="s">
        <v>156</v>
      </c>
      <c r="M32" s="27" t="s">
        <v>156</v>
      </c>
      <c r="N32" s="28" t="s">
        <v>156</v>
      </c>
      <c r="P32" s="92">
        <v>446</v>
      </c>
      <c r="Q32" s="18">
        <v>17</v>
      </c>
      <c r="R32" s="19">
        <v>37</v>
      </c>
      <c r="S32" s="27">
        <v>3.4799850532301166E-3</v>
      </c>
      <c r="T32" s="27">
        <v>1.2565050002986047E-4</v>
      </c>
      <c r="U32" s="28">
        <v>2.5110136792560068E-4</v>
      </c>
    </row>
    <row r="33" spans="1:21">
      <c r="A33" s="98" t="s">
        <v>179</v>
      </c>
      <c r="B33" s="102">
        <v>212019</v>
      </c>
      <c r="C33" s="18">
        <v>242890</v>
      </c>
      <c r="D33" s="19">
        <v>291773</v>
      </c>
      <c r="E33" s="27">
        <v>0.73925469302724234</v>
      </c>
      <c r="F33" s="27">
        <v>0.76857989446384523</v>
      </c>
      <c r="G33" s="28">
        <v>0.82702099849832766</v>
      </c>
      <c r="I33" s="92">
        <v>203718</v>
      </c>
      <c r="J33" s="18">
        <v>236300</v>
      </c>
      <c r="K33" s="19">
        <v>285498</v>
      </c>
      <c r="L33" s="27">
        <v>1.2841564414422506</v>
      </c>
      <c r="M33" s="27">
        <v>1.3074862357056287</v>
      </c>
      <c r="N33" s="28">
        <v>1.3896285961576671</v>
      </c>
      <c r="P33" s="92">
        <v>8301</v>
      </c>
      <c r="Q33" s="18">
        <v>6590</v>
      </c>
      <c r="R33" s="19">
        <v>6275</v>
      </c>
      <c r="S33" s="27">
        <v>6.4769856338258297E-2</v>
      </c>
      <c r="T33" s="27">
        <v>4.8708046776281204E-2</v>
      </c>
      <c r="U33" s="28">
        <v>4.2585434695490386E-2</v>
      </c>
    </row>
    <row r="34" spans="1:21">
      <c r="A34" s="98" t="s">
        <v>180</v>
      </c>
      <c r="B34" s="102">
        <v>0</v>
      </c>
      <c r="C34" s="18">
        <v>0</v>
      </c>
      <c r="D34" s="19">
        <v>0</v>
      </c>
      <c r="E34" s="27" t="s">
        <v>156</v>
      </c>
      <c r="F34" s="27" t="s">
        <v>156</v>
      </c>
      <c r="G34" s="28" t="s">
        <v>156</v>
      </c>
      <c r="I34" s="92">
        <v>0</v>
      </c>
      <c r="J34" s="18">
        <v>0</v>
      </c>
      <c r="K34" s="19">
        <v>0</v>
      </c>
      <c r="L34" s="27" t="s">
        <v>156</v>
      </c>
      <c r="M34" s="27" t="s">
        <v>156</v>
      </c>
      <c r="N34" s="28" t="s">
        <v>156</v>
      </c>
      <c r="P34" s="92">
        <v>0</v>
      </c>
      <c r="Q34" s="18">
        <v>0</v>
      </c>
      <c r="R34" s="19">
        <v>0</v>
      </c>
      <c r="S34" s="27" t="s">
        <v>156</v>
      </c>
      <c r="T34" s="27" t="s">
        <v>156</v>
      </c>
      <c r="U34" s="28" t="s">
        <v>156</v>
      </c>
    </row>
    <row r="35" spans="1:21">
      <c r="A35" s="98" t="s">
        <v>181</v>
      </c>
      <c r="B35" s="102">
        <v>0</v>
      </c>
      <c r="C35" s="18">
        <v>0</v>
      </c>
      <c r="D35" s="19">
        <v>13399</v>
      </c>
      <c r="E35" s="27" t="s">
        <v>156</v>
      </c>
      <c r="F35" s="27" t="s">
        <v>156</v>
      </c>
      <c r="G35" s="28">
        <v>3.7979026019813664E-2</v>
      </c>
      <c r="I35" s="92">
        <v>0</v>
      </c>
      <c r="J35" s="18">
        <v>0</v>
      </c>
      <c r="K35" s="19">
        <v>13399</v>
      </c>
      <c r="L35" s="27" t="s">
        <v>156</v>
      </c>
      <c r="M35" s="27" t="s">
        <v>156</v>
      </c>
      <c r="N35" s="28">
        <v>6.5218087551984882E-2</v>
      </c>
      <c r="P35" s="92">
        <v>0</v>
      </c>
      <c r="Q35" s="18">
        <v>0</v>
      </c>
      <c r="R35" s="19">
        <v>0</v>
      </c>
      <c r="S35" s="27" t="s">
        <v>156</v>
      </c>
      <c r="T35" s="27" t="s">
        <v>156</v>
      </c>
      <c r="U35" s="28" t="s">
        <v>156</v>
      </c>
    </row>
    <row r="36" spans="1:21">
      <c r="A36" s="98" t="s">
        <v>5</v>
      </c>
      <c r="B36" s="102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2" t="s">
        <v>5</v>
      </c>
      <c r="J36" s="18" t="s">
        <v>5</v>
      </c>
      <c r="K36" s="19" t="s">
        <v>5</v>
      </c>
      <c r="L36" s="27" t="s">
        <v>5</v>
      </c>
      <c r="M36" s="27" t="s">
        <v>5</v>
      </c>
      <c r="N36" s="28" t="s">
        <v>5</v>
      </c>
      <c r="P36" s="92" t="s">
        <v>5</v>
      </c>
      <c r="Q36" s="18" t="s">
        <v>5</v>
      </c>
      <c r="R36" s="19" t="s">
        <v>5</v>
      </c>
      <c r="S36" s="27" t="s">
        <v>5</v>
      </c>
      <c r="T36" s="27" t="s">
        <v>5</v>
      </c>
      <c r="U36" s="28" t="s">
        <v>5</v>
      </c>
    </row>
    <row r="37" spans="1:21" ht="13.8" thickBot="1">
      <c r="A37" s="101" t="s">
        <v>4</v>
      </c>
      <c r="B37" s="103">
        <v>28680102</v>
      </c>
      <c r="C37" s="21">
        <v>31602440</v>
      </c>
      <c r="D37" s="22">
        <v>35279999</v>
      </c>
      <c r="E37" s="23">
        <v>100</v>
      </c>
      <c r="F37" s="23">
        <v>100</v>
      </c>
      <c r="G37" s="47">
        <v>100</v>
      </c>
      <c r="I37" s="93">
        <v>15863955</v>
      </c>
      <c r="J37" s="21">
        <v>18072848</v>
      </c>
      <c r="K37" s="22">
        <v>20544914</v>
      </c>
      <c r="L37" s="23">
        <v>100</v>
      </c>
      <c r="M37" s="23">
        <v>100</v>
      </c>
      <c r="N37" s="47">
        <v>100</v>
      </c>
      <c r="P37" s="93">
        <v>12816147</v>
      </c>
      <c r="Q37" s="21">
        <v>13529592</v>
      </c>
      <c r="R37" s="22">
        <v>14735085</v>
      </c>
      <c r="S37" s="23">
        <v>100</v>
      </c>
      <c r="T37" s="23">
        <v>100</v>
      </c>
      <c r="U37" s="47">
        <v>100</v>
      </c>
    </row>
    <row r="38" spans="1:21">
      <c r="I38" s="99"/>
    </row>
    <row r="39" spans="1:21" ht="16.2" thickBot="1">
      <c r="A39" s="5" t="s">
        <v>110</v>
      </c>
      <c r="I39" s="173" t="s">
        <v>91</v>
      </c>
      <c r="J39" s="173"/>
      <c r="K39" s="173"/>
      <c r="L39" s="173"/>
      <c r="M39" s="173"/>
      <c r="N39" s="173"/>
      <c r="P39" s="173" t="s">
        <v>92</v>
      </c>
      <c r="Q39" s="173"/>
      <c r="R39" s="173"/>
      <c r="S39" s="173"/>
      <c r="T39" s="173"/>
      <c r="U39" s="173"/>
    </row>
    <row r="40" spans="1:21">
      <c r="A40" s="104"/>
      <c r="I40" s="7"/>
      <c r="J40" s="42" t="s">
        <v>29</v>
      </c>
      <c r="K40" s="84"/>
      <c r="L40" s="11"/>
      <c r="M40" s="9" t="s">
        <v>2</v>
      </c>
      <c r="N40" s="12"/>
      <c r="P40" s="7"/>
      <c r="Q40" s="9" t="s">
        <v>37</v>
      </c>
      <c r="R40" s="84"/>
      <c r="S40" s="11"/>
      <c r="T40" s="9" t="s">
        <v>2</v>
      </c>
      <c r="U40" s="12"/>
    </row>
    <row r="41" spans="1:21">
      <c r="A41" s="105" t="s">
        <v>3</v>
      </c>
      <c r="I41" s="91" t="s">
        <v>153</v>
      </c>
      <c r="J41" s="15" t="s">
        <v>154</v>
      </c>
      <c r="K41" s="62" t="s">
        <v>155</v>
      </c>
      <c r="L41" s="15" t="s">
        <v>153</v>
      </c>
      <c r="M41" s="15" t="s">
        <v>154</v>
      </c>
      <c r="N41" s="16" t="s">
        <v>155</v>
      </c>
      <c r="P41" s="91" t="s">
        <v>153</v>
      </c>
      <c r="Q41" s="15" t="s">
        <v>154</v>
      </c>
      <c r="R41" s="62" t="s">
        <v>155</v>
      </c>
      <c r="S41" s="15" t="s">
        <v>153</v>
      </c>
      <c r="T41" s="15" t="s">
        <v>154</v>
      </c>
      <c r="U41" s="16" t="s">
        <v>155</v>
      </c>
    </row>
    <row r="42" spans="1:21">
      <c r="A42" s="17" t="s">
        <v>81</v>
      </c>
      <c r="I42" s="92">
        <v>627167</v>
      </c>
      <c r="J42" s="18">
        <v>629165</v>
      </c>
      <c r="K42" s="19">
        <v>631203</v>
      </c>
      <c r="L42" s="27">
        <v>13.740286593817991</v>
      </c>
      <c r="M42" s="27">
        <v>13.545519524976211</v>
      </c>
      <c r="N42" s="28">
        <v>13.468775825966832</v>
      </c>
      <c r="P42" s="92">
        <v>8395202</v>
      </c>
      <c r="Q42" s="18">
        <v>5679594</v>
      </c>
      <c r="R42" s="19">
        <v>6035316</v>
      </c>
      <c r="S42" s="27">
        <v>50.819256929564084</v>
      </c>
      <c r="T42" s="27">
        <v>35.56614517209546</v>
      </c>
      <c r="U42" s="28">
        <v>35.810501106566647</v>
      </c>
    </row>
    <row r="43" spans="1:21">
      <c r="A43" s="17" t="s">
        <v>157</v>
      </c>
      <c r="I43" s="92">
        <v>243492</v>
      </c>
      <c r="J43" s="18">
        <v>274601</v>
      </c>
      <c r="K43" s="19">
        <v>303458</v>
      </c>
      <c r="L43" s="27">
        <v>5.3345438508434446</v>
      </c>
      <c r="M43" s="27">
        <v>5.9119836721336885</v>
      </c>
      <c r="N43" s="28">
        <v>6.4752667122878735</v>
      </c>
      <c r="P43" s="92">
        <v>109986</v>
      </c>
      <c r="Q43" s="18">
        <v>144999</v>
      </c>
      <c r="R43" s="19">
        <v>190561</v>
      </c>
      <c r="S43" s="27">
        <v>0.66578586109721194</v>
      </c>
      <c r="T43" s="27">
        <v>0.90799720610463885</v>
      </c>
      <c r="U43" s="28">
        <v>1.1306922291009198</v>
      </c>
    </row>
    <row r="44" spans="1:21">
      <c r="A44" s="17" t="s">
        <v>158</v>
      </c>
      <c r="I44" s="92">
        <v>0</v>
      </c>
      <c r="J44" s="18">
        <v>0</v>
      </c>
      <c r="K44" s="19">
        <v>0</v>
      </c>
      <c r="L44" s="27" t="s">
        <v>156</v>
      </c>
      <c r="M44" s="27" t="s">
        <v>156</v>
      </c>
      <c r="N44" s="28" t="s">
        <v>156</v>
      </c>
      <c r="P44" s="92">
        <v>0</v>
      </c>
      <c r="Q44" s="18">
        <v>0</v>
      </c>
      <c r="R44" s="19">
        <v>0</v>
      </c>
      <c r="S44" s="27" t="s">
        <v>156</v>
      </c>
      <c r="T44" s="27" t="s">
        <v>156</v>
      </c>
      <c r="U44" s="28" t="s">
        <v>156</v>
      </c>
    </row>
    <row r="45" spans="1:21">
      <c r="A45" s="17" t="s">
        <v>82</v>
      </c>
      <c r="I45" s="92">
        <v>903037</v>
      </c>
      <c r="J45" s="18">
        <v>900972</v>
      </c>
      <c r="K45" s="19">
        <v>922058</v>
      </c>
      <c r="L45" s="27">
        <v>19.784183773734298</v>
      </c>
      <c r="M45" s="27">
        <v>19.397350166421951</v>
      </c>
      <c r="N45" s="28">
        <v>19.675116405561006</v>
      </c>
      <c r="P45" s="92">
        <v>3855312</v>
      </c>
      <c r="Q45" s="18">
        <v>6010297</v>
      </c>
      <c r="R45" s="19">
        <v>6106595</v>
      </c>
      <c r="S45" s="27">
        <v>23.33762678630384</v>
      </c>
      <c r="T45" s="27">
        <v>37.63703807515288</v>
      </c>
      <c r="U45" s="28">
        <v>36.233434505310804</v>
      </c>
    </row>
    <row r="46" spans="1:21">
      <c r="A46" s="17" t="s">
        <v>84</v>
      </c>
      <c r="I46" s="92">
        <v>627573</v>
      </c>
      <c r="J46" s="18">
        <v>611596</v>
      </c>
      <c r="K46" s="19">
        <v>574038</v>
      </c>
      <c r="L46" s="27">
        <v>13.749181443765597</v>
      </c>
      <c r="M46" s="27">
        <v>13.167270206380442</v>
      </c>
      <c r="N46" s="28">
        <v>12.248974002953643</v>
      </c>
      <c r="P46" s="92">
        <v>1268246</v>
      </c>
      <c r="Q46" s="18">
        <v>1161347</v>
      </c>
      <c r="R46" s="19">
        <v>1227389</v>
      </c>
      <c r="S46" s="27">
        <v>7.6771612313666706</v>
      </c>
      <c r="T46" s="27">
        <v>7.2724627846950947</v>
      </c>
      <c r="U46" s="28">
        <v>7.2827031994161917</v>
      </c>
    </row>
    <row r="47" spans="1:21">
      <c r="A47" s="17" t="s">
        <v>152</v>
      </c>
      <c r="I47" s="92">
        <v>1562348</v>
      </c>
      <c r="J47" s="18">
        <v>1746179</v>
      </c>
      <c r="K47" s="19">
        <v>1741301</v>
      </c>
      <c r="L47" s="27">
        <v>34.2286971082317</v>
      </c>
      <c r="M47" s="27">
        <v>37.594115595437501</v>
      </c>
      <c r="N47" s="28">
        <v>37.156339267290981</v>
      </c>
      <c r="P47" s="92">
        <v>737966</v>
      </c>
      <c r="Q47" s="18">
        <v>1057803</v>
      </c>
      <c r="R47" s="19">
        <v>1198548</v>
      </c>
      <c r="S47" s="27">
        <v>4.4671806299935</v>
      </c>
      <c r="T47" s="27">
        <v>6.6240606391016854</v>
      </c>
      <c r="U47" s="28">
        <v>7.111575347549862</v>
      </c>
    </row>
    <row r="48" spans="1:21">
      <c r="A48" s="17" t="s">
        <v>159</v>
      </c>
      <c r="I48" s="92">
        <v>78685</v>
      </c>
      <c r="J48" s="18">
        <v>78580</v>
      </c>
      <c r="K48" s="19">
        <v>79034</v>
      </c>
      <c r="L48" s="27">
        <v>1.7238701185403069</v>
      </c>
      <c r="M48" s="27">
        <v>1.6917770763990854</v>
      </c>
      <c r="N48" s="28">
        <v>1.6864483036827496</v>
      </c>
      <c r="P48" s="92">
        <v>2696</v>
      </c>
      <c r="Q48" s="18">
        <v>2807</v>
      </c>
      <c r="R48" s="19">
        <v>2659</v>
      </c>
      <c r="S48" s="27">
        <v>1.6319883271671696E-2</v>
      </c>
      <c r="T48" s="27">
        <v>1.7577694725727219E-2</v>
      </c>
      <c r="U48" s="28">
        <v>1.5777156066452979E-2</v>
      </c>
    </row>
    <row r="49" spans="1:21">
      <c r="A49" s="17" t="s">
        <v>160</v>
      </c>
      <c r="I49" s="92">
        <v>0</v>
      </c>
      <c r="J49" s="18">
        <v>0</v>
      </c>
      <c r="K49" s="19">
        <v>0</v>
      </c>
      <c r="L49" s="27" t="s">
        <v>156</v>
      </c>
      <c r="M49" s="27" t="s">
        <v>156</v>
      </c>
      <c r="N49" s="28" t="s">
        <v>156</v>
      </c>
      <c r="P49" s="92">
        <v>0</v>
      </c>
      <c r="Q49" s="18">
        <v>0</v>
      </c>
      <c r="R49" s="19">
        <v>0</v>
      </c>
      <c r="S49" s="27" t="s">
        <v>156</v>
      </c>
      <c r="T49" s="27" t="s">
        <v>156</v>
      </c>
      <c r="U49" s="28" t="s">
        <v>156</v>
      </c>
    </row>
    <row r="50" spans="1:21">
      <c r="A50" s="17" t="s">
        <v>161</v>
      </c>
      <c r="I50" s="92">
        <v>78816</v>
      </c>
      <c r="J50" s="18">
        <v>78833</v>
      </c>
      <c r="K50" s="19">
        <v>82172</v>
      </c>
      <c r="L50" s="27">
        <v>1.7267401317007414</v>
      </c>
      <c r="M50" s="27">
        <v>1.6972240043747659</v>
      </c>
      <c r="N50" s="28">
        <v>1.7534077739987712</v>
      </c>
      <c r="P50" s="92">
        <v>1035172</v>
      </c>
      <c r="Q50" s="18">
        <v>1054777</v>
      </c>
      <c r="R50" s="19">
        <v>1183051</v>
      </c>
      <c r="S50" s="27">
        <v>6.2662782663586549</v>
      </c>
      <c r="T50" s="27">
        <v>6.6051115460343359</v>
      </c>
      <c r="U50" s="28">
        <v>7.0196240171392486</v>
      </c>
    </row>
    <row r="51" spans="1:21">
      <c r="A51" s="17" t="s">
        <v>162</v>
      </c>
      <c r="I51" s="92">
        <v>0</v>
      </c>
      <c r="J51" s="18">
        <v>0</v>
      </c>
      <c r="K51" s="19">
        <v>0</v>
      </c>
      <c r="L51" s="27" t="s">
        <v>156</v>
      </c>
      <c r="M51" s="27" t="s">
        <v>156</v>
      </c>
      <c r="N51" s="28" t="s">
        <v>156</v>
      </c>
      <c r="P51" s="92">
        <v>0</v>
      </c>
      <c r="Q51" s="18">
        <v>0</v>
      </c>
      <c r="R51" s="19">
        <v>0</v>
      </c>
      <c r="S51" s="27" t="s">
        <v>156</v>
      </c>
      <c r="T51" s="27" t="s">
        <v>156</v>
      </c>
      <c r="U51" s="28" t="s">
        <v>156</v>
      </c>
    </row>
    <row r="52" spans="1:21">
      <c r="A52" s="17" t="s">
        <v>163</v>
      </c>
      <c r="I52" s="92">
        <v>0</v>
      </c>
      <c r="J52" s="18">
        <v>0</v>
      </c>
      <c r="K52" s="19">
        <v>0</v>
      </c>
      <c r="L52" s="27" t="s">
        <v>156</v>
      </c>
      <c r="M52" s="27" t="s">
        <v>156</v>
      </c>
      <c r="N52" s="28" t="s">
        <v>156</v>
      </c>
      <c r="P52" s="92">
        <v>0</v>
      </c>
      <c r="Q52" s="18">
        <v>0</v>
      </c>
      <c r="R52" s="19">
        <v>0</v>
      </c>
      <c r="S52" s="27" t="s">
        <v>156</v>
      </c>
      <c r="T52" s="27" t="s">
        <v>156</v>
      </c>
      <c r="U52" s="28" t="s">
        <v>156</v>
      </c>
    </row>
    <row r="53" spans="1:21">
      <c r="A53" s="17" t="s">
        <v>164</v>
      </c>
      <c r="I53" s="92">
        <v>0</v>
      </c>
      <c r="J53" s="18">
        <v>0</v>
      </c>
      <c r="K53" s="19">
        <v>0</v>
      </c>
      <c r="L53" s="27" t="s">
        <v>156</v>
      </c>
      <c r="M53" s="27" t="s">
        <v>156</v>
      </c>
      <c r="N53" s="28" t="s">
        <v>156</v>
      </c>
      <c r="P53" s="92">
        <v>0</v>
      </c>
      <c r="Q53" s="18">
        <v>0</v>
      </c>
      <c r="R53" s="19">
        <v>0</v>
      </c>
      <c r="S53" s="27" t="s">
        <v>156</v>
      </c>
      <c r="T53" s="27" t="s">
        <v>156</v>
      </c>
      <c r="U53" s="28" t="s">
        <v>156</v>
      </c>
    </row>
    <row r="54" spans="1:21">
      <c r="A54" s="17" t="s">
        <v>165</v>
      </c>
      <c r="I54" s="92">
        <v>0</v>
      </c>
      <c r="J54" s="18">
        <v>667</v>
      </c>
      <c r="K54" s="19">
        <v>628</v>
      </c>
      <c r="L54" s="27" t="s">
        <v>156</v>
      </c>
      <c r="M54" s="27">
        <v>1.4360082844975693E-2</v>
      </c>
      <c r="N54" s="28">
        <v>1.3400429368534639E-2</v>
      </c>
      <c r="P54" s="92">
        <v>0</v>
      </c>
      <c r="Q54" s="18">
        <v>15427</v>
      </c>
      <c r="R54" s="19">
        <v>698</v>
      </c>
      <c r="S54" s="27" t="s">
        <v>156</v>
      </c>
      <c r="T54" s="27">
        <v>9.6605306923332315E-2</v>
      </c>
      <c r="U54" s="28">
        <v>4.1415776360978485E-3</v>
      </c>
    </row>
    <row r="55" spans="1:21">
      <c r="A55" s="17" t="s">
        <v>166</v>
      </c>
      <c r="I55" s="92">
        <v>0</v>
      </c>
      <c r="J55" s="18">
        <v>0</v>
      </c>
      <c r="K55" s="19">
        <v>0</v>
      </c>
      <c r="L55" s="27" t="s">
        <v>156</v>
      </c>
      <c r="M55" s="27" t="s">
        <v>156</v>
      </c>
      <c r="N55" s="28" t="s">
        <v>156</v>
      </c>
      <c r="P55" s="92">
        <v>147006</v>
      </c>
      <c r="Q55" s="18">
        <v>149549</v>
      </c>
      <c r="R55" s="19">
        <v>153551</v>
      </c>
      <c r="S55" s="27">
        <v>0.88988158762439518</v>
      </c>
      <c r="T55" s="27">
        <v>0.93648972872738867</v>
      </c>
      <c r="U55" s="28">
        <v>0.91109367851068868</v>
      </c>
    </row>
    <row r="56" spans="1:21">
      <c r="A56" s="17" t="s">
        <v>167</v>
      </c>
      <c r="I56" s="92">
        <v>141105</v>
      </c>
      <c r="J56" s="18">
        <v>0</v>
      </c>
      <c r="K56" s="19">
        <v>0</v>
      </c>
      <c r="L56" s="27">
        <v>3.0913985267411834</v>
      </c>
      <c r="M56" s="27" t="s">
        <v>156</v>
      </c>
      <c r="N56" s="28" t="s">
        <v>156</v>
      </c>
      <c r="P56" s="92">
        <v>335944</v>
      </c>
      <c r="Q56" s="18">
        <v>0</v>
      </c>
      <c r="R56" s="19">
        <v>0</v>
      </c>
      <c r="S56" s="27">
        <v>2.0335930511196132</v>
      </c>
      <c r="T56" s="27" t="s">
        <v>156</v>
      </c>
      <c r="U56" s="28" t="s">
        <v>156</v>
      </c>
    </row>
    <row r="57" spans="1:21">
      <c r="A57" s="17" t="s">
        <v>168</v>
      </c>
      <c r="I57" s="92">
        <v>0</v>
      </c>
      <c r="J57" s="18">
        <v>0</v>
      </c>
      <c r="K57" s="19">
        <v>0</v>
      </c>
      <c r="L57" s="27" t="s">
        <v>156</v>
      </c>
      <c r="M57" s="27" t="s">
        <v>156</v>
      </c>
      <c r="N57" s="28" t="s">
        <v>156</v>
      </c>
      <c r="P57" s="92">
        <v>0</v>
      </c>
      <c r="Q57" s="18">
        <v>0</v>
      </c>
      <c r="R57" s="19">
        <v>0</v>
      </c>
      <c r="S57" s="27" t="s">
        <v>156</v>
      </c>
      <c r="T57" s="27" t="s">
        <v>156</v>
      </c>
      <c r="U57" s="28" t="s">
        <v>156</v>
      </c>
    </row>
    <row r="58" spans="1:21">
      <c r="A58" s="17" t="s">
        <v>169</v>
      </c>
      <c r="I58" s="92">
        <v>0</v>
      </c>
      <c r="J58" s="18">
        <v>0</v>
      </c>
      <c r="K58" s="19">
        <v>0</v>
      </c>
      <c r="L58" s="27" t="s">
        <v>156</v>
      </c>
      <c r="M58" s="27" t="s">
        <v>156</v>
      </c>
      <c r="N58" s="28" t="s">
        <v>156</v>
      </c>
      <c r="P58" s="92">
        <v>0</v>
      </c>
      <c r="Q58" s="18">
        <v>0</v>
      </c>
      <c r="R58" s="19">
        <v>0</v>
      </c>
      <c r="S58" s="27" t="s">
        <v>156</v>
      </c>
      <c r="T58" s="27" t="s">
        <v>156</v>
      </c>
      <c r="U58" s="28" t="s">
        <v>156</v>
      </c>
    </row>
    <row r="59" spans="1:21">
      <c r="A59" s="17" t="s">
        <v>170</v>
      </c>
      <c r="I59" s="92">
        <v>5708</v>
      </c>
      <c r="J59" s="18">
        <v>5708</v>
      </c>
      <c r="K59" s="19">
        <v>0</v>
      </c>
      <c r="L59" s="27">
        <v>0.12505370320427112</v>
      </c>
      <c r="M59" s="27">
        <v>0.12288958452641868</v>
      </c>
      <c r="N59" s="28" t="s">
        <v>156</v>
      </c>
      <c r="P59" s="92">
        <v>0</v>
      </c>
      <c r="Q59" s="18">
        <v>0</v>
      </c>
      <c r="R59" s="19">
        <v>0</v>
      </c>
      <c r="S59" s="27" t="s">
        <v>156</v>
      </c>
      <c r="T59" s="27" t="s">
        <v>156</v>
      </c>
      <c r="U59" s="28" t="s">
        <v>156</v>
      </c>
    </row>
    <row r="60" spans="1:21">
      <c r="A60" s="17" t="s">
        <v>171</v>
      </c>
      <c r="I60" s="92">
        <v>0</v>
      </c>
      <c r="J60" s="18">
        <v>0</v>
      </c>
      <c r="K60" s="19">
        <v>0</v>
      </c>
      <c r="L60" s="27" t="s">
        <v>156</v>
      </c>
      <c r="M60" s="27" t="s">
        <v>156</v>
      </c>
      <c r="N60" s="28" t="s">
        <v>156</v>
      </c>
      <c r="P60" s="92">
        <v>181834</v>
      </c>
      <c r="Q60" s="18">
        <v>196417</v>
      </c>
      <c r="R60" s="19">
        <v>213530</v>
      </c>
      <c r="S60" s="27">
        <v>1.1007083289395962</v>
      </c>
      <c r="T60" s="27">
        <v>1.2299814980203645</v>
      </c>
      <c r="U60" s="28">
        <v>1.2669786140916526</v>
      </c>
    </row>
    <row r="61" spans="1:21">
      <c r="A61" s="17" t="s">
        <v>172</v>
      </c>
      <c r="I61" s="92">
        <v>214686</v>
      </c>
      <c r="J61" s="18">
        <v>219086</v>
      </c>
      <c r="K61" s="19">
        <v>231753</v>
      </c>
      <c r="L61" s="27">
        <v>4.7034476745115885</v>
      </c>
      <c r="M61" s="27">
        <v>4.7167812746242053</v>
      </c>
      <c r="N61" s="28">
        <v>4.9452065405191217</v>
      </c>
      <c r="P61" s="92">
        <v>166932</v>
      </c>
      <c r="Q61" s="18">
        <v>191687</v>
      </c>
      <c r="R61" s="19">
        <v>249604</v>
      </c>
      <c r="S61" s="27">
        <v>1.0105010216271142</v>
      </c>
      <c r="T61" s="27">
        <v>1.2003617986784729</v>
      </c>
      <c r="U61" s="28">
        <v>1.4810234158747382</v>
      </c>
    </row>
    <row r="62" spans="1:21">
      <c r="A62" s="17" t="s">
        <v>173</v>
      </c>
      <c r="I62" s="92">
        <v>26586</v>
      </c>
      <c r="J62" s="18">
        <v>27210</v>
      </c>
      <c r="K62" s="19">
        <v>24177</v>
      </c>
      <c r="L62" s="27">
        <v>0.58245931208632651</v>
      </c>
      <c r="M62" s="27">
        <v>0.58581387438049271</v>
      </c>
      <c r="N62" s="28">
        <v>0.51589519242525794</v>
      </c>
      <c r="P62" s="92">
        <v>146879</v>
      </c>
      <c r="Q62" s="18">
        <v>162084</v>
      </c>
      <c r="R62" s="19">
        <v>170095</v>
      </c>
      <c r="S62" s="27">
        <v>0.88911280974030682</v>
      </c>
      <c r="T62" s="27">
        <v>1.0149850630298436</v>
      </c>
      <c r="U62" s="28">
        <v>1.0092573753754492</v>
      </c>
    </row>
    <row r="63" spans="1:21">
      <c r="A63" s="17" t="s">
        <v>174</v>
      </c>
      <c r="I63" s="92">
        <v>19893</v>
      </c>
      <c r="J63" s="18">
        <v>35737</v>
      </c>
      <c r="K63" s="19">
        <v>52173</v>
      </c>
      <c r="L63" s="27">
        <v>0.43582573893527771</v>
      </c>
      <c r="M63" s="27">
        <v>0.7693947235845523</v>
      </c>
      <c r="N63" s="28">
        <v>1.113281212491334</v>
      </c>
      <c r="P63" s="92">
        <v>126672</v>
      </c>
      <c r="Q63" s="18">
        <v>134874</v>
      </c>
      <c r="R63" s="19">
        <v>115287</v>
      </c>
      <c r="S63" s="27">
        <v>0.76679237900192776</v>
      </c>
      <c r="T63" s="27">
        <v>0.84459351565291518</v>
      </c>
      <c r="U63" s="28">
        <v>0.68405452855703819</v>
      </c>
    </row>
    <row r="64" spans="1:21">
      <c r="A64" s="17" t="s">
        <v>175</v>
      </c>
      <c r="I64" s="92">
        <v>0</v>
      </c>
      <c r="J64" s="18">
        <v>0</v>
      </c>
      <c r="K64" s="19">
        <v>0</v>
      </c>
      <c r="L64" s="27" t="s">
        <v>156</v>
      </c>
      <c r="M64" s="27" t="s">
        <v>156</v>
      </c>
      <c r="N64" s="28" t="s">
        <v>156</v>
      </c>
      <c r="P64" s="92">
        <v>0</v>
      </c>
      <c r="Q64" s="18">
        <v>0</v>
      </c>
      <c r="R64" s="19">
        <v>0</v>
      </c>
      <c r="S64" s="27" t="s">
        <v>156</v>
      </c>
      <c r="T64" s="27" t="s">
        <v>156</v>
      </c>
      <c r="U64" s="28" t="s">
        <v>156</v>
      </c>
    </row>
    <row r="65" spans="1:21">
      <c r="A65" s="17" t="s">
        <v>176</v>
      </c>
      <c r="I65" s="92">
        <v>0</v>
      </c>
      <c r="J65" s="18">
        <v>0</v>
      </c>
      <c r="K65" s="19">
        <v>0</v>
      </c>
      <c r="L65" s="27" t="s">
        <v>156</v>
      </c>
      <c r="M65" s="27" t="s">
        <v>156</v>
      </c>
      <c r="N65" s="28" t="s">
        <v>156</v>
      </c>
      <c r="P65" s="92">
        <v>0</v>
      </c>
      <c r="Q65" s="18">
        <v>0</v>
      </c>
      <c r="R65" s="19">
        <v>0</v>
      </c>
      <c r="S65" s="27" t="s">
        <v>156</v>
      </c>
      <c r="T65" s="27" t="s">
        <v>156</v>
      </c>
      <c r="U65" s="28" t="s">
        <v>156</v>
      </c>
    </row>
    <row r="66" spans="1:21">
      <c r="A66" s="17" t="s">
        <v>177</v>
      </c>
      <c r="I66" s="92">
        <v>0</v>
      </c>
      <c r="J66" s="18">
        <v>0</v>
      </c>
      <c r="K66" s="19">
        <v>0</v>
      </c>
      <c r="L66" s="27" t="s">
        <v>156</v>
      </c>
      <c r="M66" s="27" t="s">
        <v>156</v>
      </c>
      <c r="N66" s="28" t="s">
        <v>156</v>
      </c>
      <c r="P66" s="92">
        <v>0</v>
      </c>
      <c r="Q66" s="18">
        <v>0</v>
      </c>
      <c r="R66" s="19">
        <v>0</v>
      </c>
      <c r="S66" s="27" t="s">
        <v>156</v>
      </c>
      <c r="T66" s="27" t="s">
        <v>156</v>
      </c>
      <c r="U66" s="28" t="s">
        <v>156</v>
      </c>
    </row>
    <row r="67" spans="1:21">
      <c r="A67" s="17" t="s">
        <v>178</v>
      </c>
      <c r="I67" s="92">
        <v>0</v>
      </c>
      <c r="J67" s="18">
        <v>0</v>
      </c>
      <c r="K67" s="19">
        <v>0</v>
      </c>
      <c r="L67" s="27" t="s">
        <v>156</v>
      </c>
      <c r="M67" s="27" t="s">
        <v>156</v>
      </c>
      <c r="N67" s="28" t="s">
        <v>156</v>
      </c>
      <c r="P67" s="92">
        <v>327</v>
      </c>
      <c r="Q67" s="18">
        <v>70</v>
      </c>
      <c r="R67" s="19">
        <v>4</v>
      </c>
      <c r="S67" s="27">
        <v>1.979451717298459E-3</v>
      </c>
      <c r="T67" s="27">
        <v>4.3834650188845933E-4</v>
      </c>
      <c r="U67" s="28">
        <v>2.3733969261305722E-5</v>
      </c>
    </row>
    <row r="68" spans="1:21">
      <c r="A68" s="17" t="s">
        <v>179</v>
      </c>
      <c r="I68" s="92">
        <v>35343</v>
      </c>
      <c r="J68" s="18">
        <v>36486</v>
      </c>
      <c r="K68" s="19">
        <v>38922</v>
      </c>
      <c r="L68" s="27">
        <v>0.77431202388727294</v>
      </c>
      <c r="M68" s="27">
        <v>0.78552021391571691</v>
      </c>
      <c r="N68" s="28">
        <v>0.83052788516258791</v>
      </c>
      <c r="P68" s="92">
        <v>9552</v>
      </c>
      <c r="Q68" s="18">
        <v>7370</v>
      </c>
      <c r="R68" s="19">
        <v>6593</v>
      </c>
      <c r="S68" s="27">
        <v>5.7821782274112776E-2</v>
      </c>
      <c r="T68" s="27">
        <v>4.6151624555970647E-2</v>
      </c>
      <c r="U68" s="28">
        <v>3.9119514834947154E-2</v>
      </c>
    </row>
    <row r="69" spans="1:21">
      <c r="A69" s="17" t="s">
        <v>180</v>
      </c>
      <c r="I69" s="92">
        <v>0</v>
      </c>
      <c r="J69" s="18">
        <v>0</v>
      </c>
      <c r="K69" s="19">
        <v>0</v>
      </c>
      <c r="L69" s="27" t="s">
        <v>156</v>
      </c>
      <c r="M69" s="27" t="s">
        <v>156</v>
      </c>
      <c r="N69" s="28" t="s">
        <v>156</v>
      </c>
      <c r="P69" s="92">
        <v>0</v>
      </c>
      <c r="Q69" s="18">
        <v>0</v>
      </c>
      <c r="R69" s="19">
        <v>0</v>
      </c>
      <c r="S69" s="27" t="s">
        <v>156</v>
      </c>
      <c r="T69" s="27" t="s">
        <v>156</v>
      </c>
      <c r="U69" s="28" t="s">
        <v>156</v>
      </c>
    </row>
    <row r="70" spans="1:21">
      <c r="A70" s="17" t="s">
        <v>181</v>
      </c>
      <c r="I70" s="92">
        <v>0</v>
      </c>
      <c r="J70" s="18">
        <v>0</v>
      </c>
      <c r="K70" s="19">
        <v>5500</v>
      </c>
      <c r="L70" s="27" t="s">
        <v>156</v>
      </c>
      <c r="M70" s="27" t="s">
        <v>156</v>
      </c>
      <c r="N70" s="28">
        <v>0.11736044829130655</v>
      </c>
      <c r="P70" s="92">
        <v>0</v>
      </c>
      <c r="Q70" s="18">
        <v>0</v>
      </c>
      <c r="R70" s="19">
        <v>0</v>
      </c>
      <c r="S70" s="27" t="s">
        <v>156</v>
      </c>
      <c r="T70" s="27" t="s">
        <v>156</v>
      </c>
      <c r="U70" s="28" t="s">
        <v>156</v>
      </c>
    </row>
    <row r="71" spans="1:21">
      <c r="A71" s="17" t="s">
        <v>5</v>
      </c>
      <c r="I71" s="92" t="s">
        <v>5</v>
      </c>
      <c r="J71" s="18" t="s">
        <v>5</v>
      </c>
      <c r="K71" s="19" t="s">
        <v>5</v>
      </c>
      <c r="L71" s="27" t="s">
        <v>5</v>
      </c>
      <c r="M71" s="27" t="s">
        <v>5</v>
      </c>
      <c r="N71" s="28" t="s">
        <v>5</v>
      </c>
      <c r="P71" s="92" t="s">
        <v>5</v>
      </c>
      <c r="Q71" s="18" t="s">
        <v>5</v>
      </c>
      <c r="R71" s="19" t="s">
        <v>5</v>
      </c>
      <c r="S71" s="27" t="s">
        <v>5</v>
      </c>
      <c r="T71" s="27" t="s">
        <v>5</v>
      </c>
      <c r="U71" s="28" t="s">
        <v>5</v>
      </c>
    </row>
    <row r="72" spans="1:21" ht="13.8" thickBot="1">
      <c r="A72" s="20" t="s">
        <v>4</v>
      </c>
      <c r="I72" s="93">
        <v>4564439</v>
      </c>
      <c r="J72" s="21">
        <v>4644820</v>
      </c>
      <c r="K72" s="22">
        <v>4686417</v>
      </c>
      <c r="L72" s="23">
        <v>100</v>
      </c>
      <c r="M72" s="23">
        <v>100</v>
      </c>
      <c r="N72" s="47">
        <v>100</v>
      </c>
      <c r="P72" s="93">
        <v>16519726</v>
      </c>
      <c r="Q72" s="21">
        <v>15969102</v>
      </c>
      <c r="R72" s="22">
        <v>16853481</v>
      </c>
      <c r="S72" s="23">
        <v>100</v>
      </c>
      <c r="T72" s="23">
        <v>100</v>
      </c>
      <c r="U72" s="47">
        <v>100</v>
      </c>
    </row>
    <row r="74" spans="1:21">
      <c r="A74" s="58" t="str">
        <f>+Innhold!B53</f>
        <v>Finans Norge / Skadeforsikringsstatistikk</v>
      </c>
      <c r="B74" s="100"/>
      <c r="C74" s="100"/>
      <c r="D74" s="100"/>
      <c r="E74" s="100"/>
      <c r="F74" s="100"/>
      <c r="G74" s="100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90"/>
      <c r="U74" s="163">
        <f>Innhold!H27</f>
        <v>10</v>
      </c>
    </row>
    <row r="75" spans="1:21">
      <c r="A75" s="26" t="str">
        <f>+Innhold!B54</f>
        <v>Premiestatistikk skadeforsikring 4. kvartal 2025</v>
      </c>
      <c r="T75" s="25"/>
      <c r="U75" s="162"/>
    </row>
    <row r="80" spans="1:21" ht="12.75" customHeight="1"/>
    <row r="81" ht="12.75" customHeight="1"/>
  </sheetData>
  <mergeCells count="6">
    <mergeCell ref="U74:U75"/>
    <mergeCell ref="P4:U4"/>
    <mergeCell ref="I4:N4"/>
    <mergeCell ref="D4:E4"/>
    <mergeCell ref="I39:N39"/>
    <mergeCell ref="P39:U39"/>
  </mergeCells>
  <phoneticPr fontId="0" type="noConversion"/>
  <hyperlinks>
    <hyperlink ref="A2" location="Innhold!A28" tooltip="Move to Tab2" display="Tilbake til innholdsfortegnelsen" xr:uid="{00000000-0004-0000-09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81"/>
  <sheetViews>
    <sheetView showGridLines="0" showRowColHeaders="0" zoomScaleNormal="100" workbookViewId="0"/>
  </sheetViews>
  <sheetFormatPr baseColWidth="10" defaultColWidth="11.44140625" defaultRowHeight="13.2"/>
  <cols>
    <col min="1" max="1" width="26.886718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>
      <c r="A4" s="5" t="s">
        <v>111</v>
      </c>
      <c r="B4" s="6"/>
      <c r="C4" s="6"/>
      <c r="D4" s="173" t="s">
        <v>104</v>
      </c>
      <c r="E4" s="173"/>
      <c r="F4" s="6"/>
      <c r="I4" s="173" t="s">
        <v>107</v>
      </c>
      <c r="J4" s="173"/>
      <c r="K4" s="173"/>
      <c r="L4" s="173"/>
      <c r="M4" s="173"/>
      <c r="N4" s="173"/>
      <c r="P4" s="173" t="s">
        <v>108</v>
      </c>
      <c r="Q4" s="173"/>
      <c r="R4" s="173"/>
      <c r="S4" s="173"/>
      <c r="T4" s="173"/>
      <c r="U4" s="173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  <c r="I6" s="91" t="s">
        <v>153</v>
      </c>
      <c r="J6" s="15" t="s">
        <v>154</v>
      </c>
      <c r="K6" s="62" t="s">
        <v>155</v>
      </c>
      <c r="L6" s="15" t="s">
        <v>153</v>
      </c>
      <c r="M6" s="15" t="s">
        <v>154</v>
      </c>
      <c r="N6" s="16" t="s">
        <v>155</v>
      </c>
      <c r="P6" s="91" t="s">
        <v>153</v>
      </c>
      <c r="Q6" s="15" t="s">
        <v>154</v>
      </c>
      <c r="R6" s="62" t="s">
        <v>155</v>
      </c>
      <c r="S6" s="15" t="s">
        <v>153</v>
      </c>
      <c r="T6" s="15" t="s">
        <v>154</v>
      </c>
      <c r="U6" s="16" t="s">
        <v>155</v>
      </c>
    </row>
    <row r="7" spans="1:21">
      <c r="A7" s="17" t="s">
        <v>81</v>
      </c>
      <c r="B7" s="18">
        <v>2546334</v>
      </c>
      <c r="C7" s="18">
        <v>2900773</v>
      </c>
      <c r="D7" s="19">
        <v>3236144</v>
      </c>
      <c r="E7" s="77">
        <v>19.063883934293479</v>
      </c>
      <c r="F7" s="77">
        <v>19.526107829841525</v>
      </c>
      <c r="G7" s="78">
        <v>19.689318089352305</v>
      </c>
      <c r="I7" s="92">
        <v>1118451</v>
      </c>
      <c r="J7" s="18">
        <v>1282314</v>
      </c>
      <c r="K7" s="19">
        <v>1516880</v>
      </c>
      <c r="L7" s="77">
        <v>21.722801414403751</v>
      </c>
      <c r="M7" s="77">
        <v>22.475467951906563</v>
      </c>
      <c r="N7" s="78">
        <v>23.30134789836552</v>
      </c>
      <c r="P7" s="92">
        <v>1427883</v>
      </c>
      <c r="Q7" s="18">
        <v>1618459</v>
      </c>
      <c r="R7" s="19">
        <v>1719264</v>
      </c>
      <c r="S7" s="77">
        <v>17.396010724033047</v>
      </c>
      <c r="T7" s="77">
        <v>17.687158316917973</v>
      </c>
      <c r="U7" s="78">
        <v>17.320463287011819</v>
      </c>
    </row>
    <row r="8" spans="1:21">
      <c r="A8" s="17" t="s">
        <v>157</v>
      </c>
      <c r="B8" s="18">
        <v>1378277</v>
      </c>
      <c r="C8" s="18">
        <v>942717</v>
      </c>
      <c r="D8" s="19">
        <v>1062570</v>
      </c>
      <c r="E8" s="77">
        <v>10.318879124775545</v>
      </c>
      <c r="F8" s="77">
        <v>6.3457546643686751</v>
      </c>
      <c r="G8" s="78">
        <v>6.4648787947023001</v>
      </c>
      <c r="I8" s="92">
        <v>631752</v>
      </c>
      <c r="J8" s="18">
        <v>568792</v>
      </c>
      <c r="K8" s="19">
        <v>658298</v>
      </c>
      <c r="L8" s="77">
        <v>12.270026348183693</v>
      </c>
      <c r="M8" s="77">
        <v>9.9693728426117456</v>
      </c>
      <c r="N8" s="78">
        <v>10.112356098569581</v>
      </c>
      <c r="P8" s="92">
        <v>746525</v>
      </c>
      <c r="Q8" s="18">
        <v>373925</v>
      </c>
      <c r="R8" s="19">
        <v>404272</v>
      </c>
      <c r="S8" s="77">
        <v>9.0949727013759318</v>
      </c>
      <c r="T8" s="77">
        <v>4.0863998863446982</v>
      </c>
      <c r="U8" s="78">
        <v>4.0727766846550857</v>
      </c>
    </row>
    <row r="9" spans="1:21">
      <c r="A9" s="17" t="s">
        <v>158</v>
      </c>
      <c r="B9" s="18">
        <v>0</v>
      </c>
      <c r="C9" s="18">
        <v>596600</v>
      </c>
      <c r="D9" s="19">
        <v>655515</v>
      </c>
      <c r="E9" s="77" t="s">
        <v>156</v>
      </c>
      <c r="F9" s="77">
        <v>4.0159212497094581</v>
      </c>
      <c r="G9" s="78">
        <v>3.988278441052616</v>
      </c>
      <c r="I9" s="92">
        <v>0</v>
      </c>
      <c r="J9" s="18">
        <v>125544</v>
      </c>
      <c r="K9" s="19">
        <v>130067</v>
      </c>
      <c r="L9" s="77" t="s">
        <v>156</v>
      </c>
      <c r="M9" s="77">
        <v>2.2004440008875812</v>
      </c>
      <c r="N9" s="78">
        <v>1.9980067092299378</v>
      </c>
      <c r="P9" s="92">
        <v>0</v>
      </c>
      <c r="Q9" s="18">
        <v>471056</v>
      </c>
      <c r="R9" s="19">
        <v>525448</v>
      </c>
      <c r="S9" s="77" t="s">
        <v>156</v>
      </c>
      <c r="T9" s="77">
        <v>5.1478857654930481</v>
      </c>
      <c r="U9" s="78">
        <v>5.2935458389367698</v>
      </c>
    </row>
    <row r="10" spans="1:21">
      <c r="A10" s="17" t="s">
        <v>82</v>
      </c>
      <c r="B10" s="18">
        <v>3207327</v>
      </c>
      <c r="C10" s="18">
        <v>3431055</v>
      </c>
      <c r="D10" s="19">
        <v>3699085</v>
      </c>
      <c r="E10" s="77">
        <v>24.012603871811674</v>
      </c>
      <c r="F10" s="77">
        <v>23.095619650388677</v>
      </c>
      <c r="G10" s="78">
        <v>22.505939539325745</v>
      </c>
      <c r="I10" s="92">
        <v>1038627</v>
      </c>
      <c r="J10" s="18">
        <v>1148606</v>
      </c>
      <c r="K10" s="19">
        <v>1291168</v>
      </c>
      <c r="L10" s="77">
        <v>20.172442122755424</v>
      </c>
      <c r="M10" s="77">
        <v>20.131931291686428</v>
      </c>
      <c r="N10" s="78">
        <v>19.834103398579195</v>
      </c>
      <c r="P10" s="92">
        <v>2168700</v>
      </c>
      <c r="Q10" s="18">
        <v>2282449</v>
      </c>
      <c r="R10" s="19">
        <v>2407917</v>
      </c>
      <c r="S10" s="77">
        <v>26.421442413146224</v>
      </c>
      <c r="T10" s="77">
        <v>24.943502932907855</v>
      </c>
      <c r="U10" s="78">
        <v>24.258193038807093</v>
      </c>
    </row>
    <row r="11" spans="1:21">
      <c r="A11" s="17" t="s">
        <v>84</v>
      </c>
      <c r="B11" s="18">
        <v>1351478</v>
      </c>
      <c r="C11" s="18">
        <v>1469420</v>
      </c>
      <c r="D11" s="19">
        <v>1573933</v>
      </c>
      <c r="E11" s="77">
        <v>10.118240471105159</v>
      </c>
      <c r="F11" s="77">
        <v>9.8911749962253968</v>
      </c>
      <c r="G11" s="78">
        <v>9.5761089396295542</v>
      </c>
      <c r="I11" s="92">
        <v>453458</v>
      </c>
      <c r="J11" s="18">
        <v>499875</v>
      </c>
      <c r="K11" s="19">
        <v>554866</v>
      </c>
      <c r="L11" s="77">
        <v>8.8071610502138196</v>
      </c>
      <c r="M11" s="77">
        <v>8.7614457476556389</v>
      </c>
      <c r="N11" s="78">
        <v>8.5234993558979504</v>
      </c>
      <c r="P11" s="92">
        <v>898020</v>
      </c>
      <c r="Q11" s="18">
        <v>969545</v>
      </c>
      <c r="R11" s="19">
        <v>1019067</v>
      </c>
      <c r="S11" s="77">
        <v>10.940648183637006</v>
      </c>
      <c r="T11" s="77">
        <v>10.595570175318768</v>
      </c>
      <c r="U11" s="78">
        <v>10.266435265616725</v>
      </c>
    </row>
    <row r="12" spans="1:21">
      <c r="A12" s="17" t="s">
        <v>152</v>
      </c>
      <c r="B12" s="18">
        <v>1373277</v>
      </c>
      <c r="C12" s="18">
        <v>1858131</v>
      </c>
      <c r="D12" s="19">
        <v>2032955</v>
      </c>
      <c r="E12" s="77">
        <v>10.281445143345197</v>
      </c>
      <c r="F12" s="77">
        <v>12.507723378551601</v>
      </c>
      <c r="G12" s="78">
        <v>12.368886445207389</v>
      </c>
      <c r="I12" s="92">
        <v>1013399</v>
      </c>
      <c r="J12" s="18">
        <v>1308548</v>
      </c>
      <c r="K12" s="19">
        <v>1452885</v>
      </c>
      <c r="L12" s="77">
        <v>19.682458355846922</v>
      </c>
      <c r="M12" s="77">
        <v>22.935278440016589</v>
      </c>
      <c r="N12" s="78">
        <v>22.318297321684504</v>
      </c>
      <c r="P12" s="92">
        <v>359878</v>
      </c>
      <c r="Q12" s="18">
        <v>549583</v>
      </c>
      <c r="R12" s="19">
        <v>580070</v>
      </c>
      <c r="S12" s="77">
        <v>4.3844219360714884</v>
      </c>
      <c r="T12" s="77">
        <v>6.0060597947101106</v>
      </c>
      <c r="U12" s="78">
        <v>5.8438268578280859</v>
      </c>
    </row>
    <row r="13" spans="1:21">
      <c r="A13" s="17" t="s">
        <v>159</v>
      </c>
      <c r="B13" s="18">
        <v>93369</v>
      </c>
      <c r="C13" s="18">
        <v>108284</v>
      </c>
      <c r="D13" s="19">
        <v>125643</v>
      </c>
      <c r="E13" s="77">
        <v>0.69903468243405931</v>
      </c>
      <c r="F13" s="77">
        <v>0.72889711130328361</v>
      </c>
      <c r="G13" s="78">
        <v>0.76443600553637037</v>
      </c>
      <c r="I13" s="92">
        <v>75620</v>
      </c>
      <c r="J13" s="18">
        <v>89342</v>
      </c>
      <c r="K13" s="19">
        <v>105778</v>
      </c>
      <c r="L13" s="77">
        <v>1.4687082786435988</v>
      </c>
      <c r="M13" s="77">
        <v>1.565921652387197</v>
      </c>
      <c r="N13" s="78">
        <v>1.6248945058233399</v>
      </c>
      <c r="P13" s="92">
        <v>17749</v>
      </c>
      <c r="Q13" s="18">
        <v>18942</v>
      </c>
      <c r="R13" s="19">
        <v>19865</v>
      </c>
      <c r="S13" s="77">
        <v>0.21623746087099752</v>
      </c>
      <c r="T13" s="77">
        <v>0.20700564724782047</v>
      </c>
      <c r="U13" s="78">
        <v>0.2001269166320529</v>
      </c>
    </row>
    <row r="14" spans="1:21">
      <c r="A14" s="17" t="s">
        <v>160</v>
      </c>
      <c r="B14" s="18">
        <v>378681</v>
      </c>
      <c r="C14" s="18">
        <v>409871</v>
      </c>
      <c r="D14" s="19">
        <v>427458</v>
      </c>
      <c r="E14" s="77">
        <v>2.8351075044052307</v>
      </c>
      <c r="F14" s="77">
        <v>2.7589836717057752</v>
      </c>
      <c r="G14" s="78">
        <v>2.600736101928208</v>
      </c>
      <c r="I14" s="92">
        <v>0</v>
      </c>
      <c r="J14" s="18">
        <v>0</v>
      </c>
      <c r="K14" s="19">
        <v>0</v>
      </c>
      <c r="L14" s="77" t="s">
        <v>156</v>
      </c>
      <c r="M14" s="77" t="s">
        <v>156</v>
      </c>
      <c r="N14" s="78" t="s">
        <v>156</v>
      </c>
      <c r="P14" s="92">
        <v>378681</v>
      </c>
      <c r="Q14" s="18">
        <v>409871</v>
      </c>
      <c r="R14" s="19">
        <v>427458</v>
      </c>
      <c r="S14" s="77">
        <v>4.6135003617156016</v>
      </c>
      <c r="T14" s="77">
        <v>4.4792319524396271</v>
      </c>
      <c r="U14" s="78">
        <v>4.3063605099272122</v>
      </c>
    </row>
    <row r="15" spans="1:21">
      <c r="A15" s="17" t="s">
        <v>161</v>
      </c>
      <c r="B15" s="18">
        <v>377882</v>
      </c>
      <c r="C15" s="18">
        <v>437146</v>
      </c>
      <c r="D15" s="19">
        <v>487726</v>
      </c>
      <c r="E15" s="77">
        <v>2.829125554172661</v>
      </c>
      <c r="F15" s="77">
        <v>2.9425811441929111</v>
      </c>
      <c r="G15" s="78">
        <v>2.9674181230648089</v>
      </c>
      <c r="I15" s="92">
        <v>33499</v>
      </c>
      <c r="J15" s="18">
        <v>37818</v>
      </c>
      <c r="K15" s="19">
        <v>43791</v>
      </c>
      <c r="L15" s="77">
        <v>0.65062494877389465</v>
      </c>
      <c r="M15" s="77">
        <v>0.66284642217522571</v>
      </c>
      <c r="N15" s="78">
        <v>0.67268955079988169</v>
      </c>
      <c r="P15" s="92">
        <v>344383</v>
      </c>
      <c r="Q15" s="18">
        <v>399328</v>
      </c>
      <c r="R15" s="19">
        <v>443935</v>
      </c>
      <c r="S15" s="77">
        <v>4.1956451342124481</v>
      </c>
      <c r="T15" s="77">
        <v>4.3640138899893177</v>
      </c>
      <c r="U15" s="78">
        <v>4.4723555366247369</v>
      </c>
    </row>
    <row r="16" spans="1:21">
      <c r="A16" s="17" t="s">
        <v>162</v>
      </c>
      <c r="B16" s="18">
        <v>1162645</v>
      </c>
      <c r="C16" s="18">
        <v>1376610</v>
      </c>
      <c r="D16" s="19">
        <v>1581560</v>
      </c>
      <c r="E16" s="77">
        <v>8.7044862680177246</v>
      </c>
      <c r="F16" s="77">
        <v>9.2664387387907095</v>
      </c>
      <c r="G16" s="78">
        <v>9.622513064126947</v>
      </c>
      <c r="I16" s="92">
        <v>0</v>
      </c>
      <c r="J16" s="18">
        <v>0</v>
      </c>
      <c r="K16" s="19">
        <v>0</v>
      </c>
      <c r="L16" s="77" t="s">
        <v>156</v>
      </c>
      <c r="M16" s="77" t="s">
        <v>156</v>
      </c>
      <c r="N16" s="78" t="s">
        <v>156</v>
      </c>
      <c r="P16" s="92">
        <v>1162645</v>
      </c>
      <c r="Q16" s="18">
        <v>1376610</v>
      </c>
      <c r="R16" s="19">
        <v>1581560</v>
      </c>
      <c r="S16" s="77">
        <v>14.164595340264855</v>
      </c>
      <c r="T16" s="77">
        <v>15.044137052994516</v>
      </c>
      <c r="U16" s="78">
        <v>15.93318531430101</v>
      </c>
    </row>
    <row r="17" spans="1:21">
      <c r="A17" s="17" t="s">
        <v>163</v>
      </c>
      <c r="B17" s="18">
        <v>250813</v>
      </c>
      <c r="C17" s="18">
        <v>270746</v>
      </c>
      <c r="D17" s="19">
        <v>295607</v>
      </c>
      <c r="E17" s="77">
        <v>1.8777858368980467</v>
      </c>
      <c r="F17" s="77">
        <v>1.8224851067278529</v>
      </c>
      <c r="G17" s="78">
        <v>1.7985294388751449</v>
      </c>
      <c r="I17" s="92">
        <v>250813</v>
      </c>
      <c r="J17" s="18">
        <v>270746</v>
      </c>
      <c r="K17" s="19">
        <v>295607</v>
      </c>
      <c r="L17" s="77">
        <v>4.8713452723014674</v>
      </c>
      <c r="M17" s="77">
        <v>4.7454391405746916</v>
      </c>
      <c r="N17" s="78">
        <v>4.5409271321344713</v>
      </c>
      <c r="P17" s="92">
        <v>0</v>
      </c>
      <c r="Q17" s="18">
        <v>0</v>
      </c>
      <c r="R17" s="19">
        <v>0</v>
      </c>
      <c r="S17" s="77" t="s">
        <v>156</v>
      </c>
      <c r="T17" s="77" t="s">
        <v>156</v>
      </c>
      <c r="U17" s="78" t="s">
        <v>156</v>
      </c>
    </row>
    <row r="18" spans="1:21">
      <c r="A18" s="17" t="s">
        <v>164</v>
      </c>
      <c r="B18" s="18">
        <v>59809</v>
      </c>
      <c r="C18" s="18">
        <v>0</v>
      </c>
      <c r="D18" s="19">
        <v>0</v>
      </c>
      <c r="E18" s="77">
        <v>0.44777779907355386</v>
      </c>
      <c r="F18" s="77" t="s">
        <v>156</v>
      </c>
      <c r="G18" s="78" t="s">
        <v>156</v>
      </c>
      <c r="I18" s="92">
        <v>0</v>
      </c>
      <c r="J18" s="18">
        <v>0</v>
      </c>
      <c r="K18" s="19">
        <v>0</v>
      </c>
      <c r="L18" s="77" t="s">
        <v>156</v>
      </c>
      <c r="M18" s="77" t="s">
        <v>156</v>
      </c>
      <c r="N18" s="78" t="s">
        <v>156</v>
      </c>
      <c r="P18" s="92">
        <v>59809</v>
      </c>
      <c r="Q18" s="18">
        <v>0</v>
      </c>
      <c r="R18" s="19">
        <v>0</v>
      </c>
      <c r="S18" s="77">
        <v>0.72865774394239058</v>
      </c>
      <c r="T18" s="77" t="s">
        <v>156</v>
      </c>
      <c r="U18" s="78" t="s">
        <v>156</v>
      </c>
    </row>
    <row r="19" spans="1:21">
      <c r="A19" s="17" t="s">
        <v>165</v>
      </c>
      <c r="B19" s="18">
        <v>0</v>
      </c>
      <c r="C19" s="18">
        <v>0</v>
      </c>
      <c r="D19" s="19">
        <v>0</v>
      </c>
      <c r="E19" s="77" t="s">
        <v>156</v>
      </c>
      <c r="F19" s="77" t="s">
        <v>156</v>
      </c>
      <c r="G19" s="78" t="s">
        <v>156</v>
      </c>
      <c r="I19" s="92">
        <v>0</v>
      </c>
      <c r="J19" s="18">
        <v>0</v>
      </c>
      <c r="K19" s="19">
        <v>0</v>
      </c>
      <c r="L19" s="77" t="s">
        <v>156</v>
      </c>
      <c r="M19" s="77" t="s">
        <v>156</v>
      </c>
      <c r="N19" s="78" t="s">
        <v>156</v>
      </c>
      <c r="P19" s="92">
        <v>0</v>
      </c>
      <c r="Q19" s="18">
        <v>0</v>
      </c>
      <c r="R19" s="19">
        <v>0</v>
      </c>
      <c r="S19" s="77" t="s">
        <v>156</v>
      </c>
      <c r="T19" s="77" t="s">
        <v>156</v>
      </c>
      <c r="U19" s="78" t="s">
        <v>156</v>
      </c>
    </row>
    <row r="20" spans="1:21">
      <c r="A20" s="17" t="s">
        <v>166</v>
      </c>
      <c r="B20" s="18">
        <v>84712</v>
      </c>
      <c r="C20" s="18">
        <v>83809</v>
      </c>
      <c r="D20" s="19">
        <v>91132</v>
      </c>
      <c r="E20" s="77">
        <v>0.63422148698555225</v>
      </c>
      <c r="F20" s="77">
        <v>0.56414740867733826</v>
      </c>
      <c r="G20" s="78">
        <v>0.55446449111005391</v>
      </c>
      <c r="I20" s="92">
        <v>0</v>
      </c>
      <c r="J20" s="18">
        <v>0</v>
      </c>
      <c r="K20" s="19">
        <v>0</v>
      </c>
      <c r="L20" s="77" t="s">
        <v>156</v>
      </c>
      <c r="M20" s="77" t="s">
        <v>156</v>
      </c>
      <c r="N20" s="78" t="s">
        <v>156</v>
      </c>
      <c r="P20" s="92">
        <v>84712</v>
      </c>
      <c r="Q20" s="18">
        <v>83809</v>
      </c>
      <c r="R20" s="19">
        <v>91132</v>
      </c>
      <c r="S20" s="77">
        <v>1.032052948633948</v>
      </c>
      <c r="T20" s="77">
        <v>0.9158978085837074</v>
      </c>
      <c r="U20" s="78">
        <v>0.91809545263087056</v>
      </c>
    </row>
    <row r="21" spans="1:21">
      <c r="A21" s="17" t="s">
        <v>167</v>
      </c>
      <c r="B21" s="18">
        <v>378786</v>
      </c>
      <c r="C21" s="18">
        <v>0</v>
      </c>
      <c r="D21" s="19">
        <v>0</v>
      </c>
      <c r="E21" s="77">
        <v>2.8358936180152683</v>
      </c>
      <c r="F21" s="77" t="s">
        <v>156</v>
      </c>
      <c r="G21" s="78" t="s">
        <v>156</v>
      </c>
      <c r="I21" s="92">
        <v>227652</v>
      </c>
      <c r="J21" s="18">
        <v>0</v>
      </c>
      <c r="K21" s="19">
        <v>0</v>
      </c>
      <c r="L21" s="77">
        <v>4.4215072341942943</v>
      </c>
      <c r="M21" s="77" t="s">
        <v>156</v>
      </c>
      <c r="N21" s="78" t="s">
        <v>156</v>
      </c>
      <c r="P21" s="92">
        <v>151134</v>
      </c>
      <c r="Q21" s="18">
        <v>0</v>
      </c>
      <c r="R21" s="19">
        <v>0</v>
      </c>
      <c r="S21" s="77">
        <v>1.8412773909108873</v>
      </c>
      <c r="T21" s="77" t="s">
        <v>156</v>
      </c>
      <c r="U21" s="78" t="s">
        <v>156</v>
      </c>
    </row>
    <row r="22" spans="1:21">
      <c r="A22" s="17" t="s">
        <v>168</v>
      </c>
      <c r="B22" s="18">
        <v>4537</v>
      </c>
      <c r="C22" s="18">
        <v>10872</v>
      </c>
      <c r="D22" s="19">
        <v>6603</v>
      </c>
      <c r="E22" s="77">
        <v>3.3967594749899077E-2</v>
      </c>
      <c r="F22" s="77">
        <v>7.3183197832452612E-2</v>
      </c>
      <c r="G22" s="78">
        <v>4.0173912948247445E-2</v>
      </c>
      <c r="I22" s="92">
        <v>0</v>
      </c>
      <c r="J22" s="18">
        <v>0</v>
      </c>
      <c r="K22" s="19">
        <v>0</v>
      </c>
      <c r="L22" s="77" t="s">
        <v>156</v>
      </c>
      <c r="M22" s="77" t="s">
        <v>156</v>
      </c>
      <c r="N22" s="78" t="s">
        <v>156</v>
      </c>
      <c r="P22" s="92">
        <v>4537</v>
      </c>
      <c r="Q22" s="18">
        <v>10872</v>
      </c>
      <c r="R22" s="19">
        <v>6603</v>
      </c>
      <c r="S22" s="77">
        <v>5.5274627301353074E-2</v>
      </c>
      <c r="T22" s="77">
        <v>0.1188135042169942</v>
      </c>
      <c r="U22" s="78">
        <v>6.6520917720686898E-2</v>
      </c>
    </row>
    <row r="23" spans="1:21">
      <c r="A23" s="17" t="s">
        <v>169</v>
      </c>
      <c r="B23" s="18">
        <v>12612</v>
      </c>
      <c r="C23" s="18">
        <v>83971</v>
      </c>
      <c r="D23" s="19">
        <v>111994</v>
      </c>
      <c r="E23" s="77">
        <v>9.4423474759913417E-2</v>
      </c>
      <c r="F23" s="77">
        <v>0.56523788679073572</v>
      </c>
      <c r="G23" s="78">
        <v>0.68139288304195433</v>
      </c>
      <c r="I23" s="92">
        <v>10291</v>
      </c>
      <c r="J23" s="18">
        <v>22465</v>
      </c>
      <c r="K23" s="19">
        <v>38030</v>
      </c>
      <c r="L23" s="77">
        <v>0.19987406632532762</v>
      </c>
      <c r="M23" s="77">
        <v>0.39375019499091563</v>
      </c>
      <c r="N23" s="78">
        <v>0.58419272491880747</v>
      </c>
      <c r="P23" s="92">
        <v>2321</v>
      </c>
      <c r="Q23" s="18">
        <v>61506</v>
      </c>
      <c r="R23" s="19">
        <v>73964</v>
      </c>
      <c r="S23" s="77">
        <v>2.8276925273625853E-2</v>
      </c>
      <c r="T23" s="77">
        <v>0.67216182766468402</v>
      </c>
      <c r="U23" s="78">
        <v>0.7451390516875489</v>
      </c>
    </row>
    <row r="24" spans="1:21">
      <c r="A24" s="17" t="s">
        <v>170</v>
      </c>
      <c r="B24" s="18">
        <v>10703</v>
      </c>
      <c r="C24" s="18">
        <v>10703</v>
      </c>
      <c r="D24" s="19">
        <v>0</v>
      </c>
      <c r="E24" s="77">
        <v>8.0131180649805997E-2</v>
      </c>
      <c r="F24" s="77">
        <v>7.2045600294402171E-2</v>
      </c>
      <c r="G24" s="78" t="s">
        <v>156</v>
      </c>
      <c r="I24" s="92">
        <v>449</v>
      </c>
      <c r="J24" s="18">
        <v>449</v>
      </c>
      <c r="K24" s="19">
        <v>0</v>
      </c>
      <c r="L24" s="77">
        <v>8.7205767933215533E-3</v>
      </c>
      <c r="M24" s="77">
        <v>7.8697457178242211E-3</v>
      </c>
      <c r="N24" s="78" t="s">
        <v>156</v>
      </c>
      <c r="P24" s="92">
        <v>10254</v>
      </c>
      <c r="Q24" s="18">
        <v>10254</v>
      </c>
      <c r="R24" s="19">
        <v>0</v>
      </c>
      <c r="S24" s="77">
        <v>0.12492528727090026</v>
      </c>
      <c r="T24" s="77">
        <v>0.11205975646073019</v>
      </c>
      <c r="U24" s="78" t="s">
        <v>156</v>
      </c>
    </row>
    <row r="25" spans="1:21">
      <c r="A25" s="17" t="s">
        <v>171</v>
      </c>
      <c r="B25" s="18">
        <v>0</v>
      </c>
      <c r="C25" s="18">
        <v>61127</v>
      </c>
      <c r="D25" s="19">
        <v>59796</v>
      </c>
      <c r="E25" s="77" t="s">
        <v>156</v>
      </c>
      <c r="F25" s="77">
        <v>0.41146701010893405</v>
      </c>
      <c r="G25" s="78">
        <v>0.36381028300066703</v>
      </c>
      <c r="I25" s="92">
        <v>0</v>
      </c>
      <c r="J25" s="18">
        <v>0</v>
      </c>
      <c r="K25" s="19">
        <v>0</v>
      </c>
      <c r="L25" s="77" t="s">
        <v>156</v>
      </c>
      <c r="M25" s="77" t="s">
        <v>156</v>
      </c>
      <c r="N25" s="78" t="s">
        <v>156</v>
      </c>
      <c r="P25" s="92">
        <v>0</v>
      </c>
      <c r="Q25" s="18">
        <v>61127</v>
      </c>
      <c r="R25" s="19">
        <v>59796</v>
      </c>
      <c r="S25" s="77" t="s">
        <v>156</v>
      </c>
      <c r="T25" s="77">
        <v>0.6680199661766193</v>
      </c>
      <c r="U25" s="78">
        <v>0.60240569377952347</v>
      </c>
    </row>
    <row r="26" spans="1:21">
      <c r="A26" s="17" t="s">
        <v>172</v>
      </c>
      <c r="B26" s="18">
        <v>305378</v>
      </c>
      <c r="C26" s="18">
        <v>330692</v>
      </c>
      <c r="D26" s="19">
        <v>371428</v>
      </c>
      <c r="E26" s="77">
        <v>2.2863028762474502</v>
      </c>
      <c r="F26" s="77">
        <v>2.2260023967631919</v>
      </c>
      <c r="G26" s="78">
        <v>2.2598388821053539</v>
      </c>
      <c r="I26" s="92">
        <v>224862</v>
      </c>
      <c r="J26" s="18">
        <v>252881</v>
      </c>
      <c r="K26" s="19">
        <v>284223</v>
      </c>
      <c r="L26" s="77">
        <v>4.3673192403115166</v>
      </c>
      <c r="M26" s="77">
        <v>4.4323144028265178</v>
      </c>
      <c r="N26" s="78">
        <v>4.3660533487930113</v>
      </c>
      <c r="P26" s="92">
        <v>80516</v>
      </c>
      <c r="Q26" s="18">
        <v>77811</v>
      </c>
      <c r="R26" s="19">
        <v>87205</v>
      </c>
      <c r="S26" s="77">
        <v>0.9809327511121323</v>
      </c>
      <c r="T26" s="77">
        <v>0.85034929880689258</v>
      </c>
      <c r="U26" s="78">
        <v>0.87853348929766784</v>
      </c>
    </row>
    <row r="27" spans="1:21">
      <c r="A27" s="17" t="s">
        <v>173</v>
      </c>
      <c r="B27" s="18">
        <v>124761</v>
      </c>
      <c r="C27" s="18">
        <v>115173</v>
      </c>
      <c r="D27" s="19">
        <v>68240</v>
      </c>
      <c r="E27" s="77">
        <v>0.93406019144636521</v>
      </c>
      <c r="F27" s="77">
        <v>0.77526935650819218</v>
      </c>
      <c r="G27" s="78">
        <v>0.41518519151725058</v>
      </c>
      <c r="I27" s="92">
        <v>8555</v>
      </c>
      <c r="J27" s="18">
        <v>8972</v>
      </c>
      <c r="K27" s="19">
        <v>8414</v>
      </c>
      <c r="L27" s="77">
        <v>0.16615709235382156</v>
      </c>
      <c r="M27" s="77">
        <v>0.15725469616997528</v>
      </c>
      <c r="N27" s="78">
        <v>0.12925052820054816</v>
      </c>
      <c r="P27" s="92">
        <v>116206</v>
      </c>
      <c r="Q27" s="18">
        <v>106201</v>
      </c>
      <c r="R27" s="19">
        <v>59826</v>
      </c>
      <c r="S27" s="77">
        <v>1.4157468239323421</v>
      </c>
      <c r="T27" s="77">
        <v>1.1606064166067882</v>
      </c>
      <c r="U27" s="78">
        <v>0.60270792420987651</v>
      </c>
    </row>
    <row r="28" spans="1:21">
      <c r="A28" s="17" t="s">
        <v>174</v>
      </c>
      <c r="B28" s="18">
        <v>126103</v>
      </c>
      <c r="C28" s="18">
        <v>160532</v>
      </c>
      <c r="D28" s="19">
        <v>215005</v>
      </c>
      <c r="E28" s="77">
        <v>0.94410747206227097</v>
      </c>
      <c r="F28" s="77">
        <v>1.0805964969131054</v>
      </c>
      <c r="G28" s="78">
        <v>1.3081314786366716</v>
      </c>
      <c r="I28" s="92">
        <v>50081</v>
      </c>
      <c r="J28" s="18">
        <v>76634</v>
      </c>
      <c r="K28" s="19">
        <v>117017</v>
      </c>
      <c r="L28" s="77">
        <v>0.97268420130587241</v>
      </c>
      <c r="M28" s="77">
        <v>1.343185063117464</v>
      </c>
      <c r="N28" s="78">
        <v>1.7975408911865396</v>
      </c>
      <c r="P28" s="92">
        <v>76022</v>
      </c>
      <c r="Q28" s="18">
        <v>83898</v>
      </c>
      <c r="R28" s="19">
        <v>97988</v>
      </c>
      <c r="S28" s="77">
        <v>0.92618199618767105</v>
      </c>
      <c r="T28" s="77">
        <v>0.91687043568776483</v>
      </c>
      <c r="U28" s="78">
        <v>0.98716518031420075</v>
      </c>
    </row>
    <row r="29" spans="1:21">
      <c r="A29" s="17" t="s">
        <v>175</v>
      </c>
      <c r="B29" s="18">
        <v>4607</v>
      </c>
      <c r="C29" s="18">
        <v>4798</v>
      </c>
      <c r="D29" s="19">
        <v>0</v>
      </c>
      <c r="E29" s="77">
        <v>3.4491670489923971E-2</v>
      </c>
      <c r="F29" s="77">
        <v>3.2296999926426387E-2</v>
      </c>
      <c r="G29" s="78" t="s">
        <v>156</v>
      </c>
      <c r="I29" s="92">
        <v>633</v>
      </c>
      <c r="J29" s="18">
        <v>705</v>
      </c>
      <c r="K29" s="19">
        <v>0</v>
      </c>
      <c r="L29" s="77">
        <v>1.2294265278780719E-2</v>
      </c>
      <c r="M29" s="77">
        <v>1.2356727686115981E-2</v>
      </c>
      <c r="N29" s="78" t="s">
        <v>156</v>
      </c>
      <c r="P29" s="92">
        <v>3974</v>
      </c>
      <c r="Q29" s="18">
        <v>4093</v>
      </c>
      <c r="R29" s="19">
        <v>0</v>
      </c>
      <c r="S29" s="77">
        <v>4.8415554087629958E-2</v>
      </c>
      <c r="T29" s="77">
        <v>4.4729918392214608E-2</v>
      </c>
      <c r="U29" s="78" t="s">
        <v>156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77" t="s">
        <v>156</v>
      </c>
      <c r="F30" s="77" t="s">
        <v>156</v>
      </c>
      <c r="G30" s="78" t="s">
        <v>156</v>
      </c>
      <c r="I30" s="92">
        <v>0</v>
      </c>
      <c r="J30" s="18">
        <v>0</v>
      </c>
      <c r="K30" s="19">
        <v>0</v>
      </c>
      <c r="L30" s="77" t="s">
        <v>156</v>
      </c>
      <c r="M30" s="77" t="s">
        <v>156</v>
      </c>
      <c r="N30" s="78" t="s">
        <v>156</v>
      </c>
      <c r="P30" s="92">
        <v>0</v>
      </c>
      <c r="Q30" s="18">
        <v>0</v>
      </c>
      <c r="R30" s="19">
        <v>0</v>
      </c>
      <c r="S30" s="77" t="s">
        <v>156</v>
      </c>
      <c r="T30" s="77" t="s">
        <v>156</v>
      </c>
      <c r="U30" s="78" t="s">
        <v>156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77" t="s">
        <v>156</v>
      </c>
      <c r="F31" s="77" t="s">
        <v>156</v>
      </c>
      <c r="G31" s="78" t="s">
        <v>156</v>
      </c>
      <c r="I31" s="92">
        <v>0</v>
      </c>
      <c r="J31" s="18">
        <v>0</v>
      </c>
      <c r="K31" s="19">
        <v>0</v>
      </c>
      <c r="L31" s="77" t="s">
        <v>156</v>
      </c>
      <c r="M31" s="77" t="s">
        <v>156</v>
      </c>
      <c r="N31" s="78" t="s">
        <v>156</v>
      </c>
      <c r="P31" s="92">
        <v>0</v>
      </c>
      <c r="Q31" s="18">
        <v>0</v>
      </c>
      <c r="R31" s="19">
        <v>0</v>
      </c>
      <c r="S31" s="77" t="s">
        <v>156</v>
      </c>
      <c r="T31" s="77" t="s">
        <v>156</v>
      </c>
      <c r="U31" s="78" t="s">
        <v>156</v>
      </c>
    </row>
    <row r="32" spans="1:21">
      <c r="A32" s="17" t="s">
        <v>178</v>
      </c>
      <c r="B32" s="18">
        <v>0</v>
      </c>
      <c r="C32" s="18">
        <v>0</v>
      </c>
      <c r="D32" s="19">
        <v>0</v>
      </c>
      <c r="E32" s="77" t="s">
        <v>156</v>
      </c>
      <c r="F32" s="77" t="s">
        <v>156</v>
      </c>
      <c r="G32" s="78" t="s">
        <v>156</v>
      </c>
      <c r="I32" s="92">
        <v>0</v>
      </c>
      <c r="J32" s="18">
        <v>0</v>
      </c>
      <c r="K32" s="19">
        <v>0</v>
      </c>
      <c r="L32" s="77" t="s">
        <v>156</v>
      </c>
      <c r="M32" s="77" t="s">
        <v>156</v>
      </c>
      <c r="N32" s="78" t="s">
        <v>156</v>
      </c>
      <c r="P32" s="92">
        <v>0</v>
      </c>
      <c r="Q32" s="18">
        <v>0</v>
      </c>
      <c r="R32" s="19">
        <v>0</v>
      </c>
      <c r="S32" s="77" t="s">
        <v>156</v>
      </c>
      <c r="T32" s="77" t="s">
        <v>156</v>
      </c>
      <c r="U32" s="78" t="s">
        <v>156</v>
      </c>
    </row>
    <row r="33" spans="1:21">
      <c r="A33" s="17" t="s">
        <v>179</v>
      </c>
      <c r="B33" s="18">
        <v>17119</v>
      </c>
      <c r="C33" s="18">
        <v>17662</v>
      </c>
      <c r="D33" s="19">
        <v>18375</v>
      </c>
      <c r="E33" s="77">
        <v>0.12816646562123041</v>
      </c>
      <c r="F33" s="77">
        <v>0.11888903974584052</v>
      </c>
      <c r="G33" s="78">
        <v>0.11179700899955275</v>
      </c>
      <c r="I33" s="92">
        <v>10600</v>
      </c>
      <c r="J33" s="18">
        <v>11703</v>
      </c>
      <c r="K33" s="19">
        <v>12814</v>
      </c>
      <c r="L33" s="77">
        <v>0.20587553231449546</v>
      </c>
      <c r="M33" s="77">
        <v>0.20512167958952529</v>
      </c>
      <c r="N33" s="78">
        <v>0.1968405358167131</v>
      </c>
      <c r="P33" s="92">
        <v>6519</v>
      </c>
      <c r="Q33" s="18">
        <v>5959</v>
      </c>
      <c r="R33" s="19">
        <v>5561</v>
      </c>
      <c r="S33" s="77">
        <v>7.9421488952506211E-2</v>
      </c>
      <c r="T33" s="77">
        <v>6.5122302394138007E-2</v>
      </c>
      <c r="U33" s="78">
        <v>5.602344743976069E-2</v>
      </c>
    </row>
    <row r="34" spans="1:21">
      <c r="A34" s="17" t="s">
        <v>180</v>
      </c>
      <c r="B34" s="18">
        <v>107638</v>
      </c>
      <c r="C34" s="18">
        <v>175177</v>
      </c>
      <c r="D34" s="19">
        <v>315270</v>
      </c>
      <c r="E34" s="77">
        <v>0.80586377863999048</v>
      </c>
      <c r="F34" s="77">
        <v>1.1791770646335129</v>
      </c>
      <c r="G34" s="78">
        <v>1.9181628858388569</v>
      </c>
      <c r="I34" s="92">
        <v>0</v>
      </c>
      <c r="J34" s="18">
        <v>0</v>
      </c>
      <c r="K34" s="19">
        <v>0</v>
      </c>
      <c r="L34" s="77" t="s">
        <v>156</v>
      </c>
      <c r="M34" s="77" t="s">
        <v>156</v>
      </c>
      <c r="N34" s="78" t="s">
        <v>156</v>
      </c>
      <c r="P34" s="92">
        <v>107638</v>
      </c>
      <c r="Q34" s="18">
        <v>175177</v>
      </c>
      <c r="R34" s="19">
        <v>315270</v>
      </c>
      <c r="S34" s="77">
        <v>1.3113622070670139</v>
      </c>
      <c r="T34" s="77">
        <v>1.9144033506457314</v>
      </c>
      <c r="U34" s="78">
        <v>3.1761395925792759</v>
      </c>
    </row>
    <row r="35" spans="1:21">
      <c r="A35" s="17" t="s">
        <v>181</v>
      </c>
      <c r="B35" s="18">
        <v>0</v>
      </c>
      <c r="C35" s="18">
        <v>0</v>
      </c>
      <c r="D35" s="19">
        <v>0</v>
      </c>
      <c r="E35" s="77" t="s">
        <v>156</v>
      </c>
      <c r="F35" s="77" t="s">
        <v>156</v>
      </c>
      <c r="G35" s="78" t="s">
        <v>156</v>
      </c>
      <c r="I35" s="92">
        <v>0</v>
      </c>
      <c r="J35" s="18">
        <v>0</v>
      </c>
      <c r="K35" s="19">
        <v>0</v>
      </c>
      <c r="L35" s="77" t="s">
        <v>156</v>
      </c>
      <c r="M35" s="77" t="s">
        <v>156</v>
      </c>
      <c r="N35" s="78" t="s">
        <v>156</v>
      </c>
      <c r="P35" s="92">
        <v>0</v>
      </c>
      <c r="Q35" s="18">
        <v>0</v>
      </c>
      <c r="R35" s="19">
        <v>0</v>
      </c>
      <c r="S35" s="77" t="s">
        <v>156</v>
      </c>
      <c r="T35" s="77" t="s">
        <v>156</v>
      </c>
      <c r="U35" s="78" t="s">
        <v>156</v>
      </c>
    </row>
    <row r="36" spans="1:21">
      <c r="A36" s="17" t="s">
        <v>5</v>
      </c>
      <c r="B36" s="18" t="s">
        <v>5</v>
      </c>
      <c r="C36" s="18" t="s">
        <v>5</v>
      </c>
      <c r="D36" s="19" t="s">
        <v>5</v>
      </c>
      <c r="E36" s="77" t="s">
        <v>5</v>
      </c>
      <c r="F36" s="77" t="s">
        <v>5</v>
      </c>
      <c r="G36" s="78" t="s">
        <v>5</v>
      </c>
      <c r="I36" s="92" t="s">
        <v>5</v>
      </c>
      <c r="J36" s="18" t="s">
        <v>5</v>
      </c>
      <c r="K36" s="19" t="s">
        <v>5</v>
      </c>
      <c r="L36" s="77" t="s">
        <v>5</v>
      </c>
      <c r="M36" s="77" t="s">
        <v>5</v>
      </c>
      <c r="N36" s="78" t="s">
        <v>5</v>
      </c>
      <c r="P36" s="92" t="s">
        <v>5</v>
      </c>
      <c r="Q36" s="18" t="s">
        <v>5</v>
      </c>
      <c r="R36" s="19" t="s">
        <v>5</v>
      </c>
      <c r="S36" s="77" t="s">
        <v>5</v>
      </c>
      <c r="T36" s="77" t="s">
        <v>5</v>
      </c>
      <c r="U36" s="78" t="s">
        <v>5</v>
      </c>
    </row>
    <row r="37" spans="1:21" ht="13.8" thickBot="1">
      <c r="A37" s="20" t="s">
        <v>4</v>
      </c>
      <c r="B37" s="21">
        <v>13356848</v>
      </c>
      <c r="C37" s="21">
        <v>14855869</v>
      </c>
      <c r="D37" s="22">
        <v>16436039</v>
      </c>
      <c r="E37" s="80">
        <v>100</v>
      </c>
      <c r="F37" s="80">
        <v>100</v>
      </c>
      <c r="G37" s="81">
        <v>100</v>
      </c>
      <c r="I37" s="93">
        <v>5148742</v>
      </c>
      <c r="J37" s="21">
        <v>5705394</v>
      </c>
      <c r="K37" s="22">
        <v>6509838</v>
      </c>
      <c r="L37" s="80">
        <v>100</v>
      </c>
      <c r="M37" s="80">
        <v>100</v>
      </c>
      <c r="N37" s="81">
        <v>100</v>
      </c>
      <c r="P37" s="93">
        <v>8208106</v>
      </c>
      <c r="Q37" s="21">
        <v>9150475</v>
      </c>
      <c r="R37" s="22">
        <v>9926201</v>
      </c>
      <c r="S37" s="80">
        <v>100</v>
      </c>
      <c r="T37" s="80">
        <v>100</v>
      </c>
      <c r="U37" s="81">
        <v>100</v>
      </c>
    </row>
    <row r="38" spans="1:21">
      <c r="I38" s="99"/>
      <c r="P38" s="99"/>
    </row>
    <row r="39" spans="1:21" ht="16.2" thickBot="1">
      <c r="A39" s="5" t="s">
        <v>112</v>
      </c>
      <c r="B39" s="6"/>
      <c r="C39" s="6"/>
      <c r="D39" s="173" t="s">
        <v>104</v>
      </c>
      <c r="E39" s="173"/>
      <c r="F39" s="6"/>
      <c r="I39" s="173" t="s">
        <v>107</v>
      </c>
      <c r="J39" s="173"/>
      <c r="K39" s="173"/>
      <c r="L39" s="173"/>
      <c r="M39" s="173"/>
      <c r="N39" s="173"/>
      <c r="P39" s="173" t="s">
        <v>108</v>
      </c>
      <c r="Q39" s="173"/>
      <c r="R39" s="173"/>
      <c r="S39" s="173"/>
      <c r="T39" s="173"/>
      <c r="U39" s="173"/>
    </row>
    <row r="40" spans="1:21">
      <c r="A40" s="7"/>
      <c r="B40" s="8"/>
      <c r="C40" s="9" t="s">
        <v>31</v>
      </c>
      <c r="D40" s="84"/>
      <c r="E40" s="11"/>
      <c r="F40" s="9" t="s">
        <v>2</v>
      </c>
      <c r="G40" s="12"/>
      <c r="I40" s="7"/>
      <c r="J40" s="9" t="s">
        <v>31</v>
      </c>
      <c r="K40" s="84"/>
      <c r="L40" s="11"/>
      <c r="M40" s="9" t="s">
        <v>2</v>
      </c>
      <c r="N40" s="12"/>
      <c r="P40" s="7"/>
      <c r="Q40" s="9" t="s">
        <v>31</v>
      </c>
      <c r="R40" s="84"/>
      <c r="S40" s="11"/>
      <c r="T40" s="9" t="s">
        <v>2</v>
      </c>
      <c r="U40" s="12"/>
    </row>
    <row r="41" spans="1:21">
      <c r="A41" s="13" t="s">
        <v>3</v>
      </c>
      <c r="B41" s="14" t="s">
        <v>153</v>
      </c>
      <c r="C41" s="15" t="s">
        <v>154</v>
      </c>
      <c r="D41" s="62" t="s">
        <v>155</v>
      </c>
      <c r="E41" s="15" t="s">
        <v>153</v>
      </c>
      <c r="F41" s="15" t="s">
        <v>154</v>
      </c>
      <c r="G41" s="16" t="s">
        <v>155</v>
      </c>
      <c r="I41" s="91" t="s">
        <v>153</v>
      </c>
      <c r="J41" s="15" t="s">
        <v>154</v>
      </c>
      <c r="K41" s="62" t="s">
        <v>155</v>
      </c>
      <c r="L41" s="15" t="s">
        <v>153</v>
      </c>
      <c r="M41" s="15" t="s">
        <v>154</v>
      </c>
      <c r="N41" s="16" t="s">
        <v>155</v>
      </c>
      <c r="P41" s="91" t="s">
        <v>153</v>
      </c>
      <c r="Q41" s="15" t="s">
        <v>154</v>
      </c>
      <c r="R41" s="62" t="s">
        <v>155</v>
      </c>
      <c r="S41" s="15" t="s">
        <v>153</v>
      </c>
      <c r="T41" s="15" t="s">
        <v>154</v>
      </c>
      <c r="U41" s="16" t="s">
        <v>155</v>
      </c>
    </row>
    <row r="42" spans="1:21">
      <c r="A42" s="17" t="s">
        <v>81</v>
      </c>
      <c r="B42" s="18">
        <v>1807214</v>
      </c>
      <c r="C42" s="18">
        <v>1847925</v>
      </c>
      <c r="D42" s="19">
        <v>1855596</v>
      </c>
      <c r="E42" s="77">
        <v>13.507754827777834</v>
      </c>
      <c r="F42" s="77">
        <v>13.713776960854705</v>
      </c>
      <c r="G42" s="78">
        <v>14.18149277576112</v>
      </c>
      <c r="I42" s="92">
        <v>437374</v>
      </c>
      <c r="J42" s="18">
        <v>463525</v>
      </c>
      <c r="K42" s="19">
        <v>484700</v>
      </c>
      <c r="L42" s="77">
        <v>16.701166898259256</v>
      </c>
      <c r="M42" s="77">
        <v>17.203407538434647</v>
      </c>
      <c r="N42" s="78">
        <v>17.118328725593933</v>
      </c>
      <c r="P42" s="92">
        <v>1369840</v>
      </c>
      <c r="Q42" s="18">
        <v>1384400</v>
      </c>
      <c r="R42" s="19">
        <v>1370896</v>
      </c>
      <c r="S42" s="77">
        <v>12.730545036914529</v>
      </c>
      <c r="T42" s="77">
        <v>12.841616782186181</v>
      </c>
      <c r="U42" s="78">
        <v>13.370469190824334</v>
      </c>
    </row>
    <row r="43" spans="1:21">
      <c r="A43" s="17" t="s">
        <v>157</v>
      </c>
      <c r="B43" s="18">
        <v>549652</v>
      </c>
      <c r="C43" s="18">
        <v>487524</v>
      </c>
      <c r="D43" s="19">
        <v>493673</v>
      </c>
      <c r="E43" s="77">
        <v>4.108292906428205</v>
      </c>
      <c r="F43" s="77">
        <v>3.6180014876489737</v>
      </c>
      <c r="G43" s="78">
        <v>3.7729225990400495</v>
      </c>
      <c r="I43" s="92">
        <v>177949</v>
      </c>
      <c r="J43" s="18">
        <v>176774</v>
      </c>
      <c r="K43" s="19">
        <v>189883</v>
      </c>
      <c r="L43" s="77">
        <v>6.7949991274706232</v>
      </c>
      <c r="M43" s="77">
        <v>6.5608438901876829</v>
      </c>
      <c r="N43" s="78">
        <v>6.706167966581293</v>
      </c>
      <c r="P43" s="92">
        <v>371703</v>
      </c>
      <c r="Q43" s="18">
        <v>310750</v>
      </c>
      <c r="R43" s="19">
        <v>303790</v>
      </c>
      <c r="S43" s="77">
        <v>3.4544047347545996</v>
      </c>
      <c r="T43" s="77">
        <v>2.882499577480754</v>
      </c>
      <c r="U43" s="78">
        <v>2.9628905733772104</v>
      </c>
    </row>
    <row r="44" spans="1:21">
      <c r="A44" s="17" t="s">
        <v>158</v>
      </c>
      <c r="B44" s="18">
        <v>0</v>
      </c>
      <c r="C44" s="18">
        <v>110245</v>
      </c>
      <c r="D44" s="19">
        <v>110350</v>
      </c>
      <c r="E44" s="77" t="s">
        <v>156</v>
      </c>
      <c r="F44" s="77">
        <v>0.81814756608056449</v>
      </c>
      <c r="G44" s="78">
        <v>0.84335584243835382</v>
      </c>
      <c r="I44" s="92">
        <v>0</v>
      </c>
      <c r="J44" s="18">
        <v>10310</v>
      </c>
      <c r="K44" s="19">
        <v>9296</v>
      </c>
      <c r="L44" s="77" t="s">
        <v>156</v>
      </c>
      <c r="M44" s="77">
        <v>0.38264846927622281</v>
      </c>
      <c r="N44" s="78">
        <v>0.32831026167344995</v>
      </c>
      <c r="P44" s="92">
        <v>0</v>
      </c>
      <c r="Q44" s="18">
        <v>99935</v>
      </c>
      <c r="R44" s="19">
        <v>101054</v>
      </c>
      <c r="S44" s="77" t="s">
        <v>156</v>
      </c>
      <c r="T44" s="77">
        <v>0.92699145704115571</v>
      </c>
      <c r="U44" s="78">
        <v>0.9855885447251741</v>
      </c>
    </row>
    <row r="45" spans="1:21">
      <c r="A45" s="17" t="s">
        <v>82</v>
      </c>
      <c r="B45" s="18">
        <v>3216491</v>
      </c>
      <c r="C45" s="18">
        <v>3056540</v>
      </c>
      <c r="D45" s="19">
        <v>3093145</v>
      </c>
      <c r="E45" s="77">
        <v>24.0411881679502</v>
      </c>
      <c r="F45" s="77">
        <v>22.683121788996221</v>
      </c>
      <c r="G45" s="78">
        <v>23.639527931662727</v>
      </c>
      <c r="I45" s="92">
        <v>410087</v>
      </c>
      <c r="J45" s="18">
        <v>410022</v>
      </c>
      <c r="K45" s="19">
        <v>440071</v>
      </c>
      <c r="L45" s="77">
        <v>15.659210263542057</v>
      </c>
      <c r="M45" s="77">
        <v>15.217680957281807</v>
      </c>
      <c r="N45" s="78">
        <v>15.542149867136057</v>
      </c>
      <c r="P45" s="92">
        <v>2806404</v>
      </c>
      <c r="Q45" s="18">
        <v>2646518</v>
      </c>
      <c r="R45" s="19">
        <v>2653074</v>
      </c>
      <c r="S45" s="77">
        <v>26.081186498990451</v>
      </c>
      <c r="T45" s="77">
        <v>24.548952588238809</v>
      </c>
      <c r="U45" s="78">
        <v>25.875663929267485</v>
      </c>
    </row>
    <row r="46" spans="1:21">
      <c r="A46" s="17" t="s">
        <v>84</v>
      </c>
      <c r="B46" s="18">
        <v>1333409</v>
      </c>
      <c r="C46" s="18">
        <v>1365361</v>
      </c>
      <c r="D46" s="19">
        <v>1318502</v>
      </c>
      <c r="E46" s="77">
        <v>9.9663691500577212</v>
      </c>
      <c r="F46" s="77">
        <v>10.132584506973791</v>
      </c>
      <c r="G46" s="78">
        <v>10.076722836127361</v>
      </c>
      <c r="I46" s="92">
        <v>216118</v>
      </c>
      <c r="J46" s="18">
        <v>208748</v>
      </c>
      <c r="K46" s="19">
        <v>209508</v>
      </c>
      <c r="L46" s="77">
        <v>8.2524859450218671</v>
      </c>
      <c r="M46" s="77">
        <v>7.7475366308897149</v>
      </c>
      <c r="N46" s="78">
        <v>7.3992713320440142</v>
      </c>
      <c r="P46" s="92">
        <v>1117291</v>
      </c>
      <c r="Q46" s="18">
        <v>1156613</v>
      </c>
      <c r="R46" s="19">
        <v>1108994</v>
      </c>
      <c r="S46" s="77">
        <v>10.383492520907019</v>
      </c>
      <c r="T46" s="77">
        <v>10.728677341299267</v>
      </c>
      <c r="U46" s="78">
        <v>10.816115963434893</v>
      </c>
    </row>
    <row r="47" spans="1:21">
      <c r="A47" s="17" t="s">
        <v>152</v>
      </c>
      <c r="B47" s="18">
        <v>1161301</v>
      </c>
      <c r="C47" s="18">
        <v>1420935</v>
      </c>
      <c r="D47" s="19">
        <v>1429273</v>
      </c>
      <c r="E47" s="77">
        <v>8.6799732567660648</v>
      </c>
      <c r="F47" s="77">
        <v>10.54500895105163</v>
      </c>
      <c r="G47" s="78">
        <v>10.923296193832291</v>
      </c>
      <c r="I47" s="92">
        <v>955345</v>
      </c>
      <c r="J47" s="18">
        <v>1107593</v>
      </c>
      <c r="K47" s="19">
        <v>1123052</v>
      </c>
      <c r="L47" s="77">
        <v>36.479937743024252</v>
      </c>
      <c r="M47" s="77">
        <v>41.107542777018381</v>
      </c>
      <c r="N47" s="78">
        <v>39.663241823675918</v>
      </c>
      <c r="P47" s="92">
        <v>205956</v>
      </c>
      <c r="Q47" s="18">
        <v>313342</v>
      </c>
      <c r="R47" s="19">
        <v>306221</v>
      </c>
      <c r="S47" s="77">
        <v>1.9140426134605273</v>
      </c>
      <c r="T47" s="77">
        <v>2.9065428241576003</v>
      </c>
      <c r="U47" s="78">
        <v>2.9866003300640007</v>
      </c>
    </row>
    <row r="48" spans="1:21">
      <c r="A48" s="17" t="s">
        <v>159</v>
      </c>
      <c r="B48" s="18">
        <v>43591</v>
      </c>
      <c r="C48" s="18">
        <v>44819</v>
      </c>
      <c r="D48" s="19">
        <v>45982</v>
      </c>
      <c r="E48" s="77">
        <v>0.32581450824178187</v>
      </c>
      <c r="F48" s="77">
        <v>0.3326096944456875</v>
      </c>
      <c r="G48" s="78">
        <v>0.35141992158586666</v>
      </c>
      <c r="I48" s="92">
        <v>35240</v>
      </c>
      <c r="J48" s="18">
        <v>36126</v>
      </c>
      <c r="K48" s="19">
        <v>37111</v>
      </c>
      <c r="L48" s="77">
        <v>1.3456426799367502</v>
      </c>
      <c r="M48" s="77">
        <v>1.3407913289110402</v>
      </c>
      <c r="N48" s="78">
        <v>1.3106628787611232</v>
      </c>
      <c r="P48" s="92">
        <v>8351</v>
      </c>
      <c r="Q48" s="18">
        <v>8693</v>
      </c>
      <c r="R48" s="19">
        <v>8871</v>
      </c>
      <c r="S48" s="77">
        <v>7.760963441224758E-2</v>
      </c>
      <c r="T48" s="77">
        <v>8.0635780617989358E-2</v>
      </c>
      <c r="U48" s="78">
        <v>8.6519642767797611E-2</v>
      </c>
    </row>
    <row r="49" spans="1:21">
      <c r="A49" s="17" t="s">
        <v>160</v>
      </c>
      <c r="B49" s="18">
        <v>301383</v>
      </c>
      <c r="C49" s="18">
        <v>224732</v>
      </c>
      <c r="D49" s="19">
        <v>217265</v>
      </c>
      <c r="E49" s="77">
        <v>2.252642837682846</v>
      </c>
      <c r="F49" s="77">
        <v>1.6677757614442144</v>
      </c>
      <c r="G49" s="78">
        <v>1.6604595116209238</v>
      </c>
      <c r="I49" s="92">
        <v>0</v>
      </c>
      <c r="J49" s="18">
        <v>0</v>
      </c>
      <c r="K49" s="19">
        <v>0</v>
      </c>
      <c r="L49" s="77" t="s">
        <v>156</v>
      </c>
      <c r="M49" s="77" t="s">
        <v>156</v>
      </c>
      <c r="N49" s="78" t="s">
        <v>156</v>
      </c>
      <c r="P49" s="92">
        <v>301383</v>
      </c>
      <c r="Q49" s="18">
        <v>224732</v>
      </c>
      <c r="R49" s="19">
        <v>217265</v>
      </c>
      <c r="S49" s="77">
        <v>2.8008890489841232</v>
      </c>
      <c r="T49" s="77">
        <v>2.0846014321686397</v>
      </c>
      <c r="U49" s="78">
        <v>2.1190046427624334</v>
      </c>
    </row>
    <row r="50" spans="1:21">
      <c r="A50" s="17" t="s">
        <v>161</v>
      </c>
      <c r="B50" s="18">
        <v>2050647</v>
      </c>
      <c r="C50" s="18">
        <v>2091727</v>
      </c>
      <c r="D50" s="19">
        <v>2186832</v>
      </c>
      <c r="E50" s="77">
        <v>15.327258926899709</v>
      </c>
      <c r="F50" s="77">
        <v>15.52307455172571</v>
      </c>
      <c r="G50" s="78">
        <v>16.712981818134573</v>
      </c>
      <c r="I50" s="92">
        <v>25503</v>
      </c>
      <c r="J50" s="18">
        <v>27393</v>
      </c>
      <c r="K50" s="19">
        <v>29371</v>
      </c>
      <c r="L50" s="77">
        <v>0.97383442867272818</v>
      </c>
      <c r="M50" s="77">
        <v>1.0166721162835666</v>
      </c>
      <c r="N50" s="78">
        <v>1.03730644315952</v>
      </c>
      <c r="P50" s="92">
        <v>2025144</v>
      </c>
      <c r="Q50" s="18">
        <v>2064334</v>
      </c>
      <c r="R50" s="19">
        <v>2157461</v>
      </c>
      <c r="S50" s="77">
        <v>18.820582621501224</v>
      </c>
      <c r="T50" s="77">
        <v>19.148646444985211</v>
      </c>
      <c r="U50" s="78">
        <v>21.041906775499424</v>
      </c>
    </row>
    <row r="51" spans="1:21">
      <c r="A51" s="17" t="s">
        <v>162</v>
      </c>
      <c r="B51" s="18">
        <v>988451</v>
      </c>
      <c r="C51" s="18">
        <v>965040</v>
      </c>
      <c r="D51" s="19">
        <v>991741</v>
      </c>
      <c r="E51" s="77">
        <v>7.3880313937761812</v>
      </c>
      <c r="F51" s="77">
        <v>7.1617318442594939</v>
      </c>
      <c r="G51" s="78">
        <v>7.5794342232501624</v>
      </c>
      <c r="I51" s="92">
        <v>0</v>
      </c>
      <c r="J51" s="18">
        <v>0</v>
      </c>
      <c r="K51" s="19">
        <v>0</v>
      </c>
      <c r="L51" s="77" t="s">
        <v>156</v>
      </c>
      <c r="M51" s="77" t="s">
        <v>156</v>
      </c>
      <c r="N51" s="78" t="s">
        <v>156</v>
      </c>
      <c r="P51" s="92">
        <v>988451</v>
      </c>
      <c r="Q51" s="18">
        <v>965040</v>
      </c>
      <c r="R51" s="19">
        <v>991741</v>
      </c>
      <c r="S51" s="77">
        <v>9.1861239066483691</v>
      </c>
      <c r="T51" s="77">
        <v>8.9516569340370928</v>
      </c>
      <c r="U51" s="78">
        <v>9.6725371478050235</v>
      </c>
    </row>
    <row r="52" spans="1:21">
      <c r="A52" s="17" t="s">
        <v>163</v>
      </c>
      <c r="B52" s="18">
        <v>76386</v>
      </c>
      <c r="C52" s="18">
        <v>78948</v>
      </c>
      <c r="D52" s="19">
        <v>82639</v>
      </c>
      <c r="E52" s="77">
        <v>0.57093590480963385</v>
      </c>
      <c r="F52" s="77">
        <v>0.58588701570981361</v>
      </c>
      <c r="G52" s="78">
        <v>0.63157302640020951</v>
      </c>
      <c r="I52" s="92">
        <v>76386</v>
      </c>
      <c r="J52" s="18">
        <v>78948</v>
      </c>
      <c r="K52" s="19">
        <v>82639</v>
      </c>
      <c r="L52" s="77">
        <v>2.9168065195700512</v>
      </c>
      <c r="M52" s="77">
        <v>2.9301000341822734</v>
      </c>
      <c r="N52" s="78">
        <v>2.9185920518967547</v>
      </c>
      <c r="P52" s="92">
        <v>0</v>
      </c>
      <c r="Q52" s="18">
        <v>0</v>
      </c>
      <c r="R52" s="19">
        <v>0</v>
      </c>
      <c r="S52" s="77" t="s">
        <v>156</v>
      </c>
      <c r="T52" s="77" t="s">
        <v>156</v>
      </c>
      <c r="U52" s="78" t="s">
        <v>156</v>
      </c>
    </row>
    <row r="53" spans="1:21">
      <c r="A53" s="17" t="s">
        <v>164</v>
      </c>
      <c r="B53" s="18">
        <v>274680</v>
      </c>
      <c r="C53" s="18">
        <v>0</v>
      </c>
      <c r="D53" s="19">
        <v>0</v>
      </c>
      <c r="E53" s="77">
        <v>2.0530551977209202</v>
      </c>
      <c r="F53" s="77" t="s">
        <v>156</v>
      </c>
      <c r="G53" s="78" t="s">
        <v>156</v>
      </c>
      <c r="I53" s="92">
        <v>0</v>
      </c>
      <c r="J53" s="18">
        <v>0</v>
      </c>
      <c r="K53" s="19">
        <v>0</v>
      </c>
      <c r="L53" s="77" t="s">
        <v>156</v>
      </c>
      <c r="M53" s="77" t="s">
        <v>156</v>
      </c>
      <c r="N53" s="78" t="s">
        <v>156</v>
      </c>
      <c r="P53" s="92">
        <v>274680</v>
      </c>
      <c r="Q53" s="18">
        <v>0</v>
      </c>
      <c r="R53" s="19">
        <v>0</v>
      </c>
      <c r="S53" s="77">
        <v>2.552725946635872</v>
      </c>
      <c r="T53" s="77" t="s">
        <v>156</v>
      </c>
      <c r="U53" s="78" t="s">
        <v>156</v>
      </c>
    </row>
    <row r="54" spans="1:21">
      <c r="A54" s="17" t="s">
        <v>165</v>
      </c>
      <c r="B54" s="18">
        <v>0</v>
      </c>
      <c r="C54" s="18">
        <v>0</v>
      </c>
      <c r="D54" s="19">
        <v>0</v>
      </c>
      <c r="E54" s="77" t="s">
        <v>156</v>
      </c>
      <c r="F54" s="77" t="s">
        <v>156</v>
      </c>
      <c r="G54" s="78" t="s">
        <v>156</v>
      </c>
      <c r="I54" s="92">
        <v>0</v>
      </c>
      <c r="J54" s="18">
        <v>0</v>
      </c>
      <c r="K54" s="19">
        <v>0</v>
      </c>
      <c r="L54" s="77" t="s">
        <v>156</v>
      </c>
      <c r="M54" s="77" t="s">
        <v>156</v>
      </c>
      <c r="N54" s="78" t="s">
        <v>156</v>
      </c>
      <c r="P54" s="92">
        <v>0</v>
      </c>
      <c r="Q54" s="18">
        <v>0</v>
      </c>
      <c r="R54" s="19">
        <v>0</v>
      </c>
      <c r="S54" s="77" t="s">
        <v>156</v>
      </c>
      <c r="T54" s="77" t="s">
        <v>156</v>
      </c>
      <c r="U54" s="78" t="s">
        <v>156</v>
      </c>
    </row>
    <row r="55" spans="1:21">
      <c r="A55" s="17" t="s">
        <v>166</v>
      </c>
      <c r="B55" s="18">
        <v>54846</v>
      </c>
      <c r="C55" s="18">
        <v>52015</v>
      </c>
      <c r="D55" s="19">
        <v>56280</v>
      </c>
      <c r="E55" s="77">
        <v>0.40993834780181154</v>
      </c>
      <c r="F55" s="77">
        <v>0.38601247811402384</v>
      </c>
      <c r="G55" s="78">
        <v>0.4301229434746765</v>
      </c>
      <c r="I55" s="92">
        <v>0</v>
      </c>
      <c r="J55" s="18">
        <v>0</v>
      </c>
      <c r="K55" s="19">
        <v>0</v>
      </c>
      <c r="L55" s="77" t="s">
        <v>156</v>
      </c>
      <c r="M55" s="77" t="s">
        <v>156</v>
      </c>
      <c r="N55" s="78" t="s">
        <v>156</v>
      </c>
      <c r="P55" s="92">
        <v>54846</v>
      </c>
      <c r="Q55" s="18">
        <v>52015</v>
      </c>
      <c r="R55" s="19">
        <v>56280</v>
      </c>
      <c r="S55" s="77">
        <v>0.50970877846654661</v>
      </c>
      <c r="T55" s="77">
        <v>0.48248822372537864</v>
      </c>
      <c r="U55" s="78">
        <v>0.54890378705576026</v>
      </c>
    </row>
    <row r="56" spans="1:21">
      <c r="A56" s="17" t="s">
        <v>167</v>
      </c>
      <c r="B56" s="18">
        <v>239728</v>
      </c>
      <c r="C56" s="18">
        <v>0</v>
      </c>
      <c r="D56" s="19">
        <v>0</v>
      </c>
      <c r="E56" s="77">
        <v>1.7918116223942071</v>
      </c>
      <c r="F56" s="77" t="s">
        <v>156</v>
      </c>
      <c r="G56" s="78" t="s">
        <v>156</v>
      </c>
      <c r="I56" s="92">
        <v>137891</v>
      </c>
      <c r="J56" s="18">
        <v>0</v>
      </c>
      <c r="K56" s="19">
        <v>0</v>
      </c>
      <c r="L56" s="77">
        <v>5.2653806691021119</v>
      </c>
      <c r="M56" s="77" t="s">
        <v>156</v>
      </c>
      <c r="N56" s="78" t="s">
        <v>156</v>
      </c>
      <c r="P56" s="92">
        <v>101837</v>
      </c>
      <c r="Q56" s="18">
        <v>0</v>
      </c>
      <c r="R56" s="19">
        <v>0</v>
      </c>
      <c r="S56" s="77">
        <v>0.94641747570830526</v>
      </c>
      <c r="T56" s="77" t="s">
        <v>156</v>
      </c>
      <c r="U56" s="78" t="s">
        <v>156</v>
      </c>
    </row>
    <row r="57" spans="1:21">
      <c r="A57" s="17" t="s">
        <v>168</v>
      </c>
      <c r="B57" s="18">
        <v>12526</v>
      </c>
      <c r="C57" s="18">
        <v>12109</v>
      </c>
      <c r="D57" s="19">
        <v>11722</v>
      </c>
      <c r="E57" s="77">
        <v>9.3623741832868243E-2</v>
      </c>
      <c r="F57" s="77">
        <v>8.9863022156737762E-2</v>
      </c>
      <c r="G57" s="78">
        <v>8.9586018894992153E-2</v>
      </c>
      <c r="I57" s="92">
        <v>0</v>
      </c>
      <c r="J57" s="18">
        <v>0</v>
      </c>
      <c r="K57" s="19">
        <v>0</v>
      </c>
      <c r="L57" s="77" t="s">
        <v>156</v>
      </c>
      <c r="M57" s="77" t="s">
        <v>156</v>
      </c>
      <c r="N57" s="78" t="s">
        <v>156</v>
      </c>
      <c r="P57" s="92">
        <v>12526</v>
      </c>
      <c r="Q57" s="18">
        <v>12109</v>
      </c>
      <c r="R57" s="19">
        <v>11722</v>
      </c>
      <c r="S57" s="77">
        <v>0.11640980489136789</v>
      </c>
      <c r="T57" s="77">
        <v>0.11232240509642621</v>
      </c>
      <c r="U57" s="78">
        <v>0.11432569637291438</v>
      </c>
    </row>
    <row r="58" spans="1:21">
      <c r="A58" s="17" t="s">
        <v>169</v>
      </c>
      <c r="B58" s="18">
        <v>4957</v>
      </c>
      <c r="C58" s="18">
        <v>35541</v>
      </c>
      <c r="D58" s="19">
        <v>63991</v>
      </c>
      <c r="E58" s="77">
        <v>3.7050366299339603E-2</v>
      </c>
      <c r="F58" s="77">
        <v>0.26375602200616211</v>
      </c>
      <c r="G58" s="78">
        <v>0.48905467796531671</v>
      </c>
      <c r="I58" s="92">
        <v>3703</v>
      </c>
      <c r="J58" s="18">
        <v>8205</v>
      </c>
      <c r="K58" s="19">
        <v>12732</v>
      </c>
      <c r="L58" s="77">
        <v>0.1413993996539667</v>
      </c>
      <c r="M58" s="77">
        <v>0.30452286036968074</v>
      </c>
      <c r="N58" s="78">
        <v>0.4496607413539549</v>
      </c>
      <c r="P58" s="92">
        <v>1254</v>
      </c>
      <c r="Q58" s="18">
        <v>27336</v>
      </c>
      <c r="R58" s="19">
        <v>51259</v>
      </c>
      <c r="S58" s="77">
        <v>1.1653991324746553E-2</v>
      </c>
      <c r="T58" s="77">
        <v>0.25356720337896665</v>
      </c>
      <c r="U58" s="78">
        <v>0.4999335327059562</v>
      </c>
    </row>
    <row r="59" spans="1:21">
      <c r="A59" s="17" t="s">
        <v>170</v>
      </c>
      <c r="B59" s="18">
        <v>5293</v>
      </c>
      <c r="C59" s="18">
        <v>5293</v>
      </c>
      <c r="D59" s="19">
        <v>0</v>
      </c>
      <c r="E59" s="77">
        <v>3.9561748804197001E-2</v>
      </c>
      <c r="F59" s="77">
        <v>3.9280285430309106E-2</v>
      </c>
      <c r="G59" s="78" t="s">
        <v>156</v>
      </c>
      <c r="I59" s="92">
        <v>1170</v>
      </c>
      <c r="J59" s="18">
        <v>1170</v>
      </c>
      <c r="K59" s="19">
        <v>0</v>
      </c>
      <c r="L59" s="77">
        <v>4.4676558896878486E-2</v>
      </c>
      <c r="M59" s="77">
        <v>4.3423735116700363E-2</v>
      </c>
      <c r="N59" s="78" t="s">
        <v>156</v>
      </c>
      <c r="P59" s="92">
        <v>4123</v>
      </c>
      <c r="Q59" s="18">
        <v>4123</v>
      </c>
      <c r="R59" s="19">
        <v>0</v>
      </c>
      <c r="S59" s="77">
        <v>3.8316910870757608E-2</v>
      </c>
      <c r="T59" s="77">
        <v>3.8244716839752689E-2</v>
      </c>
      <c r="U59" s="78" t="s">
        <v>156</v>
      </c>
    </row>
    <row r="60" spans="1:21">
      <c r="A60" s="17" t="s">
        <v>171</v>
      </c>
      <c r="B60" s="18">
        <v>0</v>
      </c>
      <c r="C60" s="18">
        <v>278242</v>
      </c>
      <c r="D60" s="19">
        <v>281317</v>
      </c>
      <c r="E60" s="77" t="s">
        <v>156</v>
      </c>
      <c r="F60" s="77">
        <v>2.0648828979217959</v>
      </c>
      <c r="G60" s="78">
        <v>2.1499803853849606</v>
      </c>
      <c r="I60" s="92">
        <v>0</v>
      </c>
      <c r="J60" s="18">
        <v>0</v>
      </c>
      <c r="K60" s="19">
        <v>0</v>
      </c>
      <c r="L60" s="77" t="s">
        <v>156</v>
      </c>
      <c r="M60" s="77" t="s">
        <v>156</v>
      </c>
      <c r="N60" s="78" t="s">
        <v>156</v>
      </c>
      <c r="P60" s="92">
        <v>0</v>
      </c>
      <c r="Q60" s="18">
        <v>278242</v>
      </c>
      <c r="R60" s="19">
        <v>281317</v>
      </c>
      <c r="S60" s="77" t="s">
        <v>156</v>
      </c>
      <c r="T60" s="77">
        <v>2.5809571920753012</v>
      </c>
      <c r="U60" s="78">
        <v>2.7437094289830366</v>
      </c>
    </row>
    <row r="61" spans="1:21">
      <c r="A61" s="17" t="s">
        <v>172</v>
      </c>
      <c r="B61" s="18">
        <v>176332</v>
      </c>
      <c r="C61" s="18">
        <v>185814</v>
      </c>
      <c r="D61" s="19">
        <v>199538</v>
      </c>
      <c r="E61" s="77">
        <v>1.3179675590670064</v>
      </c>
      <c r="F61" s="77">
        <v>1.3789584275358882</v>
      </c>
      <c r="G61" s="78">
        <v>1.5249799554912935</v>
      </c>
      <c r="I61" s="92">
        <v>92467</v>
      </c>
      <c r="J61" s="18">
        <v>94921</v>
      </c>
      <c r="K61" s="19">
        <v>97037</v>
      </c>
      <c r="L61" s="77">
        <v>3.5308610012971475</v>
      </c>
      <c r="M61" s="77">
        <v>3.52292680428403</v>
      </c>
      <c r="N61" s="78">
        <v>3.4270915299060416</v>
      </c>
      <c r="P61" s="92">
        <v>83865</v>
      </c>
      <c r="Q61" s="18">
        <v>90893</v>
      </c>
      <c r="R61" s="19">
        <v>102501</v>
      </c>
      <c r="S61" s="77">
        <v>0.77939552029495196</v>
      </c>
      <c r="T61" s="77">
        <v>0.84311837199021133</v>
      </c>
      <c r="U61" s="78">
        <v>0.9997012629175992</v>
      </c>
    </row>
    <row r="62" spans="1:21">
      <c r="A62" s="17" t="s">
        <v>173</v>
      </c>
      <c r="B62" s="18">
        <v>836815</v>
      </c>
      <c r="C62" s="18">
        <v>894757</v>
      </c>
      <c r="D62" s="19">
        <v>194865</v>
      </c>
      <c r="E62" s="77">
        <v>6.2546504488161929</v>
      </c>
      <c r="F62" s="77">
        <v>6.6401493200013384</v>
      </c>
      <c r="G62" s="78">
        <v>1.4892663002877193</v>
      </c>
      <c r="I62" s="92">
        <v>3819</v>
      </c>
      <c r="J62" s="18">
        <v>3897</v>
      </c>
      <c r="K62" s="19">
        <v>2848</v>
      </c>
      <c r="L62" s="77">
        <v>0.14582887045058027</v>
      </c>
      <c r="M62" s="77">
        <v>0.1446344408117789</v>
      </c>
      <c r="N62" s="78">
        <v>0.10058386674332891</v>
      </c>
      <c r="P62" s="92">
        <v>832996</v>
      </c>
      <c r="Q62" s="18">
        <v>890860</v>
      </c>
      <c r="R62" s="19">
        <v>192017</v>
      </c>
      <c r="S62" s="77">
        <v>7.7414100139940834</v>
      </c>
      <c r="T62" s="77">
        <v>8.2635674130153003</v>
      </c>
      <c r="U62" s="78">
        <v>1.872758679443602</v>
      </c>
    </row>
    <row r="63" spans="1:21">
      <c r="A63" s="17" t="s">
        <v>174</v>
      </c>
      <c r="B63" s="18">
        <v>130914</v>
      </c>
      <c r="C63" s="18">
        <v>150088</v>
      </c>
      <c r="D63" s="19">
        <v>202422</v>
      </c>
      <c r="E63" s="77">
        <v>0.9784974084550625</v>
      </c>
      <c r="F63" s="77">
        <v>1.1138294879395869</v>
      </c>
      <c r="G63" s="78">
        <v>1.5470210814504437</v>
      </c>
      <c r="I63" s="92">
        <v>35997</v>
      </c>
      <c r="J63" s="18">
        <v>56689</v>
      </c>
      <c r="K63" s="19">
        <v>102537</v>
      </c>
      <c r="L63" s="77">
        <v>1.3745487953939612</v>
      </c>
      <c r="M63" s="77">
        <v>2.103972752162929</v>
      </c>
      <c r="N63" s="78">
        <v>3.6213370590803073</v>
      </c>
      <c r="P63" s="92">
        <v>94917</v>
      </c>
      <c r="Q63" s="18">
        <v>93399</v>
      </c>
      <c r="R63" s="19">
        <v>99885</v>
      </c>
      <c r="S63" s="77">
        <v>0.88210677398003878</v>
      </c>
      <c r="T63" s="77">
        <v>0.86636388748873672</v>
      </c>
      <c r="U63" s="78">
        <v>0.97418718496916512</v>
      </c>
    </row>
    <row r="64" spans="1:21">
      <c r="A64" s="17" t="s">
        <v>175</v>
      </c>
      <c r="B64" s="18">
        <v>0</v>
      </c>
      <c r="C64" s="18">
        <v>0</v>
      </c>
      <c r="D64" s="19">
        <v>0</v>
      </c>
      <c r="E64" s="77" t="s">
        <v>156</v>
      </c>
      <c r="F64" s="77" t="s">
        <v>156</v>
      </c>
      <c r="G64" s="78" t="s">
        <v>156</v>
      </c>
      <c r="I64" s="92">
        <v>0</v>
      </c>
      <c r="J64" s="18">
        <v>0</v>
      </c>
      <c r="K64" s="19">
        <v>0</v>
      </c>
      <c r="L64" s="77" t="s">
        <v>156</v>
      </c>
      <c r="M64" s="77" t="s">
        <v>156</v>
      </c>
      <c r="N64" s="78" t="s">
        <v>156</v>
      </c>
      <c r="P64" s="92">
        <v>0</v>
      </c>
      <c r="Q64" s="18">
        <v>0</v>
      </c>
      <c r="R64" s="19">
        <v>0</v>
      </c>
      <c r="S64" s="77" t="s">
        <v>156</v>
      </c>
      <c r="T64" s="77" t="s">
        <v>156</v>
      </c>
      <c r="U64" s="78" t="s">
        <v>156</v>
      </c>
    </row>
    <row r="65" spans="1:21">
      <c r="A65" s="17" t="s">
        <v>176</v>
      </c>
      <c r="B65" s="18">
        <v>0</v>
      </c>
      <c r="C65" s="18">
        <v>0</v>
      </c>
      <c r="D65" s="19">
        <v>0</v>
      </c>
      <c r="E65" s="77" t="s">
        <v>156</v>
      </c>
      <c r="F65" s="77" t="s">
        <v>156</v>
      </c>
      <c r="G65" s="78" t="s">
        <v>156</v>
      </c>
      <c r="I65" s="92">
        <v>0</v>
      </c>
      <c r="J65" s="18">
        <v>0</v>
      </c>
      <c r="K65" s="19">
        <v>0</v>
      </c>
      <c r="L65" s="77" t="s">
        <v>156</v>
      </c>
      <c r="M65" s="77" t="s">
        <v>156</v>
      </c>
      <c r="N65" s="78" t="s">
        <v>156</v>
      </c>
      <c r="P65" s="92">
        <v>0</v>
      </c>
      <c r="Q65" s="18">
        <v>0</v>
      </c>
      <c r="R65" s="19">
        <v>0</v>
      </c>
      <c r="S65" s="77" t="s">
        <v>156</v>
      </c>
      <c r="T65" s="77" t="s">
        <v>156</v>
      </c>
      <c r="U65" s="78" t="s">
        <v>156</v>
      </c>
    </row>
    <row r="66" spans="1:21">
      <c r="A66" s="17" t="s">
        <v>177</v>
      </c>
      <c r="B66" s="18">
        <v>0</v>
      </c>
      <c r="C66" s="18">
        <v>0</v>
      </c>
      <c r="D66" s="19">
        <v>0</v>
      </c>
      <c r="E66" s="77" t="s">
        <v>156</v>
      </c>
      <c r="F66" s="77" t="s">
        <v>156</v>
      </c>
      <c r="G66" s="78" t="s">
        <v>156</v>
      </c>
      <c r="I66" s="92">
        <v>0</v>
      </c>
      <c r="J66" s="18">
        <v>0</v>
      </c>
      <c r="K66" s="19">
        <v>0</v>
      </c>
      <c r="L66" s="77" t="s">
        <v>156</v>
      </c>
      <c r="M66" s="77" t="s">
        <v>156</v>
      </c>
      <c r="N66" s="78" t="s">
        <v>156</v>
      </c>
      <c r="P66" s="92">
        <v>0</v>
      </c>
      <c r="Q66" s="18">
        <v>0</v>
      </c>
      <c r="R66" s="19">
        <v>0</v>
      </c>
      <c r="S66" s="77" t="s">
        <v>156</v>
      </c>
      <c r="T66" s="77" t="s">
        <v>156</v>
      </c>
      <c r="U66" s="78" t="s">
        <v>156</v>
      </c>
    </row>
    <row r="67" spans="1:21">
      <c r="A67" s="17" t="s">
        <v>178</v>
      </c>
      <c r="B67" s="18">
        <v>0</v>
      </c>
      <c r="C67" s="18">
        <v>0</v>
      </c>
      <c r="D67" s="19">
        <v>0</v>
      </c>
      <c r="E67" s="77" t="s">
        <v>156</v>
      </c>
      <c r="F67" s="77" t="s">
        <v>156</v>
      </c>
      <c r="G67" s="78" t="s">
        <v>156</v>
      </c>
      <c r="I67" s="92">
        <v>0</v>
      </c>
      <c r="J67" s="18">
        <v>0</v>
      </c>
      <c r="K67" s="19">
        <v>0</v>
      </c>
      <c r="L67" s="77" t="s">
        <v>156</v>
      </c>
      <c r="M67" s="77" t="s">
        <v>156</v>
      </c>
      <c r="N67" s="78" t="s">
        <v>156</v>
      </c>
      <c r="P67" s="92">
        <v>0</v>
      </c>
      <c r="Q67" s="18">
        <v>0</v>
      </c>
      <c r="R67" s="19">
        <v>0</v>
      </c>
      <c r="S67" s="77" t="s">
        <v>156</v>
      </c>
      <c r="T67" s="77" t="s">
        <v>156</v>
      </c>
      <c r="U67" s="78" t="s">
        <v>156</v>
      </c>
    </row>
    <row r="68" spans="1:21">
      <c r="A68" s="17" t="s">
        <v>179</v>
      </c>
      <c r="B68" s="18">
        <v>12916</v>
      </c>
      <c r="C68" s="18">
        <v>13097</v>
      </c>
      <c r="D68" s="19">
        <v>13170</v>
      </c>
      <c r="E68" s="77">
        <v>9.653873938314915E-2</v>
      </c>
      <c r="F68" s="77">
        <v>9.7195144205697789E-2</v>
      </c>
      <c r="G68" s="78">
        <v>0.10065243719903144</v>
      </c>
      <c r="I68" s="92">
        <v>9774</v>
      </c>
      <c r="J68" s="18">
        <v>10058</v>
      </c>
      <c r="K68" s="19">
        <v>10683</v>
      </c>
      <c r="L68" s="77">
        <v>0.37322109970776951</v>
      </c>
      <c r="M68" s="77">
        <v>0.3732956647895489</v>
      </c>
      <c r="N68" s="78">
        <v>0.37729545239430573</v>
      </c>
      <c r="P68" s="92">
        <v>3142</v>
      </c>
      <c r="Q68" s="18">
        <v>3039</v>
      </c>
      <c r="R68" s="19">
        <v>2487</v>
      </c>
      <c r="S68" s="77">
        <v>2.920003248991521E-2</v>
      </c>
      <c r="T68" s="77">
        <v>2.8189593615330688E-2</v>
      </c>
      <c r="U68" s="78">
        <v>2.4255929609233756E-2</v>
      </c>
    </row>
    <row r="69" spans="1:21">
      <c r="A69" s="17" t="s">
        <v>180</v>
      </c>
      <c r="B69" s="18">
        <v>101553</v>
      </c>
      <c r="C69" s="18">
        <v>154201</v>
      </c>
      <c r="D69" s="19">
        <v>236328</v>
      </c>
      <c r="E69" s="77">
        <v>0.75904293903506859</v>
      </c>
      <c r="F69" s="77">
        <v>1.1443527854976563</v>
      </c>
      <c r="G69" s="78">
        <v>1.8061495199979274</v>
      </c>
      <c r="I69" s="92">
        <v>0</v>
      </c>
      <c r="J69" s="18">
        <v>0</v>
      </c>
      <c r="K69" s="19">
        <v>0</v>
      </c>
      <c r="L69" s="77" t="s">
        <v>156</v>
      </c>
      <c r="M69" s="77" t="s">
        <v>156</v>
      </c>
      <c r="N69" s="78" t="s">
        <v>156</v>
      </c>
      <c r="P69" s="92">
        <v>101553</v>
      </c>
      <c r="Q69" s="18">
        <v>154201</v>
      </c>
      <c r="R69" s="19">
        <v>236328</v>
      </c>
      <c r="S69" s="77">
        <v>0.94377813477032435</v>
      </c>
      <c r="T69" s="77">
        <v>1.4303598305618976</v>
      </c>
      <c r="U69" s="78">
        <v>2.3049277574149558</v>
      </c>
    </row>
    <row r="70" spans="1:21">
      <c r="A70" s="17" t="s">
        <v>181</v>
      </c>
      <c r="B70" s="18">
        <v>0</v>
      </c>
      <c r="C70" s="18">
        <v>0</v>
      </c>
      <c r="D70" s="19">
        <v>0</v>
      </c>
      <c r="E70" s="77" t="s">
        <v>156</v>
      </c>
      <c r="F70" s="77" t="s">
        <v>156</v>
      </c>
      <c r="G70" s="78" t="s">
        <v>156</v>
      </c>
      <c r="I70" s="92">
        <v>0</v>
      </c>
      <c r="J70" s="18">
        <v>0</v>
      </c>
      <c r="K70" s="19">
        <v>0</v>
      </c>
      <c r="L70" s="77" t="s">
        <v>156</v>
      </c>
      <c r="M70" s="77" t="s">
        <v>156</v>
      </c>
      <c r="N70" s="78" t="s">
        <v>156</v>
      </c>
      <c r="P70" s="92">
        <v>0</v>
      </c>
      <c r="Q70" s="18">
        <v>0</v>
      </c>
      <c r="R70" s="19">
        <v>0</v>
      </c>
      <c r="S70" s="77" t="s">
        <v>156</v>
      </c>
      <c r="T70" s="77" t="s">
        <v>156</v>
      </c>
      <c r="U70" s="78" t="s">
        <v>156</v>
      </c>
    </row>
    <row r="71" spans="1:21">
      <c r="A71" s="17" t="s">
        <v>5</v>
      </c>
      <c r="B71" s="18" t="s">
        <v>5</v>
      </c>
      <c r="C71" s="18" t="s">
        <v>5</v>
      </c>
      <c r="D71" s="19" t="s">
        <v>5</v>
      </c>
      <c r="E71" s="77" t="s">
        <v>5</v>
      </c>
      <c r="F71" s="77" t="s">
        <v>5</v>
      </c>
      <c r="G71" s="78" t="s">
        <v>5</v>
      </c>
      <c r="I71" s="92" t="s">
        <v>5</v>
      </c>
      <c r="J71" s="18" t="s">
        <v>5</v>
      </c>
      <c r="K71" s="19" t="s">
        <v>5</v>
      </c>
      <c r="L71" s="77" t="s">
        <v>5</v>
      </c>
      <c r="M71" s="77" t="s">
        <v>5</v>
      </c>
      <c r="N71" s="78" t="s">
        <v>5</v>
      </c>
      <c r="P71" s="92" t="s">
        <v>5</v>
      </c>
      <c r="Q71" s="18" t="s">
        <v>5</v>
      </c>
      <c r="R71" s="19" t="s">
        <v>5</v>
      </c>
      <c r="S71" s="77" t="s">
        <v>5</v>
      </c>
      <c r="T71" s="77" t="s">
        <v>5</v>
      </c>
      <c r="U71" s="78" t="s">
        <v>5</v>
      </c>
    </row>
    <row r="72" spans="1:21" ht="13.8" thickBot="1">
      <c r="A72" s="20" t="s">
        <v>4</v>
      </c>
      <c r="B72" s="21">
        <v>13379085</v>
      </c>
      <c r="C72" s="21">
        <v>13474953</v>
      </c>
      <c r="D72" s="22">
        <v>13084631</v>
      </c>
      <c r="E72" s="80">
        <v>100</v>
      </c>
      <c r="F72" s="80">
        <v>100</v>
      </c>
      <c r="G72" s="81">
        <v>100</v>
      </c>
      <c r="I72" s="93">
        <v>2618823</v>
      </c>
      <c r="J72" s="21">
        <v>2694379</v>
      </c>
      <c r="K72" s="22">
        <v>2831468</v>
      </c>
      <c r="L72" s="80">
        <v>100</v>
      </c>
      <c r="M72" s="80">
        <v>100</v>
      </c>
      <c r="N72" s="81">
        <v>100</v>
      </c>
      <c r="P72" s="93">
        <v>10760262</v>
      </c>
      <c r="Q72" s="21">
        <v>10780574</v>
      </c>
      <c r="R72" s="22">
        <v>10253163</v>
      </c>
      <c r="S72" s="80">
        <v>100</v>
      </c>
      <c r="T72" s="80">
        <v>100</v>
      </c>
      <c r="U72" s="81">
        <v>100</v>
      </c>
    </row>
    <row r="73" spans="1:21">
      <c r="A73" s="24"/>
      <c r="B73" s="24"/>
      <c r="C73" s="24"/>
      <c r="D73" s="24"/>
      <c r="E73" s="24"/>
      <c r="F73" s="24"/>
      <c r="G73" s="24"/>
      <c r="I73" s="24"/>
      <c r="J73" s="24"/>
      <c r="K73" s="24"/>
      <c r="L73" s="24"/>
      <c r="M73" s="24"/>
      <c r="N73" s="24"/>
      <c r="P73" s="24"/>
      <c r="Q73" s="24"/>
      <c r="R73" s="24"/>
      <c r="S73" s="24"/>
      <c r="T73" s="24"/>
      <c r="U73" s="24"/>
    </row>
    <row r="74" spans="1:21" ht="12.75" customHeight="1">
      <c r="A74" s="26" t="str">
        <f>+Innhold!B53</f>
        <v>Finans Norge / Skadeforsikringsstatistikk</v>
      </c>
      <c r="F74" s="25"/>
      <c r="G74" s="25"/>
      <c r="H74" s="90"/>
      <c r="I74" s="25"/>
      <c r="J74" s="25"/>
      <c r="K74" s="25"/>
      <c r="L74" s="25"/>
      <c r="M74" s="25"/>
      <c r="N74" s="25"/>
      <c r="O74" s="90"/>
      <c r="P74" s="25"/>
      <c r="T74" s="25"/>
      <c r="U74" s="162">
        <f>Innhold!H29</f>
        <v>11</v>
      </c>
    </row>
    <row r="75" spans="1:21" ht="12.75" customHeight="1">
      <c r="A75" s="26" t="str">
        <f>+Innhold!B54</f>
        <v>Premiestatistikk skadeforsikring 4. kvartal 2025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T75" s="25"/>
      <c r="U75" s="162"/>
    </row>
    <row r="80" spans="1:21" ht="12.75" customHeight="1"/>
    <row r="81" ht="12.75" customHeight="1"/>
  </sheetData>
  <mergeCells count="7">
    <mergeCell ref="U74:U75"/>
    <mergeCell ref="D4:E4"/>
    <mergeCell ref="I4:N4"/>
    <mergeCell ref="P4:U4"/>
    <mergeCell ref="D39:E39"/>
    <mergeCell ref="I39:N39"/>
    <mergeCell ref="P39:U39"/>
  </mergeCells>
  <hyperlinks>
    <hyperlink ref="A2" location="Innhold!A30" tooltip="Move to Tab2" display="Tilbake til innholdsfortegnelsen" xr:uid="{00000000-0004-0000-0A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81"/>
  <sheetViews>
    <sheetView showGridLines="0" showRowColHeaders="0" zoomScaleNormal="100" workbookViewId="0"/>
  </sheetViews>
  <sheetFormatPr baseColWidth="10" defaultColWidth="11.44140625" defaultRowHeight="13.2"/>
  <cols>
    <col min="1" max="1" width="26.4414062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>
      <c r="A4" s="5" t="s">
        <v>113</v>
      </c>
      <c r="B4" s="6"/>
      <c r="C4" s="6"/>
      <c r="D4" s="173" t="s">
        <v>104</v>
      </c>
      <c r="E4" s="173"/>
      <c r="F4" s="6"/>
      <c r="I4" s="173" t="s">
        <v>107</v>
      </c>
      <c r="J4" s="173"/>
      <c r="K4" s="173"/>
      <c r="L4" s="173"/>
      <c r="M4" s="173"/>
      <c r="N4" s="173"/>
      <c r="P4" s="173" t="s">
        <v>108</v>
      </c>
      <c r="Q4" s="173"/>
      <c r="R4" s="173"/>
      <c r="S4" s="173"/>
      <c r="T4" s="173"/>
      <c r="U4" s="173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  <c r="I6" s="91" t="s">
        <v>153</v>
      </c>
      <c r="J6" s="15" t="s">
        <v>154</v>
      </c>
      <c r="K6" s="62" t="s">
        <v>155</v>
      </c>
      <c r="L6" s="15" t="s">
        <v>153</v>
      </c>
      <c r="M6" s="15" t="s">
        <v>154</v>
      </c>
      <c r="N6" s="16" t="s">
        <v>155</v>
      </c>
      <c r="P6" s="91" t="s">
        <v>153</v>
      </c>
      <c r="Q6" s="15" t="s">
        <v>154</v>
      </c>
      <c r="R6" s="62" t="s">
        <v>155</v>
      </c>
      <c r="S6" s="15" t="s">
        <v>153</v>
      </c>
      <c r="T6" s="15" t="s">
        <v>154</v>
      </c>
      <c r="U6" s="16" t="s">
        <v>155</v>
      </c>
    </row>
    <row r="7" spans="1:21">
      <c r="A7" s="17" t="s">
        <v>81</v>
      </c>
      <c r="B7" s="18">
        <v>330250</v>
      </c>
      <c r="C7" s="18">
        <v>416516</v>
      </c>
      <c r="D7" s="19">
        <v>482343</v>
      </c>
      <c r="E7" s="27">
        <v>23.347423087826609</v>
      </c>
      <c r="F7" s="27">
        <v>26.311463966681426</v>
      </c>
      <c r="G7" s="28">
        <v>27.590946766175129</v>
      </c>
      <c r="I7" s="92">
        <v>232768</v>
      </c>
      <c r="J7" s="18">
        <v>261737</v>
      </c>
      <c r="K7" s="19">
        <v>314756</v>
      </c>
      <c r="L7" s="77">
        <v>23.457422150559307</v>
      </c>
      <c r="M7" s="77">
        <v>24.763915078496286</v>
      </c>
      <c r="N7" s="78">
        <v>27.206234452333167</v>
      </c>
      <c r="P7" s="92">
        <v>97482</v>
      </c>
      <c r="Q7" s="18">
        <v>154779</v>
      </c>
      <c r="R7" s="19">
        <v>167587</v>
      </c>
      <c r="S7" s="77">
        <v>23.088893257508829</v>
      </c>
      <c r="T7" s="77">
        <v>29.420519604936018</v>
      </c>
      <c r="U7" s="78">
        <v>28.343709356348317</v>
      </c>
    </row>
    <row r="8" spans="1:21">
      <c r="A8" s="17" t="s">
        <v>157</v>
      </c>
      <c r="B8" s="18">
        <v>33405</v>
      </c>
      <c r="C8" s="18">
        <v>38791</v>
      </c>
      <c r="D8" s="19">
        <v>44906</v>
      </c>
      <c r="E8" s="27">
        <v>2.3616068682781162</v>
      </c>
      <c r="F8" s="27">
        <v>2.4504412765212842</v>
      </c>
      <c r="G8" s="28">
        <v>2.5687095189146736</v>
      </c>
      <c r="I8" s="92">
        <v>31860</v>
      </c>
      <c r="J8" s="18">
        <v>36648</v>
      </c>
      <c r="K8" s="19">
        <v>42722</v>
      </c>
      <c r="L8" s="77">
        <v>3.2107225637408043</v>
      </c>
      <c r="M8" s="77">
        <v>3.4674041491907213</v>
      </c>
      <c r="N8" s="78">
        <v>3.6927167338274014</v>
      </c>
      <c r="P8" s="92">
        <v>1545</v>
      </c>
      <c r="Q8" s="18">
        <v>2143</v>
      </c>
      <c r="R8" s="19">
        <v>2184</v>
      </c>
      <c r="S8" s="77">
        <v>0.36593771242743417</v>
      </c>
      <c r="T8" s="77">
        <v>0.40734320232963056</v>
      </c>
      <c r="U8" s="78">
        <v>0.36937627163362746</v>
      </c>
    </row>
    <row r="9" spans="1:21">
      <c r="A9" s="17" t="s">
        <v>158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2">
        <v>0</v>
      </c>
      <c r="J9" s="18">
        <v>0</v>
      </c>
      <c r="K9" s="19">
        <v>0</v>
      </c>
      <c r="L9" s="77" t="s">
        <v>156</v>
      </c>
      <c r="M9" s="77" t="s">
        <v>156</v>
      </c>
      <c r="N9" s="78" t="s">
        <v>156</v>
      </c>
      <c r="P9" s="92">
        <v>0</v>
      </c>
      <c r="Q9" s="18">
        <v>0</v>
      </c>
      <c r="R9" s="19">
        <v>0</v>
      </c>
      <c r="S9" s="77" t="s">
        <v>156</v>
      </c>
      <c r="T9" s="77" t="s">
        <v>156</v>
      </c>
      <c r="U9" s="78" t="s">
        <v>156</v>
      </c>
    </row>
    <row r="10" spans="1:21">
      <c r="A10" s="17" t="s">
        <v>82</v>
      </c>
      <c r="B10" s="18">
        <v>331664</v>
      </c>
      <c r="C10" s="18">
        <v>378131</v>
      </c>
      <c r="D10" s="19">
        <v>436325</v>
      </c>
      <c r="E10" s="27">
        <v>23.447387527633381</v>
      </c>
      <c r="F10" s="27">
        <v>23.88666985466396</v>
      </c>
      <c r="G10" s="28">
        <v>24.958628709759164</v>
      </c>
      <c r="I10" s="92">
        <v>163003</v>
      </c>
      <c r="J10" s="18">
        <v>171557</v>
      </c>
      <c r="K10" s="19">
        <v>184093</v>
      </c>
      <c r="L10" s="77">
        <v>16.426786254157008</v>
      </c>
      <c r="M10" s="77">
        <v>16.231648483483752</v>
      </c>
      <c r="N10" s="78">
        <v>15.912253679146289</v>
      </c>
      <c r="P10" s="92">
        <v>168661</v>
      </c>
      <c r="Q10" s="18">
        <v>206574</v>
      </c>
      <c r="R10" s="19">
        <v>252232</v>
      </c>
      <c r="S10" s="77">
        <v>39.94784499399578</v>
      </c>
      <c r="T10" s="77">
        <v>39.265755799365891</v>
      </c>
      <c r="U10" s="78">
        <v>42.65957680709392</v>
      </c>
    </row>
    <row r="11" spans="1:21">
      <c r="A11" s="17" t="s">
        <v>84</v>
      </c>
      <c r="B11" s="18">
        <v>252067</v>
      </c>
      <c r="C11" s="18">
        <v>266842</v>
      </c>
      <c r="D11" s="19">
        <v>264315</v>
      </c>
      <c r="E11" s="27">
        <v>17.820181364055077</v>
      </c>
      <c r="F11" s="27">
        <v>16.856504114601133</v>
      </c>
      <c r="G11" s="28">
        <v>15.119326069833251</v>
      </c>
      <c r="I11" s="92">
        <v>169746</v>
      </c>
      <c r="J11" s="18">
        <v>178456</v>
      </c>
      <c r="K11" s="19">
        <v>180758</v>
      </c>
      <c r="L11" s="77">
        <v>17.106318653632975</v>
      </c>
      <c r="M11" s="77">
        <v>16.884388639161191</v>
      </c>
      <c r="N11" s="78">
        <v>15.623989779813057</v>
      </c>
      <c r="P11" s="92">
        <v>82321</v>
      </c>
      <c r="Q11" s="18">
        <v>88386</v>
      </c>
      <c r="R11" s="19">
        <v>83557</v>
      </c>
      <c r="S11" s="77">
        <v>19.497966617953924</v>
      </c>
      <c r="T11" s="77">
        <v>16.800483565612097</v>
      </c>
      <c r="U11" s="78">
        <v>14.131855828246799</v>
      </c>
    </row>
    <row r="12" spans="1:21">
      <c r="A12" s="17" t="s">
        <v>152</v>
      </c>
      <c r="B12" s="18">
        <v>283510</v>
      </c>
      <c r="C12" s="18">
        <v>325219</v>
      </c>
      <c r="D12" s="19">
        <v>335535</v>
      </c>
      <c r="E12" s="27">
        <v>20.043082269885605</v>
      </c>
      <c r="F12" s="27">
        <v>20.544199982185958</v>
      </c>
      <c r="G12" s="28">
        <v>19.193246969871176</v>
      </c>
      <c r="I12" s="92">
        <v>283510</v>
      </c>
      <c r="J12" s="18">
        <v>317545</v>
      </c>
      <c r="K12" s="19">
        <v>328403</v>
      </c>
      <c r="L12" s="77">
        <v>28.570996674392823</v>
      </c>
      <c r="M12" s="77">
        <v>30.044118384489401</v>
      </c>
      <c r="N12" s="78">
        <v>28.385825886876084</v>
      </c>
      <c r="P12" s="92">
        <v>0</v>
      </c>
      <c r="Q12" s="18">
        <v>7674</v>
      </c>
      <c r="R12" s="19">
        <v>7132</v>
      </c>
      <c r="S12" s="77" t="s">
        <v>156</v>
      </c>
      <c r="T12" s="77">
        <v>1.4586802308341507</v>
      </c>
      <c r="U12" s="78">
        <v>1.2062232460123767</v>
      </c>
    </row>
    <row r="13" spans="1:21">
      <c r="A13" s="17" t="s">
        <v>159</v>
      </c>
      <c r="B13" s="18">
        <v>9199</v>
      </c>
      <c r="C13" s="18">
        <v>9755</v>
      </c>
      <c r="D13" s="19">
        <v>10446</v>
      </c>
      <c r="E13" s="27">
        <v>0.6503344284176138</v>
      </c>
      <c r="F13" s="27">
        <v>0.61622682200678325</v>
      </c>
      <c r="G13" s="28">
        <v>0.59753127944111439</v>
      </c>
      <c r="I13" s="92">
        <v>9199</v>
      </c>
      <c r="J13" s="18">
        <v>9755</v>
      </c>
      <c r="K13" s="19">
        <v>10446</v>
      </c>
      <c r="L13" s="77">
        <v>0.92703819409452781</v>
      </c>
      <c r="M13" s="77">
        <v>0.92295698197324516</v>
      </c>
      <c r="N13" s="78">
        <v>0.90290995275410868</v>
      </c>
      <c r="P13" s="92">
        <v>0</v>
      </c>
      <c r="Q13" s="18">
        <v>0</v>
      </c>
      <c r="R13" s="19">
        <v>0</v>
      </c>
      <c r="S13" s="77" t="s">
        <v>156</v>
      </c>
      <c r="T13" s="77" t="s">
        <v>156</v>
      </c>
      <c r="U13" s="78" t="s">
        <v>156</v>
      </c>
    </row>
    <row r="14" spans="1:21">
      <c r="A14" s="17" t="s">
        <v>160</v>
      </c>
      <c r="B14" s="18">
        <v>5204</v>
      </c>
      <c r="C14" s="18">
        <v>2696</v>
      </c>
      <c r="D14" s="19">
        <v>2379</v>
      </c>
      <c r="E14" s="27">
        <v>0.36790307266934041</v>
      </c>
      <c r="F14" s="27">
        <v>0.17030727956230524</v>
      </c>
      <c r="G14" s="28">
        <v>0.13608337294566447</v>
      </c>
      <c r="I14" s="92">
        <v>0</v>
      </c>
      <c r="J14" s="18">
        <v>0</v>
      </c>
      <c r="K14" s="19">
        <v>0</v>
      </c>
      <c r="L14" s="77" t="s">
        <v>156</v>
      </c>
      <c r="M14" s="77" t="s">
        <v>156</v>
      </c>
      <c r="N14" s="78" t="s">
        <v>156</v>
      </c>
      <c r="P14" s="92">
        <v>5204</v>
      </c>
      <c r="Q14" s="18">
        <v>2696</v>
      </c>
      <c r="R14" s="19">
        <v>2379</v>
      </c>
      <c r="S14" s="77">
        <v>1.2325824307264515</v>
      </c>
      <c r="T14" s="77">
        <v>0.51245789709784595</v>
      </c>
      <c r="U14" s="78">
        <v>0.40235629588662991</v>
      </c>
    </row>
    <row r="15" spans="1:21">
      <c r="A15" s="17" t="s">
        <v>161</v>
      </c>
      <c r="B15" s="18">
        <v>15394</v>
      </c>
      <c r="C15" s="18">
        <v>16162</v>
      </c>
      <c r="D15" s="19">
        <v>17485</v>
      </c>
      <c r="E15" s="27">
        <v>1.0882974444027336</v>
      </c>
      <c r="F15" s="27">
        <v>1.0209592923909412</v>
      </c>
      <c r="G15" s="28">
        <v>1.0001756099011951</v>
      </c>
      <c r="I15" s="92">
        <v>7417</v>
      </c>
      <c r="J15" s="18">
        <v>7744</v>
      </c>
      <c r="K15" s="19">
        <v>8386</v>
      </c>
      <c r="L15" s="77">
        <v>0.74745540663105914</v>
      </c>
      <c r="M15" s="77">
        <v>0.73268876149675144</v>
      </c>
      <c r="N15" s="78">
        <v>0.72485189199654942</v>
      </c>
      <c r="P15" s="92">
        <v>7977</v>
      </c>
      <c r="Q15" s="18">
        <v>8418</v>
      </c>
      <c r="R15" s="19">
        <v>9099</v>
      </c>
      <c r="S15" s="77">
        <v>1.8893754899894126</v>
      </c>
      <c r="T15" s="77">
        <v>1.600100362674209</v>
      </c>
      <c r="U15" s="78">
        <v>1.5388986701439451</v>
      </c>
    </row>
    <row r="16" spans="1:21">
      <c r="A16" s="17" t="s">
        <v>162</v>
      </c>
      <c r="B16" s="18">
        <v>25603</v>
      </c>
      <c r="C16" s="18">
        <v>25666</v>
      </c>
      <c r="D16" s="19">
        <v>21321</v>
      </c>
      <c r="E16" s="27">
        <v>1.8100350441108997</v>
      </c>
      <c r="F16" s="27">
        <v>1.6213303550616196</v>
      </c>
      <c r="G16" s="28">
        <v>1.2196021835117747</v>
      </c>
      <c r="I16" s="92">
        <v>0</v>
      </c>
      <c r="J16" s="18">
        <v>0</v>
      </c>
      <c r="K16" s="19">
        <v>0</v>
      </c>
      <c r="L16" s="77" t="s">
        <v>156</v>
      </c>
      <c r="M16" s="77" t="s">
        <v>156</v>
      </c>
      <c r="N16" s="78" t="s">
        <v>156</v>
      </c>
      <c r="P16" s="92">
        <v>25603</v>
      </c>
      <c r="Q16" s="18">
        <v>25666</v>
      </c>
      <c r="R16" s="19">
        <v>21321</v>
      </c>
      <c r="S16" s="77">
        <v>6.0641444992100952</v>
      </c>
      <c r="T16" s="77">
        <v>4.8786143868372829</v>
      </c>
      <c r="U16" s="78">
        <v>3.6059851133244374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2">
        <v>0</v>
      </c>
      <c r="J17" s="18">
        <v>0</v>
      </c>
      <c r="K17" s="19">
        <v>0</v>
      </c>
      <c r="L17" s="77" t="s">
        <v>156</v>
      </c>
      <c r="M17" s="77" t="s">
        <v>156</v>
      </c>
      <c r="N17" s="78" t="s">
        <v>156</v>
      </c>
      <c r="P17" s="92">
        <v>0</v>
      </c>
      <c r="Q17" s="18">
        <v>0</v>
      </c>
      <c r="R17" s="19">
        <v>0</v>
      </c>
      <c r="S17" s="77" t="s">
        <v>156</v>
      </c>
      <c r="T17" s="77" t="s">
        <v>156</v>
      </c>
      <c r="U17" s="78" t="s">
        <v>156</v>
      </c>
    </row>
    <row r="18" spans="1:21">
      <c r="A18" s="17" t="s">
        <v>164</v>
      </c>
      <c r="B18" s="18">
        <v>6153</v>
      </c>
      <c r="C18" s="18">
        <v>0</v>
      </c>
      <c r="D18" s="19">
        <v>0</v>
      </c>
      <c r="E18" s="27">
        <v>0.43499377519878007</v>
      </c>
      <c r="F18" s="27" t="s">
        <v>156</v>
      </c>
      <c r="G18" s="28" t="s">
        <v>156</v>
      </c>
      <c r="I18" s="92">
        <v>0</v>
      </c>
      <c r="J18" s="18">
        <v>0</v>
      </c>
      <c r="K18" s="19">
        <v>0</v>
      </c>
      <c r="L18" s="77" t="s">
        <v>156</v>
      </c>
      <c r="M18" s="77" t="s">
        <v>156</v>
      </c>
      <c r="N18" s="78" t="s">
        <v>156</v>
      </c>
      <c r="P18" s="92">
        <v>6153</v>
      </c>
      <c r="Q18" s="18">
        <v>0</v>
      </c>
      <c r="R18" s="19">
        <v>0</v>
      </c>
      <c r="S18" s="77">
        <v>1.457355821725568</v>
      </c>
      <c r="T18" s="77" t="s">
        <v>156</v>
      </c>
      <c r="U18" s="78" t="s">
        <v>156</v>
      </c>
    </row>
    <row r="19" spans="1:21">
      <c r="A19" s="17" t="s">
        <v>165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  <c r="I19" s="92">
        <v>0</v>
      </c>
      <c r="J19" s="18">
        <v>0</v>
      </c>
      <c r="K19" s="19">
        <v>0</v>
      </c>
      <c r="L19" s="77" t="s">
        <v>156</v>
      </c>
      <c r="M19" s="77" t="s">
        <v>156</v>
      </c>
      <c r="N19" s="78" t="s">
        <v>156</v>
      </c>
      <c r="P19" s="92">
        <v>0</v>
      </c>
      <c r="Q19" s="18">
        <v>0</v>
      </c>
      <c r="R19" s="19">
        <v>0</v>
      </c>
      <c r="S19" s="77" t="s">
        <v>156</v>
      </c>
      <c r="T19" s="77" t="s">
        <v>156</v>
      </c>
      <c r="U19" s="78" t="s">
        <v>156</v>
      </c>
    </row>
    <row r="20" spans="1:21">
      <c r="A20" s="17" t="s">
        <v>166</v>
      </c>
      <c r="B20" s="18">
        <v>3691</v>
      </c>
      <c r="C20" s="18">
        <v>4033</v>
      </c>
      <c r="D20" s="19">
        <v>4359</v>
      </c>
      <c r="E20" s="27">
        <v>0.2609397081519092</v>
      </c>
      <c r="F20" s="27">
        <v>0.25476604542832976</v>
      </c>
      <c r="G20" s="28">
        <v>0.24934317892818469</v>
      </c>
      <c r="I20" s="92">
        <v>0</v>
      </c>
      <c r="J20" s="18">
        <v>0</v>
      </c>
      <c r="K20" s="19">
        <v>0</v>
      </c>
      <c r="L20" s="77" t="s">
        <v>156</v>
      </c>
      <c r="M20" s="77" t="s">
        <v>156</v>
      </c>
      <c r="N20" s="78" t="s">
        <v>156</v>
      </c>
      <c r="P20" s="92">
        <v>3691</v>
      </c>
      <c r="Q20" s="18">
        <v>4033</v>
      </c>
      <c r="R20" s="19">
        <v>4359</v>
      </c>
      <c r="S20" s="77">
        <v>0.8742240107246988</v>
      </c>
      <c r="T20" s="77">
        <v>0.76659595660074664</v>
      </c>
      <c r="U20" s="78">
        <v>0.73723038830173171</v>
      </c>
    </row>
    <row r="21" spans="1:21">
      <c r="A21" s="17" t="s">
        <v>167</v>
      </c>
      <c r="B21" s="18">
        <v>39296</v>
      </c>
      <c r="C21" s="18">
        <v>0</v>
      </c>
      <c r="D21" s="19">
        <v>0</v>
      </c>
      <c r="E21" s="27">
        <v>2.7780782366668717</v>
      </c>
      <c r="F21" s="27" t="s">
        <v>156</v>
      </c>
      <c r="G21" s="28" t="s">
        <v>156</v>
      </c>
      <c r="I21" s="92">
        <v>31937</v>
      </c>
      <c r="J21" s="18">
        <v>0</v>
      </c>
      <c r="K21" s="19">
        <v>0</v>
      </c>
      <c r="L21" s="77">
        <v>3.2184823138163861</v>
      </c>
      <c r="M21" s="77" t="s">
        <v>156</v>
      </c>
      <c r="N21" s="78" t="s">
        <v>156</v>
      </c>
      <c r="P21" s="92">
        <v>7359</v>
      </c>
      <c r="Q21" s="18">
        <v>0</v>
      </c>
      <c r="R21" s="19">
        <v>0</v>
      </c>
      <c r="S21" s="77">
        <v>1.7430004050184389</v>
      </c>
      <c r="T21" s="77" t="s">
        <v>156</v>
      </c>
      <c r="U21" s="78" t="s">
        <v>156</v>
      </c>
    </row>
    <row r="22" spans="1:21">
      <c r="A22" s="17" t="s">
        <v>168</v>
      </c>
      <c r="B22" s="18">
        <v>630</v>
      </c>
      <c r="C22" s="18">
        <v>883</v>
      </c>
      <c r="D22" s="19">
        <v>587</v>
      </c>
      <c r="E22" s="27">
        <v>4.4538611795096938E-2</v>
      </c>
      <c r="F22" s="27">
        <v>5.5779424278010206E-2</v>
      </c>
      <c r="G22" s="28">
        <v>3.3577528339262315E-2</v>
      </c>
      <c r="I22" s="92">
        <v>0</v>
      </c>
      <c r="J22" s="18">
        <v>0</v>
      </c>
      <c r="K22" s="19">
        <v>0</v>
      </c>
      <c r="L22" s="77" t="s">
        <v>156</v>
      </c>
      <c r="M22" s="77" t="s">
        <v>156</v>
      </c>
      <c r="N22" s="78" t="s">
        <v>156</v>
      </c>
      <c r="P22" s="92">
        <v>630</v>
      </c>
      <c r="Q22" s="18">
        <v>883</v>
      </c>
      <c r="R22" s="19">
        <v>587</v>
      </c>
      <c r="S22" s="77">
        <v>0.14921731963060422</v>
      </c>
      <c r="T22" s="77">
        <v>0.16784136614888651</v>
      </c>
      <c r="U22" s="78">
        <v>9.9278329418012512E-2</v>
      </c>
    </row>
    <row r="23" spans="1:21">
      <c r="A23" s="17" t="s">
        <v>169</v>
      </c>
      <c r="B23" s="18">
        <v>0</v>
      </c>
      <c r="C23" s="18">
        <v>0</v>
      </c>
      <c r="D23" s="19">
        <v>2683</v>
      </c>
      <c r="E23" s="27" t="s">
        <v>156</v>
      </c>
      <c r="F23" s="27" t="s">
        <v>156</v>
      </c>
      <c r="G23" s="28">
        <v>0.15347275729853627</v>
      </c>
      <c r="I23" s="92">
        <v>0</v>
      </c>
      <c r="J23" s="18">
        <v>0</v>
      </c>
      <c r="K23" s="19">
        <v>0</v>
      </c>
      <c r="L23" s="77" t="s">
        <v>156</v>
      </c>
      <c r="M23" s="77" t="s">
        <v>156</v>
      </c>
      <c r="N23" s="78" t="s">
        <v>156</v>
      </c>
      <c r="P23" s="92">
        <v>0</v>
      </c>
      <c r="Q23" s="18">
        <v>0</v>
      </c>
      <c r="R23" s="19">
        <v>2683</v>
      </c>
      <c r="S23" s="77" t="s">
        <v>156</v>
      </c>
      <c r="T23" s="77" t="s">
        <v>156</v>
      </c>
      <c r="U23" s="78">
        <v>0.45377130805541321</v>
      </c>
    </row>
    <row r="24" spans="1:21">
      <c r="A24" s="17" t="s">
        <v>170</v>
      </c>
      <c r="B24" s="18">
        <v>449</v>
      </c>
      <c r="C24" s="18">
        <v>449</v>
      </c>
      <c r="D24" s="19">
        <v>0</v>
      </c>
      <c r="E24" s="27">
        <v>3.1742597930156387E-2</v>
      </c>
      <c r="F24" s="27">
        <v>2.8363489808410629E-2</v>
      </c>
      <c r="G24" s="28" t="s">
        <v>156</v>
      </c>
      <c r="I24" s="92">
        <v>449</v>
      </c>
      <c r="J24" s="18">
        <v>449</v>
      </c>
      <c r="K24" s="19">
        <v>0</v>
      </c>
      <c r="L24" s="77">
        <v>4.5248412778393629E-2</v>
      </c>
      <c r="M24" s="77">
        <v>4.2481566879137574E-2</v>
      </c>
      <c r="N24" s="78" t="s">
        <v>156</v>
      </c>
      <c r="P24" s="92">
        <v>0</v>
      </c>
      <c r="Q24" s="18">
        <v>0</v>
      </c>
      <c r="R24" s="19">
        <v>0</v>
      </c>
      <c r="S24" s="77" t="s">
        <v>156</v>
      </c>
      <c r="T24" s="77" t="s">
        <v>156</v>
      </c>
      <c r="U24" s="78" t="s">
        <v>156</v>
      </c>
    </row>
    <row r="25" spans="1:21">
      <c r="A25" s="17" t="s">
        <v>171</v>
      </c>
      <c r="B25" s="18">
        <v>0</v>
      </c>
      <c r="C25" s="18">
        <v>6291</v>
      </c>
      <c r="D25" s="19">
        <v>6411</v>
      </c>
      <c r="E25" s="27" t="s">
        <v>156</v>
      </c>
      <c r="F25" s="27">
        <v>0.39740470909735248</v>
      </c>
      <c r="G25" s="28">
        <v>0.3667215233100693</v>
      </c>
      <c r="I25" s="92">
        <v>0</v>
      </c>
      <c r="J25" s="18">
        <v>0</v>
      </c>
      <c r="K25" s="19">
        <v>0</v>
      </c>
      <c r="L25" s="77" t="s">
        <v>156</v>
      </c>
      <c r="M25" s="77" t="s">
        <v>156</v>
      </c>
      <c r="N25" s="78" t="s">
        <v>156</v>
      </c>
      <c r="P25" s="92">
        <v>0</v>
      </c>
      <c r="Q25" s="18">
        <v>6291</v>
      </c>
      <c r="R25" s="19">
        <v>6411</v>
      </c>
      <c r="S25" s="77" t="s">
        <v>156</v>
      </c>
      <c r="T25" s="77">
        <v>1.1957984535024293</v>
      </c>
      <c r="U25" s="78">
        <v>1.0842817204410191</v>
      </c>
    </row>
    <row r="26" spans="1:21">
      <c r="A26" s="17" t="s">
        <v>172</v>
      </c>
      <c r="B26" s="18">
        <v>19859</v>
      </c>
      <c r="C26" s="18">
        <v>21160</v>
      </c>
      <c r="D26" s="19">
        <v>23806</v>
      </c>
      <c r="E26" s="27">
        <v>1.4039560184743334</v>
      </c>
      <c r="F26" s="27">
        <v>1.3366847312827814</v>
      </c>
      <c r="G26" s="28">
        <v>1.3617489602120589</v>
      </c>
      <c r="I26" s="92">
        <v>18947</v>
      </c>
      <c r="J26" s="18">
        <v>20210</v>
      </c>
      <c r="K26" s="19">
        <v>22658</v>
      </c>
      <c r="L26" s="77">
        <v>1.9094023984682051</v>
      </c>
      <c r="M26" s="77">
        <v>1.9121435782346781</v>
      </c>
      <c r="N26" s="78">
        <v>1.9584657964295038</v>
      </c>
      <c r="P26" s="92">
        <v>912</v>
      </c>
      <c r="Q26" s="18">
        <v>950</v>
      </c>
      <c r="R26" s="19">
        <v>1148</v>
      </c>
      <c r="S26" s="77">
        <v>0.21600983413192232</v>
      </c>
      <c r="T26" s="77">
        <v>0.18057678124738638</v>
      </c>
      <c r="U26" s="78">
        <v>0.19415932226895802</v>
      </c>
    </row>
    <row r="27" spans="1:21">
      <c r="A27" s="17" t="s">
        <v>173</v>
      </c>
      <c r="B27" s="18">
        <v>6890</v>
      </c>
      <c r="C27" s="18">
        <v>9241</v>
      </c>
      <c r="D27" s="19">
        <v>8137</v>
      </c>
      <c r="E27" s="27">
        <v>0.48709688137812363</v>
      </c>
      <c r="F27" s="27">
        <v>0.58375725906352471</v>
      </c>
      <c r="G27" s="28">
        <v>0.46545204105038746</v>
      </c>
      <c r="I27" s="92">
        <v>1538</v>
      </c>
      <c r="J27" s="18">
        <v>1534</v>
      </c>
      <c r="K27" s="19">
        <v>1437</v>
      </c>
      <c r="L27" s="77">
        <v>0.1549934495616245</v>
      </c>
      <c r="M27" s="77">
        <v>0.14513746902582861</v>
      </c>
      <c r="N27" s="78">
        <v>0.12420846277117119</v>
      </c>
      <c r="P27" s="92">
        <v>5352</v>
      </c>
      <c r="Q27" s="18">
        <v>7707</v>
      </c>
      <c r="R27" s="19">
        <v>6700</v>
      </c>
      <c r="S27" s="77">
        <v>1.2676366581952283</v>
      </c>
      <c r="T27" s="77">
        <v>1.4649528979722177</v>
      </c>
      <c r="U27" s="78">
        <v>1.1331598076672638</v>
      </c>
    </row>
    <row r="28" spans="1:21">
      <c r="A28" s="17" t="s">
        <v>174</v>
      </c>
      <c r="B28" s="18">
        <v>42325</v>
      </c>
      <c r="C28" s="18">
        <v>50494</v>
      </c>
      <c r="D28" s="19">
        <v>62869</v>
      </c>
      <c r="E28" s="27">
        <v>2.9922170543293296</v>
      </c>
      <c r="F28" s="27">
        <v>3.1897239518616618</v>
      </c>
      <c r="G28" s="28">
        <v>3.5962276476338713</v>
      </c>
      <c r="I28" s="92">
        <v>34863</v>
      </c>
      <c r="J28" s="18">
        <v>42926</v>
      </c>
      <c r="K28" s="19">
        <v>54224</v>
      </c>
      <c r="L28" s="77">
        <v>3.5133528166885015</v>
      </c>
      <c r="M28" s="77">
        <v>4.061389175621068</v>
      </c>
      <c r="N28" s="78">
        <v>4.6869030517077155</v>
      </c>
      <c r="P28" s="92">
        <v>7462</v>
      </c>
      <c r="Q28" s="18">
        <v>7568</v>
      </c>
      <c r="R28" s="19">
        <v>8645</v>
      </c>
      <c r="S28" s="77">
        <v>1.7673962525136013</v>
      </c>
      <c r="T28" s="77">
        <v>1.4385316636633896</v>
      </c>
      <c r="U28" s="78">
        <v>1.4621144085497753</v>
      </c>
    </row>
    <row r="29" spans="1:21">
      <c r="A29" s="17" t="s">
        <v>175</v>
      </c>
      <c r="B29" s="18">
        <v>764</v>
      </c>
      <c r="C29" s="18">
        <v>835</v>
      </c>
      <c r="D29" s="19">
        <v>0</v>
      </c>
      <c r="E29" s="27">
        <v>5.4011903827704856E-2</v>
      </c>
      <c r="F29" s="27">
        <v>5.2747247193814864E-2</v>
      </c>
      <c r="G29" s="28" t="s">
        <v>156</v>
      </c>
      <c r="I29" s="92">
        <v>633</v>
      </c>
      <c r="J29" s="18">
        <v>705</v>
      </c>
      <c r="K29" s="19">
        <v>0</v>
      </c>
      <c r="L29" s="77">
        <v>6.3791192179784337E-2</v>
      </c>
      <c r="M29" s="77">
        <v>6.6702682961674808E-2</v>
      </c>
      <c r="N29" s="78" t="s">
        <v>156</v>
      </c>
      <c r="P29" s="92">
        <v>131</v>
      </c>
      <c r="Q29" s="18">
        <v>130</v>
      </c>
      <c r="R29" s="19">
        <v>0</v>
      </c>
      <c r="S29" s="77">
        <v>3.1027728367633581E-2</v>
      </c>
      <c r="T29" s="77">
        <v>2.4710506907537084E-2</v>
      </c>
      <c r="U29" s="78" t="s">
        <v>156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2">
        <v>0</v>
      </c>
      <c r="J30" s="18">
        <v>0</v>
      </c>
      <c r="K30" s="19">
        <v>0</v>
      </c>
      <c r="L30" s="77" t="s">
        <v>156</v>
      </c>
      <c r="M30" s="77" t="s">
        <v>156</v>
      </c>
      <c r="N30" s="78" t="s">
        <v>156</v>
      </c>
      <c r="P30" s="92">
        <v>0</v>
      </c>
      <c r="Q30" s="18">
        <v>0</v>
      </c>
      <c r="R30" s="19">
        <v>0</v>
      </c>
      <c r="S30" s="77" t="s">
        <v>156</v>
      </c>
      <c r="T30" s="77" t="s">
        <v>156</v>
      </c>
      <c r="U30" s="78" t="s">
        <v>156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2">
        <v>0</v>
      </c>
      <c r="J31" s="18">
        <v>0</v>
      </c>
      <c r="K31" s="19">
        <v>0</v>
      </c>
      <c r="L31" s="77" t="s">
        <v>156</v>
      </c>
      <c r="M31" s="77" t="s">
        <v>156</v>
      </c>
      <c r="N31" s="78" t="s">
        <v>156</v>
      </c>
      <c r="P31" s="92">
        <v>0</v>
      </c>
      <c r="Q31" s="18">
        <v>0</v>
      </c>
      <c r="R31" s="19">
        <v>0</v>
      </c>
      <c r="S31" s="77" t="s">
        <v>156</v>
      </c>
      <c r="T31" s="77" t="s">
        <v>156</v>
      </c>
      <c r="U31" s="78" t="s">
        <v>156</v>
      </c>
    </row>
    <row r="32" spans="1:21">
      <c r="A32" s="17" t="s">
        <v>178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  <c r="I32" s="92">
        <v>0</v>
      </c>
      <c r="J32" s="18">
        <v>0</v>
      </c>
      <c r="K32" s="19">
        <v>0</v>
      </c>
      <c r="L32" s="77" t="s">
        <v>156</v>
      </c>
      <c r="M32" s="77" t="s">
        <v>156</v>
      </c>
      <c r="N32" s="78" t="s">
        <v>156</v>
      </c>
      <c r="P32" s="92">
        <v>0</v>
      </c>
      <c r="Q32" s="18">
        <v>0</v>
      </c>
      <c r="R32" s="19">
        <v>0</v>
      </c>
      <c r="S32" s="77" t="s">
        <v>156</v>
      </c>
      <c r="T32" s="77" t="s">
        <v>156</v>
      </c>
      <c r="U32" s="78" t="s">
        <v>156</v>
      </c>
    </row>
    <row r="33" spans="1:21">
      <c r="A33" s="17" t="s">
        <v>179</v>
      </c>
      <c r="B33" s="18">
        <v>7205</v>
      </c>
      <c r="C33" s="18">
        <v>8304</v>
      </c>
      <c r="D33" s="19">
        <v>9690</v>
      </c>
      <c r="E33" s="27">
        <v>0.50936618727567207</v>
      </c>
      <c r="F33" s="27">
        <v>0.52456663556579475</v>
      </c>
      <c r="G33" s="28">
        <v>0.55428662624778846</v>
      </c>
      <c r="I33" s="92">
        <v>6430</v>
      </c>
      <c r="J33" s="18">
        <v>7663</v>
      </c>
      <c r="K33" s="19">
        <v>9043</v>
      </c>
      <c r="L33" s="77">
        <v>0.64798951929859916</v>
      </c>
      <c r="M33" s="77">
        <v>0.72502504898626119</v>
      </c>
      <c r="N33" s="78">
        <v>0.78164031234495546</v>
      </c>
      <c r="P33" s="92">
        <v>775</v>
      </c>
      <c r="Q33" s="18">
        <v>641</v>
      </c>
      <c r="R33" s="19">
        <v>647</v>
      </c>
      <c r="S33" s="77">
        <v>0.18356098843447347</v>
      </c>
      <c r="T33" s="77">
        <v>0.12184180713639439</v>
      </c>
      <c r="U33" s="78">
        <v>0.1094260291881671</v>
      </c>
    </row>
    <row r="34" spans="1:21">
      <c r="A34" s="17" t="s">
        <v>180</v>
      </c>
      <c r="B34" s="18">
        <v>945</v>
      </c>
      <c r="C34" s="18">
        <v>1553</v>
      </c>
      <c r="D34" s="19">
        <v>14596</v>
      </c>
      <c r="E34" s="27">
        <v>6.6807917692645408E-2</v>
      </c>
      <c r="F34" s="27">
        <v>9.8103562744903575E-2</v>
      </c>
      <c r="G34" s="28">
        <v>0.83491925662669964</v>
      </c>
      <c r="I34" s="92">
        <v>0</v>
      </c>
      <c r="J34" s="18">
        <v>0</v>
      </c>
      <c r="K34" s="19">
        <v>0</v>
      </c>
      <c r="L34" s="77" t="s">
        <v>156</v>
      </c>
      <c r="M34" s="77" t="s">
        <v>156</v>
      </c>
      <c r="N34" s="78" t="s">
        <v>156</v>
      </c>
      <c r="P34" s="92">
        <v>945</v>
      </c>
      <c r="Q34" s="18">
        <v>1553</v>
      </c>
      <c r="R34" s="19">
        <v>14596</v>
      </c>
      <c r="S34" s="77">
        <v>0.22382597944590635</v>
      </c>
      <c r="T34" s="77">
        <v>0.29519551713388531</v>
      </c>
      <c r="U34" s="78">
        <v>2.4685970974196092</v>
      </c>
    </row>
    <row r="35" spans="1:21">
      <c r="A35" s="17" t="s">
        <v>181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  <c r="I35" s="92">
        <v>0</v>
      </c>
      <c r="J35" s="18">
        <v>0</v>
      </c>
      <c r="K35" s="19">
        <v>0</v>
      </c>
      <c r="L35" s="77" t="s">
        <v>156</v>
      </c>
      <c r="M35" s="77" t="s">
        <v>156</v>
      </c>
      <c r="N35" s="78" t="s">
        <v>156</v>
      </c>
      <c r="P35" s="92">
        <v>0</v>
      </c>
      <c r="Q35" s="18">
        <v>0</v>
      </c>
      <c r="R35" s="19">
        <v>0</v>
      </c>
      <c r="S35" s="77" t="s">
        <v>156</v>
      </c>
      <c r="T35" s="77" t="s">
        <v>156</v>
      </c>
      <c r="U35" s="78" t="s">
        <v>156</v>
      </c>
    </row>
    <row r="36" spans="1:21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2" t="s">
        <v>5</v>
      </c>
      <c r="J36" s="18" t="s">
        <v>5</v>
      </c>
      <c r="K36" s="19" t="s">
        <v>5</v>
      </c>
      <c r="L36" s="77" t="s">
        <v>5</v>
      </c>
      <c r="M36" s="77" t="s">
        <v>5</v>
      </c>
      <c r="N36" s="78" t="s">
        <v>5</v>
      </c>
      <c r="P36" s="92" t="s">
        <v>5</v>
      </c>
      <c r="Q36" s="18" t="s">
        <v>5</v>
      </c>
      <c r="R36" s="19" t="s">
        <v>5</v>
      </c>
      <c r="S36" s="77" t="s">
        <v>5</v>
      </c>
      <c r="T36" s="77" t="s">
        <v>5</v>
      </c>
      <c r="U36" s="78" t="s">
        <v>5</v>
      </c>
    </row>
    <row r="37" spans="1:21" ht="13.8" thickBot="1">
      <c r="A37" s="20" t="s">
        <v>4</v>
      </c>
      <c r="B37" s="21">
        <v>1414503</v>
      </c>
      <c r="C37" s="21">
        <v>1583021</v>
      </c>
      <c r="D37" s="22">
        <v>1748193</v>
      </c>
      <c r="E37" s="23">
        <v>100</v>
      </c>
      <c r="F37" s="23">
        <v>100</v>
      </c>
      <c r="G37" s="47">
        <v>100</v>
      </c>
      <c r="I37" s="93">
        <v>992300</v>
      </c>
      <c r="J37" s="21">
        <v>1056929</v>
      </c>
      <c r="K37" s="22">
        <v>1156926</v>
      </c>
      <c r="L37" s="80">
        <v>100</v>
      </c>
      <c r="M37" s="80">
        <v>100</v>
      </c>
      <c r="N37" s="81">
        <v>100</v>
      </c>
      <c r="P37" s="93">
        <v>422203</v>
      </c>
      <c r="Q37" s="21">
        <v>526092</v>
      </c>
      <c r="R37" s="22">
        <v>591267</v>
      </c>
      <c r="S37" s="80">
        <v>100</v>
      </c>
      <c r="T37" s="80">
        <v>100</v>
      </c>
      <c r="U37" s="81">
        <v>100</v>
      </c>
    </row>
    <row r="38" spans="1:21">
      <c r="I38" s="99"/>
      <c r="P38" s="99"/>
    </row>
    <row r="39" spans="1:21" ht="16.2" thickBot="1">
      <c r="A39" s="5" t="s">
        <v>114</v>
      </c>
      <c r="B39" s="6"/>
      <c r="C39" s="6"/>
      <c r="D39" s="173" t="s">
        <v>104</v>
      </c>
      <c r="E39" s="173"/>
      <c r="F39" s="6"/>
      <c r="I39" s="173" t="s">
        <v>107</v>
      </c>
      <c r="J39" s="173"/>
      <c r="K39" s="173"/>
      <c r="L39" s="173"/>
      <c r="M39" s="173"/>
      <c r="N39" s="173"/>
      <c r="P39" s="173" t="s">
        <v>108</v>
      </c>
      <c r="Q39" s="173"/>
      <c r="R39" s="173"/>
      <c r="S39" s="173"/>
      <c r="T39" s="173"/>
      <c r="U39" s="173"/>
    </row>
    <row r="40" spans="1:21">
      <c r="A40" s="7"/>
      <c r="B40" s="8"/>
      <c r="C40" s="9" t="s">
        <v>38</v>
      </c>
      <c r="D40" s="84"/>
      <c r="E40" s="11"/>
      <c r="F40" s="9" t="s">
        <v>2</v>
      </c>
      <c r="G40" s="12"/>
      <c r="I40" s="7"/>
      <c r="J40" s="9" t="s">
        <v>31</v>
      </c>
      <c r="K40" s="84"/>
      <c r="L40" s="11"/>
      <c r="M40" s="9" t="s">
        <v>2</v>
      </c>
      <c r="N40" s="12"/>
      <c r="P40" s="7"/>
      <c r="Q40" s="9" t="s">
        <v>31</v>
      </c>
      <c r="R40" s="84"/>
      <c r="S40" s="11"/>
      <c r="T40" s="9" t="s">
        <v>2</v>
      </c>
      <c r="U40" s="12"/>
    </row>
    <row r="41" spans="1:21">
      <c r="A41" s="13" t="s">
        <v>3</v>
      </c>
      <c r="B41" s="14" t="s">
        <v>153</v>
      </c>
      <c r="C41" s="15" t="s">
        <v>154</v>
      </c>
      <c r="D41" s="62" t="s">
        <v>155</v>
      </c>
      <c r="E41" s="15" t="s">
        <v>153</v>
      </c>
      <c r="F41" s="15" t="s">
        <v>154</v>
      </c>
      <c r="G41" s="16" t="s">
        <v>155</v>
      </c>
      <c r="I41" s="91" t="s">
        <v>153</v>
      </c>
      <c r="J41" s="15" t="s">
        <v>154</v>
      </c>
      <c r="K41" s="62" t="s">
        <v>155</v>
      </c>
      <c r="L41" s="15" t="s">
        <v>153</v>
      </c>
      <c r="M41" s="15" t="s">
        <v>154</v>
      </c>
      <c r="N41" s="16" t="s">
        <v>155</v>
      </c>
      <c r="P41" s="91" t="s">
        <v>153</v>
      </c>
      <c r="Q41" s="15" t="s">
        <v>154</v>
      </c>
      <c r="R41" s="62" t="s">
        <v>155</v>
      </c>
      <c r="S41" s="15" t="s">
        <v>153</v>
      </c>
      <c r="T41" s="15" t="s">
        <v>154</v>
      </c>
      <c r="U41" s="16" t="s">
        <v>155</v>
      </c>
    </row>
    <row r="42" spans="1:21">
      <c r="A42" s="17" t="s">
        <v>81</v>
      </c>
      <c r="B42" s="18">
        <v>1003957</v>
      </c>
      <c r="C42" s="18">
        <v>1004616</v>
      </c>
      <c r="D42" s="19">
        <v>1031149</v>
      </c>
      <c r="E42" s="27">
        <v>16.812101480449318</v>
      </c>
      <c r="F42" s="27">
        <v>16.671559413182404</v>
      </c>
      <c r="G42" s="28">
        <v>18.782864124066297</v>
      </c>
      <c r="I42" s="92">
        <v>187485</v>
      </c>
      <c r="J42" s="18">
        <v>194683</v>
      </c>
      <c r="K42" s="19">
        <v>208862</v>
      </c>
      <c r="L42" s="77">
        <v>13.418776624982822</v>
      </c>
      <c r="M42" s="77">
        <v>13.628252918219841</v>
      </c>
      <c r="N42" s="78">
        <v>13.88520846560143</v>
      </c>
      <c r="P42" s="92">
        <v>816472</v>
      </c>
      <c r="Q42" s="18">
        <v>809933</v>
      </c>
      <c r="R42" s="19">
        <v>822287</v>
      </c>
      <c r="S42" s="77">
        <v>17.848532140155022</v>
      </c>
      <c r="T42" s="77">
        <v>17.617189012403092</v>
      </c>
      <c r="U42" s="78">
        <v>20.631272214157146</v>
      </c>
    </row>
    <row r="43" spans="1:21">
      <c r="A43" s="17" t="s">
        <v>157</v>
      </c>
      <c r="B43" s="18">
        <v>48204</v>
      </c>
      <c r="C43" s="18">
        <v>53560</v>
      </c>
      <c r="D43" s="19">
        <v>66054</v>
      </c>
      <c r="E43" s="27">
        <v>0.80721638452999367</v>
      </c>
      <c r="F43" s="27">
        <v>0.88882590180730703</v>
      </c>
      <c r="G43" s="28">
        <v>1.2032046841446533</v>
      </c>
      <c r="I43" s="92">
        <v>45853</v>
      </c>
      <c r="J43" s="18">
        <v>52189</v>
      </c>
      <c r="K43" s="19">
        <v>65397</v>
      </c>
      <c r="L43" s="77">
        <v>3.2818154230223078</v>
      </c>
      <c r="M43" s="77">
        <v>3.6533487338338495</v>
      </c>
      <c r="N43" s="78">
        <v>4.3476121938166674</v>
      </c>
      <c r="P43" s="92">
        <v>2351</v>
      </c>
      <c r="Q43" s="18">
        <v>1371</v>
      </c>
      <c r="R43" s="19">
        <v>657</v>
      </c>
      <c r="S43" s="77">
        <v>5.1394167909621466E-2</v>
      </c>
      <c r="T43" s="77">
        <v>2.9821190315747894E-2</v>
      </c>
      <c r="U43" s="78">
        <v>1.6484203015128835E-2</v>
      </c>
    </row>
    <row r="44" spans="1:21">
      <c r="A44" s="17" t="s">
        <v>158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  <c r="I44" s="92">
        <v>0</v>
      </c>
      <c r="J44" s="18">
        <v>0</v>
      </c>
      <c r="K44" s="19">
        <v>0</v>
      </c>
      <c r="L44" s="77" t="s">
        <v>156</v>
      </c>
      <c r="M44" s="77" t="s">
        <v>156</v>
      </c>
      <c r="N44" s="78" t="s">
        <v>156</v>
      </c>
      <c r="P44" s="92">
        <v>0</v>
      </c>
      <c r="Q44" s="18">
        <v>0</v>
      </c>
      <c r="R44" s="19">
        <v>0</v>
      </c>
      <c r="S44" s="77" t="s">
        <v>156</v>
      </c>
      <c r="T44" s="77" t="s">
        <v>156</v>
      </c>
      <c r="U44" s="78" t="s">
        <v>156</v>
      </c>
    </row>
    <row r="45" spans="1:21">
      <c r="A45" s="17" t="s">
        <v>82</v>
      </c>
      <c r="B45" s="18">
        <v>1570136</v>
      </c>
      <c r="C45" s="18">
        <v>1491836</v>
      </c>
      <c r="D45" s="19">
        <v>1543667</v>
      </c>
      <c r="E45" s="27">
        <v>26.293243405949429</v>
      </c>
      <c r="F45" s="27">
        <v>24.756954407180839</v>
      </c>
      <c r="G45" s="28">
        <v>28.118620600713427</v>
      </c>
      <c r="I45" s="92">
        <v>156853</v>
      </c>
      <c r="J45" s="18">
        <v>150950</v>
      </c>
      <c r="K45" s="19">
        <v>172900</v>
      </c>
      <c r="L45" s="77">
        <v>11.226366749118226</v>
      </c>
      <c r="M45" s="77">
        <v>10.566843422411228</v>
      </c>
      <c r="N45" s="78">
        <v>11.494443908908693</v>
      </c>
      <c r="P45" s="92">
        <v>1413283</v>
      </c>
      <c r="Q45" s="18">
        <v>1340886</v>
      </c>
      <c r="R45" s="19">
        <v>1370767</v>
      </c>
      <c r="S45" s="77">
        <v>30.895152618380923</v>
      </c>
      <c r="T45" s="77">
        <v>29.166168196733722</v>
      </c>
      <c r="U45" s="78">
        <v>34.3926963690093</v>
      </c>
    </row>
    <row r="46" spans="1:21">
      <c r="A46" s="17" t="s">
        <v>84</v>
      </c>
      <c r="B46" s="18">
        <v>666413</v>
      </c>
      <c r="C46" s="18">
        <v>708059</v>
      </c>
      <c r="D46" s="19">
        <v>672568</v>
      </c>
      <c r="E46" s="27">
        <v>11.159644271508313</v>
      </c>
      <c r="F46" s="27">
        <v>11.750208723072815</v>
      </c>
      <c r="G46" s="28">
        <v>12.25114251984439</v>
      </c>
      <c r="I46" s="92">
        <v>111858</v>
      </c>
      <c r="J46" s="18">
        <v>107668</v>
      </c>
      <c r="K46" s="19">
        <v>102201</v>
      </c>
      <c r="L46" s="77">
        <v>8.0059605606706068</v>
      </c>
      <c r="M46" s="77">
        <v>7.5370049526609613</v>
      </c>
      <c r="N46" s="78">
        <v>6.7943531632988856</v>
      </c>
      <c r="P46" s="92">
        <v>554555</v>
      </c>
      <c r="Q46" s="18">
        <v>600391</v>
      </c>
      <c r="R46" s="19">
        <v>570367</v>
      </c>
      <c r="S46" s="77">
        <v>12.12288081034459</v>
      </c>
      <c r="T46" s="77">
        <v>13.059353956865204</v>
      </c>
      <c r="U46" s="78">
        <v>14.310571417245036</v>
      </c>
    </row>
    <row r="47" spans="1:21">
      <c r="A47" s="17" t="s">
        <v>152</v>
      </c>
      <c r="B47" s="18">
        <v>742818</v>
      </c>
      <c r="C47" s="18">
        <v>833241</v>
      </c>
      <c r="D47" s="19">
        <v>841693</v>
      </c>
      <c r="E47" s="27">
        <v>12.439110039079763</v>
      </c>
      <c r="F47" s="27">
        <v>13.827598641669573</v>
      </c>
      <c r="G47" s="28">
        <v>15.331833957243555</v>
      </c>
      <c r="I47" s="92">
        <v>742818</v>
      </c>
      <c r="J47" s="18">
        <v>811015</v>
      </c>
      <c r="K47" s="19">
        <v>819850</v>
      </c>
      <c r="L47" s="77">
        <v>53.165366909440706</v>
      </c>
      <c r="M47" s="77">
        <v>56.772895119091373</v>
      </c>
      <c r="N47" s="78">
        <v>54.503874139495615</v>
      </c>
      <c r="P47" s="92">
        <v>0</v>
      </c>
      <c r="Q47" s="18">
        <v>22226</v>
      </c>
      <c r="R47" s="19">
        <v>21843</v>
      </c>
      <c r="S47" s="77" t="s">
        <v>156</v>
      </c>
      <c r="T47" s="77">
        <v>0.48344695547615807</v>
      </c>
      <c r="U47" s="78">
        <v>0.54804329750298197</v>
      </c>
    </row>
    <row r="48" spans="1:21">
      <c r="A48" s="17" t="s">
        <v>159</v>
      </c>
      <c r="B48" s="18">
        <v>10621</v>
      </c>
      <c r="C48" s="18">
        <v>10488</v>
      </c>
      <c r="D48" s="19">
        <v>10427</v>
      </c>
      <c r="E48" s="27">
        <v>0.17785754750836161</v>
      </c>
      <c r="F48" s="27">
        <v>0.17404790997302158</v>
      </c>
      <c r="G48" s="28">
        <v>0.18993271023066433</v>
      </c>
      <c r="I48" s="92">
        <v>10621</v>
      </c>
      <c r="J48" s="18">
        <v>10488</v>
      </c>
      <c r="K48" s="19">
        <v>10427</v>
      </c>
      <c r="L48" s="77">
        <v>0.7601718885987816</v>
      </c>
      <c r="M48" s="77">
        <v>0.73418386097548172</v>
      </c>
      <c r="N48" s="78">
        <v>0.69319009044644841</v>
      </c>
      <c r="P48" s="92">
        <v>0</v>
      </c>
      <c r="Q48" s="18">
        <v>0</v>
      </c>
      <c r="R48" s="19">
        <v>0</v>
      </c>
      <c r="S48" s="77" t="s">
        <v>156</v>
      </c>
      <c r="T48" s="77" t="s">
        <v>156</v>
      </c>
      <c r="U48" s="78" t="s">
        <v>156</v>
      </c>
    </row>
    <row r="49" spans="1:21">
      <c r="A49" s="17" t="s">
        <v>160</v>
      </c>
      <c r="B49" s="18">
        <v>57607</v>
      </c>
      <c r="C49" s="18">
        <v>50814</v>
      </c>
      <c r="D49" s="19">
        <v>20463</v>
      </c>
      <c r="E49" s="27">
        <v>0.96467750111234229</v>
      </c>
      <c r="F49" s="27">
        <v>0.84325614963473672</v>
      </c>
      <c r="G49" s="28">
        <v>0.37274317152105918</v>
      </c>
      <c r="I49" s="92">
        <v>0</v>
      </c>
      <c r="J49" s="18">
        <v>0</v>
      </c>
      <c r="K49" s="19">
        <v>0</v>
      </c>
      <c r="L49" s="77" t="s">
        <v>156</v>
      </c>
      <c r="M49" s="77" t="s">
        <v>156</v>
      </c>
      <c r="N49" s="78" t="s">
        <v>156</v>
      </c>
      <c r="P49" s="92">
        <v>57607</v>
      </c>
      <c r="Q49" s="18">
        <v>50814</v>
      </c>
      <c r="R49" s="19">
        <v>20463</v>
      </c>
      <c r="S49" s="77">
        <v>1.2593210679581301</v>
      </c>
      <c r="T49" s="77">
        <v>1.1052764148099297</v>
      </c>
      <c r="U49" s="78">
        <v>0.51341894413787115</v>
      </c>
    </row>
    <row r="50" spans="1:21">
      <c r="A50" s="17" t="s">
        <v>161</v>
      </c>
      <c r="B50" s="18">
        <v>668129</v>
      </c>
      <c r="C50" s="18">
        <v>673934</v>
      </c>
      <c r="D50" s="19">
        <v>696982</v>
      </c>
      <c r="E50" s="27">
        <v>11.188380129857277</v>
      </c>
      <c r="F50" s="27">
        <v>11.183905812333936</v>
      </c>
      <c r="G50" s="28">
        <v>12.695855015055997</v>
      </c>
      <c r="I50" s="92">
        <v>12031</v>
      </c>
      <c r="J50" s="18">
        <v>12447</v>
      </c>
      <c r="K50" s="19">
        <v>12681</v>
      </c>
      <c r="L50" s="77">
        <v>0.86108916220054055</v>
      </c>
      <c r="M50" s="77">
        <v>0.87131831784532998</v>
      </c>
      <c r="N50" s="78">
        <v>0.84303668715367919</v>
      </c>
      <c r="P50" s="92">
        <v>656098</v>
      </c>
      <c r="Q50" s="18">
        <v>661487</v>
      </c>
      <c r="R50" s="19">
        <v>684301</v>
      </c>
      <c r="S50" s="77">
        <v>14.342667280802562</v>
      </c>
      <c r="T50" s="77">
        <v>14.388278423335615</v>
      </c>
      <c r="U50" s="78">
        <v>17.169188139201943</v>
      </c>
    </row>
    <row r="51" spans="1:21">
      <c r="A51" s="17" t="s">
        <v>162</v>
      </c>
      <c r="B51" s="18">
        <v>66137</v>
      </c>
      <c r="C51" s="18">
        <v>50197</v>
      </c>
      <c r="D51" s="19">
        <v>43574</v>
      </c>
      <c r="E51" s="27">
        <v>1.1075195009472283</v>
      </c>
      <c r="F51" s="27">
        <v>0.83301706110943596</v>
      </c>
      <c r="G51" s="28">
        <v>0.7937209087552477</v>
      </c>
      <c r="I51" s="92">
        <v>0</v>
      </c>
      <c r="J51" s="18">
        <v>0</v>
      </c>
      <c r="K51" s="19">
        <v>0</v>
      </c>
      <c r="L51" s="77" t="s">
        <v>156</v>
      </c>
      <c r="M51" s="77" t="s">
        <v>156</v>
      </c>
      <c r="N51" s="78" t="s">
        <v>156</v>
      </c>
      <c r="P51" s="92">
        <v>66137</v>
      </c>
      <c r="Q51" s="18">
        <v>50197</v>
      </c>
      <c r="R51" s="19">
        <v>43574</v>
      </c>
      <c r="S51" s="77">
        <v>1.445791613372452</v>
      </c>
      <c r="T51" s="77">
        <v>1.0918557915970803</v>
      </c>
      <c r="U51" s="78">
        <v>1.0932765025589404</v>
      </c>
    </row>
    <row r="52" spans="1:21">
      <c r="A52" s="17" t="s">
        <v>163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  <c r="I52" s="92">
        <v>0</v>
      </c>
      <c r="J52" s="18">
        <v>0</v>
      </c>
      <c r="K52" s="19">
        <v>0</v>
      </c>
      <c r="L52" s="77" t="s">
        <v>156</v>
      </c>
      <c r="M52" s="77" t="s">
        <v>156</v>
      </c>
      <c r="N52" s="78" t="s">
        <v>156</v>
      </c>
      <c r="P52" s="92">
        <v>0</v>
      </c>
      <c r="Q52" s="18">
        <v>0</v>
      </c>
      <c r="R52" s="19">
        <v>0</v>
      </c>
      <c r="S52" s="77" t="s">
        <v>156</v>
      </c>
      <c r="T52" s="77" t="s">
        <v>156</v>
      </c>
      <c r="U52" s="78" t="s">
        <v>156</v>
      </c>
    </row>
    <row r="53" spans="1:21">
      <c r="A53" s="17" t="s">
        <v>164</v>
      </c>
      <c r="B53" s="18">
        <v>181274</v>
      </c>
      <c r="C53" s="18">
        <v>0</v>
      </c>
      <c r="D53" s="19">
        <v>0</v>
      </c>
      <c r="E53" s="27">
        <v>3.0355850736306134</v>
      </c>
      <c r="F53" s="27" t="s">
        <v>156</v>
      </c>
      <c r="G53" s="28" t="s">
        <v>156</v>
      </c>
      <c r="I53" s="92">
        <v>0</v>
      </c>
      <c r="J53" s="18">
        <v>0</v>
      </c>
      <c r="K53" s="19">
        <v>0</v>
      </c>
      <c r="L53" s="77" t="s">
        <v>156</v>
      </c>
      <c r="M53" s="77" t="s">
        <v>156</v>
      </c>
      <c r="N53" s="78" t="s">
        <v>156</v>
      </c>
      <c r="P53" s="92">
        <v>181274</v>
      </c>
      <c r="Q53" s="18">
        <v>0</v>
      </c>
      <c r="R53" s="19">
        <v>0</v>
      </c>
      <c r="S53" s="77">
        <v>3.9627504864520295</v>
      </c>
      <c r="T53" s="77" t="s">
        <v>156</v>
      </c>
      <c r="U53" s="78" t="s">
        <v>156</v>
      </c>
    </row>
    <row r="54" spans="1:21">
      <c r="A54" s="17" t="s">
        <v>165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  <c r="I54" s="92">
        <v>0</v>
      </c>
      <c r="J54" s="18">
        <v>0</v>
      </c>
      <c r="K54" s="19">
        <v>0</v>
      </c>
      <c r="L54" s="77" t="s">
        <v>156</v>
      </c>
      <c r="M54" s="77" t="s">
        <v>156</v>
      </c>
      <c r="N54" s="78" t="s">
        <v>156</v>
      </c>
      <c r="P54" s="92">
        <v>0</v>
      </c>
      <c r="Q54" s="18">
        <v>0</v>
      </c>
      <c r="R54" s="19">
        <v>0</v>
      </c>
      <c r="S54" s="77" t="s">
        <v>156</v>
      </c>
      <c r="T54" s="77" t="s">
        <v>156</v>
      </c>
      <c r="U54" s="78" t="s">
        <v>156</v>
      </c>
    </row>
    <row r="55" spans="1:21">
      <c r="A55" s="17" t="s">
        <v>166</v>
      </c>
      <c r="B55" s="18">
        <v>8817</v>
      </c>
      <c r="C55" s="18">
        <v>8627</v>
      </c>
      <c r="D55" s="19">
        <v>10165</v>
      </c>
      <c r="E55" s="27">
        <v>0.14764805539791209</v>
      </c>
      <c r="F55" s="27">
        <v>0.14316469482620683</v>
      </c>
      <c r="G55" s="28">
        <v>0.18516025697657071</v>
      </c>
      <c r="I55" s="92">
        <v>0</v>
      </c>
      <c r="J55" s="18">
        <v>0</v>
      </c>
      <c r="K55" s="19">
        <v>0</v>
      </c>
      <c r="L55" s="77" t="s">
        <v>156</v>
      </c>
      <c r="M55" s="77" t="s">
        <v>156</v>
      </c>
      <c r="N55" s="78" t="s">
        <v>156</v>
      </c>
      <c r="P55" s="92">
        <v>8817</v>
      </c>
      <c r="Q55" s="18">
        <v>8627</v>
      </c>
      <c r="R55" s="19">
        <v>10165</v>
      </c>
      <c r="S55" s="77">
        <v>0.19274452507832091</v>
      </c>
      <c r="T55" s="77">
        <v>0.18764945941207664</v>
      </c>
      <c r="U55" s="78">
        <v>0.25504097967851541</v>
      </c>
    </row>
    <row r="56" spans="1:21">
      <c r="A56" s="17" t="s">
        <v>167</v>
      </c>
      <c r="B56" s="18">
        <v>80115</v>
      </c>
      <c r="C56" s="18">
        <v>0</v>
      </c>
      <c r="D56" s="19">
        <v>0</v>
      </c>
      <c r="E56" s="27">
        <v>1.341592827288616</v>
      </c>
      <c r="F56" s="27" t="s">
        <v>156</v>
      </c>
      <c r="G56" s="28" t="s">
        <v>156</v>
      </c>
      <c r="I56" s="92">
        <v>58355</v>
      </c>
      <c r="J56" s="18">
        <v>0</v>
      </c>
      <c r="K56" s="19">
        <v>0</v>
      </c>
      <c r="L56" s="77">
        <v>4.176615248957904</v>
      </c>
      <c r="M56" s="77" t="s">
        <v>156</v>
      </c>
      <c r="N56" s="78" t="s">
        <v>156</v>
      </c>
      <c r="P56" s="92">
        <v>21760</v>
      </c>
      <c r="Q56" s="18">
        <v>0</v>
      </c>
      <c r="R56" s="19">
        <v>0</v>
      </c>
      <c r="S56" s="77">
        <v>0.47568570553524586</v>
      </c>
      <c r="T56" s="77" t="s">
        <v>156</v>
      </c>
      <c r="U56" s="78" t="s">
        <v>156</v>
      </c>
    </row>
    <row r="57" spans="1:21">
      <c r="A57" s="17" t="s">
        <v>168</v>
      </c>
      <c r="B57" s="18">
        <v>4202</v>
      </c>
      <c r="C57" s="18">
        <v>4054</v>
      </c>
      <c r="D57" s="19">
        <v>3936</v>
      </c>
      <c r="E57" s="27">
        <v>7.0366012110925108E-2</v>
      </c>
      <c r="F57" s="27">
        <v>6.7275956047924246E-2</v>
      </c>
      <c r="G57" s="28">
        <v>7.1696091634016954E-2</v>
      </c>
      <c r="I57" s="92">
        <v>0</v>
      </c>
      <c r="J57" s="18">
        <v>0</v>
      </c>
      <c r="K57" s="19">
        <v>0</v>
      </c>
      <c r="L57" s="77" t="s">
        <v>156</v>
      </c>
      <c r="M57" s="77" t="s">
        <v>156</v>
      </c>
      <c r="N57" s="78" t="s">
        <v>156</v>
      </c>
      <c r="P57" s="92">
        <v>4202</v>
      </c>
      <c r="Q57" s="18">
        <v>4054</v>
      </c>
      <c r="R57" s="19">
        <v>3936</v>
      </c>
      <c r="S57" s="77">
        <v>9.1858057658966139E-2</v>
      </c>
      <c r="T57" s="77">
        <v>8.8180237447149493E-2</v>
      </c>
      <c r="U57" s="78">
        <v>9.8754677423968179E-2</v>
      </c>
    </row>
    <row r="58" spans="1:21">
      <c r="A58" s="17" t="s">
        <v>169</v>
      </c>
      <c r="B58" s="18">
        <v>0</v>
      </c>
      <c r="C58" s="18">
        <v>0</v>
      </c>
      <c r="D58" s="19">
        <v>5451</v>
      </c>
      <c r="E58" s="27" t="s">
        <v>156</v>
      </c>
      <c r="F58" s="27" t="s">
        <v>156</v>
      </c>
      <c r="G58" s="28">
        <v>9.9292529343756708E-2</v>
      </c>
      <c r="I58" s="92">
        <v>0</v>
      </c>
      <c r="J58" s="18">
        <v>0</v>
      </c>
      <c r="K58" s="19">
        <v>0</v>
      </c>
      <c r="L58" s="77" t="s">
        <v>156</v>
      </c>
      <c r="M58" s="77" t="s">
        <v>156</v>
      </c>
      <c r="N58" s="78" t="s">
        <v>156</v>
      </c>
      <c r="P58" s="92">
        <v>0</v>
      </c>
      <c r="Q58" s="18">
        <v>0</v>
      </c>
      <c r="R58" s="19">
        <v>5451</v>
      </c>
      <c r="S58" s="77" t="s">
        <v>156</v>
      </c>
      <c r="T58" s="77" t="s">
        <v>156</v>
      </c>
      <c r="U58" s="78">
        <v>0.13676619579218763</v>
      </c>
    </row>
    <row r="59" spans="1:21">
      <c r="A59" s="17" t="s">
        <v>170</v>
      </c>
      <c r="B59" s="18">
        <v>1170</v>
      </c>
      <c r="C59" s="18">
        <v>1170</v>
      </c>
      <c r="D59" s="19">
        <v>0</v>
      </c>
      <c r="E59" s="27">
        <v>1.9592630692475577E-2</v>
      </c>
      <c r="F59" s="27">
        <v>1.9416099796761562E-2</v>
      </c>
      <c r="G59" s="28" t="s">
        <v>156</v>
      </c>
      <c r="I59" s="92">
        <v>1170</v>
      </c>
      <c r="J59" s="18">
        <v>1170</v>
      </c>
      <c r="K59" s="19">
        <v>0</v>
      </c>
      <c r="L59" s="77">
        <v>8.3739865329119145E-2</v>
      </c>
      <c r="M59" s="77">
        <v>8.1902661836509683E-2</v>
      </c>
      <c r="N59" s="78" t="s">
        <v>156</v>
      </c>
      <c r="P59" s="92">
        <v>0</v>
      </c>
      <c r="Q59" s="18">
        <v>0</v>
      </c>
      <c r="R59" s="19">
        <v>0</v>
      </c>
      <c r="S59" s="77" t="s">
        <v>156</v>
      </c>
      <c r="T59" s="77" t="s">
        <v>156</v>
      </c>
      <c r="U59" s="78" t="s">
        <v>156</v>
      </c>
    </row>
    <row r="60" spans="1:21">
      <c r="A60" s="17" t="s">
        <v>171</v>
      </c>
      <c r="B60" s="18">
        <v>0</v>
      </c>
      <c r="C60" s="18">
        <v>182874</v>
      </c>
      <c r="D60" s="19">
        <v>184251</v>
      </c>
      <c r="E60" s="27" t="s">
        <v>156</v>
      </c>
      <c r="F60" s="27">
        <v>3.0347861831051057</v>
      </c>
      <c r="G60" s="28">
        <v>3.3562186432061121</v>
      </c>
      <c r="I60" s="92">
        <v>0</v>
      </c>
      <c r="J60" s="18">
        <v>0</v>
      </c>
      <c r="K60" s="19">
        <v>0</v>
      </c>
      <c r="L60" s="77" t="s">
        <v>156</v>
      </c>
      <c r="M60" s="77" t="s">
        <v>156</v>
      </c>
      <c r="N60" s="78" t="s">
        <v>156</v>
      </c>
      <c r="P60" s="92">
        <v>0</v>
      </c>
      <c r="Q60" s="18">
        <v>182874</v>
      </c>
      <c r="R60" s="19">
        <v>184251</v>
      </c>
      <c r="S60" s="77" t="s">
        <v>156</v>
      </c>
      <c r="T60" s="77">
        <v>3.9777683134953175</v>
      </c>
      <c r="U60" s="78">
        <v>4.6228780665761082</v>
      </c>
    </row>
    <row r="61" spans="1:21">
      <c r="A61" s="17" t="s">
        <v>172</v>
      </c>
      <c r="B61" s="18">
        <v>58119</v>
      </c>
      <c r="C61" s="18">
        <v>63823</v>
      </c>
      <c r="D61" s="19">
        <v>70501</v>
      </c>
      <c r="E61" s="27">
        <v>0.97325137027007524</v>
      </c>
      <c r="F61" s="27">
        <v>1.0591399464347975</v>
      </c>
      <c r="G61" s="28">
        <v>1.2842088811711965</v>
      </c>
      <c r="I61" s="92">
        <v>29698</v>
      </c>
      <c r="J61" s="18">
        <v>30739</v>
      </c>
      <c r="K61" s="19">
        <v>32028</v>
      </c>
      <c r="L61" s="77">
        <v>2.1255611286702396</v>
      </c>
      <c r="M61" s="77">
        <v>2.1517999334978386</v>
      </c>
      <c r="N61" s="78">
        <v>2.129231055607447</v>
      </c>
      <c r="P61" s="92">
        <v>28421</v>
      </c>
      <c r="Q61" s="18">
        <v>33084</v>
      </c>
      <c r="R61" s="19">
        <v>38473</v>
      </c>
      <c r="S61" s="77">
        <v>0.62129887118645333</v>
      </c>
      <c r="T61" s="77">
        <v>0.71962382232399946</v>
      </c>
      <c r="U61" s="78">
        <v>0.96529184566370119</v>
      </c>
    </row>
    <row r="62" spans="1:21">
      <c r="A62" s="17" t="s">
        <v>173</v>
      </c>
      <c r="B62" s="18">
        <v>730898</v>
      </c>
      <c r="C62" s="18">
        <v>791326</v>
      </c>
      <c r="D62" s="19">
        <v>122725</v>
      </c>
      <c r="E62" s="27">
        <v>12.239499647751293</v>
      </c>
      <c r="F62" s="27">
        <v>13.132021015189862</v>
      </c>
      <c r="G62" s="28">
        <v>2.2354936091932749</v>
      </c>
      <c r="I62" s="92">
        <v>2392</v>
      </c>
      <c r="J62" s="18">
        <v>2456</v>
      </c>
      <c r="K62" s="19">
        <v>1038</v>
      </c>
      <c r="L62" s="77">
        <v>0.17120150245064358</v>
      </c>
      <c r="M62" s="77">
        <v>0.1719255875815964</v>
      </c>
      <c r="N62" s="78">
        <v>6.9006551633587182E-2</v>
      </c>
      <c r="P62" s="92">
        <v>728506</v>
      </c>
      <c r="Q62" s="18">
        <v>788870</v>
      </c>
      <c r="R62" s="19">
        <v>121687</v>
      </c>
      <c r="S62" s="77">
        <v>15.925546442861206</v>
      </c>
      <c r="T62" s="77">
        <v>17.159038952869469</v>
      </c>
      <c r="U62" s="78">
        <v>3.0531403535798822</v>
      </c>
    </row>
    <row r="63" spans="1:21">
      <c r="A63" s="17" t="s">
        <v>174</v>
      </c>
      <c r="B63" s="18">
        <v>49684</v>
      </c>
      <c r="C63" s="18">
        <v>66169</v>
      </c>
      <c r="D63" s="19">
        <v>90542</v>
      </c>
      <c r="E63" s="27">
        <v>0.83200022506406535</v>
      </c>
      <c r="F63" s="27">
        <v>1.0980717157708682</v>
      </c>
      <c r="G63" s="28">
        <v>1.6492651241684866</v>
      </c>
      <c r="I63" s="92">
        <v>29785</v>
      </c>
      <c r="J63" s="18">
        <v>45892</v>
      </c>
      <c r="K63" s="19">
        <v>69151</v>
      </c>
      <c r="L63" s="77">
        <v>2.1317879391690715</v>
      </c>
      <c r="M63" s="77">
        <v>3.2125444076932501</v>
      </c>
      <c r="N63" s="78">
        <v>4.5971792408614514</v>
      </c>
      <c r="P63" s="92">
        <v>19899</v>
      </c>
      <c r="Q63" s="18">
        <v>20277</v>
      </c>
      <c r="R63" s="19">
        <v>21391</v>
      </c>
      <c r="S63" s="77">
        <v>0.43500321022269567</v>
      </c>
      <c r="T63" s="77">
        <v>0.4410534471425383</v>
      </c>
      <c r="U63" s="78">
        <v>0.53670256727035148</v>
      </c>
    </row>
    <row r="64" spans="1:21">
      <c r="A64" s="17" t="s">
        <v>175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  <c r="I64" s="92">
        <v>0</v>
      </c>
      <c r="J64" s="18">
        <v>0</v>
      </c>
      <c r="K64" s="19">
        <v>0</v>
      </c>
      <c r="L64" s="77" t="s">
        <v>156</v>
      </c>
      <c r="M64" s="77" t="s">
        <v>156</v>
      </c>
      <c r="N64" s="78" t="s">
        <v>156</v>
      </c>
      <c r="P64" s="92">
        <v>0</v>
      </c>
      <c r="Q64" s="18">
        <v>0</v>
      </c>
      <c r="R64" s="19">
        <v>0</v>
      </c>
      <c r="S64" s="77" t="s">
        <v>156</v>
      </c>
      <c r="T64" s="77" t="s">
        <v>156</v>
      </c>
      <c r="U64" s="78" t="s">
        <v>156</v>
      </c>
    </row>
    <row r="65" spans="1:21">
      <c r="A65" s="17" t="s">
        <v>176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  <c r="I65" s="92">
        <v>0</v>
      </c>
      <c r="J65" s="18">
        <v>0</v>
      </c>
      <c r="K65" s="19">
        <v>0</v>
      </c>
      <c r="L65" s="77" t="s">
        <v>156</v>
      </c>
      <c r="M65" s="77" t="s">
        <v>156</v>
      </c>
      <c r="N65" s="78" t="s">
        <v>156</v>
      </c>
      <c r="P65" s="92">
        <v>0</v>
      </c>
      <c r="Q65" s="18">
        <v>0</v>
      </c>
      <c r="R65" s="19">
        <v>0</v>
      </c>
      <c r="S65" s="77" t="s">
        <v>156</v>
      </c>
      <c r="T65" s="77" t="s">
        <v>156</v>
      </c>
      <c r="U65" s="78" t="s">
        <v>156</v>
      </c>
    </row>
    <row r="66" spans="1:21">
      <c r="A66" s="17" t="s">
        <v>177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  <c r="I66" s="92">
        <v>0</v>
      </c>
      <c r="J66" s="18">
        <v>0</v>
      </c>
      <c r="K66" s="19">
        <v>0</v>
      </c>
      <c r="L66" s="77" t="s">
        <v>156</v>
      </c>
      <c r="M66" s="77" t="s">
        <v>156</v>
      </c>
      <c r="N66" s="78" t="s">
        <v>156</v>
      </c>
      <c r="P66" s="92">
        <v>0</v>
      </c>
      <c r="Q66" s="18">
        <v>0</v>
      </c>
      <c r="R66" s="19">
        <v>0</v>
      </c>
      <c r="S66" s="77" t="s">
        <v>156</v>
      </c>
      <c r="T66" s="77" t="s">
        <v>156</v>
      </c>
      <c r="U66" s="78" t="s">
        <v>156</v>
      </c>
    </row>
    <row r="67" spans="1:21">
      <c r="A67" s="17" t="s">
        <v>178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  <c r="I67" s="92">
        <v>0</v>
      </c>
      <c r="J67" s="18">
        <v>0</v>
      </c>
      <c r="K67" s="19">
        <v>0</v>
      </c>
      <c r="L67" s="77" t="s">
        <v>156</v>
      </c>
      <c r="M67" s="77" t="s">
        <v>156</v>
      </c>
      <c r="N67" s="78" t="s">
        <v>156</v>
      </c>
      <c r="P67" s="92">
        <v>0</v>
      </c>
      <c r="Q67" s="18">
        <v>0</v>
      </c>
      <c r="R67" s="19">
        <v>0</v>
      </c>
      <c r="S67" s="77" t="s">
        <v>156</v>
      </c>
      <c r="T67" s="77" t="s">
        <v>156</v>
      </c>
      <c r="U67" s="78" t="s">
        <v>156</v>
      </c>
    </row>
    <row r="68" spans="1:21">
      <c r="A68" s="17" t="s">
        <v>179</v>
      </c>
      <c r="B68" s="18">
        <v>9306</v>
      </c>
      <c r="C68" s="18">
        <v>9845</v>
      </c>
      <c r="D68" s="19">
        <v>10449</v>
      </c>
      <c r="E68" s="27">
        <v>0.15583677027707496</v>
      </c>
      <c r="F68" s="27">
        <v>0.16337735256334834</v>
      </c>
      <c r="G68" s="28">
        <v>0.1903334505802447</v>
      </c>
      <c r="I68" s="92">
        <v>8265</v>
      </c>
      <c r="J68" s="18">
        <v>8828</v>
      </c>
      <c r="K68" s="19">
        <v>9670</v>
      </c>
      <c r="L68" s="77">
        <v>0.59154699738903394</v>
      </c>
      <c r="M68" s="77">
        <v>0.61798008435274143</v>
      </c>
      <c r="N68" s="78">
        <v>0.64286450317609634</v>
      </c>
      <c r="P68" s="92">
        <v>1041</v>
      </c>
      <c r="Q68" s="18">
        <v>1017</v>
      </c>
      <c r="R68" s="19">
        <v>779</v>
      </c>
      <c r="S68" s="77">
        <v>2.2756839129696275E-2</v>
      </c>
      <c r="T68" s="77">
        <v>2.2121189315182792E-2</v>
      </c>
      <c r="U68" s="78">
        <v>1.9545196573493701E-2</v>
      </c>
    </row>
    <row r="69" spans="1:21">
      <c r="A69" s="17" t="s">
        <v>180</v>
      </c>
      <c r="B69" s="18">
        <v>14026</v>
      </c>
      <c r="C69" s="18">
        <v>21294</v>
      </c>
      <c r="D69" s="19">
        <v>65242</v>
      </c>
      <c r="E69" s="27">
        <v>0.23487712657492515</v>
      </c>
      <c r="F69" s="27">
        <v>0.35337301630106038</v>
      </c>
      <c r="G69" s="28">
        <v>1.1884137221510502</v>
      </c>
      <c r="I69" s="92">
        <v>0</v>
      </c>
      <c r="J69" s="18">
        <v>0</v>
      </c>
      <c r="K69" s="19">
        <v>0</v>
      </c>
      <c r="L69" s="77" t="s">
        <v>156</v>
      </c>
      <c r="M69" s="77" t="s">
        <v>156</v>
      </c>
      <c r="N69" s="78" t="s">
        <v>156</v>
      </c>
      <c r="P69" s="92">
        <v>14026</v>
      </c>
      <c r="Q69" s="18">
        <v>21294</v>
      </c>
      <c r="R69" s="19">
        <v>65242</v>
      </c>
      <c r="S69" s="77">
        <v>0.30661616295208449</v>
      </c>
      <c r="T69" s="77">
        <v>0.46317463645772111</v>
      </c>
      <c r="U69" s="78">
        <v>1.6369290306134483</v>
      </c>
    </row>
    <row r="70" spans="1:21">
      <c r="A70" s="17" t="s">
        <v>181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  <c r="I70" s="92">
        <v>0</v>
      </c>
      <c r="J70" s="18">
        <v>0</v>
      </c>
      <c r="K70" s="19">
        <v>0</v>
      </c>
      <c r="L70" s="77" t="s">
        <v>156</v>
      </c>
      <c r="M70" s="77" t="s">
        <v>156</v>
      </c>
      <c r="N70" s="78" t="s">
        <v>156</v>
      </c>
      <c r="P70" s="92">
        <v>0</v>
      </c>
      <c r="Q70" s="18">
        <v>0</v>
      </c>
      <c r="R70" s="19">
        <v>0</v>
      </c>
      <c r="S70" s="77" t="s">
        <v>156</v>
      </c>
      <c r="T70" s="77" t="s">
        <v>156</v>
      </c>
      <c r="U70" s="78" t="s">
        <v>156</v>
      </c>
    </row>
    <row r="71" spans="1:21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  <c r="I71" s="92" t="s">
        <v>5</v>
      </c>
      <c r="J71" s="18" t="s">
        <v>5</v>
      </c>
      <c r="K71" s="19" t="s">
        <v>5</v>
      </c>
      <c r="L71" s="77" t="s">
        <v>5</v>
      </c>
      <c r="M71" s="77" t="s">
        <v>5</v>
      </c>
      <c r="N71" s="78" t="s">
        <v>5</v>
      </c>
      <c r="P71" s="92" t="s">
        <v>5</v>
      </c>
      <c r="Q71" s="18" t="s">
        <v>5</v>
      </c>
      <c r="R71" s="19" t="s">
        <v>5</v>
      </c>
      <c r="S71" s="77" t="s">
        <v>5</v>
      </c>
      <c r="T71" s="77" t="s">
        <v>5</v>
      </c>
      <c r="U71" s="78" t="s">
        <v>5</v>
      </c>
    </row>
    <row r="72" spans="1:21" ht="13.8" thickBot="1">
      <c r="A72" s="20" t="s">
        <v>4</v>
      </c>
      <c r="B72" s="21">
        <v>5971633</v>
      </c>
      <c r="C72" s="21">
        <v>6025927</v>
      </c>
      <c r="D72" s="22">
        <v>5489839</v>
      </c>
      <c r="E72" s="23">
        <v>100</v>
      </c>
      <c r="F72" s="23">
        <v>100</v>
      </c>
      <c r="G72" s="47">
        <v>100</v>
      </c>
      <c r="I72" s="93">
        <v>1397184</v>
      </c>
      <c r="J72" s="21">
        <v>1428525</v>
      </c>
      <c r="K72" s="22">
        <v>1504205</v>
      </c>
      <c r="L72" s="80">
        <v>100</v>
      </c>
      <c r="M72" s="80">
        <v>100</v>
      </c>
      <c r="N72" s="81">
        <v>100</v>
      </c>
      <c r="P72" s="93">
        <v>4574449</v>
      </c>
      <c r="Q72" s="21">
        <v>4597402</v>
      </c>
      <c r="R72" s="22">
        <v>3985634</v>
      </c>
      <c r="S72" s="80">
        <v>100</v>
      </c>
      <c r="T72" s="80">
        <v>100</v>
      </c>
      <c r="U72" s="81">
        <v>100</v>
      </c>
    </row>
    <row r="73" spans="1:21">
      <c r="A73" s="24"/>
      <c r="B73" s="24"/>
      <c r="C73" s="24"/>
      <c r="D73" s="24"/>
      <c r="E73" s="24"/>
      <c r="F73" s="24"/>
    </row>
    <row r="74" spans="1:21" ht="12.75" customHeight="1">
      <c r="A74" s="58" t="str">
        <f>+Innhold!B53</f>
        <v>Finans Norge / Skadeforsikringsstatistikk</v>
      </c>
      <c r="F74" s="25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163">
        <f>Innhold!H31</f>
        <v>12</v>
      </c>
    </row>
    <row r="75" spans="1:21" ht="12.75" customHeight="1">
      <c r="A75" s="26" t="str">
        <f>+Innhold!B54</f>
        <v>Premiestatistikk skadeforsikring 4. kvartal 2025</v>
      </c>
      <c r="F75" s="25"/>
      <c r="U75" s="162"/>
    </row>
    <row r="76" spans="1:21" ht="12.75" customHeight="1"/>
    <row r="77" spans="1:21" ht="12.75" customHeight="1"/>
    <row r="80" spans="1:21" ht="12.75" customHeight="1"/>
    <row r="81" ht="12.75" customHeight="1"/>
  </sheetData>
  <mergeCells count="7">
    <mergeCell ref="D4:E4"/>
    <mergeCell ref="D39:E39"/>
    <mergeCell ref="U74:U75"/>
    <mergeCell ref="I4:N4"/>
    <mergeCell ref="P4:U4"/>
    <mergeCell ref="I39:N39"/>
    <mergeCell ref="P39:U39"/>
  </mergeCells>
  <phoneticPr fontId="0" type="noConversion"/>
  <hyperlinks>
    <hyperlink ref="A2" location="Innhold!A32" tooltip="Move to Innhold" display="Tilbake til innholdsfortegnelsen" xr:uid="{00000000-0004-0000-0B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76"/>
  <sheetViews>
    <sheetView showGridLines="0" showRowColHeaders="0" zoomScaleNormal="100" workbookViewId="0"/>
  </sheetViews>
  <sheetFormatPr baseColWidth="10" defaultColWidth="11.44140625" defaultRowHeight="13.2"/>
  <cols>
    <col min="1" max="1" width="27" style="1" customWidth="1"/>
    <col min="2" max="4" width="11.6640625" style="1" customWidth="1"/>
    <col min="5" max="7" width="9.6640625" style="1" customWidth="1"/>
    <col min="8" max="16384" width="11.44140625" style="1"/>
  </cols>
  <sheetData>
    <row r="1" spans="1:7" ht="5.25" customHeight="1"/>
    <row r="2" spans="1:7">
      <c r="A2" s="69" t="s">
        <v>0</v>
      </c>
      <c r="B2" s="3"/>
      <c r="C2" s="3"/>
      <c r="D2" s="3"/>
      <c r="E2" s="3"/>
      <c r="F2" s="3"/>
    </row>
    <row r="3" spans="1:7" ht="6" customHeight="1">
      <c r="A3" s="4"/>
      <c r="B3" s="3"/>
      <c r="C3" s="3"/>
      <c r="D3" s="3"/>
      <c r="E3" s="3"/>
      <c r="F3" s="3"/>
    </row>
    <row r="4" spans="1:7" ht="16.2" thickBot="1">
      <c r="A4" s="5" t="s">
        <v>115</v>
      </c>
      <c r="B4" s="6"/>
      <c r="C4" s="6"/>
      <c r="D4" s="6"/>
      <c r="E4" s="6"/>
      <c r="F4" s="6"/>
    </row>
    <row r="5" spans="1:7">
      <c r="A5" s="7"/>
      <c r="B5" s="8"/>
      <c r="C5" s="9" t="s">
        <v>1</v>
      </c>
      <c r="D5" s="10"/>
      <c r="E5" s="11"/>
      <c r="F5" s="9" t="s">
        <v>2</v>
      </c>
      <c r="G5" s="12"/>
    </row>
    <row r="6" spans="1:7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</row>
    <row r="7" spans="1:7">
      <c r="A7" s="17" t="s">
        <v>81</v>
      </c>
      <c r="B7" s="18">
        <v>416403</v>
      </c>
      <c r="C7" s="18">
        <v>436162</v>
      </c>
      <c r="D7" s="19">
        <v>464492</v>
      </c>
      <c r="E7" s="27">
        <v>15.197616867335324</v>
      </c>
      <c r="F7" s="27">
        <v>14.983771319896004</v>
      </c>
      <c r="G7" s="28">
        <v>15.225127629411716</v>
      </c>
    </row>
    <row r="8" spans="1:7">
      <c r="A8" s="17" t="s">
        <v>157</v>
      </c>
      <c r="B8" s="18">
        <v>116666</v>
      </c>
      <c r="C8" s="18">
        <v>178084</v>
      </c>
      <c r="D8" s="19">
        <v>214667</v>
      </c>
      <c r="E8" s="27">
        <v>4.2580028708835975</v>
      </c>
      <c r="F8" s="27">
        <v>6.1178413794240676</v>
      </c>
      <c r="G8" s="28">
        <v>7.0363590176427691</v>
      </c>
    </row>
    <row r="9" spans="1:7">
      <c r="A9" s="17" t="s">
        <v>158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</row>
    <row r="10" spans="1:7">
      <c r="A10" s="17" t="s">
        <v>82</v>
      </c>
      <c r="B10" s="18">
        <v>725525</v>
      </c>
      <c r="C10" s="18">
        <v>722238</v>
      </c>
      <c r="D10" s="19">
        <v>730696</v>
      </c>
      <c r="E10" s="27">
        <v>26.479758737745549</v>
      </c>
      <c r="F10" s="27">
        <v>24.81153569210305</v>
      </c>
      <c r="G10" s="28">
        <v>23.950767415371253</v>
      </c>
    </row>
    <row r="11" spans="1:7">
      <c r="A11" s="17" t="s">
        <v>84</v>
      </c>
      <c r="B11" s="18">
        <v>320197</v>
      </c>
      <c r="C11" s="18">
        <v>319250</v>
      </c>
      <c r="D11" s="19">
        <v>327131</v>
      </c>
      <c r="E11" s="27">
        <v>11.686350309844475</v>
      </c>
      <c r="F11" s="27">
        <v>10.967413469941901</v>
      </c>
      <c r="G11" s="28">
        <v>10.722706153253629</v>
      </c>
    </row>
    <row r="12" spans="1:7">
      <c r="A12" s="17" t="s">
        <v>152</v>
      </c>
      <c r="B12" s="18">
        <v>122341</v>
      </c>
      <c r="C12" s="18">
        <v>220392</v>
      </c>
      <c r="D12" s="19">
        <v>211981</v>
      </c>
      <c r="E12" s="27">
        <v>4.4651254798036293</v>
      </c>
      <c r="F12" s="27">
        <v>7.5712770226074717</v>
      </c>
      <c r="G12" s="28">
        <v>6.9483172584464858</v>
      </c>
    </row>
    <row r="13" spans="1:7">
      <c r="A13" s="17" t="s">
        <v>159</v>
      </c>
      <c r="B13" s="18">
        <v>0</v>
      </c>
      <c r="C13" s="18">
        <v>0</v>
      </c>
      <c r="D13" s="19">
        <v>0</v>
      </c>
      <c r="E13" s="27" t="s">
        <v>156</v>
      </c>
      <c r="F13" s="27" t="s">
        <v>156</v>
      </c>
      <c r="G13" s="28" t="s">
        <v>156</v>
      </c>
    </row>
    <row r="14" spans="1:7">
      <c r="A14" s="17" t="s">
        <v>160</v>
      </c>
      <c r="B14" s="18">
        <v>135039</v>
      </c>
      <c r="C14" s="18">
        <v>136065</v>
      </c>
      <c r="D14" s="19">
        <v>126523</v>
      </c>
      <c r="E14" s="27">
        <v>4.9285691605202047</v>
      </c>
      <c r="F14" s="27">
        <v>4.6743339507835389</v>
      </c>
      <c r="G14" s="28">
        <v>4.1471733055812772</v>
      </c>
    </row>
    <row r="15" spans="1:7">
      <c r="A15" s="17" t="s">
        <v>161</v>
      </c>
      <c r="B15" s="18">
        <v>216238</v>
      </c>
      <c r="C15" s="18">
        <v>251359</v>
      </c>
      <c r="D15" s="19">
        <v>280603</v>
      </c>
      <c r="E15" s="27">
        <v>7.892119596061641</v>
      </c>
      <c r="F15" s="27">
        <v>8.6351075407709512</v>
      </c>
      <c r="G15" s="28">
        <v>9.1976104824104947</v>
      </c>
    </row>
    <row r="16" spans="1:7">
      <c r="A16" s="17" t="s">
        <v>162</v>
      </c>
      <c r="B16" s="18">
        <v>277692</v>
      </c>
      <c r="C16" s="18">
        <v>294729</v>
      </c>
      <c r="D16" s="19">
        <v>310610</v>
      </c>
      <c r="E16" s="27">
        <v>10.135029342065453</v>
      </c>
      <c r="F16" s="27">
        <v>10.125026795873161</v>
      </c>
      <c r="G16" s="28">
        <v>10.181180500356461</v>
      </c>
    </row>
    <row r="17" spans="1:7">
      <c r="A17" s="17" t="s">
        <v>163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</row>
    <row r="18" spans="1:7">
      <c r="A18" s="17" t="s">
        <v>164</v>
      </c>
      <c r="B18" s="18">
        <v>37362</v>
      </c>
      <c r="C18" s="18">
        <v>0</v>
      </c>
      <c r="D18" s="19">
        <v>0</v>
      </c>
      <c r="E18" s="27">
        <v>1.363614962902242</v>
      </c>
      <c r="F18" s="27" t="s">
        <v>156</v>
      </c>
      <c r="G18" s="28" t="s">
        <v>156</v>
      </c>
    </row>
    <row r="19" spans="1:7">
      <c r="A19" s="17" t="s">
        <v>165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</row>
    <row r="20" spans="1:7">
      <c r="A20" s="17" t="s">
        <v>166</v>
      </c>
      <c r="B20" s="18">
        <v>75483</v>
      </c>
      <c r="C20" s="18">
        <v>73658</v>
      </c>
      <c r="D20" s="19">
        <v>80909</v>
      </c>
      <c r="E20" s="27">
        <v>2.7549314342045377</v>
      </c>
      <c r="F20" s="27">
        <v>2.5304236221424605</v>
      </c>
      <c r="G20" s="28">
        <v>2.6520367441593669</v>
      </c>
    </row>
    <row r="21" spans="1:7">
      <c r="A21" s="17" t="s">
        <v>167</v>
      </c>
      <c r="B21" s="18">
        <v>95274</v>
      </c>
      <c r="C21" s="18">
        <v>0</v>
      </c>
      <c r="D21" s="19">
        <v>0</v>
      </c>
      <c r="E21" s="27">
        <v>3.4772510030391364</v>
      </c>
      <c r="F21" s="27" t="s">
        <v>156</v>
      </c>
      <c r="G21" s="28" t="s">
        <v>156</v>
      </c>
    </row>
    <row r="22" spans="1:7">
      <c r="A22" s="17" t="s">
        <v>168</v>
      </c>
      <c r="B22" s="18">
        <v>399</v>
      </c>
      <c r="C22" s="18">
        <v>572</v>
      </c>
      <c r="D22" s="19">
        <v>318</v>
      </c>
      <c r="E22" s="27">
        <v>1.4562453032439233E-2</v>
      </c>
      <c r="F22" s="27">
        <v>1.9650306984516107E-2</v>
      </c>
      <c r="G22" s="28">
        <v>1.0423410061212951E-2</v>
      </c>
    </row>
    <row r="23" spans="1:7">
      <c r="A23" s="17" t="s">
        <v>169</v>
      </c>
      <c r="B23" s="18">
        <v>2321</v>
      </c>
      <c r="C23" s="18">
        <v>45338</v>
      </c>
      <c r="D23" s="19">
        <v>54541</v>
      </c>
      <c r="E23" s="27">
        <v>8.4710409745091378E-2</v>
      </c>
      <c r="F23" s="27">
        <v>1.5575273043076772</v>
      </c>
      <c r="G23" s="28">
        <v>1.7877459375742626</v>
      </c>
    </row>
    <row r="24" spans="1:7">
      <c r="A24" s="17" t="s">
        <v>170</v>
      </c>
      <c r="B24" s="18">
        <v>0</v>
      </c>
      <c r="C24" s="18">
        <v>0</v>
      </c>
      <c r="D24" s="19">
        <v>0</v>
      </c>
      <c r="E24" s="27" t="s">
        <v>156</v>
      </c>
      <c r="F24" s="27" t="s">
        <v>156</v>
      </c>
      <c r="G24" s="28" t="s">
        <v>156</v>
      </c>
    </row>
    <row r="25" spans="1:7">
      <c r="A25" s="17" t="s">
        <v>171</v>
      </c>
      <c r="B25" s="18">
        <v>0</v>
      </c>
      <c r="C25" s="18">
        <v>38147</v>
      </c>
      <c r="D25" s="19">
        <v>37370</v>
      </c>
      <c r="E25" s="27" t="s">
        <v>156</v>
      </c>
      <c r="F25" s="27">
        <v>1.3104899659761118</v>
      </c>
      <c r="G25" s="28">
        <v>1.2249145722878239</v>
      </c>
    </row>
    <row r="26" spans="1:7">
      <c r="A26" s="17" t="s">
        <v>172</v>
      </c>
      <c r="B26" s="18">
        <v>62517</v>
      </c>
      <c r="C26" s="18">
        <v>64968</v>
      </c>
      <c r="D26" s="19">
        <v>72400</v>
      </c>
      <c r="E26" s="27">
        <v>2.2817064567142946</v>
      </c>
      <c r="F26" s="27">
        <v>2.2318901121853889</v>
      </c>
      <c r="G26" s="28">
        <v>2.3731285799742694</v>
      </c>
    </row>
    <row r="27" spans="1:7">
      <c r="A27" s="17" t="s">
        <v>173</v>
      </c>
      <c r="B27" s="18">
        <v>56506</v>
      </c>
      <c r="C27" s="18">
        <v>38617</v>
      </c>
      <c r="D27" s="19">
        <v>42463</v>
      </c>
      <c r="E27" s="27">
        <v>2.0623207294511561</v>
      </c>
      <c r="F27" s="27">
        <v>1.3266361972396128</v>
      </c>
      <c r="G27" s="28">
        <v>1.391853023362533</v>
      </c>
    </row>
    <row r="28" spans="1:7">
      <c r="A28" s="17" t="s">
        <v>174</v>
      </c>
      <c r="B28" s="18">
        <v>52915</v>
      </c>
      <c r="C28" s="18">
        <v>52887</v>
      </c>
      <c r="D28" s="19">
        <v>54801</v>
      </c>
      <c r="E28" s="27">
        <v>1.931258652159203</v>
      </c>
      <c r="F28" s="27">
        <v>1.8168632613463347</v>
      </c>
      <c r="G28" s="28">
        <v>1.7962682225299713</v>
      </c>
    </row>
    <row r="29" spans="1:7">
      <c r="A29" s="17" t="s">
        <v>175</v>
      </c>
      <c r="B29" s="18">
        <v>3843</v>
      </c>
      <c r="C29" s="18">
        <v>3963</v>
      </c>
      <c r="D29" s="19">
        <v>0</v>
      </c>
      <c r="E29" s="27">
        <v>0.14025941604928313</v>
      </c>
      <c r="F29" s="27">
        <v>0.13614364786649882</v>
      </c>
      <c r="G29" s="28" t="s">
        <v>156</v>
      </c>
    </row>
    <row r="30" spans="1:7">
      <c r="A30" s="17" t="s">
        <v>176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</row>
    <row r="31" spans="1:7">
      <c r="A31" s="17" t="s">
        <v>177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</row>
    <row r="32" spans="1:7">
      <c r="A32" s="17" t="s">
        <v>178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</row>
    <row r="33" spans="1:7">
      <c r="A33" s="17" t="s">
        <v>179</v>
      </c>
      <c r="B33" s="18">
        <v>2437</v>
      </c>
      <c r="C33" s="18">
        <v>2066</v>
      </c>
      <c r="D33" s="19">
        <v>2100</v>
      </c>
      <c r="E33" s="27">
        <v>8.8944105363544884E-2</v>
      </c>
      <c r="F33" s="27">
        <v>7.0974710192325666E-2</v>
      </c>
      <c r="G33" s="28">
        <v>6.8833840026877979E-2</v>
      </c>
    </row>
    <row r="34" spans="1:7">
      <c r="A34" s="17" t="s">
        <v>180</v>
      </c>
      <c r="B34" s="18">
        <v>20765</v>
      </c>
      <c r="C34" s="18">
        <v>32401</v>
      </c>
      <c r="D34" s="19">
        <v>39220</v>
      </c>
      <c r="E34" s="27">
        <v>0.75786801307919971</v>
      </c>
      <c r="F34" s="27">
        <v>1.1130937003589272</v>
      </c>
      <c r="G34" s="28">
        <v>1.2855539075495972</v>
      </c>
    </row>
    <row r="35" spans="1:7">
      <c r="A35" s="17" t="s">
        <v>181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</row>
    <row r="36" spans="1:7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</row>
    <row r="37" spans="1:7" ht="13.8" thickBot="1">
      <c r="A37" s="20" t="s">
        <v>4</v>
      </c>
      <c r="B37" s="21">
        <v>2739923</v>
      </c>
      <c r="C37" s="21">
        <v>2910896</v>
      </c>
      <c r="D37" s="22">
        <v>3050825</v>
      </c>
      <c r="E37" s="23">
        <v>100</v>
      </c>
      <c r="F37" s="23">
        <v>100</v>
      </c>
      <c r="G37" s="47">
        <v>100</v>
      </c>
    </row>
    <row r="39" spans="1:7" ht="16.2" thickBot="1">
      <c r="A39" s="5" t="s">
        <v>116</v>
      </c>
      <c r="B39" s="6"/>
      <c r="C39" s="6"/>
      <c r="D39" s="6"/>
      <c r="E39" s="6"/>
      <c r="F39" s="6"/>
    </row>
    <row r="40" spans="1:7">
      <c r="A40" s="7"/>
      <c r="B40" s="8"/>
      <c r="C40" s="9" t="s">
        <v>31</v>
      </c>
      <c r="D40" s="84"/>
      <c r="E40" s="11"/>
      <c r="F40" s="9" t="s">
        <v>2</v>
      </c>
      <c r="G40" s="12"/>
    </row>
    <row r="41" spans="1:7">
      <c r="A41" s="13" t="s">
        <v>3</v>
      </c>
      <c r="B41" s="14" t="s">
        <v>153</v>
      </c>
      <c r="C41" s="15" t="s">
        <v>154</v>
      </c>
      <c r="D41" s="62" t="s">
        <v>155</v>
      </c>
      <c r="E41" s="15" t="s">
        <v>153</v>
      </c>
      <c r="F41" s="15" t="s">
        <v>154</v>
      </c>
      <c r="G41" s="16" t="s">
        <v>155</v>
      </c>
    </row>
    <row r="42" spans="1:7">
      <c r="A42" s="17" t="s">
        <v>81</v>
      </c>
      <c r="B42" s="18">
        <v>194246</v>
      </c>
      <c r="C42" s="18">
        <v>211613</v>
      </c>
      <c r="D42" s="19">
        <v>213918</v>
      </c>
      <c r="E42" s="27">
        <v>8.7395567457494732</v>
      </c>
      <c r="F42" s="27">
        <v>9.5916023337527516</v>
      </c>
      <c r="G42" s="28">
        <v>9.4150485500988967</v>
      </c>
    </row>
    <row r="43" spans="1:7">
      <c r="A43" s="17" t="s">
        <v>157</v>
      </c>
      <c r="B43" s="18">
        <v>83630</v>
      </c>
      <c r="C43" s="18">
        <v>103839</v>
      </c>
      <c r="D43" s="19">
        <v>113464</v>
      </c>
      <c r="E43" s="27">
        <v>3.7626984887566719</v>
      </c>
      <c r="F43" s="27">
        <v>4.7066219690404276</v>
      </c>
      <c r="G43" s="28">
        <v>4.9938250576782748</v>
      </c>
    </row>
    <row r="44" spans="1:7">
      <c r="A44" s="17" t="s">
        <v>158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</row>
    <row r="45" spans="1:7">
      <c r="A45" s="17" t="s">
        <v>82</v>
      </c>
      <c r="B45" s="18">
        <v>514918</v>
      </c>
      <c r="C45" s="18">
        <v>476646</v>
      </c>
      <c r="D45" s="19">
        <v>457149</v>
      </c>
      <c r="E45" s="27">
        <v>23.167298582250485</v>
      </c>
      <c r="F45" s="27">
        <v>21.604527538354986</v>
      </c>
      <c r="G45" s="28">
        <v>20.120233124978544</v>
      </c>
    </row>
    <row r="46" spans="1:7">
      <c r="A46" s="17" t="s">
        <v>84</v>
      </c>
      <c r="B46" s="18">
        <v>208945</v>
      </c>
      <c r="C46" s="18">
        <v>203356</v>
      </c>
      <c r="D46" s="19">
        <v>203970</v>
      </c>
      <c r="E46" s="27">
        <v>9.4008972346438213</v>
      </c>
      <c r="F46" s="27">
        <v>9.2173443228092058</v>
      </c>
      <c r="G46" s="28">
        <v>8.9772130104230214</v>
      </c>
    </row>
    <row r="47" spans="1:7">
      <c r="A47" s="17" t="s">
        <v>152</v>
      </c>
      <c r="B47" s="18">
        <v>58875</v>
      </c>
      <c r="C47" s="18">
        <v>98022</v>
      </c>
      <c r="D47" s="19">
        <v>88574</v>
      </c>
      <c r="E47" s="27">
        <v>2.6489163401357056</v>
      </c>
      <c r="F47" s="27">
        <v>4.4429597612581091</v>
      </c>
      <c r="G47" s="28">
        <v>3.8983559601177067</v>
      </c>
    </row>
    <row r="48" spans="1:7">
      <c r="A48" s="17" t="s">
        <v>159</v>
      </c>
      <c r="B48" s="18">
        <v>0</v>
      </c>
      <c r="C48" s="18">
        <v>0</v>
      </c>
      <c r="D48" s="19">
        <v>0</v>
      </c>
      <c r="E48" s="27" t="s">
        <v>156</v>
      </c>
      <c r="F48" s="27" t="s">
        <v>156</v>
      </c>
      <c r="G48" s="28" t="s">
        <v>156</v>
      </c>
    </row>
    <row r="49" spans="1:7">
      <c r="A49" s="17" t="s">
        <v>160</v>
      </c>
      <c r="B49" s="18">
        <v>105233</v>
      </c>
      <c r="C49" s="18">
        <v>61372</v>
      </c>
      <c r="D49" s="19">
        <v>93557</v>
      </c>
      <c r="E49" s="27">
        <v>4.7346651927218799</v>
      </c>
      <c r="F49" s="27">
        <v>2.7817564063978764</v>
      </c>
      <c r="G49" s="28">
        <v>4.1176698417225408</v>
      </c>
    </row>
    <row r="50" spans="1:7">
      <c r="A50" s="17" t="s">
        <v>161</v>
      </c>
      <c r="B50" s="18">
        <v>432477</v>
      </c>
      <c r="C50" s="18">
        <v>449214</v>
      </c>
      <c r="D50" s="19">
        <v>474002</v>
      </c>
      <c r="E50" s="27">
        <v>19.458095830706913</v>
      </c>
      <c r="F50" s="27">
        <v>20.361140623470241</v>
      </c>
      <c r="G50" s="28">
        <v>20.861974414700853</v>
      </c>
    </row>
    <row r="51" spans="1:7">
      <c r="A51" s="17" t="s">
        <v>162</v>
      </c>
      <c r="B51" s="18">
        <v>320737</v>
      </c>
      <c r="C51" s="18">
        <v>311927</v>
      </c>
      <c r="D51" s="19">
        <v>312078</v>
      </c>
      <c r="E51" s="27">
        <v>14.430666330124939</v>
      </c>
      <c r="F51" s="27">
        <v>14.138449628144276</v>
      </c>
      <c r="G51" s="28">
        <v>13.735307554379544</v>
      </c>
    </row>
    <row r="52" spans="1:7">
      <c r="A52" s="17" t="s">
        <v>163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</row>
    <row r="53" spans="1:7">
      <c r="A53" s="17" t="s">
        <v>164</v>
      </c>
      <c r="B53" s="18">
        <v>46703</v>
      </c>
      <c r="C53" s="18">
        <v>0</v>
      </c>
      <c r="D53" s="19">
        <v>0</v>
      </c>
      <c r="E53" s="27">
        <v>2.1012711648977977</v>
      </c>
      <c r="F53" s="27" t="s">
        <v>156</v>
      </c>
      <c r="G53" s="28" t="s">
        <v>156</v>
      </c>
    </row>
    <row r="54" spans="1:7">
      <c r="A54" s="17" t="s">
        <v>165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</row>
    <row r="55" spans="1:7">
      <c r="A55" s="17" t="s">
        <v>166</v>
      </c>
      <c r="B55" s="18">
        <v>45376</v>
      </c>
      <c r="C55" s="18">
        <v>42599</v>
      </c>
      <c r="D55" s="19">
        <v>45420</v>
      </c>
      <c r="E55" s="27">
        <v>2.0415665027600469</v>
      </c>
      <c r="F55" s="27">
        <v>1.9308486142889778</v>
      </c>
      <c r="G55" s="28">
        <v>1.9990440502692239</v>
      </c>
    </row>
    <row r="56" spans="1:7">
      <c r="A56" s="17" t="s">
        <v>167</v>
      </c>
      <c r="B56" s="18">
        <v>40108</v>
      </c>
      <c r="C56" s="18">
        <v>0</v>
      </c>
      <c r="D56" s="19">
        <v>0</v>
      </c>
      <c r="E56" s="27">
        <v>1.804547542593</v>
      </c>
      <c r="F56" s="27" t="s">
        <v>156</v>
      </c>
      <c r="G56" s="28" t="s">
        <v>156</v>
      </c>
    </row>
    <row r="57" spans="1:7">
      <c r="A57" s="17" t="s">
        <v>168</v>
      </c>
      <c r="B57" s="18">
        <v>4129</v>
      </c>
      <c r="C57" s="18">
        <v>4036</v>
      </c>
      <c r="D57" s="19">
        <v>3861</v>
      </c>
      <c r="E57" s="27">
        <v>0.18577283343389092</v>
      </c>
      <c r="F57" s="27">
        <v>0.18293633670439011</v>
      </c>
      <c r="G57" s="28">
        <v>0.16993194799844724</v>
      </c>
    </row>
    <row r="58" spans="1:7">
      <c r="A58" s="17" t="s">
        <v>169</v>
      </c>
      <c r="B58" s="18">
        <v>1254</v>
      </c>
      <c r="C58" s="18">
        <v>24350</v>
      </c>
      <c r="D58" s="19">
        <v>26423</v>
      </c>
      <c r="E58" s="27">
        <v>5.6420230837030572E-2</v>
      </c>
      <c r="F58" s="27">
        <v>1.1036917241704409</v>
      </c>
      <c r="G58" s="28">
        <v>1.1629401351885449</v>
      </c>
    </row>
    <row r="59" spans="1:7">
      <c r="A59" s="17" t="s">
        <v>170</v>
      </c>
      <c r="B59" s="18">
        <v>0</v>
      </c>
      <c r="C59" s="18">
        <v>0</v>
      </c>
      <c r="D59" s="19">
        <v>0</v>
      </c>
      <c r="E59" s="27" t="s">
        <v>156</v>
      </c>
      <c r="F59" s="27" t="s">
        <v>156</v>
      </c>
      <c r="G59" s="28" t="s">
        <v>156</v>
      </c>
    </row>
    <row r="60" spans="1:7">
      <c r="A60" s="17" t="s">
        <v>171</v>
      </c>
      <c r="B60" s="18">
        <v>0</v>
      </c>
      <c r="C60" s="18">
        <v>47684</v>
      </c>
      <c r="D60" s="19">
        <v>48533</v>
      </c>
      <c r="E60" s="27" t="s">
        <v>156</v>
      </c>
      <c r="F60" s="27">
        <v>2.1613320811229282</v>
      </c>
      <c r="G60" s="28">
        <v>2.1360547091967468</v>
      </c>
    </row>
    <row r="61" spans="1:7">
      <c r="A61" s="17" t="s">
        <v>172</v>
      </c>
      <c r="B61" s="18">
        <v>27947</v>
      </c>
      <c r="C61" s="18">
        <v>29683</v>
      </c>
      <c r="D61" s="19">
        <v>32662</v>
      </c>
      <c r="E61" s="27">
        <v>1.2573972816606804</v>
      </c>
      <c r="F61" s="27">
        <v>1.3454160759158602</v>
      </c>
      <c r="G61" s="28">
        <v>1.4375336144846631</v>
      </c>
    </row>
    <row r="62" spans="1:7">
      <c r="A62" s="17" t="s">
        <v>173</v>
      </c>
      <c r="B62" s="18">
        <v>43757</v>
      </c>
      <c r="C62" s="18">
        <v>43235</v>
      </c>
      <c r="D62" s="19">
        <v>46533</v>
      </c>
      <c r="E62" s="27">
        <v>1.9687241154194151</v>
      </c>
      <c r="F62" s="27">
        <v>1.9596760449490354</v>
      </c>
      <c r="G62" s="28">
        <v>2.0480298721087142</v>
      </c>
    </row>
    <row r="63" spans="1:7">
      <c r="A63" s="17" t="s">
        <v>174</v>
      </c>
      <c r="B63" s="18">
        <v>71311</v>
      </c>
      <c r="C63" s="18">
        <v>66211</v>
      </c>
      <c r="D63" s="19">
        <v>65624</v>
      </c>
      <c r="E63" s="27">
        <v>3.208439458707725</v>
      </c>
      <c r="F63" s="27">
        <v>3.001089640618031</v>
      </c>
      <c r="G63" s="28">
        <v>2.8882709545325307</v>
      </c>
    </row>
    <row r="64" spans="1:7">
      <c r="A64" s="17" t="s">
        <v>175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</row>
    <row r="65" spans="1:7">
      <c r="A65" s="17" t="s">
        <v>176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</row>
    <row r="66" spans="1:7">
      <c r="A66" s="17" t="s">
        <v>177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</row>
    <row r="67" spans="1:7">
      <c r="A67" s="17" t="s">
        <v>178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</row>
    <row r="68" spans="1:7">
      <c r="A68" s="17" t="s">
        <v>179</v>
      </c>
      <c r="B68" s="18">
        <v>1441</v>
      </c>
      <c r="C68" s="18">
        <v>1403</v>
      </c>
      <c r="D68" s="19">
        <v>1164</v>
      </c>
      <c r="E68" s="27">
        <v>6.4833774032026351E-2</v>
      </c>
      <c r="F68" s="27">
        <v>6.3592586817705479E-2</v>
      </c>
      <c r="G68" s="28">
        <v>5.1230455185235065E-2</v>
      </c>
    </row>
    <row r="69" spans="1:7">
      <c r="A69" s="17" t="s">
        <v>180</v>
      </c>
      <c r="B69" s="18">
        <v>21520</v>
      </c>
      <c r="C69" s="18">
        <v>31042</v>
      </c>
      <c r="D69" s="19">
        <v>45154</v>
      </c>
      <c r="E69" s="27">
        <v>0.9682323505684991</v>
      </c>
      <c r="F69" s="27">
        <v>1.4070143121847567</v>
      </c>
      <c r="G69" s="28">
        <v>1.9873367469365155</v>
      </c>
    </row>
    <row r="70" spans="1:7">
      <c r="A70" s="17" t="s">
        <v>181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</row>
    <row r="71" spans="1:7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</row>
    <row r="72" spans="1:7" ht="13.8" thickBot="1">
      <c r="A72" s="20" t="s">
        <v>4</v>
      </c>
      <c r="B72" s="21">
        <v>2222607</v>
      </c>
      <c r="C72" s="21">
        <v>2206232</v>
      </c>
      <c r="D72" s="22">
        <v>2272086</v>
      </c>
      <c r="E72" s="23">
        <v>100</v>
      </c>
      <c r="F72" s="23">
        <v>100</v>
      </c>
      <c r="G72" s="47">
        <v>100</v>
      </c>
    </row>
    <row r="73" spans="1:7">
      <c r="A73" s="24"/>
      <c r="B73" s="24"/>
      <c r="C73" s="24"/>
      <c r="D73" s="24"/>
      <c r="E73" s="24"/>
      <c r="F73" s="24"/>
      <c r="G73" s="24"/>
    </row>
    <row r="74" spans="1:7" ht="12.75" customHeight="1">
      <c r="A74" s="26" t="str">
        <f>+Innhold!B53</f>
        <v>Finans Norge / Skadeforsikringsstatistikk</v>
      </c>
      <c r="G74" s="163">
        <f>Innhold!H33</f>
        <v>13</v>
      </c>
    </row>
    <row r="75" spans="1:7" ht="12.75" customHeight="1">
      <c r="A75" s="26" t="str">
        <f>+Innhold!B54</f>
        <v>Premiestatistikk skadeforsikring 4. kvartal 2025</v>
      </c>
      <c r="G75" s="162"/>
    </row>
    <row r="76" spans="1:7" ht="12.75" customHeight="1"/>
  </sheetData>
  <mergeCells count="1">
    <mergeCell ref="G74:G75"/>
  </mergeCells>
  <phoneticPr fontId="0" type="noConversion"/>
  <hyperlinks>
    <hyperlink ref="A2" location="Innhold!A34" tooltip="Move to Innhold" display="Tilbake til innholdsfortegnelsen" xr:uid="{00000000-0004-0000-0C00-000000000000}"/>
  </hyperlinks>
  <pageMargins left="0.78740157480314965" right="0.78740157480314965" top="0.39370078740157483" bottom="0.19685039370078741" header="3.937007874015748E-2" footer="3.937007874015748E-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76"/>
  <sheetViews>
    <sheetView showGridLines="0" showRowColHeaders="0" zoomScaleNormal="100" workbookViewId="0"/>
  </sheetViews>
  <sheetFormatPr baseColWidth="10" defaultColWidth="11.44140625" defaultRowHeight="13.2"/>
  <cols>
    <col min="1" max="1" width="27.1093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44140625" style="1"/>
    <col min="12" max="14" width="9.6640625" style="1" customWidth="1"/>
    <col min="15" max="15" width="6.6640625" style="1" customWidth="1"/>
    <col min="16" max="18" width="11.44140625" style="1"/>
    <col min="19" max="21" width="9.6640625" style="1" customWidth="1"/>
    <col min="22" max="16384" width="11.441406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>
      <c r="A4" s="5" t="s">
        <v>117</v>
      </c>
      <c r="B4" s="6"/>
      <c r="C4" s="6"/>
      <c r="D4" s="173" t="s">
        <v>104</v>
      </c>
      <c r="E4" s="173"/>
      <c r="F4" s="6"/>
      <c r="I4" s="173" t="s">
        <v>107</v>
      </c>
      <c r="J4" s="173"/>
      <c r="K4" s="173"/>
      <c r="L4" s="173"/>
      <c r="M4" s="173"/>
      <c r="N4" s="173"/>
      <c r="P4" s="173" t="s">
        <v>108</v>
      </c>
      <c r="Q4" s="173"/>
      <c r="R4" s="173"/>
      <c r="S4" s="173"/>
      <c r="T4" s="173"/>
      <c r="U4" s="173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  <c r="I6" s="91" t="s">
        <v>153</v>
      </c>
      <c r="J6" s="15" t="s">
        <v>154</v>
      </c>
      <c r="K6" s="62" t="s">
        <v>155</v>
      </c>
      <c r="L6" s="15" t="s">
        <v>153</v>
      </c>
      <c r="M6" s="15" t="s">
        <v>154</v>
      </c>
      <c r="N6" s="16" t="s">
        <v>155</v>
      </c>
      <c r="P6" s="91" t="s">
        <v>153</v>
      </c>
      <c r="Q6" s="15" t="s">
        <v>154</v>
      </c>
      <c r="R6" s="62" t="s">
        <v>155</v>
      </c>
      <c r="S6" s="15" t="s">
        <v>153</v>
      </c>
      <c r="T6" s="15" t="s">
        <v>154</v>
      </c>
      <c r="U6" s="16" t="s">
        <v>155</v>
      </c>
    </row>
    <row r="7" spans="1:21">
      <c r="A7" s="17" t="s">
        <v>81</v>
      </c>
      <c r="B7" s="18">
        <v>451391</v>
      </c>
      <c r="C7" s="18">
        <v>500682</v>
      </c>
      <c r="D7" s="19">
        <v>600817</v>
      </c>
      <c r="E7" s="27">
        <v>19.942239689824394</v>
      </c>
      <c r="F7" s="27">
        <v>20.218253535595824</v>
      </c>
      <c r="G7" s="28">
        <v>20.737206147813993</v>
      </c>
      <c r="I7" s="92">
        <v>451391</v>
      </c>
      <c r="J7" s="18">
        <v>500682</v>
      </c>
      <c r="K7" s="19">
        <v>600817</v>
      </c>
      <c r="L7" s="77">
        <v>20.281447766592457</v>
      </c>
      <c r="M7" s="77">
        <v>20.49672048869672</v>
      </c>
      <c r="N7" s="78">
        <v>21.010452474288453</v>
      </c>
      <c r="P7" s="92">
        <v>0</v>
      </c>
      <c r="Q7" s="18">
        <v>0</v>
      </c>
      <c r="R7" s="19">
        <v>0</v>
      </c>
      <c r="S7" s="77" t="s">
        <v>156</v>
      </c>
      <c r="T7" s="77" t="s">
        <v>156</v>
      </c>
      <c r="U7" s="78" t="s">
        <v>156</v>
      </c>
    </row>
    <row r="8" spans="1:21">
      <c r="A8" s="17" t="s">
        <v>157</v>
      </c>
      <c r="B8" s="18">
        <v>320168</v>
      </c>
      <c r="C8" s="18">
        <v>345341</v>
      </c>
      <c r="D8" s="19">
        <v>412053</v>
      </c>
      <c r="E8" s="27">
        <v>14.144869961987936</v>
      </c>
      <c r="F8" s="27">
        <v>13.945362314275723</v>
      </c>
      <c r="G8" s="28">
        <v>14.222014365148121</v>
      </c>
      <c r="I8" s="92">
        <v>310937</v>
      </c>
      <c r="J8" s="18">
        <v>344043</v>
      </c>
      <c r="K8" s="19">
        <v>412053</v>
      </c>
      <c r="L8" s="77">
        <v>13.970709482911618</v>
      </c>
      <c r="M8" s="77">
        <v>14.084295435211741</v>
      </c>
      <c r="N8" s="78">
        <v>14.409412472330143</v>
      </c>
      <c r="P8" s="92">
        <v>9231</v>
      </c>
      <c r="Q8" s="18">
        <v>1298</v>
      </c>
      <c r="R8" s="19">
        <v>0</v>
      </c>
      <c r="S8" s="77">
        <v>24.383865599492829</v>
      </c>
      <c r="T8" s="77">
        <v>3.8580430388776601</v>
      </c>
      <c r="U8" s="78" t="s">
        <v>156</v>
      </c>
    </row>
    <row r="9" spans="1:21">
      <c r="A9" s="17" t="s">
        <v>158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2">
        <v>0</v>
      </c>
      <c r="J9" s="18">
        <v>0</v>
      </c>
      <c r="K9" s="19">
        <v>0</v>
      </c>
      <c r="L9" s="77" t="s">
        <v>156</v>
      </c>
      <c r="M9" s="77" t="s">
        <v>156</v>
      </c>
      <c r="N9" s="78" t="s">
        <v>156</v>
      </c>
      <c r="P9" s="92">
        <v>0</v>
      </c>
      <c r="Q9" s="18">
        <v>0</v>
      </c>
      <c r="R9" s="19">
        <v>0</v>
      </c>
      <c r="S9" s="77" t="s">
        <v>156</v>
      </c>
      <c r="T9" s="77" t="s">
        <v>156</v>
      </c>
      <c r="U9" s="78" t="s">
        <v>156</v>
      </c>
    </row>
    <row r="10" spans="1:21">
      <c r="A10" s="17" t="s">
        <v>82</v>
      </c>
      <c r="B10" s="18">
        <v>515816</v>
      </c>
      <c r="C10" s="18">
        <v>561643</v>
      </c>
      <c r="D10" s="19">
        <v>635411</v>
      </c>
      <c r="E10" s="27">
        <v>22.788505548064673</v>
      </c>
      <c r="F10" s="27">
        <v>22.679945695057231</v>
      </c>
      <c r="G10" s="28">
        <v>21.931218483479391</v>
      </c>
      <c r="I10" s="92">
        <v>515816</v>
      </c>
      <c r="J10" s="18">
        <v>561643</v>
      </c>
      <c r="K10" s="19">
        <v>635411</v>
      </c>
      <c r="L10" s="77">
        <v>23.17612726255653</v>
      </c>
      <c r="M10" s="77">
        <v>22.992317649592138</v>
      </c>
      <c r="N10" s="78">
        <v>22.220197859148627</v>
      </c>
      <c r="P10" s="92">
        <v>0</v>
      </c>
      <c r="Q10" s="18">
        <v>0</v>
      </c>
      <c r="R10" s="19">
        <v>0</v>
      </c>
      <c r="S10" s="77" t="s">
        <v>156</v>
      </c>
      <c r="T10" s="77" t="s">
        <v>156</v>
      </c>
      <c r="U10" s="78" t="s">
        <v>156</v>
      </c>
    </row>
    <row r="11" spans="1:21">
      <c r="A11" s="17" t="s">
        <v>84</v>
      </c>
      <c r="B11" s="18">
        <v>236910</v>
      </c>
      <c r="C11" s="18">
        <v>263357</v>
      </c>
      <c r="D11" s="19">
        <v>299290</v>
      </c>
      <c r="E11" s="27">
        <v>10.466571121081939</v>
      </c>
      <c r="F11" s="27">
        <v>10.634731419092176</v>
      </c>
      <c r="G11" s="28">
        <v>10.329998032644299</v>
      </c>
      <c r="I11" s="92">
        <v>236910</v>
      </c>
      <c r="J11" s="18">
        <v>263357</v>
      </c>
      <c r="K11" s="19">
        <v>299290</v>
      </c>
      <c r="L11" s="77">
        <v>10.644602551631332</v>
      </c>
      <c r="M11" s="77">
        <v>10.781204073127657</v>
      </c>
      <c r="N11" s="78">
        <v>10.466112511846021</v>
      </c>
      <c r="P11" s="92">
        <v>0</v>
      </c>
      <c r="Q11" s="18">
        <v>0</v>
      </c>
      <c r="R11" s="19">
        <v>0</v>
      </c>
      <c r="S11" s="77" t="s">
        <v>156</v>
      </c>
      <c r="T11" s="77" t="s">
        <v>156</v>
      </c>
      <c r="U11" s="78" t="s">
        <v>156</v>
      </c>
    </row>
    <row r="12" spans="1:21">
      <c r="A12" s="17" t="s">
        <v>152</v>
      </c>
      <c r="B12" s="18">
        <v>439108</v>
      </c>
      <c r="C12" s="18">
        <v>557454</v>
      </c>
      <c r="D12" s="19">
        <v>655164</v>
      </c>
      <c r="E12" s="27">
        <v>19.399582591853648</v>
      </c>
      <c r="F12" s="27">
        <v>22.510787898170964</v>
      </c>
      <c r="G12" s="28">
        <v>22.612993521532189</v>
      </c>
      <c r="I12" s="92">
        <v>413461</v>
      </c>
      <c r="J12" s="18">
        <v>527870</v>
      </c>
      <c r="K12" s="19">
        <v>620068</v>
      </c>
      <c r="L12" s="77">
        <v>18.577215041999249</v>
      </c>
      <c r="M12" s="77">
        <v>21.609732014269209</v>
      </c>
      <c r="N12" s="78">
        <v>21.683656162903333</v>
      </c>
      <c r="P12" s="92">
        <v>25647</v>
      </c>
      <c r="Q12" s="18">
        <v>29584</v>
      </c>
      <c r="R12" s="19">
        <v>35096</v>
      </c>
      <c r="S12" s="77">
        <v>67.747048102068305</v>
      </c>
      <c r="T12" s="77">
        <v>87.93246938532873</v>
      </c>
      <c r="U12" s="78">
        <v>93.14225053078556</v>
      </c>
    </row>
    <row r="13" spans="1:21">
      <c r="A13" s="17" t="s">
        <v>159</v>
      </c>
      <c r="B13" s="18">
        <v>24186</v>
      </c>
      <c r="C13" s="18">
        <v>29636</v>
      </c>
      <c r="D13" s="19">
        <v>37024</v>
      </c>
      <c r="E13" s="27">
        <v>1.0685259766767454</v>
      </c>
      <c r="F13" s="27">
        <v>1.1967439647938569</v>
      </c>
      <c r="G13" s="28">
        <v>1.2778838155655803</v>
      </c>
      <c r="I13" s="92">
        <v>24186</v>
      </c>
      <c r="J13" s="18">
        <v>29636</v>
      </c>
      <c r="K13" s="19">
        <v>37024</v>
      </c>
      <c r="L13" s="77">
        <v>1.086701098787537</v>
      </c>
      <c r="M13" s="77">
        <v>1.2132267754842714</v>
      </c>
      <c r="N13" s="78">
        <v>1.2947220075464836</v>
      </c>
      <c r="P13" s="92">
        <v>0</v>
      </c>
      <c r="Q13" s="18">
        <v>0</v>
      </c>
      <c r="R13" s="19">
        <v>0</v>
      </c>
      <c r="S13" s="77" t="s">
        <v>156</v>
      </c>
      <c r="T13" s="77" t="s">
        <v>156</v>
      </c>
      <c r="U13" s="78" t="s">
        <v>156</v>
      </c>
    </row>
    <row r="14" spans="1:21">
      <c r="A14" s="17" t="s">
        <v>160</v>
      </c>
      <c r="B14" s="18">
        <v>2979</v>
      </c>
      <c r="C14" s="18">
        <v>2762</v>
      </c>
      <c r="D14" s="19">
        <v>2584</v>
      </c>
      <c r="E14" s="27">
        <v>0.13161080313073781</v>
      </c>
      <c r="F14" s="27">
        <v>0.11153350083549173</v>
      </c>
      <c r="G14" s="28">
        <v>8.9186791795091272E-2</v>
      </c>
      <c r="I14" s="92">
        <v>0</v>
      </c>
      <c r="J14" s="18">
        <v>0</v>
      </c>
      <c r="K14" s="19">
        <v>0</v>
      </c>
      <c r="L14" s="77" t="s">
        <v>156</v>
      </c>
      <c r="M14" s="77" t="s">
        <v>156</v>
      </c>
      <c r="N14" s="78" t="s">
        <v>156</v>
      </c>
      <c r="P14" s="92">
        <v>2979</v>
      </c>
      <c r="Q14" s="18">
        <v>2762</v>
      </c>
      <c r="R14" s="19">
        <v>2584</v>
      </c>
      <c r="S14" s="77">
        <v>7.8690862984388623</v>
      </c>
      <c r="T14" s="77">
        <v>8.2094875757936041</v>
      </c>
      <c r="U14" s="78">
        <v>6.8577494692144372</v>
      </c>
    </row>
    <row r="15" spans="1:21">
      <c r="A15" s="17" t="s">
        <v>161</v>
      </c>
      <c r="B15" s="18">
        <v>12431</v>
      </c>
      <c r="C15" s="18">
        <v>13512</v>
      </c>
      <c r="D15" s="19">
        <v>15103</v>
      </c>
      <c r="E15" s="27">
        <v>0.54919566757912108</v>
      </c>
      <c r="F15" s="27">
        <v>0.54563383898955975</v>
      </c>
      <c r="G15" s="28">
        <v>0.52128023083640229</v>
      </c>
      <c r="I15" s="92">
        <v>12431</v>
      </c>
      <c r="J15" s="18">
        <v>13512</v>
      </c>
      <c r="K15" s="19">
        <v>15103</v>
      </c>
      <c r="L15" s="77">
        <v>0.55853722645447257</v>
      </c>
      <c r="M15" s="77">
        <v>0.553148879415018</v>
      </c>
      <c r="N15" s="78">
        <v>0.52814894338738494</v>
      </c>
      <c r="P15" s="92">
        <v>0</v>
      </c>
      <c r="Q15" s="18">
        <v>0</v>
      </c>
      <c r="R15" s="19">
        <v>0</v>
      </c>
      <c r="S15" s="77" t="s">
        <v>156</v>
      </c>
      <c r="T15" s="77" t="s">
        <v>156</v>
      </c>
      <c r="U15" s="78" t="s">
        <v>156</v>
      </c>
    </row>
    <row r="16" spans="1:21">
      <c r="A16" s="17" t="s">
        <v>162</v>
      </c>
      <c r="B16" s="18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  <c r="I16" s="92">
        <v>0</v>
      </c>
      <c r="J16" s="18">
        <v>0</v>
      </c>
      <c r="K16" s="19">
        <v>0</v>
      </c>
      <c r="L16" s="77" t="s">
        <v>156</v>
      </c>
      <c r="M16" s="77" t="s">
        <v>156</v>
      </c>
      <c r="N16" s="78" t="s">
        <v>156</v>
      </c>
      <c r="P16" s="92">
        <v>0</v>
      </c>
      <c r="Q16" s="18">
        <v>0</v>
      </c>
      <c r="R16" s="19">
        <v>0</v>
      </c>
      <c r="S16" s="77" t="s">
        <v>156</v>
      </c>
      <c r="T16" s="77" t="s">
        <v>156</v>
      </c>
      <c r="U16" s="78" t="s">
        <v>156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2">
        <v>0</v>
      </c>
      <c r="J17" s="18">
        <v>0</v>
      </c>
      <c r="K17" s="19">
        <v>0</v>
      </c>
      <c r="L17" s="77" t="s">
        <v>156</v>
      </c>
      <c r="M17" s="77" t="s">
        <v>156</v>
      </c>
      <c r="N17" s="78" t="s">
        <v>156</v>
      </c>
      <c r="P17" s="92">
        <v>0</v>
      </c>
      <c r="Q17" s="18">
        <v>0</v>
      </c>
      <c r="R17" s="19">
        <v>0</v>
      </c>
      <c r="S17" s="77" t="s">
        <v>156</v>
      </c>
      <c r="T17" s="77" t="s">
        <v>156</v>
      </c>
      <c r="U17" s="78" t="s">
        <v>156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2">
        <v>0</v>
      </c>
      <c r="J18" s="18">
        <v>0</v>
      </c>
      <c r="K18" s="19">
        <v>0</v>
      </c>
      <c r="L18" s="77" t="s">
        <v>156</v>
      </c>
      <c r="M18" s="77" t="s">
        <v>156</v>
      </c>
      <c r="N18" s="78" t="s">
        <v>156</v>
      </c>
      <c r="P18" s="92">
        <v>0</v>
      </c>
      <c r="Q18" s="18">
        <v>0</v>
      </c>
      <c r="R18" s="19">
        <v>0</v>
      </c>
      <c r="S18" s="77" t="s">
        <v>156</v>
      </c>
      <c r="T18" s="77" t="s">
        <v>156</v>
      </c>
      <c r="U18" s="78" t="s">
        <v>156</v>
      </c>
    </row>
    <row r="19" spans="1:21">
      <c r="A19" s="17" t="s">
        <v>165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  <c r="I19" s="92">
        <v>0</v>
      </c>
      <c r="J19" s="18">
        <v>0</v>
      </c>
      <c r="K19" s="19">
        <v>0</v>
      </c>
      <c r="L19" s="77" t="s">
        <v>156</v>
      </c>
      <c r="M19" s="77" t="s">
        <v>156</v>
      </c>
      <c r="N19" s="78" t="s">
        <v>156</v>
      </c>
      <c r="P19" s="92">
        <v>0</v>
      </c>
      <c r="Q19" s="18">
        <v>0</v>
      </c>
      <c r="R19" s="19">
        <v>0</v>
      </c>
      <c r="S19" s="77" t="s">
        <v>156</v>
      </c>
      <c r="T19" s="77" t="s">
        <v>156</v>
      </c>
      <c r="U19" s="78" t="s">
        <v>156</v>
      </c>
    </row>
    <row r="20" spans="1:21">
      <c r="A20" s="17" t="s">
        <v>166</v>
      </c>
      <c r="B20" s="18">
        <v>0</v>
      </c>
      <c r="C20" s="18">
        <v>0</v>
      </c>
      <c r="D20" s="19">
        <v>0</v>
      </c>
      <c r="E20" s="27" t="s">
        <v>156</v>
      </c>
      <c r="F20" s="27" t="s">
        <v>156</v>
      </c>
      <c r="G20" s="28" t="s">
        <v>156</v>
      </c>
      <c r="I20" s="92">
        <v>0</v>
      </c>
      <c r="J20" s="18">
        <v>0</v>
      </c>
      <c r="K20" s="19">
        <v>0</v>
      </c>
      <c r="L20" s="77" t="s">
        <v>156</v>
      </c>
      <c r="M20" s="77" t="s">
        <v>156</v>
      </c>
      <c r="N20" s="78" t="s">
        <v>156</v>
      </c>
      <c r="P20" s="92">
        <v>0</v>
      </c>
      <c r="Q20" s="18">
        <v>0</v>
      </c>
      <c r="R20" s="19">
        <v>0</v>
      </c>
      <c r="S20" s="77" t="s">
        <v>156</v>
      </c>
      <c r="T20" s="77" t="s">
        <v>156</v>
      </c>
      <c r="U20" s="78" t="s">
        <v>156</v>
      </c>
    </row>
    <row r="21" spans="1:21">
      <c r="A21" s="17" t="s">
        <v>167</v>
      </c>
      <c r="B21" s="18">
        <v>88644</v>
      </c>
      <c r="C21" s="18">
        <v>0</v>
      </c>
      <c r="D21" s="19">
        <v>0</v>
      </c>
      <c r="E21" s="27">
        <v>3.9162497592215919</v>
      </c>
      <c r="F21" s="27" t="s">
        <v>156</v>
      </c>
      <c r="G21" s="28" t="s">
        <v>156</v>
      </c>
      <c r="I21" s="92">
        <v>88644</v>
      </c>
      <c r="J21" s="18">
        <v>0</v>
      </c>
      <c r="K21" s="19">
        <v>0</v>
      </c>
      <c r="L21" s="77">
        <v>3.9828633176599038</v>
      </c>
      <c r="M21" s="77" t="s">
        <v>156</v>
      </c>
      <c r="N21" s="78" t="s">
        <v>156</v>
      </c>
      <c r="P21" s="92">
        <v>0</v>
      </c>
      <c r="Q21" s="18">
        <v>0</v>
      </c>
      <c r="R21" s="19">
        <v>0</v>
      </c>
      <c r="S21" s="77" t="s">
        <v>156</v>
      </c>
      <c r="T21" s="77" t="s">
        <v>156</v>
      </c>
      <c r="U21" s="78" t="s">
        <v>156</v>
      </c>
    </row>
    <row r="22" spans="1:21">
      <c r="A22" s="17" t="s">
        <v>168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2">
        <v>0</v>
      </c>
      <c r="J22" s="18">
        <v>0</v>
      </c>
      <c r="K22" s="19">
        <v>0</v>
      </c>
      <c r="L22" s="77" t="s">
        <v>156</v>
      </c>
      <c r="M22" s="77" t="s">
        <v>156</v>
      </c>
      <c r="N22" s="78" t="s">
        <v>156</v>
      </c>
      <c r="P22" s="92">
        <v>0</v>
      </c>
      <c r="Q22" s="18">
        <v>0</v>
      </c>
      <c r="R22" s="19">
        <v>0</v>
      </c>
      <c r="S22" s="77" t="s">
        <v>156</v>
      </c>
      <c r="T22" s="77" t="s">
        <v>156</v>
      </c>
      <c r="U22" s="78" t="s">
        <v>156</v>
      </c>
    </row>
    <row r="23" spans="1:21">
      <c r="A23" s="17" t="s">
        <v>169</v>
      </c>
      <c r="B23" s="18">
        <v>6918</v>
      </c>
      <c r="C23" s="18">
        <v>17601</v>
      </c>
      <c r="D23" s="19">
        <v>32476</v>
      </c>
      <c r="E23" s="27">
        <v>0.30563394966715146</v>
      </c>
      <c r="F23" s="27">
        <v>0.71075349319532577</v>
      </c>
      <c r="G23" s="28">
        <v>1.1209095396042508</v>
      </c>
      <c r="I23" s="92">
        <v>6918</v>
      </c>
      <c r="J23" s="18">
        <v>17601</v>
      </c>
      <c r="K23" s="19">
        <v>32476</v>
      </c>
      <c r="L23" s="77">
        <v>0.31083263877500128</v>
      </c>
      <c r="M23" s="77">
        <v>0.72054273435344385</v>
      </c>
      <c r="N23" s="78">
        <v>1.1356793408891421</v>
      </c>
      <c r="P23" s="92">
        <v>0</v>
      </c>
      <c r="Q23" s="18">
        <v>0</v>
      </c>
      <c r="R23" s="19">
        <v>0</v>
      </c>
      <c r="S23" s="77" t="s">
        <v>156</v>
      </c>
      <c r="T23" s="77" t="s">
        <v>156</v>
      </c>
      <c r="U23" s="78" t="s">
        <v>156</v>
      </c>
    </row>
    <row r="24" spans="1:21">
      <c r="A24" s="17" t="s">
        <v>170</v>
      </c>
      <c r="B24" s="18">
        <v>0</v>
      </c>
      <c r="C24" s="18">
        <v>0</v>
      </c>
      <c r="D24" s="19">
        <v>0</v>
      </c>
      <c r="E24" s="27" t="s">
        <v>156</v>
      </c>
      <c r="F24" s="27" t="s">
        <v>156</v>
      </c>
      <c r="G24" s="28" t="s">
        <v>156</v>
      </c>
      <c r="I24" s="92">
        <v>0</v>
      </c>
      <c r="J24" s="18">
        <v>0</v>
      </c>
      <c r="K24" s="19">
        <v>0</v>
      </c>
      <c r="L24" s="77" t="s">
        <v>156</v>
      </c>
      <c r="M24" s="77" t="s">
        <v>156</v>
      </c>
      <c r="N24" s="78" t="s">
        <v>156</v>
      </c>
      <c r="P24" s="92">
        <v>0</v>
      </c>
      <c r="Q24" s="18">
        <v>0</v>
      </c>
      <c r="R24" s="19">
        <v>0</v>
      </c>
      <c r="S24" s="77" t="s">
        <v>156</v>
      </c>
      <c r="T24" s="77" t="s">
        <v>156</v>
      </c>
      <c r="U24" s="78" t="s">
        <v>156</v>
      </c>
    </row>
    <row r="25" spans="1:21">
      <c r="A25" s="17" t="s">
        <v>171</v>
      </c>
      <c r="B25" s="18">
        <v>0</v>
      </c>
      <c r="C25" s="18">
        <v>0</v>
      </c>
      <c r="D25" s="19">
        <v>0</v>
      </c>
      <c r="E25" s="27" t="s">
        <v>156</v>
      </c>
      <c r="F25" s="27" t="s">
        <v>156</v>
      </c>
      <c r="G25" s="28" t="s">
        <v>156</v>
      </c>
      <c r="I25" s="92">
        <v>0</v>
      </c>
      <c r="J25" s="18">
        <v>0</v>
      </c>
      <c r="K25" s="19">
        <v>0</v>
      </c>
      <c r="L25" s="77" t="s">
        <v>156</v>
      </c>
      <c r="M25" s="77" t="s">
        <v>156</v>
      </c>
      <c r="N25" s="78" t="s">
        <v>156</v>
      </c>
      <c r="P25" s="92">
        <v>0</v>
      </c>
      <c r="Q25" s="18">
        <v>0</v>
      </c>
      <c r="R25" s="19">
        <v>0</v>
      </c>
      <c r="S25" s="77" t="s">
        <v>156</v>
      </c>
      <c r="T25" s="77" t="s">
        <v>156</v>
      </c>
      <c r="U25" s="78" t="s">
        <v>156</v>
      </c>
    </row>
    <row r="26" spans="1:21">
      <c r="A26" s="17" t="s">
        <v>172</v>
      </c>
      <c r="B26" s="18">
        <v>156405</v>
      </c>
      <c r="C26" s="18">
        <v>175741</v>
      </c>
      <c r="D26" s="19">
        <v>198018</v>
      </c>
      <c r="E26" s="27">
        <v>6.9098985107965918</v>
      </c>
      <c r="F26" s="27">
        <v>7.0966723281427049</v>
      </c>
      <c r="G26" s="28">
        <v>6.8345937065326563</v>
      </c>
      <c r="I26" s="92">
        <v>156405</v>
      </c>
      <c r="J26" s="18">
        <v>175741</v>
      </c>
      <c r="K26" s="19">
        <v>198018</v>
      </c>
      <c r="L26" s="77">
        <v>7.0274326203532924</v>
      </c>
      <c r="M26" s="77">
        <v>7.1944151285727269</v>
      </c>
      <c r="N26" s="78">
        <v>6.9246505642377807</v>
      </c>
      <c r="P26" s="92">
        <v>0</v>
      </c>
      <c r="Q26" s="18">
        <v>0</v>
      </c>
      <c r="R26" s="19">
        <v>0</v>
      </c>
      <c r="S26" s="77" t="s">
        <v>156</v>
      </c>
      <c r="T26" s="77" t="s">
        <v>156</v>
      </c>
      <c r="U26" s="78" t="s">
        <v>156</v>
      </c>
    </row>
    <row r="27" spans="1:21">
      <c r="A27" s="17" t="s">
        <v>173</v>
      </c>
      <c r="B27" s="18">
        <v>801</v>
      </c>
      <c r="C27" s="18">
        <v>836</v>
      </c>
      <c r="D27" s="19">
        <v>826</v>
      </c>
      <c r="E27" s="27">
        <v>3.5387799029110774E-2</v>
      </c>
      <c r="F27" s="27">
        <v>3.3758872809004734E-2</v>
      </c>
      <c r="G27" s="28">
        <v>2.8509400163601158E-2</v>
      </c>
      <c r="I27" s="92">
        <v>801</v>
      </c>
      <c r="J27" s="18">
        <v>836</v>
      </c>
      <c r="K27" s="19">
        <v>826</v>
      </c>
      <c r="L27" s="77">
        <v>3.5989728774035272E-2</v>
      </c>
      <c r="M27" s="77">
        <v>3.4223835345689395E-2</v>
      </c>
      <c r="N27" s="78">
        <v>2.8885057752630602E-2</v>
      </c>
      <c r="P27" s="92">
        <v>0</v>
      </c>
      <c r="Q27" s="18">
        <v>0</v>
      </c>
      <c r="R27" s="19">
        <v>0</v>
      </c>
      <c r="S27" s="77" t="s">
        <v>156</v>
      </c>
      <c r="T27" s="77" t="s">
        <v>156</v>
      </c>
      <c r="U27" s="78" t="s">
        <v>156</v>
      </c>
    </row>
    <row r="28" spans="1:21">
      <c r="A28" s="17" t="s">
        <v>174</v>
      </c>
      <c r="B28" s="18">
        <v>4720</v>
      </c>
      <c r="C28" s="18">
        <v>4870</v>
      </c>
      <c r="D28" s="19">
        <v>5729</v>
      </c>
      <c r="E28" s="27">
        <v>0.20852735507790618</v>
      </c>
      <c r="F28" s="27">
        <v>0.19665754854049408</v>
      </c>
      <c r="G28" s="28">
        <v>0.19773650549306421</v>
      </c>
      <c r="I28" s="92">
        <v>4720</v>
      </c>
      <c r="J28" s="18">
        <v>4870</v>
      </c>
      <c r="K28" s="19">
        <v>5729</v>
      </c>
      <c r="L28" s="77">
        <v>0.21207430688320411</v>
      </c>
      <c r="M28" s="77">
        <v>0.19936612216926716</v>
      </c>
      <c r="N28" s="78">
        <v>0.20034200467895971</v>
      </c>
      <c r="P28" s="92">
        <v>0</v>
      </c>
      <c r="Q28" s="18">
        <v>0</v>
      </c>
      <c r="R28" s="19">
        <v>0</v>
      </c>
      <c r="S28" s="77" t="s">
        <v>156</v>
      </c>
      <c r="T28" s="77" t="s">
        <v>156</v>
      </c>
      <c r="U28" s="78" t="s">
        <v>156</v>
      </c>
    </row>
    <row r="29" spans="1:21">
      <c r="A29" s="17" t="s">
        <v>175</v>
      </c>
      <c r="B29" s="18">
        <v>0</v>
      </c>
      <c r="C29" s="18">
        <v>0</v>
      </c>
      <c r="D29" s="19">
        <v>0</v>
      </c>
      <c r="E29" s="27" t="s">
        <v>156</v>
      </c>
      <c r="F29" s="27" t="s">
        <v>156</v>
      </c>
      <c r="G29" s="28" t="s">
        <v>156</v>
      </c>
      <c r="I29" s="92">
        <v>0</v>
      </c>
      <c r="J29" s="18">
        <v>0</v>
      </c>
      <c r="K29" s="19">
        <v>0</v>
      </c>
      <c r="L29" s="77" t="s">
        <v>156</v>
      </c>
      <c r="M29" s="77" t="s">
        <v>156</v>
      </c>
      <c r="N29" s="78" t="s">
        <v>156</v>
      </c>
      <c r="P29" s="92">
        <v>0</v>
      </c>
      <c r="Q29" s="18">
        <v>0</v>
      </c>
      <c r="R29" s="19">
        <v>0</v>
      </c>
      <c r="S29" s="77" t="s">
        <v>156</v>
      </c>
      <c r="T29" s="77" t="s">
        <v>156</v>
      </c>
      <c r="U29" s="78" t="s">
        <v>156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2">
        <v>0</v>
      </c>
      <c r="J30" s="18">
        <v>0</v>
      </c>
      <c r="K30" s="19">
        <v>0</v>
      </c>
      <c r="L30" s="77" t="s">
        <v>156</v>
      </c>
      <c r="M30" s="77" t="s">
        <v>156</v>
      </c>
      <c r="N30" s="78" t="s">
        <v>156</v>
      </c>
      <c r="P30" s="92">
        <v>0</v>
      </c>
      <c r="Q30" s="18">
        <v>0</v>
      </c>
      <c r="R30" s="19">
        <v>0</v>
      </c>
      <c r="S30" s="77" t="s">
        <v>156</v>
      </c>
      <c r="T30" s="77" t="s">
        <v>156</v>
      </c>
      <c r="U30" s="78" t="s">
        <v>156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2">
        <v>0</v>
      </c>
      <c r="J31" s="18">
        <v>0</v>
      </c>
      <c r="K31" s="19">
        <v>0</v>
      </c>
      <c r="L31" s="77" t="s">
        <v>156</v>
      </c>
      <c r="M31" s="77" t="s">
        <v>156</v>
      </c>
      <c r="N31" s="78" t="s">
        <v>156</v>
      </c>
      <c r="P31" s="92">
        <v>0</v>
      </c>
      <c r="Q31" s="18">
        <v>0</v>
      </c>
      <c r="R31" s="19">
        <v>0</v>
      </c>
      <c r="S31" s="77" t="s">
        <v>156</v>
      </c>
      <c r="T31" s="77" t="s">
        <v>156</v>
      </c>
      <c r="U31" s="78" t="s">
        <v>156</v>
      </c>
    </row>
    <row r="32" spans="1:21">
      <c r="A32" s="17" t="s">
        <v>178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  <c r="I32" s="92">
        <v>0</v>
      </c>
      <c r="J32" s="18">
        <v>0</v>
      </c>
      <c r="K32" s="19">
        <v>0</v>
      </c>
      <c r="L32" s="77" t="s">
        <v>156</v>
      </c>
      <c r="M32" s="77" t="s">
        <v>156</v>
      </c>
      <c r="N32" s="78" t="s">
        <v>156</v>
      </c>
      <c r="P32" s="92">
        <v>0</v>
      </c>
      <c r="Q32" s="18">
        <v>0</v>
      </c>
      <c r="R32" s="19">
        <v>0</v>
      </c>
      <c r="S32" s="77" t="s">
        <v>156</v>
      </c>
      <c r="T32" s="77" t="s">
        <v>156</v>
      </c>
      <c r="U32" s="78" t="s">
        <v>156</v>
      </c>
    </row>
    <row r="33" spans="1:21">
      <c r="A33" s="17" t="s">
        <v>179</v>
      </c>
      <c r="B33" s="18">
        <v>3015</v>
      </c>
      <c r="C33" s="18">
        <v>2951</v>
      </c>
      <c r="D33" s="19">
        <v>2795</v>
      </c>
      <c r="E33" s="27">
        <v>0.13320126600845067</v>
      </c>
      <c r="F33" s="27">
        <v>0.11916559050164231</v>
      </c>
      <c r="G33" s="28">
        <v>9.6469459391362269E-2</v>
      </c>
      <c r="I33" s="92">
        <v>3015</v>
      </c>
      <c r="J33" s="18">
        <v>2951</v>
      </c>
      <c r="K33" s="19">
        <v>2795</v>
      </c>
      <c r="L33" s="77">
        <v>0.13546695662136873</v>
      </c>
      <c r="M33" s="77">
        <v>0.12080686376211651</v>
      </c>
      <c r="N33" s="78">
        <v>9.774060099104423E-2</v>
      </c>
      <c r="P33" s="92">
        <v>0</v>
      </c>
      <c r="Q33" s="18">
        <v>0</v>
      </c>
      <c r="R33" s="19">
        <v>0</v>
      </c>
      <c r="S33" s="77" t="s">
        <v>156</v>
      </c>
      <c r="T33" s="77" t="s">
        <v>156</v>
      </c>
      <c r="U33" s="78" t="s">
        <v>156</v>
      </c>
    </row>
    <row r="34" spans="1:21">
      <c r="A34" s="17" t="s">
        <v>180</v>
      </c>
      <c r="B34" s="18">
        <v>0</v>
      </c>
      <c r="C34" s="18">
        <v>0</v>
      </c>
      <c r="D34" s="19">
        <v>0</v>
      </c>
      <c r="E34" s="27" t="s">
        <v>156</v>
      </c>
      <c r="F34" s="27" t="s">
        <v>156</v>
      </c>
      <c r="G34" s="28" t="s">
        <v>156</v>
      </c>
      <c r="I34" s="92">
        <v>0</v>
      </c>
      <c r="J34" s="18">
        <v>0</v>
      </c>
      <c r="K34" s="19">
        <v>0</v>
      </c>
      <c r="L34" s="77" t="s">
        <v>156</v>
      </c>
      <c r="M34" s="77" t="s">
        <v>156</v>
      </c>
      <c r="N34" s="78" t="s">
        <v>156</v>
      </c>
      <c r="P34" s="92">
        <v>0</v>
      </c>
      <c r="Q34" s="18">
        <v>0</v>
      </c>
      <c r="R34" s="19">
        <v>0</v>
      </c>
      <c r="S34" s="77" t="s">
        <v>156</v>
      </c>
      <c r="T34" s="77" t="s">
        <v>156</v>
      </c>
      <c r="U34" s="78" t="s">
        <v>156</v>
      </c>
    </row>
    <row r="35" spans="1:21">
      <c r="A35" s="17" t="s">
        <v>181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  <c r="I35" s="92">
        <v>0</v>
      </c>
      <c r="J35" s="18">
        <v>0</v>
      </c>
      <c r="K35" s="19">
        <v>0</v>
      </c>
      <c r="L35" s="77" t="s">
        <v>156</v>
      </c>
      <c r="M35" s="77" t="s">
        <v>156</v>
      </c>
      <c r="N35" s="78" t="s">
        <v>156</v>
      </c>
      <c r="P35" s="92">
        <v>0</v>
      </c>
      <c r="Q35" s="18">
        <v>0</v>
      </c>
      <c r="R35" s="19">
        <v>0</v>
      </c>
      <c r="S35" s="77" t="s">
        <v>156</v>
      </c>
      <c r="T35" s="77" t="s">
        <v>156</v>
      </c>
      <c r="U35" s="78" t="s">
        <v>156</v>
      </c>
    </row>
    <row r="36" spans="1:21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2" t="s">
        <v>5</v>
      </c>
      <c r="J36" s="18" t="s">
        <v>5</v>
      </c>
      <c r="K36" s="19" t="s">
        <v>5</v>
      </c>
      <c r="L36" s="77" t="s">
        <v>5</v>
      </c>
      <c r="M36" s="77" t="s">
        <v>5</v>
      </c>
      <c r="N36" s="78" t="s">
        <v>5</v>
      </c>
      <c r="P36" s="92" t="s">
        <v>5</v>
      </c>
      <c r="Q36" s="18" t="s">
        <v>5</v>
      </c>
      <c r="R36" s="19" t="s">
        <v>5</v>
      </c>
      <c r="S36" s="77" t="s">
        <v>5</v>
      </c>
      <c r="T36" s="77" t="s">
        <v>5</v>
      </c>
      <c r="U36" s="78" t="s">
        <v>5</v>
      </c>
    </row>
    <row r="37" spans="1:21" ht="13.8" thickBot="1">
      <c r="A37" s="20" t="s">
        <v>4</v>
      </c>
      <c r="B37" s="21">
        <v>2263492</v>
      </c>
      <c r="C37" s="21">
        <v>2476386</v>
      </c>
      <c r="D37" s="22">
        <v>2897290</v>
      </c>
      <c r="E37" s="23">
        <v>100</v>
      </c>
      <c r="F37" s="23">
        <v>100</v>
      </c>
      <c r="G37" s="47">
        <v>100</v>
      </c>
      <c r="I37" s="93">
        <v>2225635</v>
      </c>
      <c r="J37" s="21">
        <v>2442742</v>
      </c>
      <c r="K37" s="22">
        <v>2859610</v>
      </c>
      <c r="L37" s="80">
        <v>100</v>
      </c>
      <c r="M37" s="80">
        <v>100</v>
      </c>
      <c r="N37" s="81">
        <v>100</v>
      </c>
      <c r="P37" s="93">
        <v>37857</v>
      </c>
      <c r="Q37" s="21">
        <v>33644</v>
      </c>
      <c r="R37" s="22">
        <v>37680</v>
      </c>
      <c r="S37" s="80">
        <v>100</v>
      </c>
      <c r="T37" s="80">
        <v>100</v>
      </c>
      <c r="U37" s="81">
        <v>100</v>
      </c>
    </row>
    <row r="38" spans="1:21">
      <c r="I38" s="99"/>
      <c r="P38" s="99"/>
    </row>
    <row r="39" spans="1:21" ht="16.2" thickBot="1">
      <c r="A39" s="5" t="s">
        <v>118</v>
      </c>
      <c r="B39" s="6"/>
      <c r="C39" s="6"/>
      <c r="D39" s="173" t="s">
        <v>104</v>
      </c>
      <c r="E39" s="173"/>
      <c r="F39" s="6"/>
      <c r="I39" s="173" t="s">
        <v>107</v>
      </c>
      <c r="J39" s="173"/>
      <c r="K39" s="173"/>
      <c r="L39" s="173"/>
      <c r="M39" s="173"/>
      <c r="N39" s="173"/>
      <c r="P39" s="173" t="s">
        <v>108</v>
      </c>
      <c r="Q39" s="173"/>
      <c r="R39" s="173"/>
      <c r="S39" s="173"/>
      <c r="T39" s="173"/>
      <c r="U39" s="173"/>
    </row>
    <row r="40" spans="1:21">
      <c r="A40" s="7"/>
      <c r="B40" s="8"/>
      <c r="C40" s="9" t="s">
        <v>31</v>
      </c>
      <c r="D40" s="84"/>
      <c r="E40" s="11"/>
      <c r="F40" s="9" t="s">
        <v>2</v>
      </c>
      <c r="G40" s="12"/>
      <c r="I40" s="7"/>
      <c r="J40" s="9" t="s">
        <v>31</v>
      </c>
      <c r="K40" s="84"/>
      <c r="L40" s="11"/>
      <c r="M40" s="9" t="s">
        <v>2</v>
      </c>
      <c r="N40" s="12"/>
      <c r="P40" s="7"/>
      <c r="Q40" s="9" t="s">
        <v>31</v>
      </c>
      <c r="R40" s="84"/>
      <c r="S40" s="11"/>
      <c r="T40" s="9" t="s">
        <v>2</v>
      </c>
      <c r="U40" s="12"/>
    </row>
    <row r="41" spans="1:21">
      <c r="A41" s="13" t="s">
        <v>3</v>
      </c>
      <c r="B41" s="14" t="s">
        <v>153</v>
      </c>
      <c r="C41" s="15" t="s">
        <v>154</v>
      </c>
      <c r="D41" s="62" t="s">
        <v>155</v>
      </c>
      <c r="E41" s="15" t="s">
        <v>153</v>
      </c>
      <c r="F41" s="15" t="s">
        <v>154</v>
      </c>
      <c r="G41" s="16" t="s">
        <v>155</v>
      </c>
      <c r="I41" s="91" t="s">
        <v>153</v>
      </c>
      <c r="J41" s="15" t="s">
        <v>154</v>
      </c>
      <c r="K41" s="62" t="s">
        <v>155</v>
      </c>
      <c r="L41" s="15" t="s">
        <v>153</v>
      </c>
      <c r="M41" s="15" t="s">
        <v>154</v>
      </c>
      <c r="N41" s="16" t="s">
        <v>155</v>
      </c>
      <c r="P41" s="91" t="s">
        <v>153</v>
      </c>
      <c r="Q41" s="15" t="s">
        <v>154</v>
      </c>
      <c r="R41" s="62" t="s">
        <v>155</v>
      </c>
      <c r="S41" s="15" t="s">
        <v>153</v>
      </c>
      <c r="T41" s="15" t="s">
        <v>154</v>
      </c>
      <c r="U41" s="16" t="s">
        <v>155</v>
      </c>
    </row>
    <row r="42" spans="1:21">
      <c r="A42" s="17" t="s">
        <v>81</v>
      </c>
      <c r="B42" s="18">
        <v>127402</v>
      </c>
      <c r="C42" s="18">
        <v>129064</v>
      </c>
      <c r="D42" s="19">
        <v>130129</v>
      </c>
      <c r="E42" s="27">
        <v>19.395520831588932</v>
      </c>
      <c r="F42" s="27">
        <v>19.805602359534355</v>
      </c>
      <c r="G42" s="28">
        <v>19.822656466595376</v>
      </c>
      <c r="I42" s="92">
        <v>127402</v>
      </c>
      <c r="J42" s="18">
        <v>129064</v>
      </c>
      <c r="K42" s="19">
        <v>130129</v>
      </c>
      <c r="L42" s="77">
        <v>19.941491268299632</v>
      </c>
      <c r="M42" s="77">
        <v>20.229403669580972</v>
      </c>
      <c r="N42" s="78">
        <v>20.250452071123782</v>
      </c>
      <c r="P42" s="92">
        <v>0</v>
      </c>
      <c r="Q42" s="18">
        <v>0</v>
      </c>
      <c r="R42" s="19">
        <v>0</v>
      </c>
      <c r="S42" s="77" t="s">
        <v>156</v>
      </c>
      <c r="T42" s="77" t="s">
        <v>156</v>
      </c>
      <c r="U42" s="78" t="s">
        <v>156</v>
      </c>
    </row>
    <row r="43" spans="1:21">
      <c r="A43" s="17" t="s">
        <v>157</v>
      </c>
      <c r="B43" s="18">
        <v>85202</v>
      </c>
      <c r="C43" s="18">
        <v>82112</v>
      </c>
      <c r="D43" s="19">
        <v>79215</v>
      </c>
      <c r="E43" s="27">
        <v>12.971045712728529</v>
      </c>
      <c r="F43" s="27">
        <v>12.600551826582819</v>
      </c>
      <c r="G43" s="28">
        <v>12.066885413715257</v>
      </c>
      <c r="I43" s="92">
        <v>80085</v>
      </c>
      <c r="J43" s="18">
        <v>81685</v>
      </c>
      <c r="K43" s="19">
        <v>79215</v>
      </c>
      <c r="L43" s="77">
        <v>12.535237501936987</v>
      </c>
      <c r="M43" s="77">
        <v>12.803251400465829</v>
      </c>
      <c r="N43" s="78">
        <v>12.327302605983835</v>
      </c>
      <c r="P43" s="92">
        <v>5117</v>
      </c>
      <c r="Q43" s="18">
        <v>427</v>
      </c>
      <c r="R43" s="19">
        <v>0</v>
      </c>
      <c r="S43" s="77">
        <v>28.453069395017792</v>
      </c>
      <c r="T43" s="77">
        <v>3.1277468502783474</v>
      </c>
      <c r="U43" s="78" t="s">
        <v>156</v>
      </c>
    </row>
    <row r="44" spans="1:21">
      <c r="A44" s="17" t="s">
        <v>158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  <c r="I44" s="92">
        <v>0</v>
      </c>
      <c r="J44" s="18">
        <v>0</v>
      </c>
      <c r="K44" s="19">
        <v>0</v>
      </c>
      <c r="L44" s="77" t="s">
        <v>156</v>
      </c>
      <c r="M44" s="77" t="s">
        <v>156</v>
      </c>
      <c r="N44" s="78" t="s">
        <v>156</v>
      </c>
      <c r="P44" s="92">
        <v>0</v>
      </c>
      <c r="Q44" s="18">
        <v>0</v>
      </c>
      <c r="R44" s="19">
        <v>0</v>
      </c>
      <c r="S44" s="77" t="s">
        <v>156</v>
      </c>
      <c r="T44" s="77" t="s">
        <v>156</v>
      </c>
      <c r="U44" s="78" t="s">
        <v>156</v>
      </c>
    </row>
    <row r="45" spans="1:21">
      <c r="A45" s="17" t="s">
        <v>82</v>
      </c>
      <c r="B45" s="18">
        <v>129013</v>
      </c>
      <c r="C45" s="18">
        <v>129361</v>
      </c>
      <c r="D45" s="19">
        <v>130912</v>
      </c>
      <c r="E45" s="27">
        <v>19.64077745283263</v>
      </c>
      <c r="F45" s="27">
        <v>19.851178692987382</v>
      </c>
      <c r="G45" s="28">
        <v>19.941931493786427</v>
      </c>
      <c r="I45" s="92">
        <v>129013</v>
      </c>
      <c r="J45" s="18">
        <v>129361</v>
      </c>
      <c r="K45" s="19">
        <v>130912</v>
      </c>
      <c r="L45" s="77">
        <v>20.193651693043595</v>
      </c>
      <c r="M45" s="77">
        <v>20.275955247789192</v>
      </c>
      <c r="N45" s="78">
        <v>20.372301189857424</v>
      </c>
      <c r="P45" s="92">
        <v>0</v>
      </c>
      <c r="Q45" s="18">
        <v>0</v>
      </c>
      <c r="R45" s="19">
        <v>0</v>
      </c>
      <c r="S45" s="77" t="s">
        <v>156</v>
      </c>
      <c r="T45" s="77" t="s">
        <v>156</v>
      </c>
      <c r="U45" s="78" t="s">
        <v>156</v>
      </c>
    </row>
    <row r="46" spans="1:21">
      <c r="A46" s="17" t="s">
        <v>84</v>
      </c>
      <c r="B46" s="18">
        <v>93895</v>
      </c>
      <c r="C46" s="18">
        <v>87133</v>
      </c>
      <c r="D46" s="19">
        <v>87154</v>
      </c>
      <c r="E46" s="27">
        <v>14.294457139464393</v>
      </c>
      <c r="F46" s="27">
        <v>13.371052736574931</v>
      </c>
      <c r="G46" s="28">
        <v>13.276239744327961</v>
      </c>
      <c r="I46" s="92">
        <v>93895</v>
      </c>
      <c r="J46" s="18">
        <v>87133</v>
      </c>
      <c r="K46" s="19">
        <v>87154</v>
      </c>
      <c r="L46" s="77">
        <v>14.696836177116481</v>
      </c>
      <c r="M46" s="77">
        <v>13.657167218911539</v>
      </c>
      <c r="N46" s="78">
        <v>13.562756186605</v>
      </c>
      <c r="P46" s="92">
        <v>0</v>
      </c>
      <c r="Q46" s="18">
        <v>0</v>
      </c>
      <c r="R46" s="19">
        <v>0</v>
      </c>
      <c r="S46" s="77" t="s">
        <v>156</v>
      </c>
      <c r="T46" s="77" t="s">
        <v>156</v>
      </c>
      <c r="U46" s="78" t="s">
        <v>156</v>
      </c>
    </row>
    <row r="47" spans="1:21">
      <c r="A47" s="17" t="s">
        <v>152</v>
      </c>
      <c r="B47" s="18">
        <v>122418</v>
      </c>
      <c r="C47" s="18">
        <v>153623</v>
      </c>
      <c r="D47" s="19">
        <v>153043</v>
      </c>
      <c r="E47" s="27">
        <v>18.636762917077078</v>
      </c>
      <c r="F47" s="27">
        <v>23.574320114662076</v>
      </c>
      <c r="G47" s="28">
        <v>23.313164733588639</v>
      </c>
      <c r="I47" s="92">
        <v>110576</v>
      </c>
      <c r="J47" s="18">
        <v>141335</v>
      </c>
      <c r="K47" s="19">
        <v>140452</v>
      </c>
      <c r="L47" s="77">
        <v>17.307815720973768</v>
      </c>
      <c r="M47" s="77">
        <v>22.152751872251184</v>
      </c>
      <c r="N47" s="78">
        <v>21.856899647991433</v>
      </c>
      <c r="P47" s="92">
        <v>11842</v>
      </c>
      <c r="Q47" s="18">
        <v>12288</v>
      </c>
      <c r="R47" s="19">
        <v>12591</v>
      </c>
      <c r="S47" s="77">
        <v>65.847419928825616</v>
      </c>
      <c r="T47" s="77">
        <v>90.008789920890706</v>
      </c>
      <c r="U47" s="78">
        <v>90.791750793192961</v>
      </c>
    </row>
    <row r="48" spans="1:21">
      <c r="A48" s="17" t="s">
        <v>159</v>
      </c>
      <c r="B48" s="18">
        <v>13535</v>
      </c>
      <c r="C48" s="18">
        <v>13808</v>
      </c>
      <c r="D48" s="19">
        <v>14158</v>
      </c>
      <c r="E48" s="27">
        <v>2.0605514391889939</v>
      </c>
      <c r="F48" s="27">
        <v>2.1189158663953571</v>
      </c>
      <c r="G48" s="28">
        <v>2.156699661520932</v>
      </c>
      <c r="I48" s="92">
        <v>13535</v>
      </c>
      <c r="J48" s="18">
        <v>13808</v>
      </c>
      <c r="K48" s="19">
        <v>14158</v>
      </c>
      <c r="L48" s="77">
        <v>2.118554530670127</v>
      </c>
      <c r="M48" s="77">
        <v>2.1642565383807573</v>
      </c>
      <c r="N48" s="78">
        <v>2.2032437075745643</v>
      </c>
      <c r="P48" s="92">
        <v>0</v>
      </c>
      <c r="Q48" s="18">
        <v>0</v>
      </c>
      <c r="R48" s="19">
        <v>0</v>
      </c>
      <c r="S48" s="77" t="s">
        <v>156</v>
      </c>
      <c r="T48" s="77" t="s">
        <v>156</v>
      </c>
      <c r="U48" s="78" t="s">
        <v>156</v>
      </c>
    </row>
    <row r="49" spans="1:21">
      <c r="A49" s="17" t="s">
        <v>160</v>
      </c>
      <c r="B49" s="18">
        <v>1025</v>
      </c>
      <c r="C49" s="18">
        <v>937</v>
      </c>
      <c r="D49" s="19">
        <v>1277</v>
      </c>
      <c r="E49" s="27">
        <v>0.15604471556473723</v>
      </c>
      <c r="F49" s="27">
        <v>0.14378796109591899</v>
      </c>
      <c r="G49" s="28">
        <v>0.1945264491991969</v>
      </c>
      <c r="I49" s="92">
        <v>0</v>
      </c>
      <c r="J49" s="18">
        <v>0</v>
      </c>
      <c r="K49" s="19">
        <v>0</v>
      </c>
      <c r="L49" s="77" t="s">
        <v>156</v>
      </c>
      <c r="M49" s="77" t="s">
        <v>156</v>
      </c>
      <c r="N49" s="78" t="s">
        <v>156</v>
      </c>
      <c r="P49" s="92">
        <v>1025</v>
      </c>
      <c r="Q49" s="18">
        <v>937</v>
      </c>
      <c r="R49" s="19">
        <v>1277</v>
      </c>
      <c r="S49" s="77">
        <v>5.6995106761565832</v>
      </c>
      <c r="T49" s="77">
        <v>6.8634632288309403</v>
      </c>
      <c r="U49" s="78">
        <v>9.2082492068070376</v>
      </c>
    </row>
    <row r="50" spans="1:21">
      <c r="A50" s="17" t="s">
        <v>161</v>
      </c>
      <c r="B50" s="18">
        <v>8173</v>
      </c>
      <c r="C50" s="18">
        <v>8948</v>
      </c>
      <c r="D50" s="19">
        <v>9942</v>
      </c>
      <c r="E50" s="27">
        <v>1.2442472783518024</v>
      </c>
      <c r="F50" s="27">
        <v>1.3731213189821592</v>
      </c>
      <c r="G50" s="28">
        <v>1.5144729506173968</v>
      </c>
      <c r="I50" s="92">
        <v>8173</v>
      </c>
      <c r="J50" s="18">
        <v>8948</v>
      </c>
      <c r="K50" s="19">
        <v>9942</v>
      </c>
      <c r="L50" s="77">
        <v>1.2792719748183929</v>
      </c>
      <c r="M50" s="77">
        <v>1.4025034404280865</v>
      </c>
      <c r="N50" s="78">
        <v>1.547157009514502</v>
      </c>
      <c r="P50" s="92">
        <v>0</v>
      </c>
      <c r="Q50" s="18">
        <v>0</v>
      </c>
      <c r="R50" s="19">
        <v>0</v>
      </c>
      <c r="S50" s="77" t="s">
        <v>156</v>
      </c>
      <c r="T50" s="77" t="s">
        <v>156</v>
      </c>
      <c r="U50" s="78" t="s">
        <v>156</v>
      </c>
    </row>
    <row r="51" spans="1:21">
      <c r="A51" s="17" t="s">
        <v>162</v>
      </c>
      <c r="B51" s="18">
        <v>0</v>
      </c>
      <c r="C51" s="18">
        <v>0</v>
      </c>
      <c r="D51" s="19">
        <v>0</v>
      </c>
      <c r="E51" s="27" t="s">
        <v>156</v>
      </c>
      <c r="F51" s="27" t="s">
        <v>156</v>
      </c>
      <c r="G51" s="28" t="s">
        <v>156</v>
      </c>
      <c r="I51" s="92">
        <v>0</v>
      </c>
      <c r="J51" s="18">
        <v>0</v>
      </c>
      <c r="K51" s="19">
        <v>0</v>
      </c>
      <c r="L51" s="77" t="s">
        <v>156</v>
      </c>
      <c r="M51" s="77" t="s">
        <v>156</v>
      </c>
      <c r="N51" s="78" t="s">
        <v>156</v>
      </c>
      <c r="P51" s="92">
        <v>0</v>
      </c>
      <c r="Q51" s="18">
        <v>0</v>
      </c>
      <c r="R51" s="19">
        <v>0</v>
      </c>
      <c r="S51" s="77" t="s">
        <v>156</v>
      </c>
      <c r="T51" s="77" t="s">
        <v>156</v>
      </c>
      <c r="U51" s="78" t="s">
        <v>156</v>
      </c>
    </row>
    <row r="52" spans="1:21">
      <c r="A52" s="17" t="s">
        <v>163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  <c r="I52" s="92">
        <v>0</v>
      </c>
      <c r="J52" s="18">
        <v>0</v>
      </c>
      <c r="K52" s="19">
        <v>0</v>
      </c>
      <c r="L52" s="77" t="s">
        <v>156</v>
      </c>
      <c r="M52" s="77" t="s">
        <v>156</v>
      </c>
      <c r="N52" s="78" t="s">
        <v>156</v>
      </c>
      <c r="P52" s="92">
        <v>0</v>
      </c>
      <c r="Q52" s="18">
        <v>0</v>
      </c>
      <c r="R52" s="19">
        <v>0</v>
      </c>
      <c r="S52" s="77" t="s">
        <v>156</v>
      </c>
      <c r="T52" s="77" t="s">
        <v>156</v>
      </c>
      <c r="U52" s="78" t="s">
        <v>156</v>
      </c>
    </row>
    <row r="53" spans="1:21">
      <c r="A53" s="17" t="s">
        <v>164</v>
      </c>
      <c r="B53" s="18">
        <v>0</v>
      </c>
      <c r="C53" s="18">
        <v>0</v>
      </c>
      <c r="D53" s="19">
        <v>0</v>
      </c>
      <c r="E53" s="27" t="s">
        <v>156</v>
      </c>
      <c r="F53" s="27" t="s">
        <v>156</v>
      </c>
      <c r="G53" s="28" t="s">
        <v>156</v>
      </c>
      <c r="I53" s="92">
        <v>0</v>
      </c>
      <c r="J53" s="18">
        <v>0</v>
      </c>
      <c r="K53" s="19">
        <v>0</v>
      </c>
      <c r="L53" s="77" t="s">
        <v>156</v>
      </c>
      <c r="M53" s="77" t="s">
        <v>156</v>
      </c>
      <c r="N53" s="78" t="s">
        <v>156</v>
      </c>
      <c r="P53" s="92">
        <v>0</v>
      </c>
      <c r="Q53" s="18">
        <v>0</v>
      </c>
      <c r="R53" s="19">
        <v>0</v>
      </c>
      <c r="S53" s="77" t="s">
        <v>156</v>
      </c>
      <c r="T53" s="77" t="s">
        <v>156</v>
      </c>
      <c r="U53" s="78" t="s">
        <v>156</v>
      </c>
    </row>
    <row r="54" spans="1:21">
      <c r="A54" s="17" t="s">
        <v>165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  <c r="I54" s="92">
        <v>0</v>
      </c>
      <c r="J54" s="18">
        <v>0</v>
      </c>
      <c r="K54" s="19">
        <v>0</v>
      </c>
      <c r="L54" s="77" t="s">
        <v>156</v>
      </c>
      <c r="M54" s="77" t="s">
        <v>156</v>
      </c>
      <c r="N54" s="78" t="s">
        <v>156</v>
      </c>
      <c r="P54" s="92">
        <v>0</v>
      </c>
      <c r="Q54" s="18">
        <v>0</v>
      </c>
      <c r="R54" s="19">
        <v>0</v>
      </c>
      <c r="S54" s="77" t="s">
        <v>156</v>
      </c>
      <c r="T54" s="77" t="s">
        <v>156</v>
      </c>
      <c r="U54" s="78" t="s">
        <v>156</v>
      </c>
    </row>
    <row r="55" spans="1:21">
      <c r="A55" s="17" t="s">
        <v>166</v>
      </c>
      <c r="B55" s="18">
        <v>0</v>
      </c>
      <c r="C55" s="18">
        <v>0</v>
      </c>
      <c r="D55" s="19">
        <v>0</v>
      </c>
      <c r="E55" s="27" t="s">
        <v>156</v>
      </c>
      <c r="F55" s="27" t="s">
        <v>156</v>
      </c>
      <c r="G55" s="28" t="s">
        <v>156</v>
      </c>
      <c r="I55" s="92">
        <v>0</v>
      </c>
      <c r="J55" s="18">
        <v>0</v>
      </c>
      <c r="K55" s="19">
        <v>0</v>
      </c>
      <c r="L55" s="77" t="s">
        <v>156</v>
      </c>
      <c r="M55" s="77" t="s">
        <v>156</v>
      </c>
      <c r="N55" s="78" t="s">
        <v>156</v>
      </c>
      <c r="P55" s="92">
        <v>0</v>
      </c>
      <c r="Q55" s="18">
        <v>0</v>
      </c>
      <c r="R55" s="19">
        <v>0</v>
      </c>
      <c r="S55" s="77" t="s">
        <v>156</v>
      </c>
      <c r="T55" s="77" t="s">
        <v>156</v>
      </c>
      <c r="U55" s="78" t="s">
        <v>156</v>
      </c>
    </row>
    <row r="56" spans="1:21">
      <c r="A56" s="17" t="s">
        <v>167</v>
      </c>
      <c r="B56" s="18">
        <v>33036</v>
      </c>
      <c r="C56" s="18">
        <v>0</v>
      </c>
      <c r="D56" s="19">
        <v>0</v>
      </c>
      <c r="E56" s="27">
        <v>5.0293592423382041</v>
      </c>
      <c r="F56" s="27" t="s">
        <v>156</v>
      </c>
      <c r="G56" s="28" t="s">
        <v>156</v>
      </c>
      <c r="I56" s="92">
        <v>33036</v>
      </c>
      <c r="J56" s="18">
        <v>0</v>
      </c>
      <c r="K56" s="19">
        <v>0</v>
      </c>
      <c r="L56" s="77">
        <v>5.1709322109507436</v>
      </c>
      <c r="M56" s="77" t="s">
        <v>156</v>
      </c>
      <c r="N56" s="78" t="s">
        <v>156</v>
      </c>
      <c r="P56" s="92">
        <v>0</v>
      </c>
      <c r="Q56" s="18">
        <v>0</v>
      </c>
      <c r="R56" s="19">
        <v>0</v>
      </c>
      <c r="S56" s="77" t="s">
        <v>156</v>
      </c>
      <c r="T56" s="77" t="s">
        <v>156</v>
      </c>
      <c r="U56" s="78" t="s">
        <v>156</v>
      </c>
    </row>
    <row r="57" spans="1:21">
      <c r="A57" s="17" t="s">
        <v>168</v>
      </c>
      <c r="B57" s="18">
        <v>0</v>
      </c>
      <c r="C57" s="18">
        <v>0</v>
      </c>
      <c r="D57" s="19">
        <v>0</v>
      </c>
      <c r="E57" s="27" t="s">
        <v>156</v>
      </c>
      <c r="F57" s="27" t="s">
        <v>156</v>
      </c>
      <c r="G57" s="28" t="s">
        <v>156</v>
      </c>
      <c r="I57" s="92">
        <v>0</v>
      </c>
      <c r="J57" s="18">
        <v>0</v>
      </c>
      <c r="K57" s="19">
        <v>0</v>
      </c>
      <c r="L57" s="77" t="s">
        <v>156</v>
      </c>
      <c r="M57" s="77" t="s">
        <v>156</v>
      </c>
      <c r="N57" s="78" t="s">
        <v>156</v>
      </c>
      <c r="P57" s="92">
        <v>0</v>
      </c>
      <c r="Q57" s="18">
        <v>0</v>
      </c>
      <c r="R57" s="19">
        <v>0</v>
      </c>
      <c r="S57" s="77" t="s">
        <v>156</v>
      </c>
      <c r="T57" s="77" t="s">
        <v>156</v>
      </c>
      <c r="U57" s="78" t="s">
        <v>156</v>
      </c>
    </row>
    <row r="58" spans="1:21">
      <c r="A58" s="17" t="s">
        <v>169</v>
      </c>
      <c r="B58" s="18">
        <v>2132</v>
      </c>
      <c r="C58" s="18">
        <v>6017</v>
      </c>
      <c r="D58" s="19">
        <v>10241</v>
      </c>
      <c r="E58" s="27">
        <v>0.32457300837465347</v>
      </c>
      <c r="F58" s="27">
        <v>0.92334275551136036</v>
      </c>
      <c r="G58" s="28">
        <v>1.5600198639381171</v>
      </c>
      <c r="I58" s="92">
        <v>2132</v>
      </c>
      <c r="J58" s="18">
        <v>6017</v>
      </c>
      <c r="K58" s="19">
        <v>10241</v>
      </c>
      <c r="L58" s="77">
        <v>0.33370951306898489</v>
      </c>
      <c r="M58" s="77">
        <v>0.94310049184798794</v>
      </c>
      <c r="N58" s="78">
        <v>1.5936868773323292</v>
      </c>
      <c r="P58" s="92">
        <v>0</v>
      </c>
      <c r="Q58" s="18">
        <v>0</v>
      </c>
      <c r="R58" s="19">
        <v>0</v>
      </c>
      <c r="S58" s="77" t="s">
        <v>156</v>
      </c>
      <c r="T58" s="77" t="s">
        <v>156</v>
      </c>
      <c r="U58" s="78" t="s">
        <v>156</v>
      </c>
    </row>
    <row r="59" spans="1:21">
      <c r="A59" s="17" t="s">
        <v>170</v>
      </c>
      <c r="B59" s="18">
        <v>0</v>
      </c>
      <c r="C59" s="18">
        <v>0</v>
      </c>
      <c r="D59" s="19">
        <v>0</v>
      </c>
      <c r="E59" s="27" t="s">
        <v>156</v>
      </c>
      <c r="F59" s="27" t="s">
        <v>156</v>
      </c>
      <c r="G59" s="28" t="s">
        <v>156</v>
      </c>
      <c r="I59" s="92">
        <v>0</v>
      </c>
      <c r="J59" s="18">
        <v>0</v>
      </c>
      <c r="K59" s="19">
        <v>0</v>
      </c>
      <c r="L59" s="77" t="s">
        <v>156</v>
      </c>
      <c r="M59" s="77" t="s">
        <v>156</v>
      </c>
      <c r="N59" s="78" t="s">
        <v>156</v>
      </c>
      <c r="P59" s="92">
        <v>0</v>
      </c>
      <c r="Q59" s="18">
        <v>0</v>
      </c>
      <c r="R59" s="19">
        <v>0</v>
      </c>
      <c r="S59" s="77" t="s">
        <v>156</v>
      </c>
      <c r="T59" s="77" t="s">
        <v>156</v>
      </c>
      <c r="U59" s="78" t="s">
        <v>156</v>
      </c>
    </row>
    <row r="60" spans="1:21">
      <c r="A60" s="17" t="s">
        <v>171</v>
      </c>
      <c r="B60" s="18">
        <v>0</v>
      </c>
      <c r="C60" s="18">
        <v>0</v>
      </c>
      <c r="D60" s="19">
        <v>0</v>
      </c>
      <c r="E60" s="27" t="s">
        <v>156</v>
      </c>
      <c r="F60" s="27" t="s">
        <v>156</v>
      </c>
      <c r="G60" s="28" t="s">
        <v>156</v>
      </c>
      <c r="I60" s="92">
        <v>0</v>
      </c>
      <c r="J60" s="18">
        <v>0</v>
      </c>
      <c r="K60" s="19">
        <v>0</v>
      </c>
      <c r="L60" s="77" t="s">
        <v>156</v>
      </c>
      <c r="M60" s="77" t="s">
        <v>156</v>
      </c>
      <c r="N60" s="78" t="s">
        <v>156</v>
      </c>
      <c r="P60" s="92">
        <v>0</v>
      </c>
      <c r="Q60" s="18">
        <v>0</v>
      </c>
      <c r="R60" s="19">
        <v>0</v>
      </c>
      <c r="S60" s="77" t="s">
        <v>156</v>
      </c>
      <c r="T60" s="77" t="s">
        <v>156</v>
      </c>
      <c r="U60" s="78" t="s">
        <v>156</v>
      </c>
    </row>
    <row r="61" spans="1:21">
      <c r="A61" s="17" t="s">
        <v>172</v>
      </c>
      <c r="B61" s="18">
        <v>36881</v>
      </c>
      <c r="C61" s="18">
        <v>36619</v>
      </c>
      <c r="D61" s="19">
        <v>36221</v>
      </c>
      <c r="E61" s="27">
        <v>5.6147172241395849</v>
      </c>
      <c r="F61" s="27">
        <v>5.6193931135234338</v>
      </c>
      <c r="G61" s="28">
        <v>5.5175744059859912</v>
      </c>
      <c r="I61" s="92">
        <v>36881</v>
      </c>
      <c r="J61" s="18">
        <v>36619</v>
      </c>
      <c r="K61" s="19">
        <v>36221</v>
      </c>
      <c r="L61" s="77">
        <v>5.7727676132726229</v>
      </c>
      <c r="M61" s="77">
        <v>5.7396371798207531</v>
      </c>
      <c r="N61" s="78">
        <v>5.6366499740117462</v>
      </c>
      <c r="P61" s="92">
        <v>0</v>
      </c>
      <c r="Q61" s="18">
        <v>0</v>
      </c>
      <c r="R61" s="19">
        <v>0</v>
      </c>
      <c r="S61" s="77" t="s">
        <v>156</v>
      </c>
      <c r="T61" s="77" t="s">
        <v>156</v>
      </c>
      <c r="U61" s="78" t="s">
        <v>156</v>
      </c>
    </row>
    <row r="62" spans="1:21">
      <c r="A62" s="17" t="s">
        <v>173</v>
      </c>
      <c r="B62" s="18">
        <v>314</v>
      </c>
      <c r="C62" s="18">
        <v>306</v>
      </c>
      <c r="D62" s="19">
        <v>283</v>
      </c>
      <c r="E62" s="27">
        <v>4.7802966524221946E-2</v>
      </c>
      <c r="F62" s="27">
        <v>4.6957434466756896E-2</v>
      </c>
      <c r="G62" s="28">
        <v>4.3109620300213571E-2</v>
      </c>
      <c r="I62" s="92">
        <v>314</v>
      </c>
      <c r="J62" s="18">
        <v>306</v>
      </c>
      <c r="K62" s="19">
        <v>283</v>
      </c>
      <c r="L62" s="77">
        <v>4.9148586821604716E-2</v>
      </c>
      <c r="M62" s="77">
        <v>4.796223209331632E-2</v>
      </c>
      <c r="N62" s="78">
        <v>4.4039975225568705E-2</v>
      </c>
      <c r="P62" s="92">
        <v>0</v>
      </c>
      <c r="Q62" s="18">
        <v>0</v>
      </c>
      <c r="R62" s="19">
        <v>0</v>
      </c>
      <c r="S62" s="77" t="s">
        <v>156</v>
      </c>
      <c r="T62" s="77" t="s">
        <v>156</v>
      </c>
      <c r="U62" s="78" t="s">
        <v>156</v>
      </c>
    </row>
    <row r="63" spans="1:21">
      <c r="A63" s="17" t="s">
        <v>174</v>
      </c>
      <c r="B63" s="18">
        <v>2615</v>
      </c>
      <c r="C63" s="18">
        <v>2713</v>
      </c>
      <c r="D63" s="19">
        <v>3050</v>
      </c>
      <c r="E63" s="27">
        <v>0.39810432312369548</v>
      </c>
      <c r="F63" s="27">
        <v>0.41632522780493941</v>
      </c>
      <c r="G63" s="28">
        <v>0.46460898203410383</v>
      </c>
      <c r="I63" s="92">
        <v>2615</v>
      </c>
      <c r="J63" s="18">
        <v>2713</v>
      </c>
      <c r="K63" s="19">
        <v>3050</v>
      </c>
      <c r="L63" s="77">
        <v>0.40931068324361891</v>
      </c>
      <c r="M63" s="77">
        <v>0.42523377669662477</v>
      </c>
      <c r="N63" s="78">
        <v>0.47463577539923874</v>
      </c>
      <c r="P63" s="92">
        <v>0</v>
      </c>
      <c r="Q63" s="18">
        <v>0</v>
      </c>
      <c r="R63" s="19">
        <v>0</v>
      </c>
      <c r="S63" s="77" t="s">
        <v>156</v>
      </c>
      <c r="T63" s="77" t="s">
        <v>156</v>
      </c>
      <c r="U63" s="78" t="s">
        <v>156</v>
      </c>
    </row>
    <row r="64" spans="1:21">
      <c r="A64" s="17" t="s">
        <v>175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  <c r="I64" s="92">
        <v>0</v>
      </c>
      <c r="J64" s="18">
        <v>0</v>
      </c>
      <c r="K64" s="19">
        <v>0</v>
      </c>
      <c r="L64" s="77" t="s">
        <v>156</v>
      </c>
      <c r="M64" s="77" t="s">
        <v>156</v>
      </c>
      <c r="N64" s="78" t="s">
        <v>156</v>
      </c>
      <c r="P64" s="92">
        <v>0</v>
      </c>
      <c r="Q64" s="18">
        <v>0</v>
      </c>
      <c r="R64" s="19">
        <v>0</v>
      </c>
      <c r="S64" s="77" t="s">
        <v>156</v>
      </c>
      <c r="T64" s="77" t="s">
        <v>156</v>
      </c>
      <c r="U64" s="78" t="s">
        <v>156</v>
      </c>
    </row>
    <row r="65" spans="1:21">
      <c r="A65" s="17" t="s">
        <v>176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  <c r="I65" s="92">
        <v>0</v>
      </c>
      <c r="J65" s="18">
        <v>0</v>
      </c>
      <c r="K65" s="19">
        <v>0</v>
      </c>
      <c r="L65" s="77" t="s">
        <v>156</v>
      </c>
      <c r="M65" s="77" t="s">
        <v>156</v>
      </c>
      <c r="N65" s="78" t="s">
        <v>156</v>
      </c>
      <c r="P65" s="92">
        <v>0</v>
      </c>
      <c r="Q65" s="18">
        <v>0</v>
      </c>
      <c r="R65" s="19">
        <v>0</v>
      </c>
      <c r="S65" s="77" t="s">
        <v>156</v>
      </c>
      <c r="T65" s="77" t="s">
        <v>156</v>
      </c>
      <c r="U65" s="78" t="s">
        <v>156</v>
      </c>
    </row>
    <row r="66" spans="1:21">
      <c r="A66" s="17" t="s">
        <v>177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  <c r="I66" s="92">
        <v>0</v>
      </c>
      <c r="J66" s="18">
        <v>0</v>
      </c>
      <c r="K66" s="19">
        <v>0</v>
      </c>
      <c r="L66" s="77" t="s">
        <v>156</v>
      </c>
      <c r="M66" s="77" t="s">
        <v>156</v>
      </c>
      <c r="N66" s="78" t="s">
        <v>156</v>
      </c>
      <c r="P66" s="92">
        <v>0</v>
      </c>
      <c r="Q66" s="18">
        <v>0</v>
      </c>
      <c r="R66" s="19">
        <v>0</v>
      </c>
      <c r="S66" s="77" t="s">
        <v>156</v>
      </c>
      <c r="T66" s="77" t="s">
        <v>156</v>
      </c>
      <c r="U66" s="78" t="s">
        <v>156</v>
      </c>
    </row>
    <row r="67" spans="1:21">
      <c r="A67" s="17" t="s">
        <v>178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  <c r="I67" s="92">
        <v>0</v>
      </c>
      <c r="J67" s="18">
        <v>0</v>
      </c>
      <c r="K67" s="19">
        <v>0</v>
      </c>
      <c r="L67" s="77" t="s">
        <v>156</v>
      </c>
      <c r="M67" s="77" t="s">
        <v>156</v>
      </c>
      <c r="N67" s="78" t="s">
        <v>156</v>
      </c>
      <c r="P67" s="92">
        <v>0</v>
      </c>
      <c r="Q67" s="18">
        <v>0</v>
      </c>
      <c r="R67" s="19">
        <v>0</v>
      </c>
      <c r="S67" s="77" t="s">
        <v>156</v>
      </c>
      <c r="T67" s="77" t="s">
        <v>156</v>
      </c>
      <c r="U67" s="78" t="s">
        <v>156</v>
      </c>
    </row>
    <row r="68" spans="1:21">
      <c r="A68" s="17" t="s">
        <v>179</v>
      </c>
      <c r="B68" s="18">
        <v>1222</v>
      </c>
      <c r="C68" s="18">
        <v>1013</v>
      </c>
      <c r="D68" s="19">
        <v>841</v>
      </c>
      <c r="E68" s="27">
        <v>0.18603574870254527</v>
      </c>
      <c r="F68" s="27">
        <v>0.15545059187851221</v>
      </c>
      <c r="G68" s="28">
        <v>0.12811021439038731</v>
      </c>
      <c r="I68" s="92">
        <v>1222</v>
      </c>
      <c r="J68" s="18">
        <v>1013</v>
      </c>
      <c r="K68" s="19">
        <v>841</v>
      </c>
      <c r="L68" s="77">
        <v>0.19127252578344256</v>
      </c>
      <c r="M68" s="77">
        <v>0.15877693173375632</v>
      </c>
      <c r="N68" s="78">
        <v>0.13087497938057696</v>
      </c>
      <c r="P68" s="92">
        <v>0</v>
      </c>
      <c r="Q68" s="18">
        <v>0</v>
      </c>
      <c r="R68" s="19">
        <v>0</v>
      </c>
      <c r="S68" s="77" t="s">
        <v>156</v>
      </c>
      <c r="T68" s="77" t="s">
        <v>156</v>
      </c>
      <c r="U68" s="78" t="s">
        <v>156</v>
      </c>
    </row>
    <row r="69" spans="1:21">
      <c r="A69" s="17" t="s">
        <v>180</v>
      </c>
      <c r="B69" s="18">
        <v>0</v>
      </c>
      <c r="C69" s="18">
        <v>0</v>
      </c>
      <c r="D69" s="19">
        <v>0</v>
      </c>
      <c r="E69" s="27" t="s">
        <v>156</v>
      </c>
      <c r="F69" s="27" t="s">
        <v>156</v>
      </c>
      <c r="G69" s="28" t="s">
        <v>156</v>
      </c>
      <c r="I69" s="92">
        <v>0</v>
      </c>
      <c r="J69" s="18">
        <v>0</v>
      </c>
      <c r="K69" s="19">
        <v>0</v>
      </c>
      <c r="L69" s="77" t="s">
        <v>156</v>
      </c>
      <c r="M69" s="77" t="s">
        <v>156</v>
      </c>
      <c r="N69" s="78" t="s">
        <v>156</v>
      </c>
      <c r="P69" s="92">
        <v>0</v>
      </c>
      <c r="Q69" s="18">
        <v>0</v>
      </c>
      <c r="R69" s="19">
        <v>0</v>
      </c>
      <c r="S69" s="77" t="s">
        <v>156</v>
      </c>
      <c r="T69" s="77" t="s">
        <v>156</v>
      </c>
      <c r="U69" s="78" t="s">
        <v>156</v>
      </c>
    </row>
    <row r="70" spans="1:21">
      <c r="A70" s="17" t="s">
        <v>181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  <c r="I70" s="92">
        <v>0</v>
      </c>
      <c r="J70" s="18">
        <v>0</v>
      </c>
      <c r="K70" s="19">
        <v>0</v>
      </c>
      <c r="L70" s="77" t="s">
        <v>156</v>
      </c>
      <c r="M70" s="77" t="s">
        <v>156</v>
      </c>
      <c r="N70" s="78" t="s">
        <v>156</v>
      </c>
      <c r="P70" s="92">
        <v>0</v>
      </c>
      <c r="Q70" s="18">
        <v>0</v>
      </c>
      <c r="R70" s="19">
        <v>0</v>
      </c>
      <c r="S70" s="77" t="s">
        <v>156</v>
      </c>
      <c r="T70" s="77" t="s">
        <v>156</v>
      </c>
      <c r="U70" s="78" t="s">
        <v>156</v>
      </c>
    </row>
    <row r="71" spans="1:21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  <c r="I71" s="92" t="s">
        <v>5</v>
      </c>
      <c r="J71" s="18" t="s">
        <v>5</v>
      </c>
      <c r="K71" s="19" t="s">
        <v>5</v>
      </c>
      <c r="L71" s="77" t="s">
        <v>5</v>
      </c>
      <c r="M71" s="77" t="s">
        <v>5</v>
      </c>
      <c r="N71" s="78" t="s">
        <v>5</v>
      </c>
      <c r="P71" s="92" t="s">
        <v>5</v>
      </c>
      <c r="Q71" s="18" t="s">
        <v>5</v>
      </c>
      <c r="R71" s="19" t="s">
        <v>5</v>
      </c>
      <c r="S71" s="77" t="s">
        <v>5</v>
      </c>
      <c r="T71" s="77" t="s">
        <v>5</v>
      </c>
      <c r="U71" s="78" t="s">
        <v>5</v>
      </c>
    </row>
    <row r="72" spans="1:21" ht="13.8" thickBot="1">
      <c r="A72" s="20" t="s">
        <v>4</v>
      </c>
      <c r="B72" s="21">
        <v>656863</v>
      </c>
      <c r="C72" s="21">
        <v>651654</v>
      </c>
      <c r="D72" s="22">
        <v>656466</v>
      </c>
      <c r="E72" s="23">
        <v>100</v>
      </c>
      <c r="F72" s="23">
        <v>100</v>
      </c>
      <c r="G72" s="47">
        <v>100</v>
      </c>
      <c r="I72" s="93">
        <v>638879</v>
      </c>
      <c r="J72" s="21">
        <v>638002</v>
      </c>
      <c r="K72" s="22">
        <v>642598</v>
      </c>
      <c r="L72" s="80">
        <v>100</v>
      </c>
      <c r="M72" s="80">
        <v>100</v>
      </c>
      <c r="N72" s="81">
        <v>100</v>
      </c>
      <c r="P72" s="93">
        <v>17984</v>
      </c>
      <c r="Q72" s="21">
        <v>13652</v>
      </c>
      <c r="R72" s="22">
        <v>13868</v>
      </c>
      <c r="S72" s="80">
        <v>100</v>
      </c>
      <c r="T72" s="80">
        <v>100</v>
      </c>
      <c r="U72" s="81">
        <v>100</v>
      </c>
    </row>
    <row r="73" spans="1:21">
      <c r="A73" s="24"/>
      <c r="B73" s="24"/>
      <c r="C73" s="24"/>
      <c r="D73" s="24"/>
      <c r="E73" s="24"/>
      <c r="F73" s="24"/>
    </row>
    <row r="74" spans="1:21" ht="12.75" customHeight="1">
      <c r="A74" s="26" t="str">
        <f>+Innhold!B53</f>
        <v>Finans Norge / Skadeforsikringsstatistikk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163">
        <f>Innhold!H35</f>
        <v>14</v>
      </c>
    </row>
    <row r="75" spans="1:21" ht="12.75" customHeight="1">
      <c r="A75" s="26" t="str">
        <f>+Innhold!B54</f>
        <v>Premiestatistikk skadeforsikring 4. kvartal 2025</v>
      </c>
      <c r="U75" s="162"/>
    </row>
    <row r="76" spans="1:21" ht="12.75" customHeight="1"/>
  </sheetData>
  <mergeCells count="7">
    <mergeCell ref="D4:E4"/>
    <mergeCell ref="D39:E39"/>
    <mergeCell ref="U74:U75"/>
    <mergeCell ref="I4:N4"/>
    <mergeCell ref="P4:U4"/>
    <mergeCell ref="I39:N39"/>
    <mergeCell ref="P39:U39"/>
  </mergeCells>
  <hyperlinks>
    <hyperlink ref="A2" location="Innhold!A36" tooltip="Move to Innhold" display="Tilbake til innholdsfortegnelsen" xr:uid="{00000000-0004-0000-0D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6"/>
  <sheetViews>
    <sheetView showGridLines="0" showRowColHeaders="0" zoomScaleNormal="100" workbookViewId="0"/>
  </sheetViews>
  <sheetFormatPr baseColWidth="10" defaultColWidth="11.44140625" defaultRowHeight="13.2"/>
  <cols>
    <col min="1" max="1" width="26.55468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>
      <c r="A4" s="5" t="s">
        <v>119</v>
      </c>
      <c r="B4" s="6"/>
      <c r="C4" s="6"/>
      <c r="D4" s="6"/>
      <c r="E4" s="6"/>
      <c r="F4" s="6"/>
      <c r="I4" s="173" t="s">
        <v>107</v>
      </c>
      <c r="J4" s="173"/>
      <c r="K4" s="173"/>
      <c r="L4" s="173"/>
      <c r="M4" s="173"/>
      <c r="N4" s="173"/>
      <c r="P4" s="173" t="s">
        <v>108</v>
      </c>
      <c r="Q4" s="173"/>
      <c r="R4" s="173"/>
      <c r="S4" s="173"/>
      <c r="T4" s="173"/>
      <c r="U4" s="173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  <c r="I6" s="91" t="s">
        <v>153</v>
      </c>
      <c r="J6" s="15" t="s">
        <v>154</v>
      </c>
      <c r="K6" s="62" t="s">
        <v>155</v>
      </c>
      <c r="L6" s="15" t="s">
        <v>153</v>
      </c>
      <c r="M6" s="15" t="s">
        <v>154</v>
      </c>
      <c r="N6" s="16" t="s">
        <v>155</v>
      </c>
      <c r="P6" s="91" t="s">
        <v>153</v>
      </c>
      <c r="Q6" s="15" t="s">
        <v>154</v>
      </c>
      <c r="R6" s="62" t="s">
        <v>155</v>
      </c>
      <c r="S6" s="15" t="s">
        <v>153</v>
      </c>
      <c r="T6" s="15" t="s">
        <v>154</v>
      </c>
      <c r="U6" s="16" t="s">
        <v>155</v>
      </c>
    </row>
    <row r="7" spans="1:21">
      <c r="A7" s="17" t="s">
        <v>81</v>
      </c>
      <c r="B7" s="18">
        <v>268390</v>
      </c>
      <c r="C7" s="18">
        <v>324146</v>
      </c>
      <c r="D7" s="19">
        <v>370828</v>
      </c>
      <c r="E7" s="27">
        <v>18.336232351401982</v>
      </c>
      <c r="F7" s="27">
        <v>19.606201721060458</v>
      </c>
      <c r="G7" s="28">
        <v>20.172519682769192</v>
      </c>
      <c r="I7" s="92">
        <v>256167</v>
      </c>
      <c r="J7" s="18">
        <v>312235</v>
      </c>
      <c r="K7" s="19">
        <v>362580</v>
      </c>
      <c r="L7" s="77">
        <v>18.686509111758554</v>
      </c>
      <c r="M7" s="77">
        <v>20.224687805854398</v>
      </c>
      <c r="N7" s="78">
        <v>20.834291020419421</v>
      </c>
      <c r="P7" s="92">
        <v>12223</v>
      </c>
      <c r="Q7" s="18">
        <v>11911</v>
      </c>
      <c r="R7" s="19">
        <v>8248</v>
      </c>
      <c r="S7" s="77">
        <v>13.164526968809236</v>
      </c>
      <c r="T7" s="77">
        <v>10.882395936118115</v>
      </c>
      <c r="U7" s="78">
        <v>8.4181304157013237</v>
      </c>
    </row>
    <row r="8" spans="1:21">
      <c r="A8" s="17" t="s">
        <v>157</v>
      </c>
      <c r="B8" s="18">
        <v>206338</v>
      </c>
      <c r="C8" s="18">
        <v>228633</v>
      </c>
      <c r="D8" s="19">
        <v>235591</v>
      </c>
      <c r="E8" s="27">
        <v>14.09687958166691</v>
      </c>
      <c r="F8" s="27">
        <v>13.82902987570791</v>
      </c>
      <c r="G8" s="28">
        <v>12.815817803896353</v>
      </c>
      <c r="I8" s="92">
        <v>171833</v>
      </c>
      <c r="J8" s="18">
        <v>184813</v>
      </c>
      <c r="K8" s="19">
        <v>199464</v>
      </c>
      <c r="L8" s="77">
        <v>12.534631393586244</v>
      </c>
      <c r="M8" s="77">
        <v>11.971064190316168</v>
      </c>
      <c r="N8" s="78">
        <v>11.461445816363119</v>
      </c>
      <c r="P8" s="92">
        <v>34505</v>
      </c>
      <c r="Q8" s="18">
        <v>43820</v>
      </c>
      <c r="R8" s="19">
        <v>36127</v>
      </c>
      <c r="S8" s="77">
        <v>37.16288988454248</v>
      </c>
      <c r="T8" s="77">
        <v>40.035814786390382</v>
      </c>
      <c r="U8" s="78">
        <v>36.872186897192258</v>
      </c>
    </row>
    <row r="9" spans="1:21">
      <c r="A9" s="17" t="s">
        <v>158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2">
        <v>0</v>
      </c>
      <c r="J9" s="18">
        <v>0</v>
      </c>
      <c r="K9" s="19">
        <v>0</v>
      </c>
      <c r="L9" s="77" t="s">
        <v>156</v>
      </c>
      <c r="M9" s="77" t="s">
        <v>156</v>
      </c>
      <c r="N9" s="78" t="s">
        <v>156</v>
      </c>
      <c r="P9" s="92">
        <v>0</v>
      </c>
      <c r="Q9" s="18">
        <v>0</v>
      </c>
      <c r="R9" s="19">
        <v>0</v>
      </c>
      <c r="S9" s="77" t="s">
        <v>156</v>
      </c>
      <c r="T9" s="77" t="s">
        <v>156</v>
      </c>
      <c r="U9" s="78" t="s">
        <v>156</v>
      </c>
    </row>
    <row r="10" spans="1:21">
      <c r="A10" s="17" t="s">
        <v>82</v>
      </c>
      <c r="B10" s="18">
        <v>314215</v>
      </c>
      <c r="C10" s="18">
        <v>350998</v>
      </c>
      <c r="D10" s="19">
        <v>389816</v>
      </c>
      <c r="E10" s="27">
        <v>21.466966907469629</v>
      </c>
      <c r="F10" s="27">
        <v>21.23036406955131</v>
      </c>
      <c r="G10" s="28">
        <v>21.205440076419137</v>
      </c>
      <c r="I10" s="92">
        <v>290846</v>
      </c>
      <c r="J10" s="18">
        <v>327395</v>
      </c>
      <c r="K10" s="19">
        <v>365340</v>
      </c>
      <c r="L10" s="77">
        <v>21.216223905181103</v>
      </c>
      <c r="M10" s="77">
        <v>21.206660573599052</v>
      </c>
      <c r="N10" s="78">
        <v>20.992884001875534</v>
      </c>
      <c r="P10" s="92">
        <v>23369</v>
      </c>
      <c r="Q10" s="18">
        <v>23603</v>
      </c>
      <c r="R10" s="19">
        <v>24476</v>
      </c>
      <c r="S10" s="77">
        <v>25.169093572290194</v>
      </c>
      <c r="T10" s="77">
        <v>21.564704162555277</v>
      </c>
      <c r="U10" s="78">
        <v>24.980863246205821</v>
      </c>
    </row>
    <row r="11" spans="1:21">
      <c r="A11" s="17" t="s">
        <v>84</v>
      </c>
      <c r="B11" s="18">
        <v>21881</v>
      </c>
      <c r="C11" s="18">
        <v>28523</v>
      </c>
      <c r="D11" s="19">
        <v>32409</v>
      </c>
      <c r="E11" s="27">
        <v>1.4948958608034084</v>
      </c>
      <c r="F11" s="27">
        <v>1.7252339738568654</v>
      </c>
      <c r="G11" s="28">
        <v>1.7630038465241751</v>
      </c>
      <c r="I11" s="92">
        <v>10895</v>
      </c>
      <c r="J11" s="18">
        <v>13209</v>
      </c>
      <c r="K11" s="19">
        <v>19091</v>
      </c>
      <c r="L11" s="77">
        <v>0.79475309767694291</v>
      </c>
      <c r="M11" s="77">
        <v>0.85559883173741169</v>
      </c>
      <c r="N11" s="78">
        <v>1.0969922496299498</v>
      </c>
      <c r="P11" s="92">
        <v>10986</v>
      </c>
      <c r="Q11" s="18">
        <v>15314</v>
      </c>
      <c r="R11" s="19">
        <v>13318</v>
      </c>
      <c r="S11" s="77">
        <v>11.832241943822162</v>
      </c>
      <c r="T11" s="77">
        <v>13.991521397507583</v>
      </c>
      <c r="U11" s="78">
        <v>13.5927086416477</v>
      </c>
    </row>
    <row r="12" spans="1:21">
      <c r="A12" s="17" t="s">
        <v>152</v>
      </c>
      <c r="B12" s="18">
        <v>239805</v>
      </c>
      <c r="C12" s="18">
        <v>349320</v>
      </c>
      <c r="D12" s="19">
        <v>385408</v>
      </c>
      <c r="E12" s="27">
        <v>16.383323518118978</v>
      </c>
      <c r="F12" s="27">
        <v>21.128869044198726</v>
      </c>
      <c r="G12" s="28">
        <v>20.965651099422669</v>
      </c>
      <c r="I12" s="92">
        <v>233341</v>
      </c>
      <c r="J12" s="18">
        <v>342139</v>
      </c>
      <c r="K12" s="19">
        <v>378038</v>
      </c>
      <c r="L12" s="77">
        <v>17.02143024920014</v>
      </c>
      <c r="M12" s="77">
        <v>22.161687386767074</v>
      </c>
      <c r="N12" s="78">
        <v>21.722526639023986</v>
      </c>
      <c r="P12" s="92">
        <v>6464</v>
      </c>
      <c r="Q12" s="18">
        <v>7181</v>
      </c>
      <c r="R12" s="19">
        <v>7370</v>
      </c>
      <c r="S12" s="77">
        <v>6.9619162502154062</v>
      </c>
      <c r="T12" s="77">
        <v>6.5608668640134491</v>
      </c>
      <c r="U12" s="78">
        <v>7.5220200246991702</v>
      </c>
    </row>
    <row r="13" spans="1:21">
      <c r="A13" s="17" t="s">
        <v>159</v>
      </c>
      <c r="B13" s="18">
        <v>7674</v>
      </c>
      <c r="C13" s="18">
        <v>9573</v>
      </c>
      <c r="D13" s="19">
        <v>11569</v>
      </c>
      <c r="E13" s="27">
        <v>0.52428274922560003</v>
      </c>
      <c r="F13" s="27">
        <v>0.57902972449362877</v>
      </c>
      <c r="G13" s="28">
        <v>0.62933726743923546</v>
      </c>
      <c r="I13" s="92">
        <v>7674</v>
      </c>
      <c r="J13" s="18">
        <v>9573</v>
      </c>
      <c r="K13" s="19">
        <v>11569</v>
      </c>
      <c r="L13" s="77">
        <v>0.55979213139723361</v>
      </c>
      <c r="M13" s="77">
        <v>0.62008082490894401</v>
      </c>
      <c r="N13" s="78">
        <v>0.66476891393687543</v>
      </c>
      <c r="P13" s="92">
        <v>0</v>
      </c>
      <c r="Q13" s="18">
        <v>0</v>
      </c>
      <c r="R13" s="19">
        <v>0</v>
      </c>
      <c r="S13" s="77" t="s">
        <v>156</v>
      </c>
      <c r="T13" s="77" t="s">
        <v>156</v>
      </c>
      <c r="U13" s="78" t="s">
        <v>156</v>
      </c>
    </row>
    <row r="14" spans="1:21">
      <c r="A14" s="17" t="s">
        <v>160</v>
      </c>
      <c r="B14" s="18">
        <v>3061</v>
      </c>
      <c r="C14" s="18">
        <v>3217</v>
      </c>
      <c r="D14" s="19">
        <v>4084</v>
      </c>
      <c r="E14" s="27">
        <v>0.2091255532159971</v>
      </c>
      <c r="F14" s="27">
        <v>0.19458253668609668</v>
      </c>
      <c r="G14" s="28">
        <v>0.22216383440416954</v>
      </c>
      <c r="I14" s="92">
        <v>0</v>
      </c>
      <c r="J14" s="18">
        <v>0</v>
      </c>
      <c r="K14" s="19">
        <v>0</v>
      </c>
      <c r="L14" s="77" t="s">
        <v>156</v>
      </c>
      <c r="M14" s="77" t="s">
        <v>156</v>
      </c>
      <c r="N14" s="78" t="s">
        <v>156</v>
      </c>
      <c r="P14" s="92">
        <v>3061</v>
      </c>
      <c r="Q14" s="18">
        <v>3217</v>
      </c>
      <c r="R14" s="19">
        <v>4084</v>
      </c>
      <c r="S14" s="77">
        <v>3.2967861450973635</v>
      </c>
      <c r="T14" s="77">
        <v>2.9391879545371489</v>
      </c>
      <c r="U14" s="78">
        <v>4.1682401330897436</v>
      </c>
    </row>
    <row r="15" spans="1:21">
      <c r="A15" s="17" t="s">
        <v>161</v>
      </c>
      <c r="B15" s="18">
        <v>13651</v>
      </c>
      <c r="C15" s="18">
        <v>16562</v>
      </c>
      <c r="D15" s="19">
        <v>20302</v>
      </c>
      <c r="E15" s="27">
        <v>0.93262754882442878</v>
      </c>
      <c r="F15" s="27">
        <v>1.0017643682297586</v>
      </c>
      <c r="G15" s="28">
        <v>1.1044001386076028</v>
      </c>
      <c r="I15" s="92">
        <v>13651</v>
      </c>
      <c r="J15" s="18">
        <v>16562</v>
      </c>
      <c r="K15" s="19">
        <v>20302</v>
      </c>
      <c r="L15" s="77">
        <v>0.99579389962257436</v>
      </c>
      <c r="M15" s="77">
        <v>1.0727858165822555</v>
      </c>
      <c r="N15" s="78">
        <v>1.1665777933050778</v>
      </c>
      <c r="P15" s="92">
        <v>0</v>
      </c>
      <c r="Q15" s="18">
        <v>0</v>
      </c>
      <c r="R15" s="19">
        <v>0</v>
      </c>
      <c r="S15" s="77" t="s">
        <v>156</v>
      </c>
      <c r="T15" s="77" t="s">
        <v>156</v>
      </c>
      <c r="U15" s="78" t="s">
        <v>156</v>
      </c>
    </row>
    <row r="16" spans="1:21">
      <c r="A16" s="17" t="s">
        <v>162</v>
      </c>
      <c r="B16" s="18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  <c r="I16" s="92">
        <v>0</v>
      </c>
      <c r="J16" s="18">
        <v>0</v>
      </c>
      <c r="K16" s="19">
        <v>0</v>
      </c>
      <c r="L16" s="77" t="s">
        <v>156</v>
      </c>
      <c r="M16" s="77" t="s">
        <v>156</v>
      </c>
      <c r="N16" s="78" t="s">
        <v>156</v>
      </c>
      <c r="P16" s="92">
        <v>0</v>
      </c>
      <c r="Q16" s="18">
        <v>0</v>
      </c>
      <c r="R16" s="19">
        <v>0</v>
      </c>
      <c r="S16" s="77" t="s">
        <v>156</v>
      </c>
      <c r="T16" s="77" t="s">
        <v>156</v>
      </c>
      <c r="U16" s="78" t="s">
        <v>156</v>
      </c>
    </row>
    <row r="17" spans="1:21">
      <c r="A17" s="17" t="s">
        <v>163</v>
      </c>
      <c r="B17" s="18">
        <v>250813</v>
      </c>
      <c r="C17" s="18">
        <v>270746</v>
      </c>
      <c r="D17" s="19">
        <v>295607</v>
      </c>
      <c r="E17" s="27">
        <v>17.135383005149912</v>
      </c>
      <c r="F17" s="27">
        <v>16.376264680638464</v>
      </c>
      <c r="G17" s="28">
        <v>16.080603476178585</v>
      </c>
      <c r="I17" s="92">
        <v>250813</v>
      </c>
      <c r="J17" s="18">
        <v>270746</v>
      </c>
      <c r="K17" s="19">
        <v>295607</v>
      </c>
      <c r="L17" s="77">
        <v>18.295953069081879</v>
      </c>
      <c r="M17" s="77">
        <v>17.537282254340017</v>
      </c>
      <c r="N17" s="78">
        <v>16.985940387426563</v>
      </c>
      <c r="P17" s="92">
        <v>0</v>
      </c>
      <c r="Q17" s="18">
        <v>0</v>
      </c>
      <c r="R17" s="19">
        <v>0</v>
      </c>
      <c r="S17" s="77" t="s">
        <v>156</v>
      </c>
      <c r="T17" s="77" t="s">
        <v>156</v>
      </c>
      <c r="U17" s="78" t="s">
        <v>156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2">
        <v>0</v>
      </c>
      <c r="J18" s="18">
        <v>0</v>
      </c>
      <c r="K18" s="19">
        <v>0</v>
      </c>
      <c r="L18" s="77" t="s">
        <v>156</v>
      </c>
      <c r="M18" s="77" t="s">
        <v>156</v>
      </c>
      <c r="N18" s="78" t="s">
        <v>156</v>
      </c>
      <c r="P18" s="92">
        <v>0</v>
      </c>
      <c r="Q18" s="18">
        <v>0</v>
      </c>
      <c r="R18" s="19">
        <v>0</v>
      </c>
      <c r="S18" s="77" t="s">
        <v>156</v>
      </c>
      <c r="T18" s="77" t="s">
        <v>156</v>
      </c>
      <c r="U18" s="78" t="s">
        <v>156</v>
      </c>
    </row>
    <row r="19" spans="1:21">
      <c r="A19" s="17" t="s">
        <v>165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  <c r="I19" s="92">
        <v>0</v>
      </c>
      <c r="J19" s="18">
        <v>0</v>
      </c>
      <c r="K19" s="19">
        <v>0</v>
      </c>
      <c r="L19" s="77" t="s">
        <v>156</v>
      </c>
      <c r="M19" s="77" t="s">
        <v>156</v>
      </c>
      <c r="N19" s="78" t="s">
        <v>156</v>
      </c>
      <c r="P19" s="92">
        <v>0</v>
      </c>
      <c r="Q19" s="18">
        <v>0</v>
      </c>
      <c r="R19" s="19">
        <v>0</v>
      </c>
      <c r="S19" s="77" t="s">
        <v>156</v>
      </c>
      <c r="T19" s="77" t="s">
        <v>156</v>
      </c>
      <c r="U19" s="78" t="s">
        <v>156</v>
      </c>
    </row>
    <row r="20" spans="1:21">
      <c r="A20" s="17" t="s">
        <v>166</v>
      </c>
      <c r="B20" s="18">
        <v>1648</v>
      </c>
      <c r="C20" s="18">
        <v>1888</v>
      </c>
      <c r="D20" s="19">
        <v>2042</v>
      </c>
      <c r="E20" s="27">
        <v>0.11259030111073612</v>
      </c>
      <c r="F20" s="27">
        <v>0.11419702494975149</v>
      </c>
      <c r="G20" s="28">
        <v>0.11108191720208477</v>
      </c>
      <c r="I20" s="92">
        <v>0</v>
      </c>
      <c r="J20" s="18">
        <v>0</v>
      </c>
      <c r="K20" s="19">
        <v>0</v>
      </c>
      <c r="L20" s="77" t="s">
        <v>156</v>
      </c>
      <c r="M20" s="77" t="s">
        <v>156</v>
      </c>
      <c r="N20" s="78" t="s">
        <v>156</v>
      </c>
      <c r="P20" s="92">
        <v>1648</v>
      </c>
      <c r="Q20" s="18">
        <v>1888</v>
      </c>
      <c r="R20" s="19">
        <v>2042</v>
      </c>
      <c r="S20" s="77">
        <v>1.7749439944856109</v>
      </c>
      <c r="T20" s="77">
        <v>1.724957058802032</v>
      </c>
      <c r="U20" s="78">
        <v>2.0841200665448718</v>
      </c>
    </row>
    <row r="21" spans="1:21">
      <c r="A21" s="17" t="s">
        <v>167</v>
      </c>
      <c r="B21" s="18">
        <v>78489</v>
      </c>
      <c r="C21" s="18">
        <v>0</v>
      </c>
      <c r="D21" s="19">
        <v>0</v>
      </c>
      <c r="E21" s="27">
        <v>5.3623180484712174</v>
      </c>
      <c r="F21" s="27" t="s">
        <v>156</v>
      </c>
      <c r="G21" s="28" t="s">
        <v>156</v>
      </c>
      <c r="I21" s="92">
        <v>78489</v>
      </c>
      <c r="J21" s="18">
        <v>0</v>
      </c>
      <c r="K21" s="19">
        <v>0</v>
      </c>
      <c r="L21" s="77">
        <v>5.7255048998224476</v>
      </c>
      <c r="M21" s="77" t="s">
        <v>156</v>
      </c>
      <c r="N21" s="78" t="s">
        <v>156</v>
      </c>
      <c r="P21" s="92">
        <v>0</v>
      </c>
      <c r="Q21" s="18">
        <v>0</v>
      </c>
      <c r="R21" s="19">
        <v>0</v>
      </c>
      <c r="S21" s="77" t="s">
        <v>156</v>
      </c>
      <c r="T21" s="77" t="s">
        <v>156</v>
      </c>
      <c r="U21" s="78" t="s">
        <v>156</v>
      </c>
    </row>
    <row r="22" spans="1:21">
      <c r="A22" s="17" t="s">
        <v>168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2">
        <v>0</v>
      </c>
      <c r="J22" s="18">
        <v>0</v>
      </c>
      <c r="K22" s="19">
        <v>0</v>
      </c>
      <c r="L22" s="77" t="s">
        <v>156</v>
      </c>
      <c r="M22" s="77" t="s">
        <v>156</v>
      </c>
      <c r="N22" s="78" t="s">
        <v>156</v>
      </c>
      <c r="P22" s="92">
        <v>0</v>
      </c>
      <c r="Q22" s="18">
        <v>0</v>
      </c>
      <c r="R22" s="19">
        <v>0</v>
      </c>
      <c r="S22" s="77" t="s">
        <v>156</v>
      </c>
      <c r="T22" s="77" t="s">
        <v>156</v>
      </c>
      <c r="U22" s="78" t="s">
        <v>156</v>
      </c>
    </row>
    <row r="23" spans="1:21">
      <c r="A23" s="17" t="s">
        <v>169</v>
      </c>
      <c r="B23" s="18">
        <v>3373</v>
      </c>
      <c r="C23" s="18">
        <v>6764</v>
      </c>
      <c r="D23" s="19">
        <v>7059</v>
      </c>
      <c r="E23" s="27">
        <v>0.23044119274667046</v>
      </c>
      <c r="F23" s="27">
        <v>0.40912535845345294</v>
      </c>
      <c r="G23" s="28">
        <v>0.38399963444148699</v>
      </c>
      <c r="I23" s="92">
        <v>3373</v>
      </c>
      <c r="J23" s="18">
        <v>4864</v>
      </c>
      <c r="K23" s="19">
        <v>5554</v>
      </c>
      <c r="L23" s="77">
        <v>0.24604884795450466</v>
      </c>
      <c r="M23" s="77">
        <v>0.3150603919729556</v>
      </c>
      <c r="N23" s="78">
        <v>0.3191396445678456</v>
      </c>
      <c r="P23" s="92">
        <v>0</v>
      </c>
      <c r="Q23" s="18">
        <v>1900</v>
      </c>
      <c r="R23" s="19">
        <v>1505</v>
      </c>
      <c r="S23" s="77" t="s">
        <v>156</v>
      </c>
      <c r="T23" s="77">
        <v>1.7359207689215364</v>
      </c>
      <c r="U23" s="78">
        <v>1.5360434378795456</v>
      </c>
    </row>
    <row r="24" spans="1:21">
      <c r="A24" s="17" t="s">
        <v>170</v>
      </c>
      <c r="B24" s="18">
        <v>0</v>
      </c>
      <c r="C24" s="18">
        <v>0</v>
      </c>
      <c r="D24" s="19">
        <v>0</v>
      </c>
      <c r="E24" s="27" t="s">
        <v>156</v>
      </c>
      <c r="F24" s="27" t="s">
        <v>156</v>
      </c>
      <c r="G24" s="28" t="s">
        <v>156</v>
      </c>
      <c r="I24" s="92">
        <v>0</v>
      </c>
      <c r="J24" s="18">
        <v>0</v>
      </c>
      <c r="K24" s="19">
        <v>0</v>
      </c>
      <c r="L24" s="77" t="s">
        <v>156</v>
      </c>
      <c r="M24" s="77" t="s">
        <v>156</v>
      </c>
      <c r="N24" s="78" t="s">
        <v>156</v>
      </c>
      <c r="P24" s="92">
        <v>0</v>
      </c>
      <c r="Q24" s="18">
        <v>0</v>
      </c>
      <c r="R24" s="19">
        <v>0</v>
      </c>
      <c r="S24" s="77" t="s">
        <v>156</v>
      </c>
      <c r="T24" s="77" t="s">
        <v>156</v>
      </c>
      <c r="U24" s="78" t="s">
        <v>156</v>
      </c>
    </row>
    <row r="25" spans="1:21">
      <c r="A25" s="17" t="s">
        <v>171</v>
      </c>
      <c r="B25" s="18">
        <v>0</v>
      </c>
      <c r="C25" s="18">
        <v>0</v>
      </c>
      <c r="D25" s="19">
        <v>0</v>
      </c>
      <c r="E25" s="27" t="s">
        <v>156</v>
      </c>
      <c r="F25" s="27" t="s">
        <v>156</v>
      </c>
      <c r="G25" s="28" t="s">
        <v>156</v>
      </c>
      <c r="I25" s="92">
        <v>0</v>
      </c>
      <c r="J25" s="18">
        <v>0</v>
      </c>
      <c r="K25" s="19">
        <v>0</v>
      </c>
      <c r="L25" s="77" t="s">
        <v>156</v>
      </c>
      <c r="M25" s="77" t="s">
        <v>156</v>
      </c>
      <c r="N25" s="78" t="s">
        <v>156</v>
      </c>
      <c r="P25" s="92">
        <v>0</v>
      </c>
      <c r="Q25" s="18">
        <v>0</v>
      </c>
      <c r="R25" s="19">
        <v>0</v>
      </c>
      <c r="S25" s="77" t="s">
        <v>156</v>
      </c>
      <c r="T25" s="77" t="s">
        <v>156</v>
      </c>
      <c r="U25" s="78" t="s">
        <v>156</v>
      </c>
    </row>
    <row r="26" spans="1:21">
      <c r="A26" s="17" t="s">
        <v>172</v>
      </c>
      <c r="B26" s="18">
        <v>49510</v>
      </c>
      <c r="C26" s="18">
        <v>56930</v>
      </c>
      <c r="D26" s="19">
        <v>63547</v>
      </c>
      <c r="E26" s="27">
        <v>3.3824913883449907</v>
      </c>
      <c r="F26" s="27">
        <v>3.4434516050791064</v>
      </c>
      <c r="G26" s="28">
        <v>3.4568670873853482</v>
      </c>
      <c r="I26" s="92">
        <v>49510</v>
      </c>
      <c r="J26" s="18">
        <v>56930</v>
      </c>
      <c r="K26" s="19">
        <v>63547</v>
      </c>
      <c r="L26" s="77">
        <v>3.6115856692047217</v>
      </c>
      <c r="M26" s="77">
        <v>3.6875797933841206</v>
      </c>
      <c r="N26" s="78">
        <v>3.6514884755766808</v>
      </c>
      <c r="P26" s="92">
        <v>0</v>
      </c>
      <c r="Q26" s="18">
        <v>0</v>
      </c>
      <c r="R26" s="19">
        <v>0</v>
      </c>
      <c r="S26" s="77" t="s">
        <v>156</v>
      </c>
      <c r="T26" s="77" t="s">
        <v>156</v>
      </c>
      <c r="U26" s="78" t="s">
        <v>156</v>
      </c>
    </row>
    <row r="27" spans="1:21">
      <c r="A27" s="17" t="s">
        <v>173</v>
      </c>
      <c r="B27" s="18">
        <v>254</v>
      </c>
      <c r="C27" s="18">
        <v>277</v>
      </c>
      <c r="D27" s="19">
        <v>234</v>
      </c>
      <c r="E27" s="27">
        <v>1.7353116797407142E-2</v>
      </c>
      <c r="F27" s="27">
        <v>1.6754542325784515E-2</v>
      </c>
      <c r="G27" s="28">
        <v>1.2729269649994043E-2</v>
      </c>
      <c r="I27" s="92">
        <v>244</v>
      </c>
      <c r="J27" s="18">
        <v>277</v>
      </c>
      <c r="K27" s="19">
        <v>234</v>
      </c>
      <c r="L27" s="77">
        <v>1.7798967951645164E-2</v>
      </c>
      <c r="M27" s="77">
        <v>1.794237840799932E-2</v>
      </c>
      <c r="N27" s="78">
        <v>1.3445926688670486E-2</v>
      </c>
      <c r="P27" s="92">
        <v>10</v>
      </c>
      <c r="Q27" s="18">
        <v>0</v>
      </c>
      <c r="R27" s="19">
        <v>0</v>
      </c>
      <c r="S27" s="77">
        <v>1.0770291228674823E-2</v>
      </c>
      <c r="T27" s="77" t="s">
        <v>156</v>
      </c>
      <c r="U27" s="78" t="s">
        <v>156</v>
      </c>
    </row>
    <row r="28" spans="1:21">
      <c r="A28" s="17" t="s">
        <v>174</v>
      </c>
      <c r="B28" s="18">
        <v>2875</v>
      </c>
      <c r="C28" s="18">
        <v>3999</v>
      </c>
      <c r="D28" s="19">
        <v>18002</v>
      </c>
      <c r="E28" s="27">
        <v>0.19641815272655724</v>
      </c>
      <c r="F28" s="27">
        <v>0.24188236375744504</v>
      </c>
      <c r="G28" s="28">
        <v>0.97928338563757589</v>
      </c>
      <c r="I28" s="92">
        <v>2875</v>
      </c>
      <c r="J28" s="18">
        <v>3999</v>
      </c>
      <c r="K28" s="19">
        <v>18002</v>
      </c>
      <c r="L28" s="77">
        <v>0.20972144615155675</v>
      </c>
      <c r="M28" s="77">
        <v>0.25903094315375191</v>
      </c>
      <c r="N28" s="78">
        <v>1.0344169754249832</v>
      </c>
      <c r="P28" s="92">
        <v>0</v>
      </c>
      <c r="Q28" s="18">
        <v>0</v>
      </c>
      <c r="R28" s="19">
        <v>0</v>
      </c>
      <c r="S28" s="77" t="s">
        <v>156</v>
      </c>
      <c r="T28" s="77" t="s">
        <v>156</v>
      </c>
      <c r="U28" s="78" t="s">
        <v>156</v>
      </c>
    </row>
    <row r="29" spans="1:21">
      <c r="A29" s="17" t="s">
        <v>175</v>
      </c>
      <c r="B29" s="18">
        <v>0</v>
      </c>
      <c r="C29" s="18">
        <v>0</v>
      </c>
      <c r="D29" s="19">
        <v>0</v>
      </c>
      <c r="E29" s="27" t="s">
        <v>156</v>
      </c>
      <c r="F29" s="27" t="s">
        <v>156</v>
      </c>
      <c r="G29" s="28" t="s">
        <v>156</v>
      </c>
      <c r="I29" s="92">
        <v>0</v>
      </c>
      <c r="J29" s="18">
        <v>0</v>
      </c>
      <c r="K29" s="19">
        <v>0</v>
      </c>
      <c r="L29" s="77" t="s">
        <v>156</v>
      </c>
      <c r="M29" s="77" t="s">
        <v>156</v>
      </c>
      <c r="N29" s="78" t="s">
        <v>156</v>
      </c>
      <c r="P29" s="92">
        <v>0</v>
      </c>
      <c r="Q29" s="18">
        <v>0</v>
      </c>
      <c r="R29" s="19">
        <v>0</v>
      </c>
      <c r="S29" s="77" t="s">
        <v>156</v>
      </c>
      <c r="T29" s="77" t="s">
        <v>156</v>
      </c>
      <c r="U29" s="78" t="s">
        <v>156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2">
        <v>0</v>
      </c>
      <c r="J30" s="18">
        <v>0</v>
      </c>
      <c r="K30" s="19">
        <v>0</v>
      </c>
      <c r="L30" s="77" t="s">
        <v>156</v>
      </c>
      <c r="M30" s="77" t="s">
        <v>156</v>
      </c>
      <c r="N30" s="78" t="s">
        <v>156</v>
      </c>
      <c r="P30" s="92">
        <v>0</v>
      </c>
      <c r="Q30" s="18">
        <v>0</v>
      </c>
      <c r="R30" s="19">
        <v>0</v>
      </c>
      <c r="S30" s="77" t="s">
        <v>156</v>
      </c>
      <c r="T30" s="77" t="s">
        <v>156</v>
      </c>
      <c r="U30" s="78" t="s">
        <v>156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2">
        <v>0</v>
      </c>
      <c r="J31" s="18">
        <v>0</v>
      </c>
      <c r="K31" s="19">
        <v>0</v>
      </c>
      <c r="L31" s="77" t="s">
        <v>156</v>
      </c>
      <c r="M31" s="77" t="s">
        <v>156</v>
      </c>
      <c r="N31" s="78" t="s">
        <v>156</v>
      </c>
      <c r="P31" s="92">
        <v>0</v>
      </c>
      <c r="Q31" s="18">
        <v>0</v>
      </c>
      <c r="R31" s="19">
        <v>0</v>
      </c>
      <c r="S31" s="77" t="s">
        <v>156</v>
      </c>
      <c r="T31" s="77" t="s">
        <v>156</v>
      </c>
      <c r="U31" s="78" t="s">
        <v>156</v>
      </c>
    </row>
    <row r="32" spans="1:21">
      <c r="A32" s="17" t="s">
        <v>178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  <c r="I32" s="92">
        <v>0</v>
      </c>
      <c r="J32" s="18">
        <v>0</v>
      </c>
      <c r="K32" s="19">
        <v>0</v>
      </c>
      <c r="L32" s="77" t="s">
        <v>156</v>
      </c>
      <c r="M32" s="77" t="s">
        <v>156</v>
      </c>
      <c r="N32" s="78" t="s">
        <v>156</v>
      </c>
      <c r="P32" s="92">
        <v>0</v>
      </c>
      <c r="Q32" s="18">
        <v>0</v>
      </c>
      <c r="R32" s="19">
        <v>0</v>
      </c>
      <c r="S32" s="77" t="s">
        <v>156</v>
      </c>
      <c r="T32" s="77" t="s">
        <v>156</v>
      </c>
      <c r="U32" s="78" t="s">
        <v>156</v>
      </c>
    </row>
    <row r="33" spans="1:21">
      <c r="A33" s="17" t="s">
        <v>179</v>
      </c>
      <c r="B33" s="18">
        <v>1737</v>
      </c>
      <c r="C33" s="18">
        <v>1707</v>
      </c>
      <c r="D33" s="19">
        <v>1629</v>
      </c>
      <c r="E33" s="27">
        <v>0.11867072392557562</v>
      </c>
      <c r="F33" s="27">
        <v>0.10324911101124248</v>
      </c>
      <c r="G33" s="28">
        <v>8.8615300255727766E-2</v>
      </c>
      <c r="I33" s="92">
        <v>1155</v>
      </c>
      <c r="J33" s="18">
        <v>1089</v>
      </c>
      <c r="K33" s="19">
        <v>976</v>
      </c>
      <c r="L33" s="77">
        <v>8.425331141045149E-2</v>
      </c>
      <c r="M33" s="77">
        <v>7.0538808975852921E-2</v>
      </c>
      <c r="N33" s="78">
        <v>5.6082155761292281E-2</v>
      </c>
      <c r="P33" s="92">
        <v>582</v>
      </c>
      <c r="Q33" s="18">
        <v>618</v>
      </c>
      <c r="R33" s="19">
        <v>653</v>
      </c>
      <c r="S33" s="77">
        <v>0.62683094950887475</v>
      </c>
      <c r="T33" s="77">
        <v>0.56463107115447864</v>
      </c>
      <c r="U33" s="78">
        <v>0.66646934547198888</v>
      </c>
    </row>
    <row r="34" spans="1:21">
      <c r="A34" s="17" t="s">
        <v>180</v>
      </c>
      <c r="B34" s="18">
        <v>0</v>
      </c>
      <c r="C34" s="18">
        <v>0</v>
      </c>
      <c r="D34" s="19">
        <v>156</v>
      </c>
      <c r="E34" s="27" t="s">
        <v>156</v>
      </c>
      <c r="F34" s="27" t="s">
        <v>156</v>
      </c>
      <c r="G34" s="28">
        <v>8.4861797666626951E-3</v>
      </c>
      <c r="I34" s="92">
        <v>0</v>
      </c>
      <c r="J34" s="18">
        <v>0</v>
      </c>
      <c r="K34" s="19">
        <v>0</v>
      </c>
      <c r="L34" s="77" t="s">
        <v>156</v>
      </c>
      <c r="M34" s="77" t="s">
        <v>156</v>
      </c>
      <c r="N34" s="78" t="s">
        <v>156</v>
      </c>
      <c r="P34" s="92">
        <v>0</v>
      </c>
      <c r="Q34" s="18">
        <v>0</v>
      </c>
      <c r="R34" s="19">
        <v>156</v>
      </c>
      <c r="S34" s="77" t="s">
        <v>156</v>
      </c>
      <c r="T34" s="77" t="s">
        <v>156</v>
      </c>
      <c r="U34" s="78">
        <v>0.15921779156758081</v>
      </c>
    </row>
    <row r="35" spans="1:21">
      <c r="A35" s="17" t="s">
        <v>181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  <c r="I35" s="92">
        <v>0</v>
      </c>
      <c r="J35" s="18">
        <v>0</v>
      </c>
      <c r="K35" s="19">
        <v>0</v>
      </c>
      <c r="L35" s="77" t="s">
        <v>156</v>
      </c>
      <c r="M35" s="77" t="s">
        <v>156</v>
      </c>
      <c r="N35" s="78" t="s">
        <v>156</v>
      </c>
      <c r="P35" s="92">
        <v>0</v>
      </c>
      <c r="Q35" s="18">
        <v>0</v>
      </c>
      <c r="R35" s="19">
        <v>0</v>
      </c>
      <c r="S35" s="77" t="s">
        <v>156</v>
      </c>
      <c r="T35" s="77" t="s">
        <v>156</v>
      </c>
      <c r="U35" s="78" t="s">
        <v>156</v>
      </c>
    </row>
    <row r="36" spans="1:21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2" t="s">
        <v>5</v>
      </c>
      <c r="J36" s="18" t="s">
        <v>5</v>
      </c>
      <c r="K36" s="19" t="s">
        <v>5</v>
      </c>
      <c r="L36" s="77" t="s">
        <v>5</v>
      </c>
      <c r="M36" s="77" t="s">
        <v>5</v>
      </c>
      <c r="N36" s="78" t="s">
        <v>5</v>
      </c>
      <c r="P36" s="92" t="s">
        <v>5</v>
      </c>
      <c r="Q36" s="18" t="s">
        <v>5</v>
      </c>
      <c r="R36" s="19" t="s">
        <v>5</v>
      </c>
      <c r="S36" s="77" t="s">
        <v>5</v>
      </c>
      <c r="T36" s="77" t="s">
        <v>5</v>
      </c>
      <c r="U36" s="78" t="s">
        <v>5</v>
      </c>
    </row>
    <row r="37" spans="1:21" ht="13.8" thickBot="1">
      <c r="A37" s="20" t="s">
        <v>4</v>
      </c>
      <c r="B37" s="21">
        <v>1463714</v>
      </c>
      <c r="C37" s="21">
        <v>1653283</v>
      </c>
      <c r="D37" s="22">
        <v>1838283</v>
      </c>
      <c r="E37" s="23">
        <v>100</v>
      </c>
      <c r="F37" s="23">
        <v>100</v>
      </c>
      <c r="G37" s="47">
        <v>100</v>
      </c>
      <c r="I37" s="93">
        <v>1370866</v>
      </c>
      <c r="J37" s="21">
        <v>1543831</v>
      </c>
      <c r="K37" s="22">
        <v>1740304</v>
      </c>
      <c r="L37" s="80">
        <v>100</v>
      </c>
      <c r="M37" s="80">
        <v>100</v>
      </c>
      <c r="N37" s="81">
        <v>100</v>
      </c>
      <c r="P37" s="93">
        <v>92848</v>
      </c>
      <c r="Q37" s="21">
        <v>109452</v>
      </c>
      <c r="R37" s="22">
        <v>97979</v>
      </c>
      <c r="S37" s="80">
        <v>100</v>
      </c>
      <c r="T37" s="80">
        <v>100</v>
      </c>
      <c r="U37" s="81">
        <v>100</v>
      </c>
    </row>
    <row r="38" spans="1:21">
      <c r="I38" s="99"/>
      <c r="P38" s="99"/>
    </row>
    <row r="39" spans="1:21" ht="16.2" thickBot="1">
      <c r="A39" s="5" t="s">
        <v>120</v>
      </c>
      <c r="B39" s="6"/>
      <c r="C39" s="6"/>
      <c r="D39" s="6"/>
      <c r="E39" s="6"/>
      <c r="F39" s="6"/>
      <c r="I39" s="173" t="s">
        <v>107</v>
      </c>
      <c r="J39" s="173"/>
      <c r="K39" s="173"/>
      <c r="L39" s="173"/>
      <c r="M39" s="173"/>
      <c r="N39" s="173"/>
      <c r="P39" s="173" t="s">
        <v>108</v>
      </c>
      <c r="Q39" s="173"/>
      <c r="R39" s="173"/>
      <c r="S39" s="173"/>
      <c r="T39" s="173"/>
      <c r="U39" s="173"/>
    </row>
    <row r="40" spans="1:21">
      <c r="A40" s="7"/>
      <c r="B40" s="8"/>
      <c r="C40" s="9" t="s">
        <v>31</v>
      </c>
      <c r="D40" s="84"/>
      <c r="E40" s="11"/>
      <c r="F40" s="9" t="s">
        <v>2</v>
      </c>
      <c r="G40" s="12"/>
      <c r="I40" s="7"/>
      <c r="J40" s="9" t="s">
        <v>31</v>
      </c>
      <c r="K40" s="84"/>
      <c r="L40" s="11"/>
      <c r="M40" s="9" t="s">
        <v>2</v>
      </c>
      <c r="N40" s="12"/>
      <c r="P40" s="7"/>
      <c r="Q40" s="9" t="s">
        <v>31</v>
      </c>
      <c r="R40" s="84"/>
      <c r="S40" s="11"/>
      <c r="T40" s="9" t="s">
        <v>2</v>
      </c>
      <c r="U40" s="12"/>
    </row>
    <row r="41" spans="1:21">
      <c r="A41" s="13" t="s">
        <v>3</v>
      </c>
      <c r="B41" s="14" t="s">
        <v>153</v>
      </c>
      <c r="C41" s="15" t="s">
        <v>154</v>
      </c>
      <c r="D41" s="62" t="s">
        <v>155</v>
      </c>
      <c r="E41" s="15" t="s">
        <v>153</v>
      </c>
      <c r="F41" s="15" t="s">
        <v>154</v>
      </c>
      <c r="G41" s="16" t="s">
        <v>155</v>
      </c>
      <c r="I41" s="91" t="s">
        <v>153</v>
      </c>
      <c r="J41" s="15" t="s">
        <v>154</v>
      </c>
      <c r="K41" s="62" t="s">
        <v>155</v>
      </c>
      <c r="L41" s="15" t="s">
        <v>153</v>
      </c>
      <c r="M41" s="15" t="s">
        <v>154</v>
      </c>
      <c r="N41" s="16" t="s">
        <v>155</v>
      </c>
      <c r="P41" s="91" t="s">
        <v>153</v>
      </c>
      <c r="Q41" s="15" t="s">
        <v>154</v>
      </c>
      <c r="R41" s="62" t="s">
        <v>155</v>
      </c>
      <c r="S41" s="15" t="s">
        <v>153</v>
      </c>
      <c r="T41" s="15" t="s">
        <v>154</v>
      </c>
      <c r="U41" s="16" t="s">
        <v>155</v>
      </c>
    </row>
    <row r="42" spans="1:21">
      <c r="A42" s="17" t="s">
        <v>81</v>
      </c>
      <c r="B42" s="18">
        <v>103079</v>
      </c>
      <c r="C42" s="18">
        <v>113630</v>
      </c>
      <c r="D42" s="19">
        <v>118622</v>
      </c>
      <c r="E42" s="27">
        <v>18.554372145851595</v>
      </c>
      <c r="F42" s="27">
        <v>19.104831943722878</v>
      </c>
      <c r="G42" s="28">
        <v>18.817478925476934</v>
      </c>
      <c r="I42" s="92">
        <v>93987</v>
      </c>
      <c r="J42" s="18">
        <v>111092</v>
      </c>
      <c r="K42" s="19">
        <v>116910</v>
      </c>
      <c r="L42" s="77">
        <v>19.875654242664552</v>
      </c>
      <c r="M42" s="77">
        <v>21.969572620500216</v>
      </c>
      <c r="N42" s="78">
        <v>21.125424414854113</v>
      </c>
      <c r="P42" s="92">
        <v>9092</v>
      </c>
      <c r="Q42" s="18">
        <v>2538</v>
      </c>
      <c r="R42" s="19">
        <v>1712</v>
      </c>
      <c r="S42" s="77">
        <v>10.997145483574435</v>
      </c>
      <c r="T42" s="77">
        <v>2.8482291152309558</v>
      </c>
      <c r="U42" s="78">
        <v>2.2241565224169513</v>
      </c>
    </row>
    <row r="43" spans="1:21">
      <c r="A43" s="17" t="s">
        <v>157</v>
      </c>
      <c r="B43" s="18">
        <v>86724</v>
      </c>
      <c r="C43" s="18">
        <v>101209</v>
      </c>
      <c r="D43" s="19">
        <v>91966</v>
      </c>
      <c r="E43" s="27">
        <v>15.610448005673646</v>
      </c>
      <c r="F43" s="27">
        <v>17.016465160540779</v>
      </c>
      <c r="G43" s="28">
        <v>14.588931790565086</v>
      </c>
      <c r="I43" s="92">
        <v>40755</v>
      </c>
      <c r="J43" s="18">
        <v>42900</v>
      </c>
      <c r="K43" s="19">
        <v>45271</v>
      </c>
      <c r="L43" s="77">
        <v>8.6185567010309274</v>
      </c>
      <c r="M43" s="77">
        <v>8.483911221505231</v>
      </c>
      <c r="N43" s="78">
        <v>8.180387380761788</v>
      </c>
      <c r="P43" s="92">
        <v>45969</v>
      </c>
      <c r="Q43" s="18">
        <v>58309</v>
      </c>
      <c r="R43" s="19">
        <v>46695</v>
      </c>
      <c r="S43" s="77">
        <v>55.601383714741885</v>
      </c>
      <c r="T43" s="77">
        <v>65.436324460205597</v>
      </c>
      <c r="U43" s="78">
        <v>60.664128980291792</v>
      </c>
    </row>
    <row r="44" spans="1:21">
      <c r="A44" s="17" t="s">
        <v>158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  <c r="I44" s="92">
        <v>0</v>
      </c>
      <c r="J44" s="18">
        <v>0</v>
      </c>
      <c r="K44" s="19">
        <v>0</v>
      </c>
      <c r="L44" s="77" t="s">
        <v>156</v>
      </c>
      <c r="M44" s="77" t="s">
        <v>156</v>
      </c>
      <c r="N44" s="78" t="s">
        <v>156</v>
      </c>
      <c r="P44" s="92">
        <v>0</v>
      </c>
      <c r="Q44" s="18">
        <v>0</v>
      </c>
      <c r="R44" s="19">
        <v>0</v>
      </c>
      <c r="S44" s="77" t="s">
        <v>156</v>
      </c>
      <c r="T44" s="77" t="s">
        <v>156</v>
      </c>
      <c r="U44" s="78" t="s">
        <v>156</v>
      </c>
    </row>
    <row r="45" spans="1:21">
      <c r="A45" s="17" t="s">
        <v>82</v>
      </c>
      <c r="B45" s="18">
        <v>106104</v>
      </c>
      <c r="C45" s="18">
        <v>105814</v>
      </c>
      <c r="D45" s="19">
        <v>106914</v>
      </c>
      <c r="E45" s="27">
        <v>19.09887661078821</v>
      </c>
      <c r="F45" s="27">
        <v>17.790712728091989</v>
      </c>
      <c r="G45" s="28">
        <v>16.960192391280209</v>
      </c>
      <c r="I45" s="92">
        <v>99918</v>
      </c>
      <c r="J45" s="18">
        <v>99943</v>
      </c>
      <c r="K45" s="19">
        <v>101486</v>
      </c>
      <c r="L45" s="77">
        <v>21.129896907216494</v>
      </c>
      <c r="M45" s="77">
        <v>19.764744503750521</v>
      </c>
      <c r="N45" s="78">
        <v>18.338335661328241</v>
      </c>
      <c r="P45" s="92">
        <v>6186</v>
      </c>
      <c r="Q45" s="18">
        <v>5871</v>
      </c>
      <c r="R45" s="19">
        <v>5428</v>
      </c>
      <c r="S45" s="77">
        <v>7.4822197493831339</v>
      </c>
      <c r="T45" s="77">
        <v>6.5886340171477311</v>
      </c>
      <c r="U45" s="78">
        <v>7.0518233666350536</v>
      </c>
    </row>
    <row r="46" spans="1:21">
      <c r="A46" s="17" t="s">
        <v>84</v>
      </c>
      <c r="B46" s="18">
        <v>9289</v>
      </c>
      <c r="C46" s="18">
        <v>11721</v>
      </c>
      <c r="D46" s="19">
        <v>17331</v>
      </c>
      <c r="E46" s="27">
        <v>1.6720337106764276</v>
      </c>
      <c r="F46" s="27">
        <v>1.9706744276368553</v>
      </c>
      <c r="G46" s="28">
        <v>2.74928535395998</v>
      </c>
      <c r="I46" s="92">
        <v>2538</v>
      </c>
      <c r="J46" s="18">
        <v>4970</v>
      </c>
      <c r="K46" s="19">
        <v>10580</v>
      </c>
      <c r="L46" s="77">
        <v>0.53671689135606659</v>
      </c>
      <c r="M46" s="77">
        <v>0.98286803661727273</v>
      </c>
      <c r="N46" s="78">
        <v>1.9117867616898172</v>
      </c>
      <c r="P46" s="92">
        <v>6751</v>
      </c>
      <c r="Q46" s="18">
        <v>6751</v>
      </c>
      <c r="R46" s="19">
        <v>6751</v>
      </c>
      <c r="S46" s="77">
        <v>8.165610334317094</v>
      </c>
      <c r="T46" s="77">
        <v>7.5761996678188268</v>
      </c>
      <c r="U46" s="78">
        <v>8.7706078754888086</v>
      </c>
    </row>
    <row r="47" spans="1:21">
      <c r="A47" s="17" t="s">
        <v>152</v>
      </c>
      <c r="B47" s="18">
        <v>96470</v>
      </c>
      <c r="C47" s="18">
        <v>138250</v>
      </c>
      <c r="D47" s="19">
        <v>144940</v>
      </c>
      <c r="E47" s="27">
        <v>17.364742390887606</v>
      </c>
      <c r="F47" s="27">
        <v>23.244240220185585</v>
      </c>
      <c r="G47" s="28">
        <v>22.992407778140873</v>
      </c>
      <c r="I47" s="92">
        <v>83538</v>
      </c>
      <c r="J47" s="18">
        <v>125014</v>
      </c>
      <c r="K47" s="19">
        <v>130986</v>
      </c>
      <c r="L47" s="77">
        <v>17.6659793814433</v>
      </c>
      <c r="M47" s="77">
        <v>24.722789684038577</v>
      </c>
      <c r="N47" s="78">
        <v>23.668932019537088</v>
      </c>
      <c r="P47" s="92">
        <v>12932</v>
      </c>
      <c r="Q47" s="18">
        <v>13236</v>
      </c>
      <c r="R47" s="19">
        <v>13954</v>
      </c>
      <c r="S47" s="77">
        <v>15.641782379408776</v>
      </c>
      <c r="T47" s="77">
        <v>14.853885173048436</v>
      </c>
      <c r="U47" s="78">
        <v>18.128434645914801</v>
      </c>
    </row>
    <row r="48" spans="1:21">
      <c r="A48" s="17" t="s">
        <v>159</v>
      </c>
      <c r="B48" s="18">
        <v>4105</v>
      </c>
      <c r="C48" s="18">
        <v>4442</v>
      </c>
      <c r="D48" s="19">
        <v>4800</v>
      </c>
      <c r="E48" s="27">
        <v>0.73890605902968409</v>
      </c>
      <c r="F48" s="27">
        <v>0.74684206190281632</v>
      </c>
      <c r="G48" s="28">
        <v>0.76144306150873597</v>
      </c>
      <c r="I48" s="92">
        <v>4105</v>
      </c>
      <c r="J48" s="18">
        <v>4442</v>
      </c>
      <c r="K48" s="19">
        <v>4800</v>
      </c>
      <c r="L48" s="77">
        <v>0.86809410520750729</v>
      </c>
      <c r="M48" s="77">
        <v>0.87845066773720837</v>
      </c>
      <c r="N48" s="78">
        <v>0.86735127184415139</v>
      </c>
      <c r="P48" s="92">
        <v>0</v>
      </c>
      <c r="Q48" s="18">
        <v>0</v>
      </c>
      <c r="R48" s="19">
        <v>0</v>
      </c>
      <c r="S48" s="77" t="s">
        <v>156</v>
      </c>
      <c r="T48" s="77" t="s">
        <v>156</v>
      </c>
      <c r="U48" s="78" t="s">
        <v>156</v>
      </c>
    </row>
    <row r="49" spans="1:21">
      <c r="A49" s="17" t="s">
        <v>160</v>
      </c>
      <c r="B49" s="18">
        <v>1351</v>
      </c>
      <c r="C49" s="18">
        <v>1321</v>
      </c>
      <c r="D49" s="19">
        <v>1406</v>
      </c>
      <c r="E49" s="27">
        <v>0.24318199409235156</v>
      </c>
      <c r="F49" s="27">
        <v>0.22210228810752375</v>
      </c>
      <c r="G49" s="28">
        <v>0.22303936343360059</v>
      </c>
      <c r="I49" s="92">
        <v>0</v>
      </c>
      <c r="J49" s="18">
        <v>0</v>
      </c>
      <c r="K49" s="19">
        <v>0</v>
      </c>
      <c r="L49" s="77" t="s">
        <v>156</v>
      </c>
      <c r="M49" s="77" t="s">
        <v>156</v>
      </c>
      <c r="N49" s="78" t="s">
        <v>156</v>
      </c>
      <c r="P49" s="92">
        <v>1351</v>
      </c>
      <c r="Q49" s="18">
        <v>1321</v>
      </c>
      <c r="R49" s="19">
        <v>1406</v>
      </c>
      <c r="S49" s="77">
        <v>1.6340896995500509</v>
      </c>
      <c r="T49" s="77">
        <v>1.482470709700588</v>
      </c>
      <c r="U49" s="78">
        <v>1.8266145271718655</v>
      </c>
    </row>
    <row r="50" spans="1:21">
      <c r="A50" s="17" t="s">
        <v>161</v>
      </c>
      <c r="B50" s="18">
        <v>5299</v>
      </c>
      <c r="C50" s="18">
        <v>5998</v>
      </c>
      <c r="D50" s="19">
        <v>6748</v>
      </c>
      <c r="E50" s="27">
        <v>0.95382782138813538</v>
      </c>
      <c r="F50" s="27">
        <v>1.0084553550862432</v>
      </c>
      <c r="G50" s="28">
        <v>1.0704620373043647</v>
      </c>
      <c r="I50" s="92">
        <v>5299</v>
      </c>
      <c r="J50" s="18">
        <v>5998</v>
      </c>
      <c r="K50" s="19">
        <v>6748</v>
      </c>
      <c r="L50" s="77">
        <v>1.1205921226539783</v>
      </c>
      <c r="M50" s="77">
        <v>1.1861654896640648</v>
      </c>
      <c r="N50" s="78">
        <v>1.2193513296675695</v>
      </c>
      <c r="P50" s="92">
        <v>0</v>
      </c>
      <c r="Q50" s="18">
        <v>0</v>
      </c>
      <c r="R50" s="19">
        <v>0</v>
      </c>
      <c r="S50" s="77" t="s">
        <v>156</v>
      </c>
      <c r="T50" s="77" t="s">
        <v>156</v>
      </c>
      <c r="U50" s="78" t="s">
        <v>156</v>
      </c>
    </row>
    <row r="51" spans="1:21">
      <c r="A51" s="17" t="s">
        <v>162</v>
      </c>
      <c r="B51" s="18">
        <v>0</v>
      </c>
      <c r="C51" s="18">
        <v>0</v>
      </c>
      <c r="D51" s="19">
        <v>0</v>
      </c>
      <c r="E51" s="27" t="s">
        <v>156</v>
      </c>
      <c r="F51" s="27" t="s">
        <v>156</v>
      </c>
      <c r="G51" s="28" t="s">
        <v>156</v>
      </c>
      <c r="I51" s="92">
        <v>0</v>
      </c>
      <c r="J51" s="18">
        <v>0</v>
      </c>
      <c r="K51" s="19">
        <v>0</v>
      </c>
      <c r="L51" s="77" t="s">
        <v>156</v>
      </c>
      <c r="M51" s="77" t="s">
        <v>156</v>
      </c>
      <c r="N51" s="78" t="s">
        <v>156</v>
      </c>
      <c r="P51" s="92">
        <v>0</v>
      </c>
      <c r="Q51" s="18">
        <v>0</v>
      </c>
      <c r="R51" s="19">
        <v>0</v>
      </c>
      <c r="S51" s="77" t="s">
        <v>156</v>
      </c>
      <c r="T51" s="77" t="s">
        <v>156</v>
      </c>
      <c r="U51" s="78" t="s">
        <v>156</v>
      </c>
    </row>
    <row r="52" spans="1:21">
      <c r="A52" s="17" t="s">
        <v>163</v>
      </c>
      <c r="B52" s="18">
        <v>76386</v>
      </c>
      <c r="C52" s="18">
        <v>78948</v>
      </c>
      <c r="D52" s="19">
        <v>82639</v>
      </c>
      <c r="E52" s="27">
        <v>13.749592746660523</v>
      </c>
      <c r="F52" s="27">
        <v>13.273680122265544</v>
      </c>
      <c r="G52" s="28">
        <v>13.109352741670923</v>
      </c>
      <c r="I52" s="92">
        <v>76386</v>
      </c>
      <c r="J52" s="18">
        <v>78948</v>
      </c>
      <c r="K52" s="19">
        <v>82639</v>
      </c>
      <c r="L52" s="77">
        <v>16.153528945281522</v>
      </c>
      <c r="M52" s="77">
        <v>15.612769769589628</v>
      </c>
      <c r="N52" s="78">
        <v>14.932717032068506</v>
      </c>
      <c r="P52" s="92">
        <v>0</v>
      </c>
      <c r="Q52" s="18">
        <v>0</v>
      </c>
      <c r="R52" s="19">
        <v>0</v>
      </c>
      <c r="S52" s="77" t="s">
        <v>156</v>
      </c>
      <c r="T52" s="77" t="s">
        <v>156</v>
      </c>
      <c r="U52" s="78" t="s">
        <v>156</v>
      </c>
    </row>
    <row r="53" spans="1:21">
      <c r="A53" s="17" t="s">
        <v>164</v>
      </c>
      <c r="B53" s="18">
        <v>0</v>
      </c>
      <c r="C53" s="18">
        <v>0</v>
      </c>
      <c r="D53" s="19">
        <v>0</v>
      </c>
      <c r="E53" s="27" t="s">
        <v>156</v>
      </c>
      <c r="F53" s="27" t="s">
        <v>156</v>
      </c>
      <c r="G53" s="28" t="s">
        <v>156</v>
      </c>
      <c r="I53" s="92">
        <v>0</v>
      </c>
      <c r="J53" s="18">
        <v>0</v>
      </c>
      <c r="K53" s="19">
        <v>0</v>
      </c>
      <c r="L53" s="77" t="s">
        <v>156</v>
      </c>
      <c r="M53" s="77" t="s">
        <v>156</v>
      </c>
      <c r="N53" s="78" t="s">
        <v>156</v>
      </c>
      <c r="P53" s="92">
        <v>0</v>
      </c>
      <c r="Q53" s="18">
        <v>0</v>
      </c>
      <c r="R53" s="19">
        <v>0</v>
      </c>
      <c r="S53" s="77" t="s">
        <v>156</v>
      </c>
      <c r="T53" s="77" t="s">
        <v>156</v>
      </c>
      <c r="U53" s="78" t="s">
        <v>156</v>
      </c>
    </row>
    <row r="54" spans="1:21">
      <c r="A54" s="17" t="s">
        <v>165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  <c r="I54" s="92">
        <v>0</v>
      </c>
      <c r="J54" s="18">
        <v>0</v>
      </c>
      <c r="K54" s="19">
        <v>0</v>
      </c>
      <c r="L54" s="77" t="s">
        <v>156</v>
      </c>
      <c r="M54" s="77" t="s">
        <v>156</v>
      </c>
      <c r="N54" s="78" t="s">
        <v>156</v>
      </c>
      <c r="P54" s="92">
        <v>0</v>
      </c>
      <c r="Q54" s="18">
        <v>0</v>
      </c>
      <c r="R54" s="19">
        <v>0</v>
      </c>
      <c r="S54" s="77" t="s">
        <v>156</v>
      </c>
      <c r="T54" s="77" t="s">
        <v>156</v>
      </c>
      <c r="U54" s="78" t="s">
        <v>156</v>
      </c>
    </row>
    <row r="55" spans="1:21">
      <c r="A55" s="17" t="s">
        <v>166</v>
      </c>
      <c r="B55" s="18">
        <v>157</v>
      </c>
      <c r="C55" s="18">
        <v>295</v>
      </c>
      <c r="D55" s="19">
        <v>295</v>
      </c>
      <c r="E55" s="27">
        <v>2.8260231733900219E-2</v>
      </c>
      <c r="F55" s="27">
        <v>4.9598921265495456E-2</v>
      </c>
      <c r="G55" s="28">
        <v>4.679702148855773E-2</v>
      </c>
      <c r="I55" s="92">
        <v>0</v>
      </c>
      <c r="J55" s="18">
        <v>0</v>
      </c>
      <c r="K55" s="19">
        <v>0</v>
      </c>
      <c r="L55" s="77" t="s">
        <v>156</v>
      </c>
      <c r="M55" s="77" t="s">
        <v>156</v>
      </c>
      <c r="N55" s="78" t="s">
        <v>156</v>
      </c>
      <c r="P55" s="92">
        <v>157</v>
      </c>
      <c r="Q55" s="18">
        <v>295</v>
      </c>
      <c r="R55" s="19">
        <v>295</v>
      </c>
      <c r="S55" s="77">
        <v>0.18989791475156031</v>
      </c>
      <c r="T55" s="77">
        <v>0.33105893971360595</v>
      </c>
      <c r="U55" s="78">
        <v>0.38325126992581815</v>
      </c>
    </row>
    <row r="56" spans="1:21">
      <c r="A56" s="17" t="s">
        <v>167</v>
      </c>
      <c r="B56" s="18">
        <v>36621</v>
      </c>
      <c r="C56" s="18">
        <v>0</v>
      </c>
      <c r="D56" s="19">
        <v>0</v>
      </c>
      <c r="E56" s="27">
        <v>6.5918340530392348</v>
      </c>
      <c r="F56" s="27" t="s">
        <v>156</v>
      </c>
      <c r="G56" s="28" t="s">
        <v>156</v>
      </c>
      <c r="I56" s="92">
        <v>36621</v>
      </c>
      <c r="J56" s="18">
        <v>0</v>
      </c>
      <c r="K56" s="19">
        <v>0</v>
      </c>
      <c r="L56" s="77">
        <v>7.7443298969072165</v>
      </c>
      <c r="M56" s="77" t="s">
        <v>156</v>
      </c>
      <c r="N56" s="78" t="s">
        <v>156</v>
      </c>
      <c r="P56" s="92">
        <v>0</v>
      </c>
      <c r="Q56" s="18">
        <v>0</v>
      </c>
      <c r="R56" s="19">
        <v>0</v>
      </c>
      <c r="S56" s="77" t="s">
        <v>156</v>
      </c>
      <c r="T56" s="77" t="s">
        <v>156</v>
      </c>
      <c r="U56" s="78" t="s">
        <v>156</v>
      </c>
    </row>
    <row r="57" spans="1:21">
      <c r="A57" s="17" t="s">
        <v>168</v>
      </c>
      <c r="B57" s="18">
        <v>0</v>
      </c>
      <c r="C57" s="18">
        <v>0</v>
      </c>
      <c r="D57" s="19">
        <v>0</v>
      </c>
      <c r="E57" s="27" t="s">
        <v>156</v>
      </c>
      <c r="F57" s="27" t="s">
        <v>156</v>
      </c>
      <c r="G57" s="28" t="s">
        <v>156</v>
      </c>
      <c r="I57" s="92">
        <v>0</v>
      </c>
      <c r="J57" s="18">
        <v>0</v>
      </c>
      <c r="K57" s="19">
        <v>0</v>
      </c>
      <c r="L57" s="77" t="s">
        <v>156</v>
      </c>
      <c r="M57" s="77" t="s">
        <v>156</v>
      </c>
      <c r="N57" s="78" t="s">
        <v>156</v>
      </c>
      <c r="P57" s="92">
        <v>0</v>
      </c>
      <c r="Q57" s="18">
        <v>0</v>
      </c>
      <c r="R57" s="19">
        <v>0</v>
      </c>
      <c r="S57" s="77" t="s">
        <v>156</v>
      </c>
      <c r="T57" s="77" t="s">
        <v>156</v>
      </c>
      <c r="U57" s="78" t="s">
        <v>156</v>
      </c>
    </row>
    <row r="58" spans="1:21">
      <c r="A58" s="17" t="s">
        <v>169</v>
      </c>
      <c r="B58" s="18">
        <v>1571</v>
      </c>
      <c r="C58" s="18">
        <v>2745</v>
      </c>
      <c r="D58" s="19">
        <v>2951</v>
      </c>
      <c r="E58" s="27">
        <v>0.28278231881501431</v>
      </c>
      <c r="F58" s="27">
        <v>0.46152216567384757</v>
      </c>
      <c r="G58" s="28">
        <v>0.46812884885672496</v>
      </c>
      <c r="I58" s="92">
        <v>1571</v>
      </c>
      <c r="J58" s="18">
        <v>2188</v>
      </c>
      <c r="K58" s="19">
        <v>2491</v>
      </c>
      <c r="L58" s="77">
        <v>0.33222310335712396</v>
      </c>
      <c r="M58" s="77">
        <v>0.43269924831360018</v>
      </c>
      <c r="N58" s="78">
        <v>0.45011917045078775</v>
      </c>
      <c r="P58" s="92">
        <v>0</v>
      </c>
      <c r="Q58" s="18">
        <v>557</v>
      </c>
      <c r="R58" s="19">
        <v>460</v>
      </c>
      <c r="S58" s="77" t="s">
        <v>156</v>
      </c>
      <c r="T58" s="77">
        <v>0.62508416752704588</v>
      </c>
      <c r="U58" s="78">
        <v>0.59761214971483512</v>
      </c>
    </row>
    <row r="59" spans="1:21">
      <c r="A59" s="17" t="s">
        <v>170</v>
      </c>
      <c r="B59" s="18">
        <v>0</v>
      </c>
      <c r="C59" s="18">
        <v>0</v>
      </c>
      <c r="D59" s="19">
        <v>0</v>
      </c>
      <c r="E59" s="27" t="s">
        <v>156</v>
      </c>
      <c r="F59" s="27" t="s">
        <v>156</v>
      </c>
      <c r="G59" s="28" t="s">
        <v>156</v>
      </c>
      <c r="I59" s="92">
        <v>0</v>
      </c>
      <c r="J59" s="18">
        <v>0</v>
      </c>
      <c r="K59" s="19">
        <v>0</v>
      </c>
      <c r="L59" s="77" t="s">
        <v>156</v>
      </c>
      <c r="M59" s="77" t="s">
        <v>156</v>
      </c>
      <c r="N59" s="78" t="s">
        <v>156</v>
      </c>
      <c r="P59" s="92">
        <v>0</v>
      </c>
      <c r="Q59" s="18">
        <v>0</v>
      </c>
      <c r="R59" s="19">
        <v>0</v>
      </c>
      <c r="S59" s="77" t="s">
        <v>156</v>
      </c>
      <c r="T59" s="77" t="s">
        <v>156</v>
      </c>
      <c r="U59" s="78" t="s">
        <v>156</v>
      </c>
    </row>
    <row r="60" spans="1:21">
      <c r="A60" s="17" t="s">
        <v>171</v>
      </c>
      <c r="B60" s="18">
        <v>0</v>
      </c>
      <c r="C60" s="18">
        <v>0</v>
      </c>
      <c r="D60" s="19">
        <v>0</v>
      </c>
      <c r="E60" s="27" t="s">
        <v>156</v>
      </c>
      <c r="F60" s="27" t="s">
        <v>156</v>
      </c>
      <c r="G60" s="28" t="s">
        <v>156</v>
      </c>
      <c r="I60" s="92">
        <v>0</v>
      </c>
      <c r="J60" s="18">
        <v>0</v>
      </c>
      <c r="K60" s="19">
        <v>0</v>
      </c>
      <c r="L60" s="77" t="s">
        <v>156</v>
      </c>
      <c r="M60" s="77" t="s">
        <v>156</v>
      </c>
      <c r="N60" s="78" t="s">
        <v>156</v>
      </c>
      <c r="P60" s="92">
        <v>0</v>
      </c>
      <c r="Q60" s="18">
        <v>0</v>
      </c>
      <c r="R60" s="19">
        <v>0</v>
      </c>
      <c r="S60" s="77" t="s">
        <v>156</v>
      </c>
      <c r="T60" s="77" t="s">
        <v>156</v>
      </c>
      <c r="U60" s="78" t="s">
        <v>156</v>
      </c>
    </row>
    <row r="61" spans="1:21">
      <c r="A61" s="17" t="s">
        <v>172</v>
      </c>
      <c r="B61" s="18">
        <v>25888</v>
      </c>
      <c r="C61" s="18">
        <v>27563</v>
      </c>
      <c r="D61" s="19">
        <v>28788</v>
      </c>
      <c r="E61" s="27">
        <v>4.6598782110013302</v>
      </c>
      <c r="F61" s="27">
        <v>4.6342205655622077</v>
      </c>
      <c r="G61" s="28">
        <v>4.5667547613986441</v>
      </c>
      <c r="I61" s="92">
        <v>25888</v>
      </c>
      <c r="J61" s="18">
        <v>27563</v>
      </c>
      <c r="K61" s="19">
        <v>28788</v>
      </c>
      <c r="L61" s="77">
        <v>5.4745968807824479</v>
      </c>
      <c r="M61" s="77">
        <v>5.4508635197750284</v>
      </c>
      <c r="N61" s="78">
        <v>5.2019392528852979</v>
      </c>
      <c r="P61" s="92">
        <v>0</v>
      </c>
      <c r="Q61" s="18">
        <v>0</v>
      </c>
      <c r="R61" s="19">
        <v>0</v>
      </c>
      <c r="S61" s="77" t="s">
        <v>156</v>
      </c>
      <c r="T61" s="77" t="s">
        <v>156</v>
      </c>
      <c r="U61" s="78" t="s">
        <v>156</v>
      </c>
    </row>
    <row r="62" spans="1:21">
      <c r="A62" s="17" t="s">
        <v>173</v>
      </c>
      <c r="B62" s="18">
        <v>83</v>
      </c>
      <c r="C62" s="18">
        <v>158</v>
      </c>
      <c r="D62" s="19">
        <v>70</v>
      </c>
      <c r="E62" s="27">
        <v>1.4940122509004573E-2</v>
      </c>
      <c r="F62" s="27">
        <v>2.6564845965926381E-2</v>
      </c>
      <c r="G62" s="28">
        <v>1.1104377980335733E-2</v>
      </c>
      <c r="I62" s="92">
        <v>81</v>
      </c>
      <c r="J62" s="18">
        <v>158</v>
      </c>
      <c r="K62" s="19">
        <v>70</v>
      </c>
      <c r="L62" s="77">
        <v>1.7129262490087234E-2</v>
      </c>
      <c r="M62" s="77">
        <v>3.1246106596685936E-2</v>
      </c>
      <c r="N62" s="78">
        <v>1.2648872714393876E-2</v>
      </c>
      <c r="P62" s="92">
        <v>2</v>
      </c>
      <c r="Q62" s="18">
        <v>0</v>
      </c>
      <c r="R62" s="19">
        <v>0</v>
      </c>
      <c r="S62" s="77">
        <v>2.4190817165803862E-3</v>
      </c>
      <c r="T62" s="77" t="s">
        <v>156</v>
      </c>
      <c r="U62" s="78" t="s">
        <v>156</v>
      </c>
    </row>
    <row r="63" spans="1:21">
      <c r="A63" s="17" t="s">
        <v>174</v>
      </c>
      <c r="B63" s="18">
        <v>1901</v>
      </c>
      <c r="C63" s="18">
        <v>2230</v>
      </c>
      <c r="D63" s="19">
        <v>22468</v>
      </c>
      <c r="E63" s="27">
        <v>0.34218280589900835</v>
      </c>
      <c r="F63" s="27">
        <v>0.37493421837984703</v>
      </c>
      <c r="G63" s="28">
        <v>3.5641880637454748</v>
      </c>
      <c r="I63" s="92">
        <v>1901</v>
      </c>
      <c r="J63" s="18">
        <v>2230</v>
      </c>
      <c r="K63" s="19">
        <v>22468</v>
      </c>
      <c r="L63" s="77">
        <v>0.4020089875759979</v>
      </c>
      <c r="M63" s="77">
        <v>0.44100517538360529</v>
      </c>
      <c r="N63" s="78">
        <v>4.0599267449571652</v>
      </c>
      <c r="P63" s="92">
        <v>0</v>
      </c>
      <c r="Q63" s="18">
        <v>0</v>
      </c>
      <c r="R63" s="19">
        <v>0</v>
      </c>
      <c r="S63" s="77" t="s">
        <v>156</v>
      </c>
      <c r="T63" s="77" t="s">
        <v>156</v>
      </c>
      <c r="U63" s="78" t="s">
        <v>156</v>
      </c>
    </row>
    <row r="64" spans="1:21">
      <c r="A64" s="17" t="s">
        <v>175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  <c r="I64" s="92">
        <v>0</v>
      </c>
      <c r="J64" s="18">
        <v>0</v>
      </c>
      <c r="K64" s="19">
        <v>0</v>
      </c>
      <c r="L64" s="77" t="s">
        <v>156</v>
      </c>
      <c r="M64" s="77" t="s">
        <v>156</v>
      </c>
      <c r="N64" s="78" t="s">
        <v>156</v>
      </c>
      <c r="P64" s="92">
        <v>0</v>
      </c>
      <c r="Q64" s="18">
        <v>0</v>
      </c>
      <c r="R64" s="19">
        <v>0</v>
      </c>
      <c r="S64" s="77" t="s">
        <v>156</v>
      </c>
      <c r="T64" s="77" t="s">
        <v>156</v>
      </c>
      <c r="U64" s="78" t="s">
        <v>156</v>
      </c>
    </row>
    <row r="65" spans="1:21">
      <c r="A65" s="17" t="s">
        <v>176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  <c r="I65" s="92">
        <v>0</v>
      </c>
      <c r="J65" s="18">
        <v>0</v>
      </c>
      <c r="K65" s="19">
        <v>0</v>
      </c>
      <c r="L65" s="77" t="s">
        <v>156</v>
      </c>
      <c r="M65" s="77" t="s">
        <v>156</v>
      </c>
      <c r="N65" s="78" t="s">
        <v>156</v>
      </c>
      <c r="P65" s="92">
        <v>0</v>
      </c>
      <c r="Q65" s="18">
        <v>0</v>
      </c>
      <c r="R65" s="19">
        <v>0</v>
      </c>
      <c r="S65" s="77" t="s">
        <v>156</v>
      </c>
      <c r="T65" s="77" t="s">
        <v>156</v>
      </c>
      <c r="U65" s="78" t="s">
        <v>156</v>
      </c>
    </row>
    <row r="66" spans="1:21">
      <c r="A66" s="17" t="s">
        <v>177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  <c r="I66" s="92">
        <v>0</v>
      </c>
      <c r="J66" s="18">
        <v>0</v>
      </c>
      <c r="K66" s="19">
        <v>0</v>
      </c>
      <c r="L66" s="77" t="s">
        <v>156</v>
      </c>
      <c r="M66" s="77" t="s">
        <v>156</v>
      </c>
      <c r="N66" s="78" t="s">
        <v>156</v>
      </c>
      <c r="P66" s="92">
        <v>0</v>
      </c>
      <c r="Q66" s="18">
        <v>0</v>
      </c>
      <c r="R66" s="19">
        <v>0</v>
      </c>
      <c r="S66" s="77" t="s">
        <v>156</v>
      </c>
      <c r="T66" s="77" t="s">
        <v>156</v>
      </c>
      <c r="U66" s="78" t="s">
        <v>156</v>
      </c>
    </row>
    <row r="67" spans="1:21">
      <c r="A67" s="17" t="s">
        <v>178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  <c r="I67" s="92">
        <v>0</v>
      </c>
      <c r="J67" s="18">
        <v>0</v>
      </c>
      <c r="K67" s="19">
        <v>0</v>
      </c>
      <c r="L67" s="77" t="s">
        <v>156</v>
      </c>
      <c r="M67" s="77" t="s">
        <v>156</v>
      </c>
      <c r="N67" s="78" t="s">
        <v>156</v>
      </c>
      <c r="P67" s="92">
        <v>0</v>
      </c>
      <c r="Q67" s="18">
        <v>0</v>
      </c>
      <c r="R67" s="19">
        <v>0</v>
      </c>
      <c r="S67" s="77" t="s">
        <v>156</v>
      </c>
      <c r="T67" s="77" t="s">
        <v>156</v>
      </c>
      <c r="U67" s="78" t="s">
        <v>156</v>
      </c>
    </row>
    <row r="68" spans="1:21">
      <c r="A68" s="17" t="s">
        <v>179</v>
      </c>
      <c r="B68" s="18">
        <v>523</v>
      </c>
      <c r="C68" s="18">
        <v>447</v>
      </c>
      <c r="D68" s="19">
        <v>399</v>
      </c>
      <c r="E68" s="27">
        <v>9.414077195433003E-2</v>
      </c>
      <c r="F68" s="27">
        <v>7.5154975612462607E-2</v>
      </c>
      <c r="G68" s="28">
        <v>6.3294954487913682E-2</v>
      </c>
      <c r="I68" s="92">
        <v>287</v>
      </c>
      <c r="J68" s="18">
        <v>217</v>
      </c>
      <c r="K68" s="19">
        <v>172</v>
      </c>
      <c r="L68" s="77">
        <v>6.0692572032778218E-2</v>
      </c>
      <c r="M68" s="77">
        <v>4.2913956528359797E-2</v>
      </c>
      <c r="N68" s="78">
        <v>3.1080087241082095E-2</v>
      </c>
      <c r="P68" s="92">
        <v>236</v>
      </c>
      <c r="Q68" s="18">
        <v>230</v>
      </c>
      <c r="R68" s="19">
        <v>227</v>
      </c>
      <c r="S68" s="77">
        <v>0.28545164255648559</v>
      </c>
      <c r="T68" s="77">
        <v>0.25811374960721822</v>
      </c>
      <c r="U68" s="78">
        <v>0.29490860431579907</v>
      </c>
    </row>
    <row r="69" spans="1:21">
      <c r="A69" s="17" t="s">
        <v>180</v>
      </c>
      <c r="B69" s="18">
        <v>0</v>
      </c>
      <c r="C69" s="18">
        <v>0</v>
      </c>
      <c r="D69" s="19">
        <v>45</v>
      </c>
      <c r="E69" s="27" t="s">
        <v>156</v>
      </c>
      <c r="F69" s="27" t="s">
        <v>156</v>
      </c>
      <c r="G69" s="28">
        <v>7.1385287016443996E-3</v>
      </c>
      <c r="I69" s="92">
        <v>0</v>
      </c>
      <c r="J69" s="18">
        <v>0</v>
      </c>
      <c r="K69" s="19">
        <v>0</v>
      </c>
      <c r="L69" s="77" t="s">
        <v>156</v>
      </c>
      <c r="M69" s="77" t="s">
        <v>156</v>
      </c>
      <c r="N69" s="78" t="s">
        <v>156</v>
      </c>
      <c r="P69" s="92">
        <v>0</v>
      </c>
      <c r="Q69" s="18">
        <v>0</v>
      </c>
      <c r="R69" s="19">
        <v>45</v>
      </c>
      <c r="S69" s="77" t="s">
        <v>156</v>
      </c>
      <c r="T69" s="77" t="s">
        <v>156</v>
      </c>
      <c r="U69" s="78">
        <v>5.8462058124277343E-2</v>
      </c>
    </row>
    <row r="70" spans="1:21">
      <c r="A70" s="17" t="s">
        <v>181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  <c r="I70" s="92">
        <v>0</v>
      </c>
      <c r="J70" s="18">
        <v>0</v>
      </c>
      <c r="K70" s="19">
        <v>0</v>
      </c>
      <c r="L70" s="77" t="s">
        <v>156</v>
      </c>
      <c r="M70" s="77" t="s">
        <v>156</v>
      </c>
      <c r="N70" s="78" t="s">
        <v>156</v>
      </c>
      <c r="P70" s="92">
        <v>0</v>
      </c>
      <c r="Q70" s="18">
        <v>0</v>
      </c>
      <c r="R70" s="19">
        <v>0</v>
      </c>
      <c r="S70" s="77" t="s">
        <v>156</v>
      </c>
      <c r="T70" s="77" t="s">
        <v>156</v>
      </c>
      <c r="U70" s="78" t="s">
        <v>156</v>
      </c>
    </row>
    <row r="71" spans="1:21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  <c r="I71" s="92" t="s">
        <v>5</v>
      </c>
      <c r="J71" s="18" t="s">
        <v>5</v>
      </c>
      <c r="K71" s="19" t="s">
        <v>5</v>
      </c>
      <c r="L71" s="77" t="s">
        <v>5</v>
      </c>
      <c r="M71" s="77" t="s">
        <v>5</v>
      </c>
      <c r="N71" s="78" t="s">
        <v>5</v>
      </c>
      <c r="P71" s="92" t="s">
        <v>5</v>
      </c>
      <c r="Q71" s="18" t="s">
        <v>5</v>
      </c>
      <c r="R71" s="19" t="s">
        <v>5</v>
      </c>
      <c r="S71" s="77" t="s">
        <v>5</v>
      </c>
      <c r="T71" s="77" t="s">
        <v>5</v>
      </c>
      <c r="U71" s="78" t="s">
        <v>5</v>
      </c>
    </row>
    <row r="72" spans="1:21" ht="13.8" thickBot="1">
      <c r="A72" s="20" t="s">
        <v>4</v>
      </c>
      <c r="B72" s="21">
        <v>555551</v>
      </c>
      <c r="C72" s="21">
        <v>594771</v>
      </c>
      <c r="D72" s="22">
        <v>630382</v>
      </c>
      <c r="E72" s="23">
        <v>100</v>
      </c>
      <c r="F72" s="23">
        <v>100</v>
      </c>
      <c r="G72" s="47">
        <v>100</v>
      </c>
      <c r="I72" s="93">
        <v>472875</v>
      </c>
      <c r="J72" s="21">
        <v>505663</v>
      </c>
      <c r="K72" s="22">
        <v>553409</v>
      </c>
      <c r="L72" s="80">
        <v>100</v>
      </c>
      <c r="M72" s="80">
        <v>100</v>
      </c>
      <c r="N72" s="81">
        <v>100</v>
      </c>
      <c r="P72" s="93">
        <v>82676</v>
      </c>
      <c r="Q72" s="21">
        <v>89108</v>
      </c>
      <c r="R72" s="22">
        <v>76973</v>
      </c>
      <c r="S72" s="80">
        <v>100</v>
      </c>
      <c r="T72" s="80">
        <v>100</v>
      </c>
      <c r="U72" s="81">
        <v>100</v>
      </c>
    </row>
    <row r="73" spans="1:21">
      <c r="A73" s="24"/>
      <c r="B73" s="24"/>
      <c r="C73" s="24"/>
      <c r="D73" s="24"/>
      <c r="E73" s="24"/>
      <c r="F73" s="24"/>
    </row>
    <row r="74" spans="1:21" ht="12.75" customHeight="1">
      <c r="A74" s="26" t="str">
        <f>+Innhold!B53</f>
        <v>Finans Norge / Skadeforsikringsstatistikk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163">
        <f>Innhold!H37</f>
        <v>15</v>
      </c>
    </row>
    <row r="75" spans="1:21" ht="12.75" customHeight="1">
      <c r="A75" s="26" t="str">
        <f>+Innhold!B54</f>
        <v>Premiestatistikk skadeforsikring 4. kvartal 2025</v>
      </c>
      <c r="U75" s="162"/>
    </row>
    <row r="76" spans="1:21" ht="12.75" customHeight="1"/>
  </sheetData>
  <mergeCells count="5">
    <mergeCell ref="U74:U75"/>
    <mergeCell ref="I4:N4"/>
    <mergeCell ref="P4:U4"/>
    <mergeCell ref="I39:N39"/>
    <mergeCell ref="P39:U39"/>
  </mergeCells>
  <hyperlinks>
    <hyperlink ref="A2" location="Innhold!A38" tooltip="Move to Innhold" display="Tilbake til innholdsfortegnelsen" xr:uid="{00000000-0004-0000-0E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76"/>
  <sheetViews>
    <sheetView showGridLines="0" showRowColHeaders="0" zoomScaleNormal="100" workbookViewId="0"/>
  </sheetViews>
  <sheetFormatPr baseColWidth="10" defaultColWidth="11.44140625" defaultRowHeight="13.2"/>
  <cols>
    <col min="1" max="1" width="26.4414062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>
      <c r="A4" s="5" t="s">
        <v>121</v>
      </c>
      <c r="B4" s="6"/>
      <c r="C4" s="6"/>
      <c r="D4" s="6"/>
      <c r="E4" s="6"/>
      <c r="F4" s="6"/>
      <c r="I4" s="173" t="s">
        <v>107</v>
      </c>
      <c r="J4" s="173"/>
      <c r="K4" s="173"/>
      <c r="L4" s="173"/>
      <c r="M4" s="173"/>
      <c r="N4" s="173"/>
      <c r="P4" s="173" t="s">
        <v>108</v>
      </c>
      <c r="Q4" s="173"/>
      <c r="R4" s="173"/>
      <c r="S4" s="173"/>
      <c r="T4" s="173"/>
      <c r="U4" s="173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  <c r="I6" s="91" t="s">
        <v>153</v>
      </c>
      <c r="J6" s="15" t="s">
        <v>154</v>
      </c>
      <c r="K6" s="62" t="s">
        <v>155</v>
      </c>
      <c r="L6" s="15" t="s">
        <v>153</v>
      </c>
      <c r="M6" s="15" t="s">
        <v>154</v>
      </c>
      <c r="N6" s="16" t="s">
        <v>155</v>
      </c>
      <c r="P6" s="91" t="s">
        <v>153</v>
      </c>
      <c r="Q6" s="15" t="s">
        <v>154</v>
      </c>
      <c r="R6" s="62" t="s">
        <v>155</v>
      </c>
      <c r="S6" s="15" t="s">
        <v>153</v>
      </c>
      <c r="T6" s="15" t="s">
        <v>154</v>
      </c>
      <c r="U6" s="16" t="s">
        <v>155</v>
      </c>
    </row>
    <row r="7" spans="1:21">
      <c r="A7" s="17" t="s">
        <v>81</v>
      </c>
      <c r="B7" s="18">
        <v>828110</v>
      </c>
      <c r="C7" s="18">
        <v>935017</v>
      </c>
      <c r="D7" s="19">
        <v>1080879</v>
      </c>
      <c r="E7" s="27">
        <v>28.547051564018947</v>
      </c>
      <c r="F7" s="27">
        <v>27.470331112830792</v>
      </c>
      <c r="G7" s="28">
        <v>27.065069356683178</v>
      </c>
      <c r="I7" s="92">
        <v>178125</v>
      </c>
      <c r="J7" s="18">
        <v>207660</v>
      </c>
      <c r="K7" s="19">
        <v>238727</v>
      </c>
      <c r="L7" s="77">
        <v>39.316071416747043</v>
      </c>
      <c r="M7" s="77">
        <v>37.962951113971123</v>
      </c>
      <c r="N7" s="78">
        <v>37.693578132302598</v>
      </c>
      <c r="P7" s="92">
        <v>649985</v>
      </c>
      <c r="Q7" s="18">
        <v>727357</v>
      </c>
      <c r="R7" s="19">
        <v>842152</v>
      </c>
      <c r="S7" s="77">
        <v>26.553833420282121</v>
      </c>
      <c r="T7" s="77">
        <v>25.461200877787761</v>
      </c>
      <c r="U7" s="78">
        <v>25.061847248530263</v>
      </c>
    </row>
    <row r="8" spans="1:21">
      <c r="A8" s="17" t="s">
        <v>157</v>
      </c>
      <c r="B8" s="18">
        <v>587808</v>
      </c>
      <c r="C8" s="18">
        <v>0</v>
      </c>
      <c r="D8" s="19">
        <v>0</v>
      </c>
      <c r="E8" s="27">
        <v>20.26323228284026</v>
      </c>
      <c r="F8" s="27" t="s">
        <v>156</v>
      </c>
      <c r="G8" s="28" t="s">
        <v>156</v>
      </c>
      <c r="I8" s="92">
        <v>115041</v>
      </c>
      <c r="J8" s="18">
        <v>0</v>
      </c>
      <c r="K8" s="19">
        <v>0</v>
      </c>
      <c r="L8" s="77">
        <v>25.392057105145245</v>
      </c>
      <c r="M8" s="77" t="s">
        <v>156</v>
      </c>
      <c r="N8" s="78" t="s">
        <v>156</v>
      </c>
      <c r="P8" s="92">
        <v>472767</v>
      </c>
      <c r="Q8" s="18">
        <v>0</v>
      </c>
      <c r="R8" s="19">
        <v>0</v>
      </c>
      <c r="S8" s="77">
        <v>19.313947498183062</v>
      </c>
      <c r="T8" s="77" t="s">
        <v>156</v>
      </c>
      <c r="U8" s="78" t="s">
        <v>156</v>
      </c>
    </row>
    <row r="9" spans="1:21">
      <c r="A9" s="17" t="s">
        <v>158</v>
      </c>
      <c r="B9" s="18">
        <v>0</v>
      </c>
      <c r="C9" s="18">
        <v>596600</v>
      </c>
      <c r="D9" s="19">
        <v>655515</v>
      </c>
      <c r="E9" s="27" t="s">
        <v>156</v>
      </c>
      <c r="F9" s="27">
        <v>17.527809164875986</v>
      </c>
      <c r="G9" s="28">
        <v>16.414010207753297</v>
      </c>
      <c r="I9" s="92">
        <v>0</v>
      </c>
      <c r="J9" s="18">
        <v>125544</v>
      </c>
      <c r="K9" s="19">
        <v>130067</v>
      </c>
      <c r="L9" s="77" t="s">
        <v>156</v>
      </c>
      <c r="M9" s="77">
        <v>22.951077408515797</v>
      </c>
      <c r="N9" s="78">
        <v>20.536808266070459</v>
      </c>
      <c r="P9" s="92">
        <v>0</v>
      </c>
      <c r="Q9" s="18">
        <v>471056</v>
      </c>
      <c r="R9" s="19">
        <v>525448</v>
      </c>
      <c r="S9" s="77" t="s">
        <v>156</v>
      </c>
      <c r="T9" s="77">
        <v>16.489360026351836</v>
      </c>
      <c r="U9" s="78">
        <v>15.636960445437083</v>
      </c>
    </row>
    <row r="10" spans="1:21">
      <c r="A10" s="17" t="s">
        <v>82</v>
      </c>
      <c r="B10" s="18">
        <v>630483</v>
      </c>
      <c r="C10" s="18">
        <v>735606</v>
      </c>
      <c r="D10" s="19">
        <v>771302</v>
      </c>
      <c r="E10" s="27">
        <v>21.734347745151439</v>
      </c>
      <c r="F10" s="27">
        <v>21.611735817193704</v>
      </c>
      <c r="G10" s="28">
        <v>19.313301604479733</v>
      </c>
      <c r="I10" s="92">
        <v>68962</v>
      </c>
      <c r="J10" s="18">
        <v>88011</v>
      </c>
      <c r="K10" s="19">
        <v>106324</v>
      </c>
      <c r="L10" s="77">
        <v>15.221417078128898</v>
      </c>
      <c r="M10" s="77">
        <v>16.089556440776811</v>
      </c>
      <c r="N10" s="78">
        <v>16.787929313981834</v>
      </c>
      <c r="P10" s="92">
        <v>561521</v>
      </c>
      <c r="Q10" s="18">
        <v>647595</v>
      </c>
      <c r="R10" s="19">
        <v>664978</v>
      </c>
      <c r="S10" s="77">
        <v>22.93981414338829</v>
      </c>
      <c r="T10" s="77">
        <v>22.669124491069674</v>
      </c>
      <c r="U10" s="78">
        <v>19.789274453582202</v>
      </c>
    </row>
    <row r="11" spans="1:21">
      <c r="A11" s="17" t="s">
        <v>84</v>
      </c>
      <c r="B11" s="18">
        <v>236349</v>
      </c>
      <c r="C11" s="18">
        <v>280805</v>
      </c>
      <c r="D11" s="19">
        <v>330355</v>
      </c>
      <c r="E11" s="27">
        <v>8.1475493474348983</v>
      </c>
      <c r="F11" s="27">
        <v>8.2499102456302396</v>
      </c>
      <c r="G11" s="28">
        <v>8.2720461655070281</v>
      </c>
      <c r="I11" s="92">
        <v>35907</v>
      </c>
      <c r="J11" s="18">
        <v>44853</v>
      </c>
      <c r="K11" s="19">
        <v>55727</v>
      </c>
      <c r="L11" s="77">
        <v>7.9254578322028699</v>
      </c>
      <c r="M11" s="77">
        <v>8.1997122523112136</v>
      </c>
      <c r="N11" s="78">
        <v>8.7989629517349393</v>
      </c>
      <c r="P11" s="92">
        <v>200442</v>
      </c>
      <c r="Q11" s="18">
        <v>235952</v>
      </c>
      <c r="R11" s="19">
        <v>274628</v>
      </c>
      <c r="S11" s="77">
        <v>8.1886558588708809</v>
      </c>
      <c r="T11" s="77">
        <v>8.2595221734523463</v>
      </c>
      <c r="U11" s="78">
        <v>8.1727348342928217</v>
      </c>
    </row>
    <row r="12" spans="1:21">
      <c r="A12" s="17" t="s">
        <v>152</v>
      </c>
      <c r="B12" s="18">
        <v>132912</v>
      </c>
      <c r="C12" s="18">
        <v>224702</v>
      </c>
      <c r="D12" s="19">
        <v>258028</v>
      </c>
      <c r="E12" s="27">
        <v>4.5818136690498683</v>
      </c>
      <c r="F12" s="27">
        <v>6.6016322074521687</v>
      </c>
      <c r="G12" s="28">
        <v>6.4609875073585918</v>
      </c>
      <c r="I12" s="92">
        <v>26442</v>
      </c>
      <c r="J12" s="18">
        <v>65717</v>
      </c>
      <c r="K12" s="19">
        <v>76685</v>
      </c>
      <c r="L12" s="77">
        <v>5.836325953131932</v>
      </c>
      <c r="M12" s="77">
        <v>12.013923039376095</v>
      </c>
      <c r="N12" s="78">
        <v>12.10810691323405</v>
      </c>
      <c r="P12" s="92">
        <v>106470</v>
      </c>
      <c r="Q12" s="18">
        <v>158985</v>
      </c>
      <c r="R12" s="19">
        <v>181343</v>
      </c>
      <c r="S12" s="77">
        <v>4.3496182900489053</v>
      </c>
      <c r="T12" s="77">
        <v>5.5652850272357144</v>
      </c>
      <c r="U12" s="78">
        <v>5.3966392831581755</v>
      </c>
    </row>
    <row r="13" spans="1:21">
      <c r="A13" s="17" t="s">
        <v>159</v>
      </c>
      <c r="B13" s="18">
        <v>0</v>
      </c>
      <c r="C13" s="18">
        <v>0</v>
      </c>
      <c r="D13" s="19">
        <v>0</v>
      </c>
      <c r="E13" s="27" t="s">
        <v>156</v>
      </c>
      <c r="F13" s="27" t="s">
        <v>156</v>
      </c>
      <c r="G13" s="28" t="s">
        <v>156</v>
      </c>
      <c r="I13" s="92">
        <v>0</v>
      </c>
      <c r="J13" s="18">
        <v>0</v>
      </c>
      <c r="K13" s="19">
        <v>0</v>
      </c>
      <c r="L13" s="77" t="s">
        <v>156</v>
      </c>
      <c r="M13" s="77" t="s">
        <v>156</v>
      </c>
      <c r="N13" s="78" t="s">
        <v>156</v>
      </c>
      <c r="P13" s="92">
        <v>0</v>
      </c>
      <c r="Q13" s="18">
        <v>0</v>
      </c>
      <c r="R13" s="19">
        <v>0</v>
      </c>
      <c r="S13" s="77" t="s">
        <v>156</v>
      </c>
      <c r="T13" s="77" t="s">
        <v>156</v>
      </c>
      <c r="U13" s="78" t="s">
        <v>156</v>
      </c>
    </row>
    <row r="14" spans="1:21">
      <c r="A14" s="17" t="s">
        <v>160</v>
      </c>
      <c r="B14" s="18">
        <v>91283</v>
      </c>
      <c r="C14" s="18">
        <v>131910</v>
      </c>
      <c r="D14" s="19">
        <v>156601</v>
      </c>
      <c r="E14" s="27">
        <v>3.1467564791130904</v>
      </c>
      <c r="F14" s="27">
        <v>3.8754497266825196</v>
      </c>
      <c r="G14" s="28">
        <v>3.9212686399920273</v>
      </c>
      <c r="I14" s="92">
        <v>0</v>
      </c>
      <c r="J14" s="18">
        <v>0</v>
      </c>
      <c r="K14" s="19">
        <v>0</v>
      </c>
      <c r="L14" s="77" t="s">
        <v>156</v>
      </c>
      <c r="M14" s="77" t="s">
        <v>156</v>
      </c>
      <c r="N14" s="78" t="s">
        <v>156</v>
      </c>
      <c r="P14" s="92">
        <v>91283</v>
      </c>
      <c r="Q14" s="18">
        <v>131910</v>
      </c>
      <c r="R14" s="19">
        <v>156601</v>
      </c>
      <c r="S14" s="77">
        <v>3.7291838674794233</v>
      </c>
      <c r="T14" s="77">
        <v>4.6175220803387935</v>
      </c>
      <c r="U14" s="78">
        <v>4.6603348813125036</v>
      </c>
    </row>
    <row r="15" spans="1:21">
      <c r="A15" s="17" t="s">
        <v>161</v>
      </c>
      <c r="B15" s="18">
        <v>0</v>
      </c>
      <c r="C15" s="18">
        <v>0</v>
      </c>
      <c r="D15" s="19">
        <v>0</v>
      </c>
      <c r="E15" s="27" t="s">
        <v>156</v>
      </c>
      <c r="F15" s="27" t="s">
        <v>156</v>
      </c>
      <c r="G15" s="28" t="s">
        <v>156</v>
      </c>
      <c r="I15" s="92">
        <v>0</v>
      </c>
      <c r="J15" s="18">
        <v>0</v>
      </c>
      <c r="K15" s="19">
        <v>0</v>
      </c>
      <c r="L15" s="77" t="s">
        <v>156</v>
      </c>
      <c r="M15" s="77" t="s">
        <v>156</v>
      </c>
      <c r="N15" s="78" t="s">
        <v>156</v>
      </c>
      <c r="P15" s="92">
        <v>0</v>
      </c>
      <c r="Q15" s="18">
        <v>0</v>
      </c>
      <c r="R15" s="19">
        <v>0</v>
      </c>
      <c r="S15" s="77" t="s">
        <v>156</v>
      </c>
      <c r="T15" s="77" t="s">
        <v>156</v>
      </c>
      <c r="U15" s="78" t="s">
        <v>156</v>
      </c>
    </row>
    <row r="16" spans="1:21">
      <c r="A16" s="17" t="s">
        <v>162</v>
      </c>
      <c r="B16" s="18">
        <v>274692</v>
      </c>
      <c r="C16" s="18">
        <v>393443</v>
      </c>
      <c r="D16" s="19">
        <v>535272</v>
      </c>
      <c r="E16" s="27">
        <v>9.4693297849603226</v>
      </c>
      <c r="F16" s="27">
        <v>11.559158265598898</v>
      </c>
      <c r="G16" s="28">
        <v>13.403141151498474</v>
      </c>
      <c r="I16" s="92">
        <v>0</v>
      </c>
      <c r="J16" s="18">
        <v>0</v>
      </c>
      <c r="K16" s="19">
        <v>0</v>
      </c>
      <c r="L16" s="77" t="s">
        <v>156</v>
      </c>
      <c r="M16" s="77" t="s">
        <v>156</v>
      </c>
      <c r="N16" s="78" t="s">
        <v>156</v>
      </c>
      <c r="P16" s="92">
        <v>274692</v>
      </c>
      <c r="Q16" s="18">
        <v>393443</v>
      </c>
      <c r="R16" s="19">
        <v>535272</v>
      </c>
      <c r="S16" s="77">
        <v>11.22199067652967</v>
      </c>
      <c r="T16" s="77">
        <v>13.772509588770646</v>
      </c>
      <c r="U16" s="78">
        <v>15.929315729720159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2">
        <v>0</v>
      </c>
      <c r="J17" s="18">
        <v>0</v>
      </c>
      <c r="K17" s="19">
        <v>0</v>
      </c>
      <c r="L17" s="77" t="s">
        <v>156</v>
      </c>
      <c r="M17" s="77" t="s">
        <v>156</v>
      </c>
      <c r="N17" s="78" t="s">
        <v>156</v>
      </c>
      <c r="P17" s="92">
        <v>0</v>
      </c>
      <c r="Q17" s="18">
        <v>0</v>
      </c>
      <c r="R17" s="19">
        <v>0</v>
      </c>
      <c r="S17" s="77" t="s">
        <v>156</v>
      </c>
      <c r="T17" s="77" t="s">
        <v>156</v>
      </c>
      <c r="U17" s="78" t="s">
        <v>156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2">
        <v>0</v>
      </c>
      <c r="J18" s="18">
        <v>0</v>
      </c>
      <c r="K18" s="19">
        <v>0</v>
      </c>
      <c r="L18" s="77" t="s">
        <v>156</v>
      </c>
      <c r="M18" s="77" t="s">
        <v>156</v>
      </c>
      <c r="N18" s="78" t="s">
        <v>156</v>
      </c>
      <c r="P18" s="92">
        <v>0</v>
      </c>
      <c r="Q18" s="18">
        <v>0</v>
      </c>
      <c r="R18" s="19">
        <v>0</v>
      </c>
      <c r="S18" s="77" t="s">
        <v>156</v>
      </c>
      <c r="T18" s="77" t="s">
        <v>156</v>
      </c>
      <c r="U18" s="78" t="s">
        <v>156</v>
      </c>
    </row>
    <row r="19" spans="1:21">
      <c r="A19" s="17" t="s">
        <v>165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  <c r="I19" s="92">
        <v>0</v>
      </c>
      <c r="J19" s="18">
        <v>0</v>
      </c>
      <c r="K19" s="19">
        <v>0</v>
      </c>
      <c r="L19" s="77" t="s">
        <v>156</v>
      </c>
      <c r="M19" s="77" t="s">
        <v>156</v>
      </c>
      <c r="N19" s="78" t="s">
        <v>156</v>
      </c>
      <c r="P19" s="92">
        <v>0</v>
      </c>
      <c r="Q19" s="18">
        <v>0</v>
      </c>
      <c r="R19" s="19">
        <v>0</v>
      </c>
      <c r="S19" s="77" t="s">
        <v>156</v>
      </c>
      <c r="T19" s="77" t="s">
        <v>156</v>
      </c>
      <c r="U19" s="78" t="s">
        <v>156</v>
      </c>
    </row>
    <row r="20" spans="1:21">
      <c r="A20" s="17" t="s">
        <v>166</v>
      </c>
      <c r="B20" s="18">
        <v>0</v>
      </c>
      <c r="C20" s="18">
        <v>0</v>
      </c>
      <c r="D20" s="19">
        <v>0</v>
      </c>
      <c r="E20" s="27" t="s">
        <v>156</v>
      </c>
      <c r="F20" s="27" t="s">
        <v>156</v>
      </c>
      <c r="G20" s="28" t="s">
        <v>156</v>
      </c>
      <c r="I20" s="92">
        <v>0</v>
      </c>
      <c r="J20" s="18">
        <v>0</v>
      </c>
      <c r="K20" s="19">
        <v>0</v>
      </c>
      <c r="L20" s="77" t="s">
        <v>156</v>
      </c>
      <c r="M20" s="77" t="s">
        <v>156</v>
      </c>
      <c r="N20" s="78" t="s">
        <v>156</v>
      </c>
      <c r="P20" s="92">
        <v>0</v>
      </c>
      <c r="Q20" s="18">
        <v>0</v>
      </c>
      <c r="R20" s="19">
        <v>0</v>
      </c>
      <c r="S20" s="77" t="s">
        <v>156</v>
      </c>
      <c r="T20" s="77" t="s">
        <v>156</v>
      </c>
      <c r="U20" s="78" t="s">
        <v>156</v>
      </c>
    </row>
    <row r="21" spans="1:21">
      <c r="A21" s="17" t="s">
        <v>167</v>
      </c>
      <c r="B21" s="18">
        <v>62222</v>
      </c>
      <c r="C21" s="18">
        <v>0</v>
      </c>
      <c r="D21" s="19">
        <v>0</v>
      </c>
      <c r="E21" s="27">
        <v>2.1449501182407977</v>
      </c>
      <c r="F21" s="27" t="s">
        <v>156</v>
      </c>
      <c r="G21" s="28" t="s">
        <v>156</v>
      </c>
      <c r="I21" s="92">
        <v>28582</v>
      </c>
      <c r="J21" s="18">
        <v>0</v>
      </c>
      <c r="K21" s="19">
        <v>0</v>
      </c>
      <c r="L21" s="77">
        <v>6.3086706146440088</v>
      </c>
      <c r="M21" s="77" t="s">
        <v>156</v>
      </c>
      <c r="N21" s="78" t="s">
        <v>156</v>
      </c>
      <c r="P21" s="92">
        <v>33640</v>
      </c>
      <c r="Q21" s="18">
        <v>0</v>
      </c>
      <c r="R21" s="19">
        <v>0</v>
      </c>
      <c r="S21" s="77">
        <v>1.3742947241217729</v>
      </c>
      <c r="T21" s="77" t="s">
        <v>156</v>
      </c>
      <c r="U21" s="78" t="s">
        <v>156</v>
      </c>
    </row>
    <row r="22" spans="1:21">
      <c r="A22" s="17" t="s">
        <v>168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2">
        <v>0</v>
      </c>
      <c r="J22" s="18">
        <v>0</v>
      </c>
      <c r="K22" s="19">
        <v>0</v>
      </c>
      <c r="L22" s="77" t="s">
        <v>156</v>
      </c>
      <c r="M22" s="77" t="s">
        <v>156</v>
      </c>
      <c r="N22" s="78" t="s">
        <v>156</v>
      </c>
      <c r="P22" s="92">
        <v>0</v>
      </c>
      <c r="Q22" s="18">
        <v>0</v>
      </c>
      <c r="R22" s="19">
        <v>0</v>
      </c>
      <c r="S22" s="77" t="s">
        <v>156</v>
      </c>
      <c r="T22" s="77" t="s">
        <v>156</v>
      </c>
      <c r="U22" s="78" t="s">
        <v>156</v>
      </c>
    </row>
    <row r="23" spans="1:21">
      <c r="A23" s="17" t="s">
        <v>169</v>
      </c>
      <c r="B23" s="18">
        <v>0</v>
      </c>
      <c r="C23" s="18">
        <v>0</v>
      </c>
      <c r="D23" s="19">
        <v>0</v>
      </c>
      <c r="E23" s="27" t="s">
        <v>156</v>
      </c>
      <c r="F23" s="27" t="s">
        <v>156</v>
      </c>
      <c r="G23" s="28" t="s">
        <v>156</v>
      </c>
      <c r="I23" s="92">
        <v>0</v>
      </c>
      <c r="J23" s="18">
        <v>0</v>
      </c>
      <c r="K23" s="19">
        <v>0</v>
      </c>
      <c r="L23" s="77" t="s">
        <v>156</v>
      </c>
      <c r="M23" s="77" t="s">
        <v>156</v>
      </c>
      <c r="N23" s="78" t="s">
        <v>156</v>
      </c>
      <c r="P23" s="92">
        <v>0</v>
      </c>
      <c r="Q23" s="18">
        <v>0</v>
      </c>
      <c r="R23" s="19">
        <v>0</v>
      </c>
      <c r="S23" s="77" t="s">
        <v>156</v>
      </c>
      <c r="T23" s="77" t="s">
        <v>156</v>
      </c>
      <c r="U23" s="78" t="s">
        <v>156</v>
      </c>
    </row>
    <row r="24" spans="1:21">
      <c r="A24" s="17" t="s">
        <v>170</v>
      </c>
      <c r="B24" s="18">
        <v>10254</v>
      </c>
      <c r="C24" s="18">
        <v>10254</v>
      </c>
      <c r="D24" s="19">
        <v>0</v>
      </c>
      <c r="E24" s="27">
        <v>0.35348138138345181</v>
      </c>
      <c r="F24" s="27">
        <v>0.30125738380261208</v>
      </c>
      <c r="G24" s="28" t="s">
        <v>156</v>
      </c>
      <c r="I24" s="92">
        <v>0</v>
      </c>
      <c r="J24" s="18">
        <v>0</v>
      </c>
      <c r="K24" s="19">
        <v>0</v>
      </c>
      <c r="L24" s="77" t="s">
        <v>156</v>
      </c>
      <c r="M24" s="77" t="s">
        <v>156</v>
      </c>
      <c r="N24" s="78" t="s">
        <v>156</v>
      </c>
      <c r="P24" s="92">
        <v>10254</v>
      </c>
      <c r="Q24" s="18">
        <v>10254</v>
      </c>
      <c r="R24" s="19">
        <v>0</v>
      </c>
      <c r="S24" s="77">
        <v>0.41890660229324195</v>
      </c>
      <c r="T24" s="77">
        <v>0.35894224404362057</v>
      </c>
      <c r="U24" s="78" t="s">
        <v>156</v>
      </c>
    </row>
    <row r="25" spans="1:21">
      <c r="A25" s="17" t="s">
        <v>171</v>
      </c>
      <c r="B25" s="18">
        <v>0</v>
      </c>
      <c r="C25" s="18">
        <v>0</v>
      </c>
      <c r="D25" s="19">
        <v>0</v>
      </c>
      <c r="E25" s="27" t="s">
        <v>156</v>
      </c>
      <c r="F25" s="27" t="s">
        <v>156</v>
      </c>
      <c r="G25" s="28" t="s">
        <v>156</v>
      </c>
      <c r="I25" s="92">
        <v>0</v>
      </c>
      <c r="J25" s="18">
        <v>0</v>
      </c>
      <c r="K25" s="19">
        <v>0</v>
      </c>
      <c r="L25" s="77" t="s">
        <v>156</v>
      </c>
      <c r="M25" s="77" t="s">
        <v>156</v>
      </c>
      <c r="N25" s="78" t="s">
        <v>156</v>
      </c>
      <c r="P25" s="92">
        <v>0</v>
      </c>
      <c r="Q25" s="18">
        <v>0</v>
      </c>
      <c r="R25" s="19">
        <v>0</v>
      </c>
      <c r="S25" s="77" t="s">
        <v>156</v>
      </c>
      <c r="T25" s="77" t="s">
        <v>156</v>
      </c>
      <c r="U25" s="78" t="s">
        <v>156</v>
      </c>
    </row>
    <row r="26" spans="1:21">
      <c r="A26" s="17" t="s">
        <v>172</v>
      </c>
      <c r="B26" s="18">
        <v>0</v>
      </c>
      <c r="C26" s="18">
        <v>0</v>
      </c>
      <c r="D26" s="19">
        <v>0</v>
      </c>
      <c r="E26" s="27" t="s">
        <v>156</v>
      </c>
      <c r="F26" s="27" t="s">
        <v>156</v>
      </c>
      <c r="G26" s="28" t="s">
        <v>156</v>
      </c>
      <c r="I26" s="92">
        <v>0</v>
      </c>
      <c r="J26" s="18">
        <v>0</v>
      </c>
      <c r="K26" s="19">
        <v>0</v>
      </c>
      <c r="L26" s="77" t="s">
        <v>156</v>
      </c>
      <c r="M26" s="77" t="s">
        <v>156</v>
      </c>
      <c r="N26" s="78" t="s">
        <v>156</v>
      </c>
      <c r="P26" s="92">
        <v>0</v>
      </c>
      <c r="Q26" s="18">
        <v>0</v>
      </c>
      <c r="R26" s="19">
        <v>0</v>
      </c>
      <c r="S26" s="77" t="s">
        <v>156</v>
      </c>
      <c r="T26" s="77" t="s">
        <v>156</v>
      </c>
      <c r="U26" s="78" t="s">
        <v>156</v>
      </c>
    </row>
    <row r="27" spans="1:21">
      <c r="A27" s="17" t="s">
        <v>173</v>
      </c>
      <c r="B27" s="18">
        <v>1411</v>
      </c>
      <c r="C27" s="18">
        <v>0</v>
      </c>
      <c r="D27" s="19">
        <v>0</v>
      </c>
      <c r="E27" s="27">
        <v>4.8640747916135214E-2</v>
      </c>
      <c r="F27" s="27" t="s">
        <v>156</v>
      </c>
      <c r="G27" s="28" t="s">
        <v>156</v>
      </c>
      <c r="I27" s="92">
        <v>0</v>
      </c>
      <c r="J27" s="18">
        <v>0</v>
      </c>
      <c r="K27" s="19">
        <v>0</v>
      </c>
      <c r="L27" s="77" t="s">
        <v>156</v>
      </c>
      <c r="M27" s="77" t="s">
        <v>156</v>
      </c>
      <c r="N27" s="78" t="s">
        <v>156</v>
      </c>
      <c r="P27" s="92">
        <v>1411</v>
      </c>
      <c r="Q27" s="18">
        <v>0</v>
      </c>
      <c r="R27" s="19">
        <v>0</v>
      </c>
      <c r="S27" s="77">
        <v>5.7643574784061284E-2</v>
      </c>
      <c r="T27" s="77" t="s">
        <v>156</v>
      </c>
      <c r="U27" s="78" t="s">
        <v>156</v>
      </c>
    </row>
    <row r="28" spans="1:21">
      <c r="A28" s="17" t="s">
        <v>174</v>
      </c>
      <c r="B28" s="18">
        <v>0</v>
      </c>
      <c r="C28" s="18">
        <v>21601</v>
      </c>
      <c r="D28" s="19">
        <v>36706</v>
      </c>
      <c r="E28" s="27" t="s">
        <v>156</v>
      </c>
      <c r="F28" s="27">
        <v>0.63462656012485108</v>
      </c>
      <c r="G28" s="28">
        <v>0.91911345840414405</v>
      </c>
      <c r="I28" s="92">
        <v>0</v>
      </c>
      <c r="J28" s="18">
        <v>15222</v>
      </c>
      <c r="K28" s="19">
        <v>25806</v>
      </c>
      <c r="L28" s="77" t="s">
        <v>156</v>
      </c>
      <c r="M28" s="77">
        <v>2.7827797450489666</v>
      </c>
      <c r="N28" s="78">
        <v>4.074614422676115</v>
      </c>
      <c r="P28" s="92">
        <v>0</v>
      </c>
      <c r="Q28" s="18">
        <v>6379</v>
      </c>
      <c r="R28" s="19">
        <v>10900</v>
      </c>
      <c r="S28" s="77" t="s">
        <v>156</v>
      </c>
      <c r="T28" s="77">
        <v>0.22329750095126347</v>
      </c>
      <c r="U28" s="78">
        <v>0.32437628243948818</v>
      </c>
    </row>
    <row r="29" spans="1:21">
      <c r="A29" s="17" t="s">
        <v>175</v>
      </c>
      <c r="B29" s="18">
        <v>0</v>
      </c>
      <c r="C29" s="18">
        <v>0</v>
      </c>
      <c r="D29" s="19">
        <v>0</v>
      </c>
      <c r="E29" s="27" t="s">
        <v>156</v>
      </c>
      <c r="F29" s="27" t="s">
        <v>156</v>
      </c>
      <c r="G29" s="28" t="s">
        <v>156</v>
      </c>
      <c r="I29" s="92">
        <v>0</v>
      </c>
      <c r="J29" s="18">
        <v>0</v>
      </c>
      <c r="K29" s="19">
        <v>0</v>
      </c>
      <c r="L29" s="77" t="s">
        <v>156</v>
      </c>
      <c r="M29" s="77" t="s">
        <v>156</v>
      </c>
      <c r="N29" s="78" t="s">
        <v>156</v>
      </c>
      <c r="P29" s="92">
        <v>0</v>
      </c>
      <c r="Q29" s="18">
        <v>0</v>
      </c>
      <c r="R29" s="19">
        <v>0</v>
      </c>
      <c r="S29" s="77" t="s">
        <v>156</v>
      </c>
      <c r="T29" s="77" t="s">
        <v>156</v>
      </c>
      <c r="U29" s="78" t="s">
        <v>156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2">
        <v>0</v>
      </c>
      <c r="J30" s="18">
        <v>0</v>
      </c>
      <c r="K30" s="19">
        <v>0</v>
      </c>
      <c r="L30" s="77" t="s">
        <v>156</v>
      </c>
      <c r="M30" s="77" t="s">
        <v>156</v>
      </c>
      <c r="N30" s="78" t="s">
        <v>156</v>
      </c>
      <c r="P30" s="92">
        <v>0</v>
      </c>
      <c r="Q30" s="18">
        <v>0</v>
      </c>
      <c r="R30" s="19">
        <v>0</v>
      </c>
      <c r="S30" s="77" t="s">
        <v>156</v>
      </c>
      <c r="T30" s="77" t="s">
        <v>156</v>
      </c>
      <c r="U30" s="78" t="s">
        <v>156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2">
        <v>0</v>
      </c>
      <c r="J31" s="18">
        <v>0</v>
      </c>
      <c r="K31" s="19">
        <v>0</v>
      </c>
      <c r="L31" s="77" t="s">
        <v>156</v>
      </c>
      <c r="M31" s="77" t="s">
        <v>156</v>
      </c>
      <c r="N31" s="78" t="s">
        <v>156</v>
      </c>
      <c r="P31" s="92">
        <v>0</v>
      </c>
      <c r="Q31" s="18">
        <v>0</v>
      </c>
      <c r="R31" s="19">
        <v>0</v>
      </c>
      <c r="S31" s="77" t="s">
        <v>156</v>
      </c>
      <c r="T31" s="77" t="s">
        <v>156</v>
      </c>
      <c r="U31" s="78" t="s">
        <v>156</v>
      </c>
    </row>
    <row r="32" spans="1:21">
      <c r="A32" s="17" t="s">
        <v>178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  <c r="I32" s="92">
        <v>0</v>
      </c>
      <c r="J32" s="18">
        <v>0</v>
      </c>
      <c r="K32" s="19">
        <v>0</v>
      </c>
      <c r="L32" s="77" t="s">
        <v>156</v>
      </c>
      <c r="M32" s="77" t="s">
        <v>156</v>
      </c>
      <c r="N32" s="78" t="s">
        <v>156</v>
      </c>
      <c r="P32" s="92">
        <v>0</v>
      </c>
      <c r="Q32" s="18">
        <v>0</v>
      </c>
      <c r="R32" s="19">
        <v>0</v>
      </c>
      <c r="S32" s="77" t="s">
        <v>156</v>
      </c>
      <c r="T32" s="77" t="s">
        <v>156</v>
      </c>
      <c r="U32" s="78" t="s">
        <v>156</v>
      </c>
    </row>
    <row r="33" spans="1:21">
      <c r="A33" s="17" t="s">
        <v>179</v>
      </c>
      <c r="B33" s="18">
        <v>1504</v>
      </c>
      <c r="C33" s="18">
        <v>1452</v>
      </c>
      <c r="D33" s="19">
        <v>1258</v>
      </c>
      <c r="E33" s="27">
        <v>5.184669373909806E-2</v>
      </c>
      <c r="F33" s="27">
        <v>4.2659032697619732E-2</v>
      </c>
      <c r="G33" s="28">
        <v>3.150015612358778E-2</v>
      </c>
      <c r="I33" s="92">
        <v>0</v>
      </c>
      <c r="J33" s="18">
        <v>0</v>
      </c>
      <c r="K33" s="19">
        <v>0</v>
      </c>
      <c r="L33" s="77" t="s">
        <v>156</v>
      </c>
      <c r="M33" s="77" t="s">
        <v>156</v>
      </c>
      <c r="N33" s="78" t="s">
        <v>156</v>
      </c>
      <c r="P33" s="92">
        <v>1504</v>
      </c>
      <c r="Q33" s="18">
        <v>1452</v>
      </c>
      <c r="R33" s="19">
        <v>1258</v>
      </c>
      <c r="S33" s="77">
        <v>6.1442903242543E-2</v>
      </c>
      <c r="T33" s="77">
        <v>5.0827397927768386E-2</v>
      </c>
      <c r="U33" s="78">
        <v>3.7437189294392305E-2</v>
      </c>
    </row>
    <row r="34" spans="1:21">
      <c r="A34" s="17" t="s">
        <v>180</v>
      </c>
      <c r="B34" s="18">
        <v>43832</v>
      </c>
      <c r="C34" s="18">
        <v>72344</v>
      </c>
      <c r="D34" s="19">
        <v>167715</v>
      </c>
      <c r="E34" s="27">
        <v>1.5110001861516928</v>
      </c>
      <c r="F34" s="27">
        <v>2.1254304831106072</v>
      </c>
      <c r="G34" s="28">
        <v>4.1995617521999407</v>
      </c>
      <c r="I34" s="92">
        <v>0</v>
      </c>
      <c r="J34" s="18">
        <v>0</v>
      </c>
      <c r="K34" s="19">
        <v>0</v>
      </c>
      <c r="L34" s="77" t="s">
        <v>156</v>
      </c>
      <c r="M34" s="77" t="s">
        <v>156</v>
      </c>
      <c r="N34" s="78" t="s">
        <v>156</v>
      </c>
      <c r="P34" s="92">
        <v>43832</v>
      </c>
      <c r="Q34" s="18">
        <v>72344</v>
      </c>
      <c r="R34" s="19">
        <v>167715</v>
      </c>
      <c r="S34" s="77">
        <v>1.7906684407760272</v>
      </c>
      <c r="T34" s="77">
        <v>2.5324085920705759</v>
      </c>
      <c r="U34" s="78">
        <v>4.9910796522329139</v>
      </c>
    </row>
    <row r="35" spans="1:21">
      <c r="A35" s="17" t="s">
        <v>181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  <c r="I35" s="92">
        <v>0</v>
      </c>
      <c r="J35" s="18">
        <v>0</v>
      </c>
      <c r="K35" s="19">
        <v>0</v>
      </c>
      <c r="L35" s="77" t="s">
        <v>156</v>
      </c>
      <c r="M35" s="77" t="s">
        <v>156</v>
      </c>
      <c r="N35" s="78" t="s">
        <v>156</v>
      </c>
      <c r="P35" s="92">
        <v>0</v>
      </c>
      <c r="Q35" s="18">
        <v>0</v>
      </c>
      <c r="R35" s="19">
        <v>0</v>
      </c>
      <c r="S35" s="77" t="s">
        <v>156</v>
      </c>
      <c r="T35" s="77" t="s">
        <v>156</v>
      </c>
      <c r="U35" s="78" t="s">
        <v>156</v>
      </c>
    </row>
    <row r="36" spans="1:21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2" t="s">
        <v>5</v>
      </c>
      <c r="J36" s="18" t="s">
        <v>5</v>
      </c>
      <c r="K36" s="19" t="s">
        <v>5</v>
      </c>
      <c r="L36" s="77" t="s">
        <v>5</v>
      </c>
      <c r="M36" s="77" t="s">
        <v>5</v>
      </c>
      <c r="N36" s="78" t="s">
        <v>5</v>
      </c>
      <c r="P36" s="92" t="s">
        <v>5</v>
      </c>
      <c r="Q36" s="18" t="s">
        <v>5</v>
      </c>
      <c r="R36" s="19" t="s">
        <v>5</v>
      </c>
      <c r="S36" s="77" t="s">
        <v>5</v>
      </c>
      <c r="T36" s="77" t="s">
        <v>5</v>
      </c>
      <c r="U36" s="78" t="s">
        <v>5</v>
      </c>
    </row>
    <row r="37" spans="1:21" ht="13.8" thickBot="1">
      <c r="A37" s="20" t="s">
        <v>4</v>
      </c>
      <c r="B37" s="21">
        <v>2900860</v>
      </c>
      <c r="C37" s="21">
        <v>3403734</v>
      </c>
      <c r="D37" s="22">
        <v>3993631</v>
      </c>
      <c r="E37" s="23">
        <v>100</v>
      </c>
      <c r="F37" s="23">
        <v>100</v>
      </c>
      <c r="G37" s="47">
        <v>100</v>
      </c>
      <c r="I37" s="93">
        <v>453059</v>
      </c>
      <c r="J37" s="21">
        <v>547007</v>
      </c>
      <c r="K37" s="22">
        <v>633336</v>
      </c>
      <c r="L37" s="80">
        <v>100</v>
      </c>
      <c r="M37" s="80">
        <v>100</v>
      </c>
      <c r="N37" s="81">
        <v>100</v>
      </c>
      <c r="P37" s="93">
        <v>2447801</v>
      </c>
      <c r="Q37" s="21">
        <v>2856727</v>
      </c>
      <c r="R37" s="22">
        <v>3360295</v>
      </c>
      <c r="S37" s="80">
        <v>100</v>
      </c>
      <c r="T37" s="80">
        <v>100</v>
      </c>
      <c r="U37" s="81">
        <v>100</v>
      </c>
    </row>
    <row r="38" spans="1:21">
      <c r="I38" s="99"/>
      <c r="P38" s="99"/>
    </row>
    <row r="39" spans="1:21" ht="16.2" thickBot="1">
      <c r="A39" s="5" t="s">
        <v>122</v>
      </c>
      <c r="B39" s="6"/>
      <c r="C39" s="6"/>
      <c r="D39" s="6"/>
      <c r="E39" s="6"/>
      <c r="F39" s="6"/>
      <c r="I39" s="173" t="s">
        <v>107</v>
      </c>
      <c r="J39" s="173"/>
      <c r="K39" s="173"/>
      <c r="L39" s="173"/>
      <c r="M39" s="173"/>
      <c r="N39" s="173"/>
      <c r="P39" s="173" t="s">
        <v>108</v>
      </c>
      <c r="Q39" s="173"/>
      <c r="R39" s="173"/>
      <c r="S39" s="173"/>
      <c r="T39" s="173"/>
      <c r="U39" s="173"/>
    </row>
    <row r="40" spans="1:21">
      <c r="A40" s="7"/>
      <c r="B40" s="8"/>
      <c r="C40" s="9" t="s">
        <v>31</v>
      </c>
      <c r="D40" s="84"/>
      <c r="E40" s="11"/>
      <c r="F40" s="9" t="s">
        <v>2</v>
      </c>
      <c r="G40" s="12"/>
      <c r="I40" s="7"/>
      <c r="J40" s="9" t="s">
        <v>31</v>
      </c>
      <c r="K40" s="84"/>
      <c r="L40" s="11"/>
      <c r="M40" s="9" t="s">
        <v>2</v>
      </c>
      <c r="N40" s="12"/>
      <c r="P40" s="7"/>
      <c r="Q40" s="9" t="s">
        <v>31</v>
      </c>
      <c r="R40" s="84"/>
      <c r="S40" s="11"/>
      <c r="T40" s="9" t="s">
        <v>2</v>
      </c>
      <c r="U40" s="12"/>
    </row>
    <row r="41" spans="1:21">
      <c r="A41" s="13" t="s">
        <v>3</v>
      </c>
      <c r="B41" s="14" t="s">
        <v>153</v>
      </c>
      <c r="C41" s="15" t="s">
        <v>154</v>
      </c>
      <c r="D41" s="62" t="s">
        <v>155</v>
      </c>
      <c r="E41" s="15" t="s">
        <v>153</v>
      </c>
      <c r="F41" s="15" t="s">
        <v>154</v>
      </c>
      <c r="G41" s="16" t="s">
        <v>155</v>
      </c>
      <c r="I41" s="91" t="s">
        <v>153</v>
      </c>
      <c r="J41" s="15" t="s">
        <v>154</v>
      </c>
      <c r="K41" s="62" t="s">
        <v>155</v>
      </c>
      <c r="L41" s="15" t="s">
        <v>153</v>
      </c>
      <c r="M41" s="15" t="s">
        <v>154</v>
      </c>
      <c r="N41" s="16" t="s">
        <v>155</v>
      </c>
      <c r="P41" s="91" t="s">
        <v>153</v>
      </c>
      <c r="Q41" s="15" t="s">
        <v>154</v>
      </c>
      <c r="R41" s="62" t="s">
        <v>155</v>
      </c>
      <c r="S41" s="15" t="s">
        <v>153</v>
      </c>
      <c r="T41" s="15" t="s">
        <v>154</v>
      </c>
      <c r="U41" s="16" t="s">
        <v>155</v>
      </c>
    </row>
    <row r="42" spans="1:21">
      <c r="A42" s="17" t="s">
        <v>81</v>
      </c>
      <c r="B42" s="18">
        <v>201679</v>
      </c>
      <c r="C42" s="18">
        <v>205521</v>
      </c>
      <c r="D42" s="19">
        <v>205307</v>
      </c>
      <c r="E42" s="27">
        <v>24.694168165572229</v>
      </c>
      <c r="F42" s="27">
        <v>24.47374907860689</v>
      </c>
      <c r="G42" s="28">
        <v>23.21154002695296</v>
      </c>
      <c r="I42" s="92">
        <v>28500</v>
      </c>
      <c r="J42" s="18">
        <v>28686</v>
      </c>
      <c r="K42" s="19">
        <v>28799</v>
      </c>
      <c r="L42" s="77">
        <v>31.727301064256135</v>
      </c>
      <c r="M42" s="77">
        <v>28.284083178040049</v>
      </c>
      <c r="N42" s="78">
        <v>26.201870587378995</v>
      </c>
      <c r="P42" s="92">
        <v>173179</v>
      </c>
      <c r="Q42" s="18">
        <v>176835</v>
      </c>
      <c r="R42" s="19">
        <v>176508</v>
      </c>
      <c r="S42" s="77">
        <v>23.825010765203011</v>
      </c>
      <c r="T42" s="77">
        <v>23.950348078121191</v>
      </c>
      <c r="U42" s="78">
        <v>22.787222176319922</v>
      </c>
    </row>
    <row r="43" spans="1:21">
      <c r="A43" s="17" t="s">
        <v>157</v>
      </c>
      <c r="B43" s="18">
        <v>137288</v>
      </c>
      <c r="C43" s="18">
        <v>0</v>
      </c>
      <c r="D43" s="19">
        <v>0</v>
      </c>
      <c r="E43" s="27">
        <v>16.809945304742094</v>
      </c>
      <c r="F43" s="27" t="s">
        <v>156</v>
      </c>
      <c r="G43" s="28" t="s">
        <v>156</v>
      </c>
      <c r="I43" s="92">
        <v>11256</v>
      </c>
      <c r="J43" s="18">
        <v>0</v>
      </c>
      <c r="K43" s="19">
        <v>0</v>
      </c>
      <c r="L43" s="77">
        <v>12.530614062430423</v>
      </c>
      <c r="M43" s="77" t="s">
        <v>156</v>
      </c>
      <c r="N43" s="78" t="s">
        <v>156</v>
      </c>
      <c r="P43" s="92">
        <v>126032</v>
      </c>
      <c r="Q43" s="18">
        <v>0</v>
      </c>
      <c r="R43" s="19">
        <v>0</v>
      </c>
      <c r="S43" s="77">
        <v>17.338786785696108</v>
      </c>
      <c r="T43" s="77" t="s">
        <v>156</v>
      </c>
      <c r="U43" s="78" t="s">
        <v>156</v>
      </c>
    </row>
    <row r="44" spans="1:21">
      <c r="A44" s="17" t="s">
        <v>158</v>
      </c>
      <c r="B44" s="18">
        <v>0</v>
      </c>
      <c r="C44" s="18">
        <v>110245</v>
      </c>
      <c r="D44" s="19">
        <v>110350</v>
      </c>
      <c r="E44" s="27" t="s">
        <v>156</v>
      </c>
      <c r="F44" s="27">
        <v>13.12814003031815</v>
      </c>
      <c r="G44" s="28">
        <v>12.47591870698154</v>
      </c>
      <c r="I44" s="92">
        <v>0</v>
      </c>
      <c r="J44" s="18">
        <v>10310</v>
      </c>
      <c r="K44" s="19">
        <v>9296</v>
      </c>
      <c r="L44" s="77" t="s">
        <v>156</v>
      </c>
      <c r="M44" s="77">
        <v>10.165547569043886</v>
      </c>
      <c r="N44" s="78">
        <v>8.4576752310939654</v>
      </c>
      <c r="P44" s="92">
        <v>0</v>
      </c>
      <c r="Q44" s="18">
        <v>99935</v>
      </c>
      <c r="R44" s="19">
        <v>101054</v>
      </c>
      <c r="S44" s="77" t="s">
        <v>156</v>
      </c>
      <c r="T44" s="77">
        <v>13.535092233930168</v>
      </c>
      <c r="U44" s="78">
        <v>13.046093943650334</v>
      </c>
    </row>
    <row r="45" spans="1:21">
      <c r="A45" s="17" t="s">
        <v>82</v>
      </c>
      <c r="B45" s="18">
        <v>207438</v>
      </c>
      <c r="C45" s="18">
        <v>215205</v>
      </c>
      <c r="D45" s="19">
        <v>213758</v>
      </c>
      <c r="E45" s="27">
        <v>25.399317013323014</v>
      </c>
      <c r="F45" s="27">
        <v>25.626934330124882</v>
      </c>
      <c r="G45" s="28">
        <v>24.166990765445945</v>
      </c>
      <c r="I45" s="92">
        <v>24303</v>
      </c>
      <c r="J45" s="18">
        <v>29768</v>
      </c>
      <c r="K45" s="19">
        <v>34773</v>
      </c>
      <c r="L45" s="77">
        <v>27.05503851805673</v>
      </c>
      <c r="M45" s="77">
        <v>29.350923378787432</v>
      </c>
      <c r="N45" s="78">
        <v>31.637127884125483</v>
      </c>
      <c r="P45" s="92">
        <v>183135</v>
      </c>
      <c r="Q45" s="18">
        <v>185437</v>
      </c>
      <c r="R45" s="19">
        <v>178985</v>
      </c>
      <c r="S45" s="77">
        <v>25.19470228194789</v>
      </c>
      <c r="T45" s="77">
        <v>25.115393991927839</v>
      </c>
      <c r="U45" s="78">
        <v>23.107003428901926</v>
      </c>
    </row>
    <row r="46" spans="1:21">
      <c r="A46" s="17" t="s">
        <v>84</v>
      </c>
      <c r="B46" s="18">
        <v>70445</v>
      </c>
      <c r="C46" s="18">
        <v>73536</v>
      </c>
      <c r="D46" s="19">
        <v>67588</v>
      </c>
      <c r="E46" s="27">
        <v>8.6254923736419542</v>
      </c>
      <c r="F46" s="27">
        <v>8.7567772259011782</v>
      </c>
      <c r="G46" s="28">
        <v>7.6413447536698538</v>
      </c>
      <c r="I46" s="92">
        <v>7827</v>
      </c>
      <c r="J46" s="18">
        <v>8977</v>
      </c>
      <c r="K46" s="19">
        <v>9573</v>
      </c>
      <c r="L46" s="77">
        <v>8.7133187870151847</v>
      </c>
      <c r="M46" s="77">
        <v>8.8512241054613927</v>
      </c>
      <c r="N46" s="78">
        <v>8.7096950287502732</v>
      </c>
      <c r="P46" s="92">
        <v>62618</v>
      </c>
      <c r="Q46" s="18">
        <v>64559</v>
      </c>
      <c r="R46" s="19">
        <v>58015</v>
      </c>
      <c r="S46" s="77">
        <v>8.6146387500533095</v>
      </c>
      <c r="T46" s="77">
        <v>8.7438036676869739</v>
      </c>
      <c r="U46" s="78">
        <v>7.4897494422870361</v>
      </c>
    </row>
    <row r="47" spans="1:21">
      <c r="A47" s="17" t="s">
        <v>152</v>
      </c>
      <c r="B47" s="18">
        <v>41870</v>
      </c>
      <c r="C47" s="18">
        <v>64325</v>
      </c>
      <c r="D47" s="19">
        <v>68550</v>
      </c>
      <c r="E47" s="27">
        <v>5.1266855800182931</v>
      </c>
      <c r="F47" s="27">
        <v>7.6599175241527053</v>
      </c>
      <c r="G47" s="28">
        <v>7.7501062742508795</v>
      </c>
      <c r="I47" s="92">
        <v>8063</v>
      </c>
      <c r="J47" s="18">
        <v>19799</v>
      </c>
      <c r="K47" s="19">
        <v>22157</v>
      </c>
      <c r="L47" s="77">
        <v>8.9760431045999027</v>
      </c>
      <c r="M47" s="77">
        <v>19.521598091125114</v>
      </c>
      <c r="N47" s="78">
        <v>20.158854356212242</v>
      </c>
      <c r="P47" s="92">
        <v>33807</v>
      </c>
      <c r="Q47" s="18">
        <v>44526</v>
      </c>
      <c r="R47" s="19">
        <v>46393</v>
      </c>
      <c r="S47" s="77">
        <v>4.6509804245273285</v>
      </c>
      <c r="T47" s="77">
        <v>6.0305550288484984</v>
      </c>
      <c r="U47" s="78">
        <v>5.9893466495910106</v>
      </c>
    </row>
    <row r="48" spans="1:21">
      <c r="A48" s="17" t="s">
        <v>159</v>
      </c>
      <c r="B48" s="18">
        <v>0</v>
      </c>
      <c r="C48" s="18">
        <v>0</v>
      </c>
      <c r="D48" s="19">
        <v>0</v>
      </c>
      <c r="E48" s="27" t="s">
        <v>156</v>
      </c>
      <c r="F48" s="27" t="s">
        <v>156</v>
      </c>
      <c r="G48" s="28" t="s">
        <v>156</v>
      </c>
      <c r="I48" s="92">
        <v>0</v>
      </c>
      <c r="J48" s="18">
        <v>0</v>
      </c>
      <c r="K48" s="19">
        <v>0</v>
      </c>
      <c r="L48" s="77" t="s">
        <v>156</v>
      </c>
      <c r="M48" s="77" t="s">
        <v>156</v>
      </c>
      <c r="N48" s="78" t="s">
        <v>156</v>
      </c>
      <c r="P48" s="92">
        <v>0</v>
      </c>
      <c r="Q48" s="18">
        <v>0</v>
      </c>
      <c r="R48" s="19">
        <v>0</v>
      </c>
      <c r="S48" s="77" t="s">
        <v>156</v>
      </c>
      <c r="T48" s="77" t="s">
        <v>156</v>
      </c>
      <c r="U48" s="78" t="s">
        <v>156</v>
      </c>
    </row>
    <row r="49" spans="1:21">
      <c r="A49" s="17" t="s">
        <v>160</v>
      </c>
      <c r="B49" s="18">
        <v>29975</v>
      </c>
      <c r="C49" s="18">
        <v>37755</v>
      </c>
      <c r="D49" s="19">
        <v>36852</v>
      </c>
      <c r="E49" s="27">
        <v>3.6702268989980493</v>
      </c>
      <c r="F49" s="27">
        <v>4.4959220540129872</v>
      </c>
      <c r="G49" s="28">
        <v>4.1664028653346961</v>
      </c>
      <c r="I49" s="92">
        <v>0</v>
      </c>
      <c r="J49" s="18">
        <v>0</v>
      </c>
      <c r="K49" s="19">
        <v>0</v>
      </c>
      <c r="L49" s="77" t="s">
        <v>156</v>
      </c>
      <c r="M49" s="77" t="s">
        <v>156</v>
      </c>
      <c r="N49" s="78" t="s">
        <v>156</v>
      </c>
      <c r="P49" s="92">
        <v>29975</v>
      </c>
      <c r="Q49" s="18">
        <v>37755</v>
      </c>
      <c r="R49" s="19">
        <v>36852</v>
      </c>
      <c r="S49" s="77">
        <v>4.1237950195286972</v>
      </c>
      <c r="T49" s="77">
        <v>5.1134978465205734</v>
      </c>
      <c r="U49" s="78">
        <v>4.7576014211352557</v>
      </c>
    </row>
    <row r="50" spans="1:21">
      <c r="A50" s="17" t="s">
        <v>161</v>
      </c>
      <c r="B50" s="18">
        <v>0</v>
      </c>
      <c r="C50" s="18">
        <v>0</v>
      </c>
      <c r="D50" s="19">
        <v>0</v>
      </c>
      <c r="E50" s="27" t="s">
        <v>156</v>
      </c>
      <c r="F50" s="27" t="s">
        <v>156</v>
      </c>
      <c r="G50" s="28" t="s">
        <v>156</v>
      </c>
      <c r="I50" s="92">
        <v>0</v>
      </c>
      <c r="J50" s="18">
        <v>0</v>
      </c>
      <c r="K50" s="19">
        <v>0</v>
      </c>
      <c r="L50" s="77" t="s">
        <v>156</v>
      </c>
      <c r="M50" s="77" t="s">
        <v>156</v>
      </c>
      <c r="N50" s="78" t="s">
        <v>156</v>
      </c>
      <c r="P50" s="92">
        <v>0</v>
      </c>
      <c r="Q50" s="18">
        <v>0</v>
      </c>
      <c r="R50" s="19">
        <v>0</v>
      </c>
      <c r="S50" s="77" t="s">
        <v>156</v>
      </c>
      <c r="T50" s="77" t="s">
        <v>156</v>
      </c>
      <c r="U50" s="78" t="s">
        <v>156</v>
      </c>
    </row>
    <row r="51" spans="1:21">
      <c r="A51" s="17" t="s">
        <v>162</v>
      </c>
      <c r="B51" s="18">
        <v>86631</v>
      </c>
      <c r="C51" s="18">
        <v>96282</v>
      </c>
      <c r="D51" s="19">
        <v>123460</v>
      </c>
      <c r="E51" s="27">
        <v>10.607353677634697</v>
      </c>
      <c r="F51" s="27">
        <v>11.465405037861963</v>
      </c>
      <c r="G51" s="28">
        <v>13.958105333610701</v>
      </c>
      <c r="I51" s="92">
        <v>0</v>
      </c>
      <c r="J51" s="18">
        <v>0</v>
      </c>
      <c r="K51" s="19">
        <v>0</v>
      </c>
      <c r="L51" s="77" t="s">
        <v>156</v>
      </c>
      <c r="M51" s="77" t="s">
        <v>156</v>
      </c>
      <c r="N51" s="78" t="s">
        <v>156</v>
      </c>
      <c r="P51" s="92">
        <v>86631</v>
      </c>
      <c r="Q51" s="18">
        <v>96282</v>
      </c>
      <c r="R51" s="19">
        <v>123460</v>
      </c>
      <c r="S51" s="77">
        <v>11.918214723495932</v>
      </c>
      <c r="T51" s="77">
        <v>13.040333721591679</v>
      </c>
      <c r="U51" s="78">
        <v>15.938713542097</v>
      </c>
    </row>
    <row r="52" spans="1:21">
      <c r="A52" s="17" t="s">
        <v>163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  <c r="I52" s="92">
        <v>0</v>
      </c>
      <c r="J52" s="18">
        <v>0</v>
      </c>
      <c r="K52" s="19">
        <v>0</v>
      </c>
      <c r="L52" s="77" t="s">
        <v>156</v>
      </c>
      <c r="M52" s="77" t="s">
        <v>156</v>
      </c>
      <c r="N52" s="78" t="s">
        <v>156</v>
      </c>
      <c r="P52" s="92">
        <v>0</v>
      </c>
      <c r="Q52" s="18">
        <v>0</v>
      </c>
      <c r="R52" s="19">
        <v>0</v>
      </c>
      <c r="S52" s="77" t="s">
        <v>156</v>
      </c>
      <c r="T52" s="77" t="s">
        <v>156</v>
      </c>
      <c r="U52" s="78" t="s">
        <v>156</v>
      </c>
    </row>
    <row r="53" spans="1:21">
      <c r="A53" s="17" t="s">
        <v>164</v>
      </c>
      <c r="B53" s="18">
        <v>0</v>
      </c>
      <c r="C53" s="18">
        <v>0</v>
      </c>
      <c r="D53" s="19">
        <v>0</v>
      </c>
      <c r="E53" s="27" t="s">
        <v>156</v>
      </c>
      <c r="F53" s="27" t="s">
        <v>156</v>
      </c>
      <c r="G53" s="28" t="s">
        <v>156</v>
      </c>
      <c r="I53" s="92">
        <v>0</v>
      </c>
      <c r="J53" s="18">
        <v>0</v>
      </c>
      <c r="K53" s="19">
        <v>0</v>
      </c>
      <c r="L53" s="77" t="s">
        <v>156</v>
      </c>
      <c r="M53" s="77" t="s">
        <v>156</v>
      </c>
      <c r="N53" s="78" t="s">
        <v>156</v>
      </c>
      <c r="P53" s="92">
        <v>0</v>
      </c>
      <c r="Q53" s="18">
        <v>0</v>
      </c>
      <c r="R53" s="19">
        <v>0</v>
      </c>
      <c r="S53" s="77" t="s">
        <v>156</v>
      </c>
      <c r="T53" s="77" t="s">
        <v>156</v>
      </c>
      <c r="U53" s="78" t="s">
        <v>156</v>
      </c>
    </row>
    <row r="54" spans="1:21">
      <c r="A54" s="17" t="s">
        <v>165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  <c r="I54" s="92">
        <v>0</v>
      </c>
      <c r="J54" s="18">
        <v>0</v>
      </c>
      <c r="K54" s="19">
        <v>0</v>
      </c>
      <c r="L54" s="77" t="s">
        <v>156</v>
      </c>
      <c r="M54" s="77" t="s">
        <v>156</v>
      </c>
      <c r="N54" s="78" t="s">
        <v>156</v>
      </c>
      <c r="P54" s="92">
        <v>0</v>
      </c>
      <c r="Q54" s="18">
        <v>0</v>
      </c>
      <c r="R54" s="19">
        <v>0</v>
      </c>
      <c r="S54" s="77" t="s">
        <v>156</v>
      </c>
      <c r="T54" s="77" t="s">
        <v>156</v>
      </c>
      <c r="U54" s="78" t="s">
        <v>156</v>
      </c>
    </row>
    <row r="55" spans="1:21">
      <c r="A55" s="17" t="s">
        <v>166</v>
      </c>
      <c r="B55" s="18">
        <v>0</v>
      </c>
      <c r="C55" s="18">
        <v>0</v>
      </c>
      <c r="D55" s="19">
        <v>0</v>
      </c>
      <c r="E55" s="27" t="s">
        <v>156</v>
      </c>
      <c r="F55" s="27" t="s">
        <v>156</v>
      </c>
      <c r="G55" s="28" t="s">
        <v>156</v>
      </c>
      <c r="I55" s="92">
        <v>0</v>
      </c>
      <c r="J55" s="18">
        <v>0</v>
      </c>
      <c r="K55" s="19">
        <v>0</v>
      </c>
      <c r="L55" s="77" t="s">
        <v>156</v>
      </c>
      <c r="M55" s="77" t="s">
        <v>156</v>
      </c>
      <c r="N55" s="78" t="s">
        <v>156</v>
      </c>
      <c r="P55" s="92">
        <v>0</v>
      </c>
      <c r="Q55" s="18">
        <v>0</v>
      </c>
      <c r="R55" s="19">
        <v>0</v>
      </c>
      <c r="S55" s="77" t="s">
        <v>156</v>
      </c>
      <c r="T55" s="77" t="s">
        <v>156</v>
      </c>
      <c r="U55" s="78" t="s">
        <v>156</v>
      </c>
    </row>
    <row r="56" spans="1:21">
      <c r="A56" s="17" t="s">
        <v>167</v>
      </c>
      <c r="B56" s="18">
        <v>19333</v>
      </c>
      <c r="C56" s="18">
        <v>0</v>
      </c>
      <c r="D56" s="19">
        <v>0</v>
      </c>
      <c r="E56" s="27">
        <v>2.367189212287883</v>
      </c>
      <c r="F56" s="27" t="s">
        <v>156</v>
      </c>
      <c r="G56" s="28" t="s">
        <v>156</v>
      </c>
      <c r="I56" s="92">
        <v>9879</v>
      </c>
      <c r="J56" s="18">
        <v>0</v>
      </c>
      <c r="K56" s="19">
        <v>0</v>
      </c>
      <c r="L56" s="77">
        <v>10.997684463641626</v>
      </c>
      <c r="M56" s="77" t="s">
        <v>156</v>
      </c>
      <c r="N56" s="78" t="s">
        <v>156</v>
      </c>
      <c r="P56" s="92">
        <v>9454</v>
      </c>
      <c r="Q56" s="18">
        <v>0</v>
      </c>
      <c r="R56" s="19">
        <v>0</v>
      </c>
      <c r="S56" s="77">
        <v>1.3006291280942219</v>
      </c>
      <c r="T56" s="77" t="s">
        <v>156</v>
      </c>
      <c r="U56" s="78" t="s">
        <v>156</v>
      </c>
    </row>
    <row r="57" spans="1:21">
      <c r="A57" s="17" t="s">
        <v>168</v>
      </c>
      <c r="B57" s="18">
        <v>0</v>
      </c>
      <c r="C57" s="18">
        <v>0</v>
      </c>
      <c r="D57" s="19">
        <v>0</v>
      </c>
      <c r="E57" s="27" t="s">
        <v>156</v>
      </c>
      <c r="F57" s="27" t="s">
        <v>156</v>
      </c>
      <c r="G57" s="28" t="s">
        <v>156</v>
      </c>
      <c r="I57" s="92">
        <v>0</v>
      </c>
      <c r="J57" s="18">
        <v>0</v>
      </c>
      <c r="K57" s="19">
        <v>0</v>
      </c>
      <c r="L57" s="77" t="s">
        <v>156</v>
      </c>
      <c r="M57" s="77" t="s">
        <v>156</v>
      </c>
      <c r="N57" s="78" t="s">
        <v>156</v>
      </c>
      <c r="P57" s="92">
        <v>0</v>
      </c>
      <c r="Q57" s="18">
        <v>0</v>
      </c>
      <c r="R57" s="19">
        <v>0</v>
      </c>
      <c r="S57" s="77" t="s">
        <v>156</v>
      </c>
      <c r="T57" s="77" t="s">
        <v>156</v>
      </c>
      <c r="U57" s="78" t="s">
        <v>156</v>
      </c>
    </row>
    <row r="58" spans="1:21">
      <c r="A58" s="17" t="s">
        <v>169</v>
      </c>
      <c r="B58" s="18">
        <v>0</v>
      </c>
      <c r="C58" s="18">
        <v>0</v>
      </c>
      <c r="D58" s="19">
        <v>0</v>
      </c>
      <c r="E58" s="27" t="s">
        <v>156</v>
      </c>
      <c r="F58" s="27" t="s">
        <v>156</v>
      </c>
      <c r="G58" s="28" t="s">
        <v>156</v>
      </c>
      <c r="I58" s="92">
        <v>0</v>
      </c>
      <c r="J58" s="18">
        <v>0</v>
      </c>
      <c r="K58" s="19">
        <v>0</v>
      </c>
      <c r="L58" s="77" t="s">
        <v>156</v>
      </c>
      <c r="M58" s="77" t="s">
        <v>156</v>
      </c>
      <c r="N58" s="78" t="s">
        <v>156</v>
      </c>
      <c r="P58" s="92">
        <v>0</v>
      </c>
      <c r="Q58" s="18">
        <v>0</v>
      </c>
      <c r="R58" s="19">
        <v>0</v>
      </c>
      <c r="S58" s="77" t="s">
        <v>156</v>
      </c>
      <c r="T58" s="77" t="s">
        <v>156</v>
      </c>
      <c r="U58" s="78" t="s">
        <v>156</v>
      </c>
    </row>
    <row r="59" spans="1:21">
      <c r="A59" s="17" t="s">
        <v>170</v>
      </c>
      <c r="B59" s="18">
        <v>4123</v>
      </c>
      <c r="C59" s="18">
        <v>4123</v>
      </c>
      <c r="D59" s="19">
        <v>0</v>
      </c>
      <c r="E59" s="27">
        <v>0.50483221032757153</v>
      </c>
      <c r="F59" s="27">
        <v>0.49097302684930594</v>
      </c>
      <c r="G59" s="28" t="s">
        <v>156</v>
      </c>
      <c r="I59" s="92">
        <v>0</v>
      </c>
      <c r="J59" s="18">
        <v>0</v>
      </c>
      <c r="K59" s="19">
        <v>0</v>
      </c>
      <c r="L59" s="77" t="s">
        <v>156</v>
      </c>
      <c r="M59" s="77" t="s">
        <v>156</v>
      </c>
      <c r="N59" s="78" t="s">
        <v>156</v>
      </c>
      <c r="P59" s="92">
        <v>4123</v>
      </c>
      <c r="Q59" s="18">
        <v>4123</v>
      </c>
      <c r="R59" s="19">
        <v>0</v>
      </c>
      <c r="S59" s="77">
        <v>0.56721957849931004</v>
      </c>
      <c r="T59" s="77">
        <v>0.55841482243952656</v>
      </c>
      <c r="U59" s="78" t="s">
        <v>156</v>
      </c>
    </row>
    <row r="60" spans="1:21">
      <c r="A60" s="17" t="s">
        <v>171</v>
      </c>
      <c r="B60" s="18">
        <v>0</v>
      </c>
      <c r="C60" s="18">
        <v>0</v>
      </c>
      <c r="D60" s="19">
        <v>0</v>
      </c>
      <c r="E60" s="27" t="s">
        <v>156</v>
      </c>
      <c r="F60" s="27" t="s">
        <v>156</v>
      </c>
      <c r="G60" s="28" t="s">
        <v>156</v>
      </c>
      <c r="I60" s="92">
        <v>0</v>
      </c>
      <c r="J60" s="18">
        <v>0</v>
      </c>
      <c r="K60" s="19">
        <v>0</v>
      </c>
      <c r="L60" s="77" t="s">
        <v>156</v>
      </c>
      <c r="M60" s="77" t="s">
        <v>156</v>
      </c>
      <c r="N60" s="78" t="s">
        <v>156</v>
      </c>
      <c r="P60" s="92">
        <v>0</v>
      </c>
      <c r="Q60" s="18">
        <v>0</v>
      </c>
      <c r="R60" s="19">
        <v>0</v>
      </c>
      <c r="S60" s="77" t="s">
        <v>156</v>
      </c>
      <c r="T60" s="77" t="s">
        <v>156</v>
      </c>
      <c r="U60" s="78" t="s">
        <v>156</v>
      </c>
    </row>
    <row r="61" spans="1:21">
      <c r="A61" s="17" t="s">
        <v>172</v>
      </c>
      <c r="B61" s="18">
        <v>0</v>
      </c>
      <c r="C61" s="18">
        <v>0</v>
      </c>
      <c r="D61" s="19">
        <v>0</v>
      </c>
      <c r="E61" s="27" t="s">
        <v>156</v>
      </c>
      <c r="F61" s="27" t="s">
        <v>156</v>
      </c>
      <c r="G61" s="28" t="s">
        <v>156</v>
      </c>
      <c r="I61" s="92">
        <v>0</v>
      </c>
      <c r="J61" s="18">
        <v>0</v>
      </c>
      <c r="K61" s="19">
        <v>0</v>
      </c>
      <c r="L61" s="77" t="s">
        <v>156</v>
      </c>
      <c r="M61" s="77" t="s">
        <v>156</v>
      </c>
      <c r="N61" s="78" t="s">
        <v>156</v>
      </c>
      <c r="P61" s="92">
        <v>0</v>
      </c>
      <c r="Q61" s="18">
        <v>0</v>
      </c>
      <c r="R61" s="19">
        <v>0</v>
      </c>
      <c r="S61" s="77" t="s">
        <v>156</v>
      </c>
      <c r="T61" s="77" t="s">
        <v>156</v>
      </c>
      <c r="U61" s="78" t="s">
        <v>156</v>
      </c>
    </row>
    <row r="62" spans="1:21">
      <c r="A62" s="17" t="s">
        <v>173</v>
      </c>
      <c r="B62" s="18">
        <v>564</v>
      </c>
      <c r="C62" s="18">
        <v>0</v>
      </c>
      <c r="D62" s="19">
        <v>0</v>
      </c>
      <c r="E62" s="27">
        <v>6.9057813879396163E-2</v>
      </c>
      <c r="F62" s="27" t="s">
        <v>156</v>
      </c>
      <c r="G62" s="28" t="s">
        <v>156</v>
      </c>
      <c r="I62" s="92">
        <v>0</v>
      </c>
      <c r="J62" s="18">
        <v>0</v>
      </c>
      <c r="K62" s="19">
        <v>0</v>
      </c>
      <c r="L62" s="77" t="s">
        <v>156</v>
      </c>
      <c r="M62" s="77" t="s">
        <v>156</v>
      </c>
      <c r="N62" s="78" t="s">
        <v>156</v>
      </c>
      <c r="P62" s="92">
        <v>564</v>
      </c>
      <c r="Q62" s="18">
        <v>0</v>
      </c>
      <c r="R62" s="19">
        <v>0</v>
      </c>
      <c r="S62" s="77">
        <v>7.7592006372449882E-2</v>
      </c>
      <c r="T62" s="77" t="s">
        <v>156</v>
      </c>
      <c r="U62" s="78" t="s">
        <v>156</v>
      </c>
    </row>
    <row r="63" spans="1:21">
      <c r="A63" s="17" t="s">
        <v>174</v>
      </c>
      <c r="B63" s="18">
        <v>0</v>
      </c>
      <c r="C63" s="18">
        <v>5679</v>
      </c>
      <c r="D63" s="19">
        <v>8083</v>
      </c>
      <c r="E63" s="27" t="s">
        <v>156</v>
      </c>
      <c r="F63" s="27">
        <v>0.67626384173592247</v>
      </c>
      <c r="G63" s="28">
        <v>0.9138454998507638</v>
      </c>
      <c r="I63" s="92">
        <v>0</v>
      </c>
      <c r="J63" s="18">
        <v>3881</v>
      </c>
      <c r="K63" s="19">
        <v>5314</v>
      </c>
      <c r="L63" s="77" t="s">
        <v>156</v>
      </c>
      <c r="M63" s="77">
        <v>3.8266236775421265</v>
      </c>
      <c r="N63" s="78">
        <v>4.8347769124390423</v>
      </c>
      <c r="P63" s="92">
        <v>0</v>
      </c>
      <c r="Q63" s="18">
        <v>1798</v>
      </c>
      <c r="R63" s="19">
        <v>2769</v>
      </c>
      <c r="S63" s="77" t="s">
        <v>156</v>
      </c>
      <c r="T63" s="77">
        <v>0.24351924587588375</v>
      </c>
      <c r="U63" s="78">
        <v>0.35747851772287864</v>
      </c>
    </row>
    <row r="64" spans="1:21">
      <c r="A64" s="17" t="s">
        <v>175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  <c r="I64" s="92">
        <v>0</v>
      </c>
      <c r="J64" s="18">
        <v>0</v>
      </c>
      <c r="K64" s="19">
        <v>0</v>
      </c>
      <c r="L64" s="77" t="s">
        <v>156</v>
      </c>
      <c r="M64" s="77" t="s">
        <v>156</v>
      </c>
      <c r="N64" s="78" t="s">
        <v>156</v>
      </c>
      <c r="P64" s="92">
        <v>0</v>
      </c>
      <c r="Q64" s="18">
        <v>0</v>
      </c>
      <c r="R64" s="19">
        <v>0</v>
      </c>
      <c r="S64" s="77" t="s">
        <v>156</v>
      </c>
      <c r="T64" s="77" t="s">
        <v>156</v>
      </c>
      <c r="U64" s="78" t="s">
        <v>156</v>
      </c>
    </row>
    <row r="65" spans="1:21">
      <c r="A65" s="17" t="s">
        <v>176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  <c r="I65" s="92">
        <v>0</v>
      </c>
      <c r="J65" s="18">
        <v>0</v>
      </c>
      <c r="K65" s="19">
        <v>0</v>
      </c>
      <c r="L65" s="77" t="s">
        <v>156</v>
      </c>
      <c r="M65" s="77" t="s">
        <v>156</v>
      </c>
      <c r="N65" s="78" t="s">
        <v>156</v>
      </c>
      <c r="P65" s="92">
        <v>0</v>
      </c>
      <c r="Q65" s="18">
        <v>0</v>
      </c>
      <c r="R65" s="19">
        <v>0</v>
      </c>
      <c r="S65" s="77" t="s">
        <v>156</v>
      </c>
      <c r="T65" s="77" t="s">
        <v>156</v>
      </c>
      <c r="U65" s="78" t="s">
        <v>156</v>
      </c>
    </row>
    <row r="66" spans="1:21">
      <c r="A66" s="17" t="s">
        <v>177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  <c r="I66" s="92">
        <v>0</v>
      </c>
      <c r="J66" s="18">
        <v>0</v>
      </c>
      <c r="K66" s="19">
        <v>0</v>
      </c>
      <c r="L66" s="77" t="s">
        <v>156</v>
      </c>
      <c r="M66" s="77" t="s">
        <v>156</v>
      </c>
      <c r="N66" s="78" t="s">
        <v>156</v>
      </c>
      <c r="P66" s="92">
        <v>0</v>
      </c>
      <c r="Q66" s="18">
        <v>0</v>
      </c>
      <c r="R66" s="19">
        <v>0</v>
      </c>
      <c r="S66" s="77" t="s">
        <v>156</v>
      </c>
      <c r="T66" s="77" t="s">
        <v>156</v>
      </c>
      <c r="U66" s="78" t="s">
        <v>156</v>
      </c>
    </row>
    <row r="67" spans="1:21">
      <c r="A67" s="17" t="s">
        <v>178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  <c r="I67" s="92">
        <v>0</v>
      </c>
      <c r="J67" s="18">
        <v>0</v>
      </c>
      <c r="K67" s="19">
        <v>0</v>
      </c>
      <c r="L67" s="77" t="s">
        <v>156</v>
      </c>
      <c r="M67" s="77" t="s">
        <v>156</v>
      </c>
      <c r="N67" s="78" t="s">
        <v>156</v>
      </c>
      <c r="P67" s="92">
        <v>0</v>
      </c>
      <c r="Q67" s="18">
        <v>0</v>
      </c>
      <c r="R67" s="19">
        <v>0</v>
      </c>
      <c r="S67" s="77" t="s">
        <v>156</v>
      </c>
      <c r="T67" s="77" t="s">
        <v>156</v>
      </c>
      <c r="U67" s="78" t="s">
        <v>156</v>
      </c>
    </row>
    <row r="68" spans="1:21">
      <c r="A68" s="17" t="s">
        <v>179</v>
      </c>
      <c r="B68" s="18">
        <v>185</v>
      </c>
      <c r="C68" s="18">
        <v>166</v>
      </c>
      <c r="D68" s="19">
        <v>140</v>
      </c>
      <c r="E68" s="27">
        <v>2.2651942495901224E-2</v>
      </c>
      <c r="F68" s="27">
        <v>1.9767529094587628E-2</v>
      </c>
      <c r="G68" s="28">
        <v>1.5828079918236662E-2</v>
      </c>
      <c r="I68" s="92">
        <v>0</v>
      </c>
      <c r="J68" s="18">
        <v>0</v>
      </c>
      <c r="K68" s="19">
        <v>0</v>
      </c>
      <c r="L68" s="77" t="s">
        <v>156</v>
      </c>
      <c r="M68" s="77" t="s">
        <v>156</v>
      </c>
      <c r="N68" s="78" t="s">
        <v>156</v>
      </c>
      <c r="P68" s="92">
        <v>185</v>
      </c>
      <c r="Q68" s="18">
        <v>166</v>
      </c>
      <c r="R68" s="19">
        <v>140</v>
      </c>
      <c r="S68" s="77">
        <v>2.5451278685998634E-2</v>
      </c>
      <c r="T68" s="77">
        <v>2.2482866971855784E-2</v>
      </c>
      <c r="U68" s="78">
        <v>1.8074031231925969E-2</v>
      </c>
    </row>
    <row r="69" spans="1:21">
      <c r="A69" s="17" t="s">
        <v>180</v>
      </c>
      <c r="B69" s="18">
        <v>17176</v>
      </c>
      <c r="C69" s="18">
        <v>26924</v>
      </c>
      <c r="D69" s="19">
        <v>50416</v>
      </c>
      <c r="E69" s="27">
        <v>2.1030798070789158</v>
      </c>
      <c r="F69" s="27">
        <v>3.2061503213414291</v>
      </c>
      <c r="G69" s="28">
        <v>5.6999176939844256</v>
      </c>
      <c r="I69" s="92">
        <v>0</v>
      </c>
      <c r="J69" s="18">
        <v>0</v>
      </c>
      <c r="K69" s="19">
        <v>0</v>
      </c>
      <c r="L69" s="77" t="s">
        <v>156</v>
      </c>
      <c r="M69" s="77" t="s">
        <v>156</v>
      </c>
      <c r="N69" s="78" t="s">
        <v>156</v>
      </c>
      <c r="P69" s="92">
        <v>17176</v>
      </c>
      <c r="Q69" s="18">
        <v>26924</v>
      </c>
      <c r="R69" s="19">
        <v>50416</v>
      </c>
      <c r="S69" s="77">
        <v>2.3629792578957431</v>
      </c>
      <c r="T69" s="77">
        <v>3.6465584960858139</v>
      </c>
      <c r="U69" s="78">
        <v>6.5087168470627121</v>
      </c>
    </row>
    <row r="70" spans="1:21">
      <c r="A70" s="17" t="s">
        <v>181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  <c r="I70" s="92">
        <v>0</v>
      </c>
      <c r="J70" s="18">
        <v>0</v>
      </c>
      <c r="K70" s="19">
        <v>0</v>
      </c>
      <c r="L70" s="77" t="s">
        <v>156</v>
      </c>
      <c r="M70" s="77" t="s">
        <v>156</v>
      </c>
      <c r="N70" s="78" t="s">
        <v>156</v>
      </c>
      <c r="P70" s="92">
        <v>0</v>
      </c>
      <c r="Q70" s="18">
        <v>0</v>
      </c>
      <c r="R70" s="19">
        <v>0</v>
      </c>
      <c r="S70" s="77" t="s">
        <v>156</v>
      </c>
      <c r="T70" s="77" t="s">
        <v>156</v>
      </c>
      <c r="U70" s="78" t="s">
        <v>156</v>
      </c>
    </row>
    <row r="71" spans="1:21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  <c r="I71" s="92" t="s">
        <v>5</v>
      </c>
      <c r="J71" s="18" t="s">
        <v>5</v>
      </c>
      <c r="K71" s="19" t="s">
        <v>5</v>
      </c>
      <c r="L71" s="77" t="s">
        <v>5</v>
      </c>
      <c r="M71" s="77" t="s">
        <v>5</v>
      </c>
      <c r="N71" s="78" t="s">
        <v>5</v>
      </c>
      <c r="P71" s="92" t="s">
        <v>5</v>
      </c>
      <c r="Q71" s="18" t="s">
        <v>5</v>
      </c>
      <c r="R71" s="19" t="s">
        <v>5</v>
      </c>
      <c r="S71" s="77" t="s">
        <v>5</v>
      </c>
      <c r="T71" s="77" t="s">
        <v>5</v>
      </c>
      <c r="U71" s="78" t="s">
        <v>5</v>
      </c>
    </row>
    <row r="72" spans="1:21" ht="13.8" thickBot="1">
      <c r="A72" s="20" t="s">
        <v>4</v>
      </c>
      <c r="B72" s="21">
        <v>816707</v>
      </c>
      <c r="C72" s="21">
        <v>839761</v>
      </c>
      <c r="D72" s="22">
        <v>884504</v>
      </c>
      <c r="E72" s="23">
        <v>100</v>
      </c>
      <c r="F72" s="23">
        <v>100</v>
      </c>
      <c r="G72" s="47">
        <v>100</v>
      </c>
      <c r="I72" s="93">
        <v>89828</v>
      </c>
      <c r="J72" s="21">
        <v>101421</v>
      </c>
      <c r="K72" s="22">
        <v>109912</v>
      </c>
      <c r="L72" s="80">
        <v>100</v>
      </c>
      <c r="M72" s="80">
        <v>100</v>
      </c>
      <c r="N72" s="81">
        <v>100</v>
      </c>
      <c r="P72" s="93">
        <v>726879</v>
      </c>
      <c r="Q72" s="21">
        <v>738340</v>
      </c>
      <c r="R72" s="22">
        <v>774592</v>
      </c>
      <c r="S72" s="80">
        <v>100</v>
      </c>
      <c r="T72" s="80">
        <v>100</v>
      </c>
      <c r="U72" s="81">
        <v>100</v>
      </c>
    </row>
    <row r="73" spans="1:21">
      <c r="A73" s="24"/>
      <c r="B73" s="24"/>
      <c r="C73" s="24"/>
      <c r="D73" s="24"/>
      <c r="E73" s="24"/>
      <c r="F73" s="24"/>
    </row>
    <row r="74" spans="1:21" ht="12.75" customHeight="1">
      <c r="A74" s="26" t="str">
        <f>+Innhold!B53</f>
        <v>Finans Norge / Skadeforsikringsstatistikk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163">
        <f>Innhold!H39</f>
        <v>16</v>
      </c>
    </row>
    <row r="75" spans="1:21" ht="12.75" customHeight="1">
      <c r="A75" s="26" t="str">
        <f>+Innhold!B54</f>
        <v>Premiestatistikk skadeforsikring 4. kvartal 2025</v>
      </c>
      <c r="U75" s="162"/>
    </row>
    <row r="76" spans="1:21" ht="12.75" customHeight="1"/>
  </sheetData>
  <mergeCells count="5">
    <mergeCell ref="U74:U75"/>
    <mergeCell ref="I4:N4"/>
    <mergeCell ref="P4:U4"/>
    <mergeCell ref="I39:N39"/>
    <mergeCell ref="P39:U39"/>
  </mergeCells>
  <hyperlinks>
    <hyperlink ref="A2" location="Innhold!A40" tooltip="Move to Innhold" display="Tilbake til innholdsfortegnelsen" xr:uid="{00000000-0004-0000-0F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74"/>
  <sheetViews>
    <sheetView showGridLines="0" showRowColHeaders="0" zoomScaleNormal="100" workbookViewId="0"/>
  </sheetViews>
  <sheetFormatPr baseColWidth="10" defaultColWidth="11.44140625" defaultRowHeight="13.2"/>
  <cols>
    <col min="1" max="1" width="26.4414062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>
      <c r="A4" s="5" t="s">
        <v>123</v>
      </c>
      <c r="B4" s="6"/>
      <c r="C4" s="6"/>
      <c r="D4" s="173" t="s">
        <v>104</v>
      </c>
      <c r="E4" s="173"/>
      <c r="F4" s="6"/>
      <c r="I4" s="173" t="s">
        <v>91</v>
      </c>
      <c r="J4" s="173"/>
      <c r="K4" s="173"/>
      <c r="L4" s="173"/>
      <c r="M4" s="173"/>
      <c r="N4" s="173"/>
      <c r="P4" s="173" t="s">
        <v>92</v>
      </c>
      <c r="Q4" s="173"/>
      <c r="R4" s="173"/>
      <c r="S4" s="173"/>
      <c r="T4" s="173"/>
      <c r="U4" s="173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  <c r="I6" s="91" t="s">
        <v>153</v>
      </c>
      <c r="J6" s="15" t="s">
        <v>154</v>
      </c>
      <c r="K6" s="62" t="s">
        <v>155</v>
      </c>
      <c r="L6" s="15" t="s">
        <v>153</v>
      </c>
      <c r="M6" s="15" t="s">
        <v>154</v>
      </c>
      <c r="N6" s="16" t="s">
        <v>155</v>
      </c>
      <c r="P6" s="91" t="s">
        <v>153</v>
      </c>
      <c r="Q6" s="15" t="s">
        <v>154</v>
      </c>
      <c r="R6" s="62" t="s">
        <v>155</v>
      </c>
      <c r="S6" s="15" t="s">
        <v>153</v>
      </c>
      <c r="T6" s="15" t="s">
        <v>154</v>
      </c>
      <c r="U6" s="16" t="s">
        <v>155</v>
      </c>
    </row>
    <row r="7" spans="1:21">
      <c r="A7" s="17" t="s">
        <v>81</v>
      </c>
      <c r="B7" s="18">
        <v>2751978</v>
      </c>
      <c r="C7" s="18">
        <v>2887474</v>
      </c>
      <c r="D7" s="19">
        <v>3077635</v>
      </c>
      <c r="E7" s="27">
        <v>24.366650183039098</v>
      </c>
      <c r="F7" s="27">
        <v>22.877193249333068</v>
      </c>
      <c r="G7" s="28">
        <v>21.319685730790489</v>
      </c>
      <c r="I7" s="92">
        <v>1496511</v>
      </c>
      <c r="J7" s="18">
        <v>1597395</v>
      </c>
      <c r="K7" s="19">
        <v>1749973</v>
      </c>
      <c r="L7" s="77">
        <v>20.977048068135307</v>
      </c>
      <c r="M7" s="77">
        <v>19.74084468192412</v>
      </c>
      <c r="N7" s="78">
        <v>18.215182286825474</v>
      </c>
      <c r="P7" s="92">
        <v>1255467</v>
      </c>
      <c r="Q7" s="18">
        <v>1290079</v>
      </c>
      <c r="R7" s="19">
        <v>1327662</v>
      </c>
      <c r="S7" s="77">
        <v>30.179531465783011</v>
      </c>
      <c r="T7" s="77">
        <v>28.47982250872003</v>
      </c>
      <c r="U7" s="78">
        <v>27.496781042770245</v>
      </c>
    </row>
    <row r="8" spans="1:21">
      <c r="A8" s="17" t="s">
        <v>157</v>
      </c>
      <c r="B8" s="18">
        <v>348929</v>
      </c>
      <c r="C8" s="18">
        <v>437411</v>
      </c>
      <c r="D8" s="19">
        <v>701058</v>
      </c>
      <c r="E8" s="27">
        <v>3.0894981288795367</v>
      </c>
      <c r="F8" s="27">
        <v>3.4655674739873077</v>
      </c>
      <c r="G8" s="28">
        <v>4.8564356199018137</v>
      </c>
      <c r="I8" s="92">
        <v>327568</v>
      </c>
      <c r="J8" s="18">
        <v>411067</v>
      </c>
      <c r="K8" s="19">
        <v>659477</v>
      </c>
      <c r="L8" s="77">
        <v>4.5916198955991279</v>
      </c>
      <c r="M8" s="77">
        <v>5.0800270445722582</v>
      </c>
      <c r="N8" s="78">
        <v>6.8643880613979773</v>
      </c>
      <c r="P8" s="92">
        <v>21361</v>
      </c>
      <c r="Q8" s="18">
        <v>26344</v>
      </c>
      <c r="R8" s="19">
        <v>41581</v>
      </c>
      <c r="S8" s="77">
        <v>0.51348619409398333</v>
      </c>
      <c r="T8" s="77">
        <v>0.58157093028389772</v>
      </c>
      <c r="U8" s="78">
        <v>0.86117072910080239</v>
      </c>
    </row>
    <row r="9" spans="1:21">
      <c r="A9" s="17" t="s">
        <v>158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2">
        <v>0</v>
      </c>
      <c r="J9" s="18">
        <v>0</v>
      </c>
      <c r="K9" s="19">
        <v>0</v>
      </c>
      <c r="L9" s="77" t="s">
        <v>156</v>
      </c>
      <c r="M9" s="77" t="s">
        <v>156</v>
      </c>
      <c r="N9" s="78" t="s">
        <v>156</v>
      </c>
      <c r="P9" s="92">
        <v>0</v>
      </c>
      <c r="Q9" s="18">
        <v>0</v>
      </c>
      <c r="R9" s="19">
        <v>0</v>
      </c>
      <c r="S9" s="77" t="s">
        <v>156</v>
      </c>
      <c r="T9" s="77" t="s">
        <v>156</v>
      </c>
      <c r="U9" s="78" t="s">
        <v>156</v>
      </c>
    </row>
    <row r="10" spans="1:21">
      <c r="A10" s="17" t="s">
        <v>82</v>
      </c>
      <c r="B10" s="18">
        <v>3116668</v>
      </c>
      <c r="C10" s="18">
        <v>3624390</v>
      </c>
      <c r="D10" s="19">
        <v>4162294</v>
      </c>
      <c r="E10" s="27">
        <v>27.595699853949451</v>
      </c>
      <c r="F10" s="27">
        <v>28.715711532277098</v>
      </c>
      <c r="G10" s="28">
        <v>28.833438662854714</v>
      </c>
      <c r="I10" s="92">
        <v>1627557</v>
      </c>
      <c r="J10" s="18">
        <v>1898342</v>
      </c>
      <c r="K10" s="19">
        <v>2301794</v>
      </c>
      <c r="L10" s="77">
        <v>22.813959551670582</v>
      </c>
      <c r="M10" s="77">
        <v>23.459992409625169</v>
      </c>
      <c r="N10" s="78">
        <v>23.958996679789433</v>
      </c>
      <c r="P10" s="92">
        <v>1489111</v>
      </c>
      <c r="Q10" s="18">
        <v>1726048</v>
      </c>
      <c r="R10" s="19">
        <v>1860500</v>
      </c>
      <c r="S10" s="77">
        <v>35.79598052401505</v>
      </c>
      <c r="T10" s="77">
        <v>38.104287164996244</v>
      </c>
      <c r="U10" s="78">
        <v>38.532217635267138</v>
      </c>
    </row>
    <row r="11" spans="1:21">
      <c r="A11" s="17" t="s">
        <v>84</v>
      </c>
      <c r="B11" s="18">
        <v>1689054</v>
      </c>
      <c r="C11" s="18">
        <v>1790341</v>
      </c>
      <c r="D11" s="19">
        <v>1897409</v>
      </c>
      <c r="E11" s="27">
        <v>14.955275063340958</v>
      </c>
      <c r="F11" s="27">
        <v>14.184708516580312</v>
      </c>
      <c r="G11" s="28">
        <v>13.143911991764277</v>
      </c>
      <c r="I11" s="92">
        <v>1058016</v>
      </c>
      <c r="J11" s="18">
        <v>1155427</v>
      </c>
      <c r="K11" s="19">
        <v>1243366</v>
      </c>
      <c r="L11" s="77">
        <v>14.830530807228444</v>
      </c>
      <c r="M11" s="77">
        <v>14.278938489416543</v>
      </c>
      <c r="N11" s="78">
        <v>12.941993013172798</v>
      </c>
      <c r="P11" s="92">
        <v>631038</v>
      </c>
      <c r="Q11" s="18">
        <v>634914</v>
      </c>
      <c r="R11" s="19">
        <v>654043</v>
      </c>
      <c r="S11" s="77">
        <v>15.169200924520341</v>
      </c>
      <c r="T11" s="77">
        <v>14.016380414146321</v>
      </c>
      <c r="U11" s="78">
        <v>13.545674398722399</v>
      </c>
    </row>
    <row r="12" spans="1:21">
      <c r="A12" s="17" t="s">
        <v>152</v>
      </c>
      <c r="B12" s="18">
        <v>1879102</v>
      </c>
      <c r="C12" s="18">
        <v>2507352</v>
      </c>
      <c r="D12" s="19">
        <v>3053632</v>
      </c>
      <c r="E12" s="27">
        <v>16.638004043727509</v>
      </c>
      <c r="F12" s="27">
        <v>19.865521299274651</v>
      </c>
      <c r="G12" s="28">
        <v>21.153409867474611</v>
      </c>
      <c r="I12" s="92">
        <v>1713975</v>
      </c>
      <c r="J12" s="18">
        <v>2271818</v>
      </c>
      <c r="K12" s="19">
        <v>2801208</v>
      </c>
      <c r="L12" s="77">
        <v>24.025306838761768</v>
      </c>
      <c r="M12" s="77">
        <v>28.07546429255099</v>
      </c>
      <c r="N12" s="78">
        <v>29.15731519475661</v>
      </c>
      <c r="P12" s="92">
        <v>165127</v>
      </c>
      <c r="Q12" s="18">
        <v>235534</v>
      </c>
      <c r="R12" s="19">
        <v>252424</v>
      </c>
      <c r="S12" s="77">
        <v>3.9694038093795787</v>
      </c>
      <c r="T12" s="77">
        <v>5.1996556139343904</v>
      </c>
      <c r="U12" s="78">
        <v>5.2278723484894769</v>
      </c>
    </row>
    <row r="13" spans="1:21">
      <c r="A13" s="17" t="s">
        <v>159</v>
      </c>
      <c r="B13" s="18">
        <v>114294</v>
      </c>
      <c r="C13" s="18">
        <v>130985</v>
      </c>
      <c r="D13" s="19">
        <v>151293</v>
      </c>
      <c r="E13" s="27">
        <v>1.0119855304149492</v>
      </c>
      <c r="F13" s="27">
        <v>1.0377822130221406</v>
      </c>
      <c r="G13" s="28">
        <v>1.0480512514539526</v>
      </c>
      <c r="I13" s="92">
        <v>114291</v>
      </c>
      <c r="J13" s="18">
        <v>130984</v>
      </c>
      <c r="K13" s="19">
        <v>151293</v>
      </c>
      <c r="L13" s="77">
        <v>1.602051572461046</v>
      </c>
      <c r="M13" s="77">
        <v>1.6187197279427747</v>
      </c>
      <c r="N13" s="78">
        <v>1.5747840530800683</v>
      </c>
      <c r="P13" s="92">
        <v>3</v>
      </c>
      <c r="Q13" s="18">
        <v>1</v>
      </c>
      <c r="R13" s="19">
        <v>0</v>
      </c>
      <c r="S13" s="77">
        <v>7.2115471292633768E-5</v>
      </c>
      <c r="T13" s="77">
        <v>2.2076029846792352E-5</v>
      </c>
      <c r="U13" s="78" t="s">
        <v>156</v>
      </c>
    </row>
    <row r="14" spans="1:21">
      <c r="A14" s="17" t="s">
        <v>160</v>
      </c>
      <c r="B14" s="18">
        <v>105444</v>
      </c>
      <c r="C14" s="18">
        <v>138094</v>
      </c>
      <c r="D14" s="19">
        <v>162784</v>
      </c>
      <c r="E14" s="27">
        <v>0.93362558199970158</v>
      </c>
      <c r="F14" s="27">
        <v>1.0941061718905178</v>
      </c>
      <c r="G14" s="28">
        <v>1.1276527989839598</v>
      </c>
      <c r="I14" s="92">
        <v>208</v>
      </c>
      <c r="J14" s="18">
        <v>0</v>
      </c>
      <c r="K14" s="19">
        <v>0</v>
      </c>
      <c r="L14" s="77">
        <v>2.9155990154246404E-3</v>
      </c>
      <c r="M14" s="77" t="s">
        <v>156</v>
      </c>
      <c r="N14" s="78" t="s">
        <v>156</v>
      </c>
      <c r="P14" s="92">
        <v>105236</v>
      </c>
      <c r="Q14" s="18">
        <v>138094</v>
      </c>
      <c r="R14" s="19">
        <v>162784</v>
      </c>
      <c r="S14" s="77">
        <v>2.5297145789838691</v>
      </c>
      <c r="T14" s="77">
        <v>3.048567265662943</v>
      </c>
      <c r="U14" s="78">
        <v>3.3713671139690007</v>
      </c>
    </row>
    <row r="15" spans="1:21">
      <c r="A15" s="17" t="s">
        <v>161</v>
      </c>
      <c r="B15" s="18">
        <v>192244</v>
      </c>
      <c r="C15" s="18">
        <v>193831</v>
      </c>
      <c r="D15" s="19">
        <v>218129</v>
      </c>
      <c r="E15" s="27">
        <v>1.7021728726712817</v>
      </c>
      <c r="F15" s="27">
        <v>1.5357053413161394</v>
      </c>
      <c r="G15" s="28">
        <v>1.5110439440582131</v>
      </c>
      <c r="I15" s="92">
        <v>101420</v>
      </c>
      <c r="J15" s="18">
        <v>107524</v>
      </c>
      <c r="K15" s="19">
        <v>123380</v>
      </c>
      <c r="L15" s="77">
        <v>1.4216348660786875</v>
      </c>
      <c r="M15" s="77">
        <v>1.3287975632697042</v>
      </c>
      <c r="N15" s="78">
        <v>1.2842422086218055</v>
      </c>
      <c r="P15" s="92">
        <v>90824</v>
      </c>
      <c r="Q15" s="18">
        <v>86307</v>
      </c>
      <c r="R15" s="19">
        <v>94749</v>
      </c>
      <c r="S15" s="77">
        <v>2.1832718548940564</v>
      </c>
      <c r="T15" s="77">
        <v>1.9053159079871076</v>
      </c>
      <c r="U15" s="78">
        <v>1.9623160917623896</v>
      </c>
    </row>
    <row r="16" spans="1:21">
      <c r="A16" s="17" t="s">
        <v>162</v>
      </c>
      <c r="B16" s="18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  <c r="I16" s="92">
        <v>0</v>
      </c>
      <c r="J16" s="18">
        <v>0</v>
      </c>
      <c r="K16" s="19">
        <v>0</v>
      </c>
      <c r="L16" s="77" t="s">
        <v>156</v>
      </c>
      <c r="M16" s="77" t="s">
        <v>156</v>
      </c>
      <c r="N16" s="78" t="s">
        <v>156</v>
      </c>
      <c r="P16" s="92">
        <v>0</v>
      </c>
      <c r="Q16" s="18">
        <v>0</v>
      </c>
      <c r="R16" s="19">
        <v>0</v>
      </c>
      <c r="S16" s="77" t="s">
        <v>156</v>
      </c>
      <c r="T16" s="77" t="s">
        <v>156</v>
      </c>
      <c r="U16" s="78" t="s">
        <v>156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2">
        <v>0</v>
      </c>
      <c r="J17" s="18">
        <v>0</v>
      </c>
      <c r="K17" s="19">
        <v>0</v>
      </c>
      <c r="L17" s="77" t="s">
        <v>156</v>
      </c>
      <c r="M17" s="77" t="s">
        <v>156</v>
      </c>
      <c r="N17" s="78" t="s">
        <v>156</v>
      </c>
      <c r="P17" s="92">
        <v>0</v>
      </c>
      <c r="Q17" s="18">
        <v>0</v>
      </c>
      <c r="R17" s="19">
        <v>0</v>
      </c>
      <c r="S17" s="77" t="s">
        <v>156</v>
      </c>
      <c r="T17" s="77" t="s">
        <v>156</v>
      </c>
      <c r="U17" s="78" t="s">
        <v>156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2">
        <v>0</v>
      </c>
      <c r="J18" s="18">
        <v>0</v>
      </c>
      <c r="K18" s="19">
        <v>0</v>
      </c>
      <c r="L18" s="77" t="s">
        <v>156</v>
      </c>
      <c r="M18" s="77" t="s">
        <v>156</v>
      </c>
      <c r="N18" s="78" t="s">
        <v>156</v>
      </c>
      <c r="P18" s="92">
        <v>0</v>
      </c>
      <c r="Q18" s="18">
        <v>0</v>
      </c>
      <c r="R18" s="19">
        <v>0</v>
      </c>
      <c r="S18" s="77" t="s">
        <v>156</v>
      </c>
      <c r="T18" s="77" t="s">
        <v>156</v>
      </c>
      <c r="U18" s="78" t="s">
        <v>156</v>
      </c>
    </row>
    <row r="19" spans="1:21">
      <c r="A19" s="17" t="s">
        <v>165</v>
      </c>
      <c r="B19" s="18">
        <v>0</v>
      </c>
      <c r="C19" s="18">
        <v>18559</v>
      </c>
      <c r="D19" s="19">
        <v>16225</v>
      </c>
      <c r="E19" s="27" t="s">
        <v>156</v>
      </c>
      <c r="F19" s="27">
        <v>0.14704126496528538</v>
      </c>
      <c r="G19" s="28">
        <v>0.11239536234221267</v>
      </c>
      <c r="I19" s="92">
        <v>0</v>
      </c>
      <c r="J19" s="18">
        <v>2582</v>
      </c>
      <c r="K19" s="19">
        <v>2330</v>
      </c>
      <c r="L19" s="77" t="s">
        <v>156</v>
      </c>
      <c r="M19" s="77">
        <v>3.1908739521989284E-2</v>
      </c>
      <c r="N19" s="78">
        <v>2.4252588313250178E-2</v>
      </c>
      <c r="P19" s="92">
        <v>0</v>
      </c>
      <c r="Q19" s="18">
        <v>15977</v>
      </c>
      <c r="R19" s="19">
        <v>13895</v>
      </c>
      <c r="S19" s="77" t="s">
        <v>156</v>
      </c>
      <c r="T19" s="77">
        <v>0.35270872886220145</v>
      </c>
      <c r="U19" s="78">
        <v>0.28777487989359679</v>
      </c>
    </row>
    <row r="20" spans="1:21">
      <c r="A20" s="17" t="s">
        <v>166</v>
      </c>
      <c r="B20" s="18">
        <v>82697</v>
      </c>
      <c r="C20" s="18">
        <v>89281</v>
      </c>
      <c r="D20" s="19">
        <v>101477</v>
      </c>
      <c r="E20" s="27">
        <v>0.7322183789938671</v>
      </c>
      <c r="F20" s="27">
        <v>0.70736522319982997</v>
      </c>
      <c r="G20" s="28">
        <v>0.70296112076429673</v>
      </c>
      <c r="I20" s="92">
        <v>5337</v>
      </c>
      <c r="J20" s="18">
        <v>5408</v>
      </c>
      <c r="K20" s="19">
        <v>5738</v>
      </c>
      <c r="L20" s="77">
        <v>7.4810345890967814E-2</v>
      </c>
      <c r="M20" s="77">
        <v>6.6832867286955103E-2</v>
      </c>
      <c r="N20" s="78">
        <v>5.9725902034948292E-2</v>
      </c>
      <c r="P20" s="92">
        <v>77360</v>
      </c>
      <c r="Q20" s="18">
        <v>83873</v>
      </c>
      <c r="R20" s="19">
        <v>95739</v>
      </c>
      <c r="S20" s="77">
        <v>1.8596176197327161</v>
      </c>
      <c r="T20" s="77">
        <v>1.851582851340015</v>
      </c>
      <c r="U20" s="78">
        <v>1.9828196636295836</v>
      </c>
    </row>
    <row r="21" spans="1:21">
      <c r="A21" s="17" t="s">
        <v>167</v>
      </c>
      <c r="B21" s="18">
        <v>272177</v>
      </c>
      <c r="C21" s="18">
        <v>0</v>
      </c>
      <c r="D21" s="19">
        <v>0</v>
      </c>
      <c r="E21" s="27">
        <v>2.4099181559115057</v>
      </c>
      <c r="F21" s="27" t="s">
        <v>156</v>
      </c>
      <c r="G21" s="28" t="s">
        <v>156</v>
      </c>
      <c r="I21" s="92">
        <v>230398</v>
      </c>
      <c r="J21" s="18">
        <v>0</v>
      </c>
      <c r="K21" s="19">
        <v>0</v>
      </c>
      <c r="L21" s="77">
        <v>3.2295585670952223</v>
      </c>
      <c r="M21" s="77" t="s">
        <v>156</v>
      </c>
      <c r="N21" s="78" t="s">
        <v>156</v>
      </c>
      <c r="P21" s="92">
        <v>41779</v>
      </c>
      <c r="Q21" s="18">
        <v>0</v>
      </c>
      <c r="R21" s="19">
        <v>0</v>
      </c>
      <c r="S21" s="77">
        <v>1.0043040917116486</v>
      </c>
      <c r="T21" s="77" t="s">
        <v>156</v>
      </c>
      <c r="U21" s="78" t="s">
        <v>156</v>
      </c>
    </row>
    <row r="22" spans="1:21">
      <c r="A22" s="17" t="s">
        <v>168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2">
        <v>0</v>
      </c>
      <c r="J22" s="18">
        <v>0</v>
      </c>
      <c r="K22" s="19">
        <v>0</v>
      </c>
      <c r="L22" s="77" t="s">
        <v>156</v>
      </c>
      <c r="M22" s="77" t="s">
        <v>156</v>
      </c>
      <c r="N22" s="78" t="s">
        <v>156</v>
      </c>
      <c r="P22" s="92">
        <v>0</v>
      </c>
      <c r="Q22" s="18">
        <v>0</v>
      </c>
      <c r="R22" s="19">
        <v>0</v>
      </c>
      <c r="S22" s="77" t="s">
        <v>156</v>
      </c>
      <c r="T22" s="77" t="s">
        <v>156</v>
      </c>
      <c r="U22" s="78" t="s">
        <v>156</v>
      </c>
    </row>
    <row r="23" spans="1:21">
      <c r="A23" s="17" t="s">
        <v>169</v>
      </c>
      <c r="B23" s="18">
        <v>0</v>
      </c>
      <c r="C23" s="18">
        <v>0</v>
      </c>
      <c r="D23" s="19">
        <v>0</v>
      </c>
      <c r="E23" s="27" t="s">
        <v>156</v>
      </c>
      <c r="F23" s="27" t="s">
        <v>156</v>
      </c>
      <c r="G23" s="28" t="s">
        <v>156</v>
      </c>
      <c r="I23" s="92">
        <v>0</v>
      </c>
      <c r="J23" s="18">
        <v>0</v>
      </c>
      <c r="K23" s="19">
        <v>0</v>
      </c>
      <c r="L23" s="77" t="s">
        <v>156</v>
      </c>
      <c r="M23" s="77" t="s">
        <v>156</v>
      </c>
      <c r="N23" s="78" t="s">
        <v>156</v>
      </c>
      <c r="P23" s="92">
        <v>0</v>
      </c>
      <c r="Q23" s="18">
        <v>0</v>
      </c>
      <c r="R23" s="19">
        <v>0</v>
      </c>
      <c r="S23" s="77" t="s">
        <v>156</v>
      </c>
      <c r="T23" s="77" t="s">
        <v>156</v>
      </c>
      <c r="U23" s="78" t="s">
        <v>156</v>
      </c>
    </row>
    <row r="24" spans="1:21">
      <c r="A24" s="17" t="s">
        <v>170</v>
      </c>
      <c r="B24" s="18">
        <v>6120</v>
      </c>
      <c r="C24" s="18">
        <v>6120</v>
      </c>
      <c r="D24" s="19">
        <v>0</v>
      </c>
      <c r="E24" s="27">
        <v>5.418789653122201E-2</v>
      </c>
      <c r="F24" s="27">
        <v>4.848820203607665E-2</v>
      </c>
      <c r="G24" s="28" t="s">
        <v>156</v>
      </c>
      <c r="I24" s="92">
        <v>6120</v>
      </c>
      <c r="J24" s="18">
        <v>6120</v>
      </c>
      <c r="K24" s="19">
        <v>0</v>
      </c>
      <c r="L24" s="77">
        <v>8.5785894107686528E-2</v>
      </c>
      <c r="M24" s="77">
        <v>7.5631869045148889E-2</v>
      </c>
      <c r="N24" s="78" t="s">
        <v>156</v>
      </c>
      <c r="P24" s="92">
        <v>0</v>
      </c>
      <c r="Q24" s="18">
        <v>0</v>
      </c>
      <c r="R24" s="19">
        <v>0</v>
      </c>
      <c r="S24" s="77" t="s">
        <v>156</v>
      </c>
      <c r="T24" s="77" t="s">
        <v>156</v>
      </c>
      <c r="U24" s="78" t="s">
        <v>156</v>
      </c>
    </row>
    <row r="25" spans="1:21">
      <c r="A25" s="17" t="s">
        <v>171</v>
      </c>
      <c r="B25" s="18">
        <v>4996</v>
      </c>
      <c r="C25" s="18">
        <v>5741</v>
      </c>
      <c r="D25" s="19">
        <v>5063</v>
      </c>
      <c r="E25" s="27">
        <v>4.4235740370912609E-2</v>
      </c>
      <c r="F25" s="27">
        <v>4.5485419589724845E-2</v>
      </c>
      <c r="G25" s="28">
        <v>3.5072894886818043E-2</v>
      </c>
      <c r="I25" s="92">
        <v>0</v>
      </c>
      <c r="J25" s="18">
        <v>0</v>
      </c>
      <c r="K25" s="19">
        <v>0</v>
      </c>
      <c r="L25" s="77" t="s">
        <v>156</v>
      </c>
      <c r="M25" s="77" t="s">
        <v>156</v>
      </c>
      <c r="N25" s="78" t="s">
        <v>156</v>
      </c>
      <c r="P25" s="92">
        <v>4996</v>
      </c>
      <c r="Q25" s="18">
        <v>5741</v>
      </c>
      <c r="R25" s="19">
        <v>5063</v>
      </c>
      <c r="S25" s="77">
        <v>0.1200962981926661</v>
      </c>
      <c r="T25" s="77">
        <v>0.12673848735043489</v>
      </c>
      <c r="U25" s="78">
        <v>0.10485816602384172</v>
      </c>
    </row>
    <row r="26" spans="1:21">
      <c r="A26" s="17" t="s">
        <v>172</v>
      </c>
      <c r="B26" s="18">
        <v>365326</v>
      </c>
      <c r="C26" s="18">
        <v>413118</v>
      </c>
      <c r="D26" s="19">
        <v>475830</v>
      </c>
      <c r="E26" s="27">
        <v>3.2346809621184986</v>
      </c>
      <c r="F26" s="27">
        <v>3.2730962497941034</v>
      </c>
      <c r="G26" s="28">
        <v>3.2962148082154119</v>
      </c>
      <c r="I26" s="92">
        <v>302508</v>
      </c>
      <c r="J26" s="18">
        <v>339120</v>
      </c>
      <c r="K26" s="19">
        <v>383327</v>
      </c>
      <c r="L26" s="77">
        <v>4.2403462834522934</v>
      </c>
      <c r="M26" s="77">
        <v>4.1908953317958977</v>
      </c>
      <c r="N26" s="78">
        <v>3.989987948649464</v>
      </c>
      <c r="P26" s="92">
        <v>62818</v>
      </c>
      <c r="Q26" s="18">
        <v>73998</v>
      </c>
      <c r="R26" s="19">
        <v>92503</v>
      </c>
      <c r="S26" s="77">
        <v>1.5100498918868892</v>
      </c>
      <c r="T26" s="77">
        <v>1.6335820566029404</v>
      </c>
      <c r="U26" s="78">
        <v>1.9157999075061092</v>
      </c>
    </row>
    <row r="27" spans="1:21">
      <c r="A27" s="17" t="s">
        <v>173</v>
      </c>
      <c r="B27" s="18">
        <v>90136</v>
      </c>
      <c r="C27" s="18">
        <v>85149</v>
      </c>
      <c r="D27" s="19">
        <v>97448</v>
      </c>
      <c r="E27" s="27">
        <v>0.79808500681997174</v>
      </c>
      <c r="F27" s="27">
        <v>0.6746277639166488</v>
      </c>
      <c r="G27" s="28">
        <v>0.67505104896911805</v>
      </c>
      <c r="I27" s="92">
        <v>22175</v>
      </c>
      <c r="J27" s="18">
        <v>21569</v>
      </c>
      <c r="K27" s="19">
        <v>21202</v>
      </c>
      <c r="L27" s="77">
        <v>0.31083369311077597</v>
      </c>
      <c r="M27" s="77">
        <v>0.26655290579000268</v>
      </c>
      <c r="N27" s="78">
        <v>0.22068814481439067</v>
      </c>
      <c r="P27" s="92">
        <v>67961</v>
      </c>
      <c r="Q27" s="18">
        <v>63580</v>
      </c>
      <c r="R27" s="19">
        <v>76246</v>
      </c>
      <c r="S27" s="77">
        <v>1.6336798481728945</v>
      </c>
      <c r="T27" s="77">
        <v>1.4035939776590578</v>
      </c>
      <c r="U27" s="78">
        <v>1.5791064046323988</v>
      </c>
    </row>
    <row r="28" spans="1:21">
      <c r="A28" s="17" t="s">
        <v>174</v>
      </c>
      <c r="B28" s="18">
        <v>55801</v>
      </c>
      <c r="C28" s="18">
        <v>64573</v>
      </c>
      <c r="D28" s="19">
        <v>73135</v>
      </c>
      <c r="E28" s="27">
        <v>0.49407496966318948</v>
      </c>
      <c r="F28" s="27">
        <v>0.51160599184241462</v>
      </c>
      <c r="G28" s="28">
        <v>0.50662772418475954</v>
      </c>
      <c r="I28" s="92">
        <v>23098</v>
      </c>
      <c r="J28" s="18">
        <v>29706</v>
      </c>
      <c r="K28" s="19">
        <v>39499</v>
      </c>
      <c r="L28" s="77">
        <v>0.32377166374172278</v>
      </c>
      <c r="M28" s="77">
        <v>0.36711116043385505</v>
      </c>
      <c r="N28" s="78">
        <v>0.41113862050861322</v>
      </c>
      <c r="P28" s="92">
        <v>32703</v>
      </c>
      <c r="Q28" s="18">
        <v>34867</v>
      </c>
      <c r="R28" s="19">
        <v>33636</v>
      </c>
      <c r="S28" s="77">
        <v>0.78613075256100062</v>
      </c>
      <c r="T28" s="77">
        <v>0.76972493266810893</v>
      </c>
      <c r="U28" s="78">
        <v>0.696624387196907</v>
      </c>
    </row>
    <row r="29" spans="1:21">
      <c r="A29" s="17" t="s">
        <v>175</v>
      </c>
      <c r="B29" s="18">
        <v>15812</v>
      </c>
      <c r="C29" s="18">
        <v>16770</v>
      </c>
      <c r="D29" s="19">
        <v>0</v>
      </c>
      <c r="E29" s="27">
        <v>0.14000310783524222</v>
      </c>
      <c r="F29" s="27">
        <v>0.13286718106944534</v>
      </c>
      <c r="G29" s="28" t="s">
        <v>156</v>
      </c>
      <c r="I29" s="92">
        <v>5508</v>
      </c>
      <c r="J29" s="18">
        <v>6074</v>
      </c>
      <c r="K29" s="19">
        <v>0</v>
      </c>
      <c r="L29" s="77">
        <v>7.7207304696917875E-2</v>
      </c>
      <c r="M29" s="77">
        <v>7.5063394212456599E-2</v>
      </c>
      <c r="N29" s="78" t="s">
        <v>156</v>
      </c>
      <c r="P29" s="92">
        <v>10304</v>
      </c>
      <c r="Q29" s="18">
        <v>10696</v>
      </c>
      <c r="R29" s="19">
        <v>0</v>
      </c>
      <c r="S29" s="77">
        <v>0.24769260539976612</v>
      </c>
      <c r="T29" s="77">
        <v>0.23612521524129101</v>
      </c>
      <c r="U29" s="78" t="s">
        <v>156</v>
      </c>
    </row>
    <row r="30" spans="1:21">
      <c r="A30" s="17" t="s">
        <v>176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2">
        <v>0</v>
      </c>
      <c r="J30" s="18">
        <v>0</v>
      </c>
      <c r="K30" s="19">
        <v>0</v>
      </c>
      <c r="L30" s="77" t="s">
        <v>156</v>
      </c>
      <c r="M30" s="77" t="s">
        <v>156</v>
      </c>
      <c r="N30" s="78" t="s">
        <v>156</v>
      </c>
      <c r="P30" s="92">
        <v>0</v>
      </c>
      <c r="Q30" s="18">
        <v>0</v>
      </c>
      <c r="R30" s="19">
        <v>0</v>
      </c>
      <c r="S30" s="77" t="s">
        <v>156</v>
      </c>
      <c r="T30" s="77" t="s">
        <v>156</v>
      </c>
      <c r="U30" s="78" t="s">
        <v>156</v>
      </c>
    </row>
    <row r="31" spans="1:21">
      <c r="A31" s="17" t="s">
        <v>177</v>
      </c>
      <c r="B31" s="18">
        <v>32167</v>
      </c>
      <c r="C31" s="18">
        <v>34518</v>
      </c>
      <c r="D31" s="19">
        <v>33860</v>
      </c>
      <c r="E31" s="27">
        <v>0.28481406335291154</v>
      </c>
      <c r="F31" s="27">
        <v>0.2734829669740676</v>
      </c>
      <c r="G31" s="28">
        <v>0.23455821071847896</v>
      </c>
      <c r="I31" s="92">
        <v>0</v>
      </c>
      <c r="J31" s="18">
        <v>0</v>
      </c>
      <c r="K31" s="19">
        <v>0</v>
      </c>
      <c r="L31" s="77" t="s">
        <v>156</v>
      </c>
      <c r="M31" s="77" t="s">
        <v>156</v>
      </c>
      <c r="N31" s="78" t="s">
        <v>156</v>
      </c>
      <c r="P31" s="92">
        <v>32167</v>
      </c>
      <c r="Q31" s="18">
        <v>34518</v>
      </c>
      <c r="R31" s="19">
        <v>33860</v>
      </c>
      <c r="S31" s="77">
        <v>0.77324612169005014</v>
      </c>
      <c r="T31" s="77">
        <v>0.76202039825157841</v>
      </c>
      <c r="U31" s="78">
        <v>0.70126357921534277</v>
      </c>
    </row>
    <row r="32" spans="1:21">
      <c r="A32" s="17" t="s">
        <v>178</v>
      </c>
      <c r="B32" s="18">
        <v>69811</v>
      </c>
      <c r="C32" s="18">
        <v>67732</v>
      </c>
      <c r="D32" s="19">
        <v>82195</v>
      </c>
      <c r="E32" s="27">
        <v>0.61812275240868297</v>
      </c>
      <c r="F32" s="27">
        <v>0.5366344608345659</v>
      </c>
      <c r="G32" s="28">
        <v>0.56938901742484871</v>
      </c>
      <c r="I32" s="92">
        <v>0</v>
      </c>
      <c r="J32" s="18">
        <v>0</v>
      </c>
      <c r="K32" s="19">
        <v>0</v>
      </c>
      <c r="L32" s="77" t="s">
        <v>156</v>
      </c>
      <c r="M32" s="77" t="s">
        <v>156</v>
      </c>
      <c r="N32" s="78" t="s">
        <v>156</v>
      </c>
      <c r="P32" s="92">
        <v>69811</v>
      </c>
      <c r="Q32" s="18">
        <v>67732</v>
      </c>
      <c r="R32" s="19">
        <v>82195</v>
      </c>
      <c r="S32" s="77">
        <v>1.6781510554700185</v>
      </c>
      <c r="T32" s="77">
        <v>1.4952536535829397</v>
      </c>
      <c r="U32" s="78">
        <v>1.7023142319434466</v>
      </c>
    </row>
    <row r="33" spans="1:21">
      <c r="A33" s="17" t="s">
        <v>179</v>
      </c>
      <c r="B33" s="18">
        <v>68259</v>
      </c>
      <c r="C33" s="18">
        <v>77244</v>
      </c>
      <c r="D33" s="19">
        <v>88207</v>
      </c>
      <c r="E33" s="27">
        <v>0.60438098518377181</v>
      </c>
      <c r="F33" s="27">
        <v>0.6119971696200498</v>
      </c>
      <c r="G33" s="28">
        <v>0.61103591532323898</v>
      </c>
      <c r="I33" s="92">
        <v>66330</v>
      </c>
      <c r="J33" s="18">
        <v>75747</v>
      </c>
      <c r="K33" s="19">
        <v>86660</v>
      </c>
      <c r="L33" s="77">
        <v>0.92976770525536723</v>
      </c>
      <c r="M33" s="77">
        <v>0.93609267721615896</v>
      </c>
      <c r="N33" s="78">
        <v>0.90202974387393153</v>
      </c>
      <c r="P33" s="92">
        <v>1929</v>
      </c>
      <c r="Q33" s="18">
        <v>1497</v>
      </c>
      <c r="R33" s="19">
        <v>1547</v>
      </c>
      <c r="S33" s="77">
        <v>4.6370248041163513E-2</v>
      </c>
      <c r="T33" s="77">
        <v>3.304781668064815E-2</v>
      </c>
      <c r="U33" s="78">
        <v>3.2039419877322367E-2</v>
      </c>
    </row>
    <row r="34" spans="1:21">
      <c r="A34" s="17" t="s">
        <v>180</v>
      </c>
      <c r="B34" s="18">
        <v>0</v>
      </c>
      <c r="C34" s="18">
        <v>0</v>
      </c>
      <c r="D34" s="19">
        <v>0</v>
      </c>
      <c r="E34" s="27" t="s">
        <v>156</v>
      </c>
      <c r="F34" s="27" t="s">
        <v>156</v>
      </c>
      <c r="G34" s="28" t="s">
        <v>156</v>
      </c>
      <c r="I34" s="92">
        <v>0</v>
      </c>
      <c r="J34" s="18">
        <v>0</v>
      </c>
      <c r="K34" s="19">
        <v>0</v>
      </c>
      <c r="L34" s="77" t="s">
        <v>156</v>
      </c>
      <c r="M34" s="77" t="s">
        <v>156</v>
      </c>
      <c r="N34" s="78" t="s">
        <v>156</v>
      </c>
      <c r="P34" s="92">
        <v>0</v>
      </c>
      <c r="Q34" s="18">
        <v>0</v>
      </c>
      <c r="R34" s="19">
        <v>0</v>
      </c>
      <c r="S34" s="77" t="s">
        <v>156</v>
      </c>
      <c r="T34" s="77" t="s">
        <v>156</v>
      </c>
      <c r="U34" s="78" t="s">
        <v>156</v>
      </c>
    </row>
    <row r="35" spans="1:21">
      <c r="A35" s="17" t="s">
        <v>181</v>
      </c>
      <c r="B35" s="18">
        <v>33020</v>
      </c>
      <c r="C35" s="18">
        <v>32944</v>
      </c>
      <c r="D35" s="19">
        <v>37975</v>
      </c>
      <c r="E35" s="27">
        <v>0.29236672278773707</v>
      </c>
      <c r="F35" s="27">
        <v>0.26101230847655377</v>
      </c>
      <c r="G35" s="28">
        <v>0.26306402988878436</v>
      </c>
      <c r="I35" s="92">
        <v>33020</v>
      </c>
      <c r="J35" s="18">
        <v>32944</v>
      </c>
      <c r="K35" s="19">
        <v>37975</v>
      </c>
      <c r="L35" s="77">
        <v>0.46285134369866165</v>
      </c>
      <c r="M35" s="77">
        <v>0.40712684539597793</v>
      </c>
      <c r="N35" s="78">
        <v>0.39527555416123411</v>
      </c>
      <c r="P35" s="92">
        <v>0</v>
      </c>
      <c r="Q35" s="18">
        <v>0</v>
      </c>
      <c r="R35" s="19">
        <v>0</v>
      </c>
      <c r="S35" s="77" t="s">
        <v>156</v>
      </c>
      <c r="T35" s="77" t="s">
        <v>156</v>
      </c>
      <c r="U35" s="78" t="s">
        <v>156</v>
      </c>
    </row>
    <row r="36" spans="1:21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2" t="s">
        <v>5</v>
      </c>
      <c r="J36" s="18" t="s">
        <v>5</v>
      </c>
      <c r="K36" s="19" t="s">
        <v>5</v>
      </c>
      <c r="L36" s="77" t="s">
        <v>5</v>
      </c>
      <c r="M36" s="77" t="s">
        <v>5</v>
      </c>
      <c r="N36" s="78" t="s">
        <v>5</v>
      </c>
      <c r="P36" s="92" t="s">
        <v>5</v>
      </c>
      <c r="Q36" s="18" t="s">
        <v>5</v>
      </c>
      <c r="R36" s="19" t="s">
        <v>5</v>
      </c>
      <c r="S36" s="77" t="s">
        <v>5</v>
      </c>
      <c r="T36" s="77" t="s">
        <v>5</v>
      </c>
      <c r="U36" s="78" t="s">
        <v>5</v>
      </c>
    </row>
    <row r="37" spans="1:21" ht="13.8" thickBot="1">
      <c r="A37" s="20" t="s">
        <v>4</v>
      </c>
      <c r="B37" s="21">
        <v>11294035</v>
      </c>
      <c r="C37" s="21">
        <v>12621627</v>
      </c>
      <c r="D37" s="22">
        <v>14435649</v>
      </c>
      <c r="E37" s="23">
        <v>100</v>
      </c>
      <c r="F37" s="23">
        <v>100</v>
      </c>
      <c r="G37" s="47">
        <v>100</v>
      </c>
      <c r="I37" s="93">
        <v>7134040</v>
      </c>
      <c r="J37" s="21">
        <v>8091827</v>
      </c>
      <c r="K37" s="22">
        <v>9607222</v>
      </c>
      <c r="L37" s="80">
        <v>100</v>
      </c>
      <c r="M37" s="80">
        <v>100</v>
      </c>
      <c r="N37" s="81">
        <v>100</v>
      </c>
      <c r="P37" s="93">
        <v>4159995</v>
      </c>
      <c r="Q37" s="21">
        <v>4529800</v>
      </c>
      <c r="R37" s="22">
        <v>4828427</v>
      </c>
      <c r="S37" s="80">
        <v>100</v>
      </c>
      <c r="T37" s="80">
        <v>100</v>
      </c>
      <c r="U37" s="81">
        <v>100</v>
      </c>
    </row>
    <row r="38" spans="1:21">
      <c r="I38" s="99"/>
      <c r="P38" s="99"/>
    </row>
    <row r="39" spans="1:21">
      <c r="I39" s="176"/>
      <c r="J39" s="176"/>
      <c r="K39" s="176"/>
      <c r="L39" s="176"/>
      <c r="M39" s="176"/>
      <c r="N39" s="176"/>
      <c r="P39" s="176"/>
      <c r="Q39" s="176"/>
      <c r="R39" s="176"/>
      <c r="S39" s="176"/>
      <c r="T39" s="176"/>
      <c r="U39" s="176"/>
    </row>
    <row r="40" spans="1:21">
      <c r="I40" s="106"/>
      <c r="J40" s="107"/>
      <c r="K40" s="106"/>
      <c r="L40" s="108"/>
      <c r="M40" s="107"/>
      <c r="N40" s="108"/>
      <c r="P40" s="106"/>
      <c r="Q40" s="107"/>
      <c r="R40" s="106"/>
      <c r="S40" s="108"/>
      <c r="T40" s="107"/>
      <c r="U40" s="108"/>
    </row>
    <row r="41" spans="1:21">
      <c r="I41" s="109"/>
      <c r="J41" s="109"/>
      <c r="K41" s="109"/>
      <c r="L41" s="109"/>
      <c r="M41" s="109"/>
      <c r="N41" s="109"/>
      <c r="P41" s="109"/>
      <c r="Q41" s="109"/>
      <c r="R41" s="109"/>
      <c r="S41" s="109"/>
      <c r="T41" s="109"/>
      <c r="U41" s="109"/>
    </row>
    <row r="42" spans="1:21">
      <c r="I42" s="110"/>
      <c r="J42" s="110"/>
      <c r="K42" s="110"/>
      <c r="L42" s="77"/>
      <c r="M42" s="77"/>
      <c r="N42" s="77"/>
      <c r="P42" s="110"/>
      <c r="Q42" s="110"/>
      <c r="R42" s="110"/>
      <c r="S42" s="77"/>
      <c r="T42" s="77"/>
      <c r="U42" s="77"/>
    </row>
    <row r="43" spans="1:21">
      <c r="I43" s="110"/>
      <c r="J43" s="110"/>
      <c r="K43" s="110"/>
      <c r="L43" s="77"/>
      <c r="M43" s="77"/>
      <c r="N43" s="77"/>
      <c r="P43" s="110"/>
      <c r="Q43" s="110"/>
      <c r="R43" s="110"/>
      <c r="S43" s="77"/>
      <c r="T43" s="77"/>
      <c r="U43" s="77"/>
    </row>
    <row r="44" spans="1:21">
      <c r="I44" s="110"/>
      <c r="J44" s="110"/>
      <c r="K44" s="110"/>
      <c r="L44" s="77"/>
      <c r="M44" s="77"/>
      <c r="N44" s="77"/>
      <c r="P44" s="110"/>
      <c r="Q44" s="110"/>
      <c r="R44" s="110"/>
      <c r="S44" s="77"/>
      <c r="T44" s="77"/>
      <c r="U44" s="77"/>
    </row>
    <row r="45" spans="1:21">
      <c r="I45" s="110"/>
      <c r="J45" s="110"/>
      <c r="K45" s="110"/>
      <c r="L45" s="77"/>
      <c r="M45" s="77"/>
      <c r="N45" s="77"/>
      <c r="P45" s="110"/>
      <c r="Q45" s="110"/>
      <c r="R45" s="110"/>
      <c r="S45" s="77"/>
      <c r="T45" s="77"/>
      <c r="U45" s="77"/>
    </row>
    <row r="46" spans="1:21">
      <c r="I46" s="110"/>
      <c r="J46" s="110"/>
      <c r="K46" s="110"/>
      <c r="L46" s="77"/>
      <c r="M46" s="77"/>
      <c r="N46" s="77"/>
      <c r="P46" s="110"/>
      <c r="Q46" s="110"/>
      <c r="R46" s="110"/>
      <c r="S46" s="77"/>
      <c r="T46" s="77"/>
      <c r="U46" s="77"/>
    </row>
    <row r="47" spans="1:21">
      <c r="I47" s="110"/>
      <c r="J47" s="110"/>
      <c r="K47" s="110"/>
      <c r="L47" s="77"/>
      <c r="M47" s="77"/>
      <c r="N47" s="77"/>
      <c r="P47" s="110"/>
      <c r="Q47" s="110"/>
      <c r="R47" s="110"/>
      <c r="S47" s="77"/>
      <c r="T47" s="77"/>
      <c r="U47" s="77"/>
    </row>
    <row r="48" spans="1:21">
      <c r="I48" s="110"/>
      <c r="J48" s="110"/>
      <c r="K48" s="110"/>
      <c r="L48" s="77"/>
      <c r="M48" s="77"/>
      <c r="N48" s="77"/>
      <c r="P48" s="110"/>
      <c r="Q48" s="110"/>
      <c r="R48" s="110"/>
      <c r="S48" s="77"/>
      <c r="T48" s="77"/>
      <c r="U48" s="77"/>
    </row>
    <row r="49" spans="1:21">
      <c r="I49" s="110"/>
      <c r="J49" s="110"/>
      <c r="K49" s="110"/>
      <c r="L49" s="77"/>
      <c r="M49" s="77"/>
      <c r="N49" s="77"/>
      <c r="P49" s="110"/>
      <c r="Q49" s="110"/>
      <c r="R49" s="110"/>
      <c r="S49" s="77"/>
      <c r="T49" s="77"/>
      <c r="U49" s="77"/>
    </row>
    <row r="50" spans="1:21">
      <c r="I50" s="110"/>
      <c r="J50" s="110"/>
      <c r="K50" s="110"/>
      <c r="L50" s="77"/>
      <c r="M50" s="77"/>
      <c r="N50" s="77"/>
      <c r="P50" s="110"/>
      <c r="Q50" s="110"/>
      <c r="R50" s="110"/>
      <c r="S50" s="77"/>
      <c r="T50" s="77"/>
      <c r="U50" s="77"/>
    </row>
    <row r="51" spans="1:21">
      <c r="I51" s="110"/>
      <c r="J51" s="110"/>
      <c r="K51" s="110"/>
      <c r="L51" s="77"/>
      <c r="M51" s="77"/>
      <c r="N51" s="77"/>
      <c r="P51" s="110"/>
      <c r="Q51" s="110"/>
      <c r="R51" s="110"/>
      <c r="S51" s="77"/>
      <c r="T51" s="77"/>
      <c r="U51" s="77"/>
    </row>
    <row r="52" spans="1:21">
      <c r="I52" s="110"/>
      <c r="J52" s="110"/>
      <c r="K52" s="110"/>
      <c r="L52" s="77"/>
      <c r="M52" s="77"/>
      <c r="N52" s="77"/>
      <c r="P52" s="110"/>
      <c r="Q52" s="110"/>
      <c r="R52" s="110"/>
      <c r="S52" s="77"/>
      <c r="T52" s="77"/>
      <c r="U52" s="77"/>
    </row>
    <row r="53" spans="1:21">
      <c r="I53" s="110"/>
      <c r="J53" s="110"/>
      <c r="K53" s="110"/>
      <c r="L53" s="77"/>
      <c r="M53" s="77"/>
      <c r="N53" s="77"/>
      <c r="P53" s="110"/>
      <c r="Q53" s="110"/>
      <c r="R53" s="110"/>
      <c r="S53" s="77"/>
      <c r="T53" s="77"/>
      <c r="U53" s="77"/>
    </row>
    <row r="54" spans="1:21">
      <c r="I54" s="110"/>
      <c r="J54" s="110"/>
      <c r="K54" s="110"/>
      <c r="L54" s="77"/>
      <c r="M54" s="77"/>
      <c r="N54" s="77"/>
      <c r="P54" s="110"/>
      <c r="Q54" s="110"/>
      <c r="R54" s="110"/>
      <c r="S54" s="77"/>
      <c r="T54" s="77"/>
      <c r="U54" s="77"/>
    </row>
    <row r="55" spans="1:21">
      <c r="I55" s="110"/>
      <c r="J55" s="110"/>
      <c r="K55" s="110"/>
      <c r="L55" s="77"/>
      <c r="M55" s="77"/>
      <c r="N55" s="77"/>
      <c r="P55" s="110"/>
      <c r="Q55" s="110"/>
      <c r="R55" s="110"/>
      <c r="S55" s="77"/>
      <c r="T55" s="77"/>
      <c r="U55" s="77"/>
    </row>
    <row r="56" spans="1:21">
      <c r="I56" s="110"/>
      <c r="J56" s="110"/>
      <c r="K56" s="110"/>
      <c r="L56" s="77"/>
      <c r="M56" s="77"/>
      <c r="N56" s="77"/>
      <c r="P56" s="110"/>
      <c r="Q56" s="110"/>
      <c r="R56" s="110"/>
      <c r="S56" s="77"/>
      <c r="T56" s="77"/>
      <c r="U56" s="77"/>
    </row>
    <row r="57" spans="1:21">
      <c r="I57" s="110"/>
      <c r="J57" s="110"/>
      <c r="K57" s="110"/>
      <c r="L57" s="77"/>
      <c r="M57" s="77"/>
      <c r="N57" s="77"/>
      <c r="P57" s="110"/>
      <c r="Q57" s="110"/>
      <c r="R57" s="110"/>
      <c r="S57" s="77"/>
      <c r="T57" s="77"/>
      <c r="U57" s="77"/>
    </row>
    <row r="58" spans="1:21">
      <c r="I58" s="110"/>
      <c r="J58" s="110"/>
      <c r="K58" s="110"/>
      <c r="L58" s="77"/>
      <c r="M58" s="77"/>
      <c r="N58" s="77"/>
      <c r="P58" s="110"/>
      <c r="Q58" s="110"/>
      <c r="R58" s="110"/>
      <c r="S58" s="77"/>
      <c r="T58" s="77"/>
      <c r="U58" s="77"/>
    </row>
    <row r="59" spans="1:21">
      <c r="I59" s="110"/>
      <c r="J59" s="110"/>
      <c r="K59" s="110"/>
      <c r="L59" s="77"/>
      <c r="M59" s="77"/>
      <c r="N59" s="77"/>
      <c r="P59" s="110"/>
      <c r="Q59" s="110"/>
      <c r="R59" s="110"/>
      <c r="S59" s="77"/>
      <c r="T59" s="77"/>
      <c r="U59" s="77"/>
    </row>
    <row r="60" spans="1:21">
      <c r="A60" s="43"/>
      <c r="B60" s="49"/>
      <c r="C60" s="49"/>
      <c r="D60" s="49"/>
      <c r="E60" s="50"/>
      <c r="F60" s="51"/>
      <c r="G60" s="50"/>
      <c r="I60" s="110"/>
      <c r="J60" s="110"/>
      <c r="K60" s="110"/>
      <c r="L60" s="77"/>
      <c r="M60" s="77"/>
      <c r="N60" s="77"/>
      <c r="P60" s="110"/>
      <c r="Q60" s="110"/>
      <c r="R60" s="110"/>
      <c r="S60" s="77"/>
      <c r="T60" s="77"/>
      <c r="U60" s="77"/>
    </row>
    <row r="61" spans="1:21">
      <c r="A61" s="43"/>
      <c r="B61" s="49"/>
      <c r="C61" s="49"/>
      <c r="D61" s="49"/>
      <c r="E61" s="50"/>
      <c r="F61" s="51"/>
      <c r="G61" s="50"/>
      <c r="I61" s="110"/>
      <c r="J61" s="110"/>
      <c r="K61" s="110"/>
      <c r="L61" s="77"/>
      <c r="M61" s="77"/>
      <c r="N61" s="77"/>
      <c r="P61" s="110"/>
      <c r="Q61" s="110"/>
      <c r="R61" s="110"/>
      <c r="S61" s="77"/>
      <c r="T61" s="77"/>
      <c r="U61" s="77"/>
    </row>
    <row r="62" spans="1:21">
      <c r="A62" s="43"/>
      <c r="B62" s="49"/>
      <c r="C62" s="49"/>
      <c r="D62" s="49"/>
      <c r="E62" s="50"/>
      <c r="F62" s="51"/>
      <c r="G62" s="50"/>
      <c r="I62" s="110"/>
      <c r="J62" s="110"/>
      <c r="K62" s="110"/>
      <c r="L62" s="77"/>
      <c r="M62" s="77"/>
      <c r="N62" s="77"/>
      <c r="P62" s="110"/>
      <c r="Q62" s="110"/>
      <c r="R62" s="110"/>
      <c r="S62" s="77"/>
      <c r="T62" s="77"/>
      <c r="U62" s="77"/>
    </row>
    <row r="63" spans="1:21">
      <c r="A63" s="43"/>
      <c r="B63" s="49"/>
      <c r="C63" s="49"/>
      <c r="D63" s="49"/>
      <c r="E63" s="50"/>
      <c r="F63" s="51"/>
      <c r="G63" s="50"/>
      <c r="I63" s="110"/>
      <c r="J63" s="110"/>
      <c r="K63" s="110"/>
      <c r="L63" s="77"/>
      <c r="M63" s="77"/>
      <c r="N63" s="77"/>
      <c r="P63" s="110"/>
      <c r="Q63" s="110"/>
      <c r="R63" s="110"/>
      <c r="S63" s="77"/>
      <c r="T63" s="77"/>
      <c r="U63" s="77"/>
    </row>
    <row r="64" spans="1:21">
      <c r="I64" s="110"/>
      <c r="J64" s="110"/>
      <c r="K64" s="110"/>
      <c r="L64" s="77"/>
      <c r="M64" s="77"/>
      <c r="N64" s="77"/>
      <c r="P64" s="110"/>
      <c r="Q64" s="110"/>
      <c r="R64" s="110"/>
      <c r="S64" s="77"/>
      <c r="T64" s="77"/>
      <c r="U64" s="77"/>
    </row>
    <row r="65" spans="1:21" ht="12.75" customHeight="1">
      <c r="A65" s="58" t="str">
        <f>+Innhold!B53</f>
        <v>Finans Norge / Skadeforsikringsstatistikk</v>
      </c>
      <c r="B65" s="59"/>
      <c r="C65" s="59"/>
      <c r="D65" s="59"/>
      <c r="E65" s="59"/>
      <c r="F65" s="59"/>
      <c r="G65" s="59"/>
      <c r="H65" s="59"/>
      <c r="I65" s="112"/>
      <c r="J65" s="112"/>
      <c r="K65" s="112"/>
      <c r="L65" s="113"/>
      <c r="M65" s="113"/>
      <c r="N65" s="113"/>
      <c r="O65" s="59"/>
      <c r="P65" s="112"/>
      <c r="Q65" s="59"/>
      <c r="R65" s="112"/>
      <c r="S65" s="113"/>
      <c r="T65" s="113"/>
      <c r="U65" s="163">
        <f>Innhold!H41</f>
        <v>17</v>
      </c>
    </row>
    <row r="66" spans="1:21" ht="12.75" customHeight="1">
      <c r="A66" s="26" t="str">
        <f>+Innhold!B54</f>
        <v>Premiestatistikk skadeforsikring 4. kvartal 2025</v>
      </c>
      <c r="I66" s="110"/>
      <c r="J66" s="110"/>
      <c r="K66" s="110"/>
      <c r="L66" s="77"/>
      <c r="M66" s="77"/>
      <c r="N66" s="77"/>
      <c r="P66" s="110"/>
      <c r="R66" s="110"/>
      <c r="S66" s="77"/>
      <c r="T66" s="77"/>
      <c r="U66" s="162"/>
    </row>
    <row r="67" spans="1:21" ht="12.75" customHeight="1">
      <c r="I67" s="110"/>
      <c r="J67" s="110"/>
      <c r="K67" s="110"/>
      <c r="L67" s="77"/>
      <c r="M67" s="77"/>
      <c r="N67" s="77"/>
      <c r="P67" s="110"/>
      <c r="Q67" s="110"/>
      <c r="R67" s="110"/>
      <c r="S67" s="77"/>
      <c r="T67" s="77"/>
      <c r="U67" s="77"/>
    </row>
    <row r="68" spans="1:21" ht="12.75" customHeight="1">
      <c r="I68" s="110"/>
      <c r="J68" s="110"/>
      <c r="K68" s="110"/>
      <c r="L68" s="77"/>
      <c r="M68" s="77"/>
      <c r="N68" s="77"/>
      <c r="P68" s="110"/>
      <c r="Q68" s="110"/>
      <c r="R68" s="110"/>
      <c r="S68" s="77"/>
      <c r="T68" s="77"/>
      <c r="U68" s="77"/>
    </row>
    <row r="69" spans="1:21">
      <c r="I69" s="110"/>
      <c r="J69" s="110"/>
      <c r="K69" s="110"/>
      <c r="L69" s="77"/>
      <c r="M69" s="77"/>
      <c r="N69" s="77"/>
      <c r="P69" s="110"/>
      <c r="Q69" s="110"/>
      <c r="R69" s="110"/>
      <c r="S69" s="77"/>
      <c r="T69" s="77"/>
      <c r="U69" s="77"/>
    </row>
    <row r="70" spans="1:21">
      <c r="I70" s="110"/>
      <c r="J70" s="110"/>
      <c r="K70" s="110"/>
      <c r="L70" s="77"/>
      <c r="M70" s="77"/>
      <c r="N70" s="77"/>
      <c r="P70" s="110"/>
      <c r="Q70" s="110"/>
      <c r="R70" s="110"/>
      <c r="S70" s="77"/>
      <c r="T70" s="77"/>
      <c r="U70" s="77"/>
    </row>
    <row r="71" spans="1:21" ht="12.75" customHeight="1">
      <c r="I71" s="49"/>
      <c r="J71" s="49"/>
      <c r="K71" s="49"/>
      <c r="L71" s="111"/>
      <c r="M71" s="111"/>
      <c r="N71" s="111"/>
      <c r="P71" s="49"/>
      <c r="Q71" s="49"/>
      <c r="R71" s="49"/>
      <c r="S71" s="111"/>
      <c r="T71" s="111"/>
      <c r="U71" s="111"/>
    </row>
    <row r="72" spans="1:21" ht="12.75" customHeight="1"/>
    <row r="73" spans="1:21">
      <c r="I73" s="25"/>
      <c r="J73" s="25"/>
      <c r="K73" s="25"/>
      <c r="L73" s="25"/>
      <c r="M73" s="25"/>
      <c r="N73" s="25"/>
      <c r="O73" s="25"/>
      <c r="P73" s="25"/>
      <c r="T73" s="25"/>
      <c r="U73" s="162"/>
    </row>
    <row r="74" spans="1:21">
      <c r="I74" s="25"/>
      <c r="J74" s="25"/>
      <c r="K74" s="25"/>
      <c r="L74" s="25"/>
      <c r="M74" s="25"/>
      <c r="N74" s="25"/>
      <c r="O74" s="25"/>
      <c r="P74" s="25"/>
      <c r="T74" s="25"/>
      <c r="U74" s="162"/>
    </row>
  </sheetData>
  <mergeCells count="7">
    <mergeCell ref="D4:E4"/>
    <mergeCell ref="U73:U74"/>
    <mergeCell ref="U65:U66"/>
    <mergeCell ref="I4:N4"/>
    <mergeCell ref="P4:U4"/>
    <mergeCell ref="I39:N39"/>
    <mergeCell ref="P39:U39"/>
  </mergeCells>
  <phoneticPr fontId="0" type="noConversion"/>
  <hyperlinks>
    <hyperlink ref="A2" location="Innhold!A42" tooltip="Move to Innhold" display="Tilbake til innholdsfortegnelsen" xr:uid="{00000000-0004-0000-10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81"/>
  <sheetViews>
    <sheetView showGridLines="0" showRowColHeaders="0" zoomScaleNormal="100" workbookViewId="0"/>
  </sheetViews>
  <sheetFormatPr baseColWidth="10" defaultColWidth="11.44140625" defaultRowHeight="13.2"/>
  <cols>
    <col min="1" max="1" width="26.33203125" style="1" customWidth="1"/>
    <col min="2" max="4" width="10.5546875" style="1" customWidth="1"/>
    <col min="5" max="7" width="9.88671875" style="1" customWidth="1"/>
    <col min="8" max="16384" width="11.44140625" style="1"/>
  </cols>
  <sheetData>
    <row r="1" spans="1:7" ht="5.25" customHeight="1"/>
    <row r="2" spans="1:7">
      <c r="A2" s="69" t="s">
        <v>0</v>
      </c>
      <c r="B2" s="3"/>
      <c r="C2" s="3"/>
      <c r="D2" s="3"/>
      <c r="E2" s="3"/>
      <c r="F2" s="3"/>
    </row>
    <row r="3" spans="1:7" ht="6" customHeight="1">
      <c r="A3" s="66"/>
      <c r="B3" s="3"/>
      <c r="C3" s="3"/>
      <c r="D3" s="3"/>
      <c r="E3" s="3"/>
      <c r="F3" s="3"/>
    </row>
    <row r="4" spans="1:7" ht="16.2" thickBot="1">
      <c r="A4" s="5" t="s">
        <v>124</v>
      </c>
      <c r="B4" s="6"/>
      <c r="C4" s="6"/>
      <c r="D4" s="6"/>
      <c r="E4" s="6"/>
      <c r="F4" s="6"/>
    </row>
    <row r="5" spans="1:7">
      <c r="A5" s="7"/>
      <c r="B5" s="8"/>
      <c r="C5" s="9" t="s">
        <v>1</v>
      </c>
      <c r="D5" s="10"/>
      <c r="E5" s="11"/>
      <c r="F5" s="9" t="s">
        <v>2</v>
      </c>
      <c r="G5" s="12"/>
    </row>
    <row r="6" spans="1:7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</row>
    <row r="7" spans="1:7">
      <c r="A7" s="17" t="s">
        <v>81</v>
      </c>
      <c r="B7" s="18">
        <v>1011726</v>
      </c>
      <c r="C7" s="18">
        <v>1053506</v>
      </c>
      <c r="D7" s="19">
        <v>1079912</v>
      </c>
      <c r="E7" s="27">
        <v>33.069360522925038</v>
      </c>
      <c r="F7" s="27">
        <v>31.792802041970486</v>
      </c>
      <c r="G7" s="28">
        <v>30.777149296442584</v>
      </c>
    </row>
    <row r="8" spans="1:7">
      <c r="A8" s="17" t="s">
        <v>157</v>
      </c>
      <c r="B8" s="18">
        <v>19468</v>
      </c>
      <c r="C8" s="18">
        <v>24084</v>
      </c>
      <c r="D8" s="19">
        <v>38950</v>
      </c>
      <c r="E8" s="27">
        <v>0.63633267372816815</v>
      </c>
      <c r="F8" s="27">
        <v>0.72680919176427772</v>
      </c>
      <c r="G8" s="28">
        <v>1.1100626394525097</v>
      </c>
    </row>
    <row r="9" spans="1:7">
      <c r="A9" s="17" t="s">
        <v>158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</row>
    <row r="10" spans="1:7">
      <c r="A10" s="17" t="s">
        <v>82</v>
      </c>
      <c r="B10" s="18">
        <v>933321</v>
      </c>
      <c r="C10" s="18">
        <v>1063315</v>
      </c>
      <c r="D10" s="19">
        <v>1148457</v>
      </c>
      <c r="E10" s="27">
        <v>30.506608145502753</v>
      </c>
      <c r="F10" s="27">
        <v>32.088818956188049</v>
      </c>
      <c r="G10" s="28">
        <v>32.730660044100411</v>
      </c>
    </row>
    <row r="11" spans="1:7">
      <c r="A11" s="17" t="s">
        <v>84</v>
      </c>
      <c r="B11" s="18">
        <v>566107</v>
      </c>
      <c r="C11" s="18">
        <v>570916</v>
      </c>
      <c r="D11" s="19">
        <v>591310</v>
      </c>
      <c r="E11" s="27">
        <v>18.503820676301217</v>
      </c>
      <c r="F11" s="27">
        <v>17.229156142056734</v>
      </c>
      <c r="G11" s="28">
        <v>16.852147351339244</v>
      </c>
    </row>
    <row r="12" spans="1:7">
      <c r="A12" s="17" t="s">
        <v>152</v>
      </c>
      <c r="B12" s="18">
        <v>137082</v>
      </c>
      <c r="C12" s="18">
        <v>169710</v>
      </c>
      <c r="D12" s="19">
        <v>178687</v>
      </c>
      <c r="E12" s="27">
        <v>4.4806736994043943</v>
      </c>
      <c r="F12" s="27">
        <v>5.1215241626937207</v>
      </c>
      <c r="G12" s="28">
        <v>5.09252279475868</v>
      </c>
    </row>
    <row r="13" spans="1:7">
      <c r="A13" s="17" t="s">
        <v>159</v>
      </c>
      <c r="B13" s="18">
        <v>0</v>
      </c>
      <c r="C13" s="18">
        <v>0</v>
      </c>
      <c r="D13" s="19">
        <v>0</v>
      </c>
      <c r="E13" s="27" t="s">
        <v>156</v>
      </c>
      <c r="F13" s="27" t="s">
        <v>156</v>
      </c>
      <c r="G13" s="28" t="s">
        <v>156</v>
      </c>
    </row>
    <row r="14" spans="1:7">
      <c r="A14" s="17" t="s">
        <v>160</v>
      </c>
      <c r="B14" s="18">
        <v>96532</v>
      </c>
      <c r="C14" s="18">
        <v>128485</v>
      </c>
      <c r="D14" s="19">
        <v>151128</v>
      </c>
      <c r="E14" s="27">
        <v>3.1552530131666083</v>
      </c>
      <c r="F14" s="27">
        <v>3.8774322788504079</v>
      </c>
      <c r="G14" s="28">
        <v>4.3071000404410498</v>
      </c>
    </row>
    <row r="15" spans="1:7">
      <c r="A15" s="17" t="s">
        <v>161</v>
      </c>
      <c r="B15" s="18">
        <v>86880</v>
      </c>
      <c r="C15" s="18">
        <v>81652</v>
      </c>
      <c r="D15" s="19">
        <v>89671</v>
      </c>
      <c r="E15" s="27">
        <v>2.8397669351501564</v>
      </c>
      <c r="F15" s="27">
        <v>2.4641016494742072</v>
      </c>
      <c r="G15" s="28">
        <v>2.5555950434491912</v>
      </c>
    </row>
    <row r="16" spans="1:7">
      <c r="A16" s="17" t="s">
        <v>162</v>
      </c>
      <c r="B16" s="18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</row>
    <row r="17" spans="1:7">
      <c r="A17" s="17" t="s">
        <v>163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</row>
    <row r="18" spans="1:7">
      <c r="A18" s="17" t="s">
        <v>164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</row>
    <row r="19" spans="1:7">
      <c r="A19" s="17" t="s">
        <v>165</v>
      </c>
      <c r="B19" s="18">
        <v>0</v>
      </c>
      <c r="C19" s="18">
        <v>15977</v>
      </c>
      <c r="D19" s="19">
        <v>13895</v>
      </c>
      <c r="E19" s="27" t="s">
        <v>156</v>
      </c>
      <c r="F19" s="27">
        <v>0.4821553918293417</v>
      </c>
      <c r="G19" s="28">
        <v>0.39600309050558724</v>
      </c>
    </row>
    <row r="20" spans="1:7">
      <c r="A20" s="17" t="s">
        <v>166</v>
      </c>
      <c r="B20" s="18">
        <v>66395</v>
      </c>
      <c r="C20" s="18">
        <v>72131</v>
      </c>
      <c r="D20" s="19">
        <v>83441</v>
      </c>
      <c r="E20" s="27">
        <v>2.1701925144946439</v>
      </c>
      <c r="F20" s="27">
        <v>2.176776026040073</v>
      </c>
      <c r="G20" s="28">
        <v>2.3780420205021016</v>
      </c>
    </row>
    <row r="21" spans="1:7">
      <c r="A21" s="17" t="s">
        <v>167</v>
      </c>
      <c r="B21" s="18">
        <v>12346</v>
      </c>
      <c r="C21" s="18">
        <v>0</v>
      </c>
      <c r="D21" s="19">
        <v>0</v>
      </c>
      <c r="E21" s="27">
        <v>0.40354238698623196</v>
      </c>
      <c r="F21" s="27" t="s">
        <v>156</v>
      </c>
      <c r="G21" s="28" t="s">
        <v>156</v>
      </c>
    </row>
    <row r="22" spans="1:7">
      <c r="A22" s="17" t="s">
        <v>168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</row>
    <row r="23" spans="1:7">
      <c r="A23" s="17" t="s">
        <v>169</v>
      </c>
      <c r="B23" s="18">
        <v>0</v>
      </c>
      <c r="C23" s="18">
        <v>0</v>
      </c>
      <c r="D23" s="19">
        <v>0</v>
      </c>
      <c r="E23" s="27" t="s">
        <v>156</v>
      </c>
      <c r="F23" s="27" t="s">
        <v>156</v>
      </c>
      <c r="G23" s="28" t="s">
        <v>156</v>
      </c>
    </row>
    <row r="24" spans="1:7">
      <c r="A24" s="17" t="s">
        <v>170</v>
      </c>
      <c r="B24" s="18">
        <v>0</v>
      </c>
      <c r="C24" s="18">
        <v>0</v>
      </c>
      <c r="D24" s="19">
        <v>0</v>
      </c>
      <c r="E24" s="27" t="s">
        <v>156</v>
      </c>
      <c r="F24" s="27" t="s">
        <v>156</v>
      </c>
      <c r="G24" s="28" t="s">
        <v>156</v>
      </c>
    </row>
    <row r="25" spans="1:7">
      <c r="A25" s="17" t="s">
        <v>171</v>
      </c>
      <c r="B25" s="18">
        <v>2246</v>
      </c>
      <c r="C25" s="18">
        <v>2941</v>
      </c>
      <c r="D25" s="19">
        <v>2123</v>
      </c>
      <c r="E25" s="27">
        <v>7.3412943558324714E-2</v>
      </c>
      <c r="F25" s="27">
        <v>8.8753771507172424E-2</v>
      </c>
      <c r="G25" s="28">
        <v>6.0504826278759388E-2</v>
      </c>
    </row>
    <row r="26" spans="1:7">
      <c r="A26" s="17" t="s">
        <v>172</v>
      </c>
      <c r="B26" s="18">
        <v>49010</v>
      </c>
      <c r="C26" s="18">
        <v>57951</v>
      </c>
      <c r="D26" s="19">
        <v>72739</v>
      </c>
      <c r="E26" s="27">
        <v>1.6019449527130429</v>
      </c>
      <c r="F26" s="27">
        <v>1.7488506673281705</v>
      </c>
      <c r="G26" s="28">
        <v>2.07303841671723</v>
      </c>
    </row>
    <row r="27" spans="1:7">
      <c r="A27" s="17" t="s">
        <v>173</v>
      </c>
      <c r="B27" s="18">
        <v>20773</v>
      </c>
      <c r="C27" s="18">
        <v>9897</v>
      </c>
      <c r="D27" s="19">
        <v>12579</v>
      </c>
      <c r="E27" s="27">
        <v>0.67898801270573439</v>
      </c>
      <c r="F27" s="27">
        <v>0.29867258640138916</v>
      </c>
      <c r="G27" s="28">
        <v>0.35849750813024694</v>
      </c>
    </row>
    <row r="28" spans="1:7">
      <c r="A28" s="17" t="s">
        <v>174</v>
      </c>
      <c r="B28" s="18">
        <v>30199</v>
      </c>
      <c r="C28" s="18">
        <v>32122</v>
      </c>
      <c r="D28" s="19">
        <v>31231</v>
      </c>
      <c r="E28" s="27">
        <v>0.98708703584944268</v>
      </c>
      <c r="F28" s="27">
        <v>0.96938070328235049</v>
      </c>
      <c r="G28" s="28">
        <v>0.8900735890305862</v>
      </c>
    </row>
    <row r="29" spans="1:7">
      <c r="A29" s="17" t="s">
        <v>175</v>
      </c>
      <c r="B29" s="18">
        <v>7247</v>
      </c>
      <c r="C29" s="18">
        <v>7745</v>
      </c>
      <c r="D29" s="19">
        <v>0</v>
      </c>
      <c r="E29" s="27">
        <v>0.23687604718040037</v>
      </c>
      <c r="F29" s="27">
        <v>0.23372933026965334</v>
      </c>
      <c r="G29" s="28" t="s">
        <v>156</v>
      </c>
    </row>
    <row r="30" spans="1:7">
      <c r="A30" s="17" t="s">
        <v>176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</row>
    <row r="31" spans="1:7">
      <c r="A31" s="17" t="s">
        <v>177</v>
      </c>
      <c r="B31" s="18">
        <v>1896</v>
      </c>
      <c r="C31" s="18">
        <v>3416</v>
      </c>
      <c r="D31" s="19">
        <v>2791</v>
      </c>
      <c r="E31" s="27">
        <v>6.1972814330624966E-2</v>
      </c>
      <c r="F31" s="27">
        <v>0.10308836568123121</v>
      </c>
      <c r="G31" s="28">
        <v>7.9542614292989852E-2</v>
      </c>
    </row>
    <row r="32" spans="1:7">
      <c r="A32" s="17" t="s">
        <v>178</v>
      </c>
      <c r="B32" s="18">
        <v>17102</v>
      </c>
      <c r="C32" s="18">
        <v>18897</v>
      </c>
      <c r="D32" s="19">
        <v>10950</v>
      </c>
      <c r="E32" s="27">
        <v>0.55899740014891774</v>
      </c>
      <c r="F32" s="27">
        <v>0.57027542338355575</v>
      </c>
      <c r="G32" s="28">
        <v>0.31207152508356817</v>
      </c>
    </row>
    <row r="33" spans="1:7">
      <c r="A33" s="17" t="s">
        <v>179</v>
      </c>
      <c r="B33" s="18">
        <v>1076</v>
      </c>
      <c r="C33" s="18">
        <v>917</v>
      </c>
      <c r="D33" s="19">
        <v>947</v>
      </c>
      <c r="E33" s="27">
        <v>3.5170225854299825E-2</v>
      </c>
      <c r="F33" s="27">
        <v>2.7673311279182971E-2</v>
      </c>
      <c r="G33" s="28">
        <v>2.6989199475263844E-2</v>
      </c>
    </row>
    <row r="34" spans="1:7">
      <c r="A34" s="17" t="s">
        <v>180</v>
      </c>
      <c r="B34" s="18">
        <v>0</v>
      </c>
      <c r="C34" s="18">
        <v>0</v>
      </c>
      <c r="D34" s="19">
        <v>0</v>
      </c>
      <c r="E34" s="27" t="s">
        <v>156</v>
      </c>
      <c r="F34" s="27" t="s">
        <v>156</v>
      </c>
      <c r="G34" s="28" t="s">
        <v>156</v>
      </c>
    </row>
    <row r="35" spans="1:7">
      <c r="A35" s="17" t="s">
        <v>181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</row>
    <row r="36" spans="1:7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</row>
    <row r="37" spans="1:7" ht="13.8" thickBot="1">
      <c r="A37" s="20" t="s">
        <v>4</v>
      </c>
      <c r="B37" s="21">
        <v>3059406</v>
      </c>
      <c r="C37" s="21">
        <v>3313662</v>
      </c>
      <c r="D37" s="22">
        <v>3508811</v>
      </c>
      <c r="E37" s="23">
        <v>100</v>
      </c>
      <c r="F37" s="23">
        <v>100</v>
      </c>
      <c r="G37" s="47">
        <v>100</v>
      </c>
    </row>
    <row r="39" spans="1:7" ht="16.2" thickBot="1">
      <c r="A39" s="5" t="s">
        <v>125</v>
      </c>
      <c r="B39" s="5"/>
      <c r="C39" s="6"/>
      <c r="D39" s="6"/>
      <c r="E39" s="6"/>
      <c r="F39" s="6"/>
    </row>
    <row r="40" spans="1:7">
      <c r="A40" s="7"/>
      <c r="B40" s="8"/>
      <c r="C40" s="42" t="s">
        <v>29</v>
      </c>
      <c r="D40" s="84"/>
      <c r="E40" s="11"/>
      <c r="F40" s="9" t="s">
        <v>2</v>
      </c>
      <c r="G40" s="12"/>
    </row>
    <row r="41" spans="1:7">
      <c r="A41" s="13" t="s">
        <v>3</v>
      </c>
      <c r="B41" s="14" t="s">
        <v>153</v>
      </c>
      <c r="C41" s="15" t="s">
        <v>154</v>
      </c>
      <c r="D41" s="62" t="s">
        <v>155</v>
      </c>
      <c r="E41" s="15" t="s">
        <v>153</v>
      </c>
      <c r="F41" s="15" t="s">
        <v>154</v>
      </c>
      <c r="G41" s="16" t="s">
        <v>155</v>
      </c>
    </row>
    <row r="42" spans="1:7">
      <c r="A42" s="17" t="s">
        <v>81</v>
      </c>
      <c r="B42" s="18">
        <v>77302</v>
      </c>
      <c r="C42" s="18">
        <v>75490</v>
      </c>
      <c r="D42" s="19">
        <v>76760</v>
      </c>
      <c r="E42" s="27">
        <v>26.071061196269877</v>
      </c>
      <c r="F42" s="27">
        <v>23.245859841229763</v>
      </c>
      <c r="G42" s="28">
        <v>23.502755664421311</v>
      </c>
    </row>
    <row r="43" spans="1:7">
      <c r="A43" s="17" t="s">
        <v>157</v>
      </c>
      <c r="B43" s="18">
        <v>2540</v>
      </c>
      <c r="C43" s="18">
        <v>2653</v>
      </c>
      <c r="D43" s="19">
        <v>3855</v>
      </c>
      <c r="E43" s="27">
        <v>0.85664659955144096</v>
      </c>
      <c r="F43" s="27">
        <v>0.81694616715833301</v>
      </c>
      <c r="G43" s="28">
        <v>1.1803429271279853</v>
      </c>
    </row>
    <row r="44" spans="1:7">
      <c r="A44" s="17" t="s">
        <v>158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</row>
    <row r="45" spans="1:7">
      <c r="A45" s="17" t="s">
        <v>82</v>
      </c>
      <c r="B45" s="18">
        <v>138636</v>
      </c>
      <c r="C45" s="18">
        <v>136913</v>
      </c>
      <c r="D45" s="19">
        <v>136081</v>
      </c>
      <c r="E45" s="27">
        <v>46.756715738351801</v>
      </c>
      <c r="F45" s="27">
        <v>42.160026605408532</v>
      </c>
      <c r="G45" s="28">
        <v>41.66595223515003</v>
      </c>
    </row>
    <row r="46" spans="1:7">
      <c r="A46" s="17" t="s">
        <v>84</v>
      </c>
      <c r="B46" s="18">
        <v>23289</v>
      </c>
      <c r="C46" s="18">
        <v>23384</v>
      </c>
      <c r="D46" s="19">
        <v>23364</v>
      </c>
      <c r="E46" s="27">
        <v>7.8545049830525624</v>
      </c>
      <c r="F46" s="27">
        <v>7.200704550633418</v>
      </c>
      <c r="G46" s="28">
        <v>7.1537048377219845</v>
      </c>
    </row>
    <row r="47" spans="1:7">
      <c r="A47" s="17" t="s">
        <v>152</v>
      </c>
      <c r="B47" s="18">
        <v>20937</v>
      </c>
      <c r="C47" s="18">
        <v>25517</v>
      </c>
      <c r="D47" s="19">
        <v>26078</v>
      </c>
      <c r="E47" s="27">
        <v>7.0612637223655588</v>
      </c>
      <c r="F47" s="27">
        <v>7.8575255738330876</v>
      </c>
      <c r="G47" s="28">
        <v>7.9846907532149416</v>
      </c>
    </row>
    <row r="48" spans="1:7">
      <c r="A48" s="17" t="s">
        <v>159</v>
      </c>
      <c r="B48" s="18">
        <v>0</v>
      </c>
      <c r="C48" s="18">
        <v>0</v>
      </c>
      <c r="D48" s="19">
        <v>0</v>
      </c>
      <c r="E48" s="27" t="s">
        <v>156</v>
      </c>
      <c r="F48" s="27" t="s">
        <v>156</v>
      </c>
      <c r="G48" s="28" t="s">
        <v>156</v>
      </c>
    </row>
    <row r="49" spans="1:7">
      <c r="A49" s="17" t="s">
        <v>160</v>
      </c>
      <c r="B49" s="18">
        <v>0</v>
      </c>
      <c r="C49" s="18">
        <v>0</v>
      </c>
      <c r="D49" s="19">
        <v>0</v>
      </c>
      <c r="E49" s="27" t="s">
        <v>156</v>
      </c>
      <c r="F49" s="27" t="s">
        <v>156</v>
      </c>
      <c r="G49" s="28" t="s">
        <v>156</v>
      </c>
    </row>
    <row r="50" spans="1:7">
      <c r="A50" s="17" t="s">
        <v>161</v>
      </c>
      <c r="B50" s="18">
        <v>13313</v>
      </c>
      <c r="C50" s="18">
        <v>12446</v>
      </c>
      <c r="D50" s="19">
        <v>11823</v>
      </c>
      <c r="E50" s="27">
        <v>4.4899748739481629</v>
      </c>
      <c r="F50" s="27">
        <v>3.8325337340567707</v>
      </c>
      <c r="G50" s="28">
        <v>3.6200244947948561</v>
      </c>
    </row>
    <row r="51" spans="1:7">
      <c r="A51" s="17" t="s">
        <v>162</v>
      </c>
      <c r="B51" s="18">
        <v>0</v>
      </c>
      <c r="C51" s="18">
        <v>0</v>
      </c>
      <c r="D51" s="19">
        <v>0</v>
      </c>
      <c r="E51" s="27" t="s">
        <v>156</v>
      </c>
      <c r="F51" s="27" t="s">
        <v>156</v>
      </c>
      <c r="G51" s="28" t="s">
        <v>156</v>
      </c>
    </row>
    <row r="52" spans="1:7">
      <c r="A52" s="17" t="s">
        <v>163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</row>
    <row r="53" spans="1:7">
      <c r="A53" s="17" t="s">
        <v>164</v>
      </c>
      <c r="B53" s="18">
        <v>0</v>
      </c>
      <c r="C53" s="18">
        <v>0</v>
      </c>
      <c r="D53" s="19">
        <v>0</v>
      </c>
      <c r="E53" s="27" t="s">
        <v>156</v>
      </c>
      <c r="F53" s="27" t="s">
        <v>156</v>
      </c>
      <c r="G53" s="28" t="s">
        <v>156</v>
      </c>
    </row>
    <row r="54" spans="1:7">
      <c r="A54" s="17" t="s">
        <v>165</v>
      </c>
      <c r="B54" s="18">
        <v>0</v>
      </c>
      <c r="C54" s="18">
        <v>1081</v>
      </c>
      <c r="D54" s="19">
        <v>964</v>
      </c>
      <c r="E54" s="27" t="s">
        <v>156</v>
      </c>
      <c r="F54" s="27">
        <v>0.33287553965252842</v>
      </c>
      <c r="G54" s="28">
        <v>0.2951622780159216</v>
      </c>
    </row>
    <row r="55" spans="1:7">
      <c r="A55" s="17" t="s">
        <v>166</v>
      </c>
      <c r="B55" s="18">
        <v>4803</v>
      </c>
      <c r="C55" s="18">
        <v>4748</v>
      </c>
      <c r="D55" s="19">
        <v>4290</v>
      </c>
      <c r="E55" s="27">
        <v>1.6198715030100672</v>
      </c>
      <c r="F55" s="27">
        <v>1.4620657375302544</v>
      </c>
      <c r="G55" s="28">
        <v>1.3135333741579913</v>
      </c>
    </row>
    <row r="56" spans="1:7">
      <c r="A56" s="17" t="s">
        <v>167</v>
      </c>
      <c r="B56" s="18">
        <v>2844</v>
      </c>
      <c r="C56" s="18">
        <v>0</v>
      </c>
      <c r="D56" s="19">
        <v>0</v>
      </c>
      <c r="E56" s="27">
        <v>0.95917438154499923</v>
      </c>
      <c r="F56" s="27" t="s">
        <v>156</v>
      </c>
      <c r="G56" s="28" t="s">
        <v>156</v>
      </c>
    </row>
    <row r="57" spans="1:7">
      <c r="A57" s="17" t="s">
        <v>168</v>
      </c>
      <c r="B57" s="18">
        <v>0</v>
      </c>
      <c r="C57" s="18">
        <v>0</v>
      </c>
      <c r="D57" s="19">
        <v>0</v>
      </c>
      <c r="E57" s="27" t="s">
        <v>156</v>
      </c>
      <c r="F57" s="27" t="s">
        <v>156</v>
      </c>
      <c r="G57" s="28" t="s">
        <v>156</v>
      </c>
    </row>
    <row r="58" spans="1:7">
      <c r="A58" s="17" t="s">
        <v>169</v>
      </c>
      <c r="B58" s="18">
        <v>0</v>
      </c>
      <c r="C58" s="18">
        <v>0</v>
      </c>
      <c r="D58" s="19">
        <v>0</v>
      </c>
      <c r="E58" s="27" t="s">
        <v>156</v>
      </c>
      <c r="F58" s="27" t="s">
        <v>156</v>
      </c>
      <c r="G58" s="28" t="s">
        <v>156</v>
      </c>
    </row>
    <row r="59" spans="1:7">
      <c r="A59" s="17" t="s">
        <v>170</v>
      </c>
      <c r="B59" s="18">
        <v>0</v>
      </c>
      <c r="C59" s="18">
        <v>0</v>
      </c>
      <c r="D59" s="19">
        <v>0</v>
      </c>
      <c r="E59" s="27" t="s">
        <v>156</v>
      </c>
      <c r="F59" s="27" t="s">
        <v>156</v>
      </c>
      <c r="G59" s="28" t="s">
        <v>156</v>
      </c>
    </row>
    <row r="60" spans="1:7">
      <c r="A60" s="17" t="s">
        <v>171</v>
      </c>
      <c r="B60" s="18">
        <v>6</v>
      </c>
      <c r="C60" s="18">
        <v>6</v>
      </c>
      <c r="D60" s="19">
        <v>5</v>
      </c>
      <c r="E60" s="27">
        <v>2.0235746446097031E-3</v>
      </c>
      <c r="F60" s="27">
        <v>1.847597814907651E-3</v>
      </c>
      <c r="G60" s="28">
        <v>1.5309246785058174E-3</v>
      </c>
    </row>
    <row r="61" spans="1:7">
      <c r="A61" s="17" t="s">
        <v>172</v>
      </c>
      <c r="B61" s="18">
        <v>7054</v>
      </c>
      <c r="C61" s="18">
        <v>7246</v>
      </c>
      <c r="D61" s="19">
        <v>8046</v>
      </c>
      <c r="E61" s="27">
        <v>2.3790492571794744</v>
      </c>
      <c r="F61" s="27">
        <v>2.2312822944701396</v>
      </c>
      <c r="G61" s="28">
        <v>2.4635639926515616</v>
      </c>
    </row>
    <row r="62" spans="1:7">
      <c r="A62" s="17" t="s">
        <v>173</v>
      </c>
      <c r="B62" s="18">
        <v>2176</v>
      </c>
      <c r="C62" s="18">
        <v>1643</v>
      </c>
      <c r="D62" s="19">
        <v>1754</v>
      </c>
      <c r="E62" s="27">
        <v>0.73388307111178563</v>
      </c>
      <c r="F62" s="27">
        <v>0.5059338683155451</v>
      </c>
      <c r="G62" s="28">
        <v>0.53704837721984078</v>
      </c>
    </row>
    <row r="63" spans="1:7">
      <c r="A63" s="17" t="s">
        <v>174</v>
      </c>
      <c r="B63" s="18">
        <v>2807</v>
      </c>
      <c r="C63" s="18">
        <v>2723</v>
      </c>
      <c r="D63" s="19">
        <v>2465</v>
      </c>
      <c r="E63" s="27">
        <v>0.94669567123657272</v>
      </c>
      <c r="F63" s="27">
        <v>0.83850147499892225</v>
      </c>
      <c r="G63" s="28">
        <v>0.75474586650336806</v>
      </c>
    </row>
    <row r="64" spans="1:7">
      <c r="A64" s="17" t="s">
        <v>175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</row>
    <row r="65" spans="1:7">
      <c r="A65" s="17" t="s">
        <v>176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</row>
    <row r="66" spans="1:7">
      <c r="A66" s="17" t="s">
        <v>177</v>
      </c>
      <c r="B66" s="18">
        <v>465</v>
      </c>
      <c r="C66" s="18">
        <v>30536</v>
      </c>
      <c r="D66" s="19">
        <v>30847</v>
      </c>
      <c r="E66" s="27">
        <v>0.15682703495725198</v>
      </c>
      <c r="F66" s="27">
        <v>9.4030411460033374</v>
      </c>
      <c r="G66" s="28">
        <v>9.4448867115737904</v>
      </c>
    </row>
    <row r="67" spans="1:7">
      <c r="A67" s="17" t="s">
        <v>178</v>
      </c>
      <c r="B67" s="18">
        <v>191</v>
      </c>
      <c r="C67" s="18">
        <v>231</v>
      </c>
      <c r="D67" s="19">
        <v>148</v>
      </c>
      <c r="E67" s="27">
        <v>6.441712618674221E-2</v>
      </c>
      <c r="F67" s="27">
        <v>7.1132515873944563E-2</v>
      </c>
      <c r="G67" s="28">
        <v>4.5315370483772197E-2</v>
      </c>
    </row>
    <row r="68" spans="1:7">
      <c r="A68" s="17" t="s">
        <v>179</v>
      </c>
      <c r="B68" s="18">
        <v>142</v>
      </c>
      <c r="C68" s="18">
        <v>129</v>
      </c>
      <c r="D68" s="19">
        <v>120</v>
      </c>
      <c r="E68" s="27">
        <v>4.7891266589096308E-2</v>
      </c>
      <c r="F68" s="27">
        <v>3.9723353020514496E-2</v>
      </c>
      <c r="G68" s="28">
        <v>3.6742192284139621E-2</v>
      </c>
    </row>
    <row r="69" spans="1:7">
      <c r="A69" s="17" t="s">
        <v>180</v>
      </c>
      <c r="B69" s="18">
        <v>0</v>
      </c>
      <c r="C69" s="18">
        <v>0</v>
      </c>
      <c r="D69" s="19">
        <v>0</v>
      </c>
      <c r="E69" s="27" t="s">
        <v>156</v>
      </c>
      <c r="F69" s="27" t="s">
        <v>156</v>
      </c>
      <c r="G69" s="28" t="s">
        <v>156</v>
      </c>
    </row>
    <row r="70" spans="1:7">
      <c r="A70" s="17" t="s">
        <v>181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</row>
    <row r="71" spans="1:7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</row>
    <row r="72" spans="1:7" ht="13.8" thickBot="1">
      <c r="A72" s="20" t="s">
        <v>4</v>
      </c>
      <c r="B72" s="21">
        <v>296505</v>
      </c>
      <c r="C72" s="21">
        <v>324746</v>
      </c>
      <c r="D72" s="22">
        <v>326600</v>
      </c>
      <c r="E72" s="23">
        <v>100</v>
      </c>
      <c r="F72" s="23">
        <v>100</v>
      </c>
      <c r="G72" s="47">
        <v>100</v>
      </c>
    </row>
    <row r="73" spans="1:7">
      <c r="A73" s="24"/>
      <c r="B73" s="24"/>
      <c r="C73" s="24"/>
      <c r="D73" s="24"/>
      <c r="E73" s="24"/>
      <c r="F73" s="24"/>
      <c r="G73" s="24"/>
    </row>
    <row r="74" spans="1:7" ht="12.75" customHeight="1">
      <c r="A74" s="26" t="str">
        <f>+Innhold!B53</f>
        <v>Finans Norge / Skadeforsikringsstatistikk</v>
      </c>
      <c r="G74" s="163">
        <f>Innhold!H42</f>
        <v>18</v>
      </c>
    </row>
    <row r="75" spans="1:7" ht="12.75" customHeight="1">
      <c r="A75" s="26" t="str">
        <f>+Innhold!B54</f>
        <v>Premiestatistikk skadeforsikring 4. kvartal 2025</v>
      </c>
      <c r="G75" s="162"/>
    </row>
    <row r="76" spans="1:7" ht="12.75" customHeight="1"/>
    <row r="77" spans="1:7" ht="12.75" customHeight="1"/>
    <row r="80" spans="1:7" ht="12.75" customHeight="1"/>
    <row r="81" ht="12.75" customHeight="1"/>
  </sheetData>
  <mergeCells count="1">
    <mergeCell ref="G74:G75"/>
  </mergeCells>
  <phoneticPr fontId="0" type="noConversion"/>
  <hyperlinks>
    <hyperlink ref="A2" location="Innhold!A43" tooltip="Move to Innhold" display="Tilbake til innholdsfortegnelsen" xr:uid="{00000000-0004-0000-1100-000000000000}"/>
  </hyperlinks>
  <pageMargins left="0.78740157480314965" right="0.78740157480314965" top="0.39370078740157483" bottom="0.19685039370078741" header="3.937007874015748E-2" footer="3.937007874015748E-2"/>
  <pageSetup paperSize="9" scale="85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53"/>
  <sheetViews>
    <sheetView showGridLines="0" showRowColHeaders="0" zoomScaleNormal="100" workbookViewId="0"/>
  </sheetViews>
  <sheetFormatPr baseColWidth="10" defaultColWidth="11.44140625" defaultRowHeight="13.2"/>
  <cols>
    <col min="1" max="1" width="38.44140625" style="1" customWidth="1"/>
    <col min="2" max="2" width="5.6640625" style="1" customWidth="1"/>
    <col min="3" max="3" width="38.33203125" style="1" customWidth="1"/>
    <col min="4" max="16384" width="11.44140625" style="1"/>
  </cols>
  <sheetData>
    <row r="1" spans="1:3" ht="6" customHeight="1"/>
    <row r="2" spans="1:3">
      <c r="A2" s="69" t="s">
        <v>0</v>
      </c>
      <c r="B2" s="3"/>
      <c r="C2" s="3"/>
    </row>
    <row r="3" spans="1:3" ht="6.75" customHeight="1"/>
    <row r="4" spans="1:3" ht="15.6">
      <c r="A4" s="40" t="s">
        <v>50</v>
      </c>
    </row>
    <row r="6" spans="1:3" ht="15.6">
      <c r="A6" s="40"/>
      <c r="B6" s="31"/>
      <c r="C6" s="31"/>
    </row>
    <row r="7" spans="1:3" ht="15.6">
      <c r="A7" s="31"/>
      <c r="B7" s="31"/>
      <c r="C7" s="31"/>
    </row>
    <row r="8" spans="1:3" ht="15.6">
      <c r="A8" s="31"/>
      <c r="B8" s="31"/>
      <c r="C8" s="31"/>
    </row>
    <row r="9" spans="1:3" ht="15.6">
      <c r="A9" s="31"/>
      <c r="B9" s="31"/>
      <c r="C9" s="31"/>
    </row>
    <row r="10" spans="1:3" ht="15.6">
      <c r="A10" s="31"/>
      <c r="B10" s="31"/>
      <c r="C10" s="31"/>
    </row>
    <row r="11" spans="1:3" ht="15.6">
      <c r="A11" s="31"/>
      <c r="B11" s="31"/>
      <c r="C11" s="31"/>
    </row>
    <row r="12" spans="1:3" ht="15.6">
      <c r="A12" s="31"/>
      <c r="B12" s="31"/>
      <c r="C12" s="52"/>
    </row>
    <row r="13" spans="1:3" ht="15.6">
      <c r="A13" s="40"/>
      <c r="B13" s="31"/>
      <c r="C13" s="31"/>
    </row>
    <row r="14" spans="1:3" ht="15.6">
      <c r="A14" s="31"/>
      <c r="B14" s="31"/>
      <c r="C14" s="31"/>
    </row>
    <row r="15" spans="1:3" ht="15.6">
      <c r="A15" s="31"/>
      <c r="B15" s="31"/>
      <c r="C15" s="31"/>
    </row>
    <row r="16" spans="1:3" ht="15.6">
      <c r="A16" s="31"/>
      <c r="B16" s="31"/>
      <c r="C16" s="52"/>
    </row>
    <row r="17" spans="1:3" ht="15.6">
      <c r="A17" s="31"/>
      <c r="B17" s="31"/>
      <c r="C17" s="31"/>
    </row>
    <row r="18" spans="1:3" ht="15.6">
      <c r="A18" s="31"/>
      <c r="B18" s="31"/>
      <c r="C18" s="31"/>
    </row>
    <row r="19" spans="1:3" ht="15.6">
      <c r="A19" s="31"/>
      <c r="B19" s="31"/>
      <c r="C19" s="31"/>
    </row>
    <row r="20" spans="1:3" ht="15.6">
      <c r="A20" s="31"/>
      <c r="B20" s="31"/>
      <c r="C20" s="31"/>
    </row>
    <row r="21" spans="1:3" ht="15.6">
      <c r="A21" s="31"/>
      <c r="B21" s="31"/>
      <c r="C21" s="31"/>
    </row>
    <row r="22" spans="1:3" ht="15.6">
      <c r="A22" s="31"/>
      <c r="B22" s="31"/>
      <c r="C22" s="31"/>
    </row>
    <row r="23" spans="1:3" ht="15.6">
      <c r="A23" s="31"/>
      <c r="B23" s="31"/>
      <c r="C23" s="31"/>
    </row>
    <row r="24" spans="1:3" ht="15.6">
      <c r="A24" s="31"/>
      <c r="B24" s="31"/>
      <c r="C24" s="31"/>
    </row>
    <row r="25" spans="1:3" ht="15.6">
      <c r="A25" s="31"/>
      <c r="B25" s="31"/>
      <c r="C25" s="31"/>
    </row>
    <row r="26" spans="1:3" ht="15.6">
      <c r="A26" s="31"/>
      <c r="B26" s="31"/>
      <c r="C26" s="31"/>
    </row>
    <row r="27" spans="1:3" ht="15.6">
      <c r="A27" s="31"/>
      <c r="B27" s="31"/>
      <c r="C27" s="31"/>
    </row>
    <row r="28" spans="1:3" ht="15.6">
      <c r="A28" s="31"/>
      <c r="B28" s="31"/>
      <c r="C28" s="31"/>
    </row>
    <row r="29" spans="1:3" ht="15.6">
      <c r="A29" s="31"/>
      <c r="B29" s="31"/>
      <c r="C29" s="31"/>
    </row>
    <row r="30" spans="1:3" ht="15.6">
      <c r="A30" s="31"/>
      <c r="B30" s="31"/>
      <c r="C30" s="31"/>
    </row>
    <row r="31" spans="1:3" ht="15.6">
      <c r="A31" s="31"/>
      <c r="B31" s="31"/>
      <c r="C31" s="31"/>
    </row>
    <row r="32" spans="1:3" ht="15.6">
      <c r="A32" s="31"/>
      <c r="B32" s="31"/>
      <c r="C32" s="52"/>
    </row>
    <row r="33" spans="1:3" ht="15.6">
      <c r="A33" s="31"/>
      <c r="B33" s="31"/>
      <c r="C33" s="31"/>
    </row>
    <row r="34" spans="1:3" ht="15.6">
      <c r="A34" s="31"/>
      <c r="B34" s="31"/>
      <c r="C34" s="31"/>
    </row>
    <row r="35" spans="1:3" ht="15.6">
      <c r="A35" s="31"/>
      <c r="B35" s="31"/>
      <c r="C35" s="31"/>
    </row>
    <row r="36" spans="1:3" ht="15.6">
      <c r="A36" s="31"/>
      <c r="B36" s="31"/>
      <c r="C36" s="31"/>
    </row>
    <row r="37" spans="1:3" ht="15.6">
      <c r="A37" s="31"/>
      <c r="B37" s="31"/>
      <c r="C37" s="31"/>
    </row>
    <row r="38" spans="1:3" ht="15.6">
      <c r="A38" s="31"/>
      <c r="B38" s="31"/>
      <c r="C38" s="31"/>
    </row>
    <row r="39" spans="1:3" ht="15.6">
      <c r="A39" s="31"/>
      <c r="B39" s="31"/>
      <c r="C39" s="31"/>
    </row>
    <row r="40" spans="1:3" ht="15.6">
      <c r="A40" s="31"/>
      <c r="B40" s="31"/>
      <c r="C40" s="31"/>
    </row>
    <row r="41" spans="1:3" ht="15.6">
      <c r="A41" s="40"/>
      <c r="B41" s="31"/>
      <c r="C41" s="31"/>
    </row>
    <row r="42" spans="1:3" ht="15.6">
      <c r="A42" s="52"/>
      <c r="B42" s="31"/>
      <c r="C42" s="31"/>
    </row>
    <row r="43" spans="1:3" ht="15.6">
      <c r="A43" s="31"/>
      <c r="B43" s="31"/>
      <c r="C43" s="31"/>
    </row>
    <row r="44" spans="1:3" ht="15.6">
      <c r="A44" s="31"/>
      <c r="B44" s="31"/>
      <c r="C44" s="31"/>
    </row>
    <row r="45" spans="1:3" ht="15.6">
      <c r="A45" s="31"/>
      <c r="B45" s="31"/>
      <c r="C45" s="31"/>
    </row>
    <row r="46" spans="1:3" ht="15.6">
      <c r="A46" s="31"/>
      <c r="B46" s="31"/>
      <c r="C46" s="31"/>
    </row>
    <row r="47" spans="1:3" ht="15.6">
      <c r="A47" s="31"/>
      <c r="B47" s="31"/>
      <c r="C47" s="31"/>
    </row>
    <row r="48" spans="1:3" ht="15.6">
      <c r="A48" s="31"/>
      <c r="B48" s="31"/>
      <c r="C48" s="31"/>
    </row>
    <row r="49" spans="1:3" ht="15.6">
      <c r="A49" s="31"/>
      <c r="B49" s="31"/>
      <c r="C49" s="31"/>
    </row>
    <row r="50" spans="1:3" ht="15.6">
      <c r="A50" s="31"/>
      <c r="B50" s="31"/>
      <c r="C50" s="31"/>
    </row>
    <row r="51" spans="1:3" ht="15.6">
      <c r="A51" s="53"/>
      <c r="B51" s="53"/>
      <c r="C51" s="53"/>
    </row>
    <row r="52" spans="1:3">
      <c r="A52" s="26" t="str">
        <f>+Innhold!B53</f>
        <v>Finans Norge / Skadeforsikringsstatistikk</v>
      </c>
      <c r="C52" s="163">
        <f>Innhold!H45</f>
        <v>19</v>
      </c>
    </row>
    <row r="53" spans="1:3">
      <c r="A53" s="26" t="str">
        <f>+Innhold!B54</f>
        <v>Premiestatistikk skadeforsikring 4. kvartal 2025</v>
      </c>
      <c r="C53" s="162"/>
    </row>
  </sheetData>
  <mergeCells count="1">
    <mergeCell ref="C52:C53"/>
  </mergeCells>
  <phoneticPr fontId="0" type="noConversion"/>
  <hyperlinks>
    <hyperlink ref="A2" location="Innhold!A46" tooltip="Move to Tab2" display="Tilbake til innholdsfortegnelsen" xr:uid="{00000000-0004-0000-1200-000000000000}"/>
  </hyperlinks>
  <pageMargins left="0.78740157480314965" right="0.78740157480314965" top="0.78740157480314965" bottom="0.19685039370078741" header="3.937007874015748E-2" footer="3.937007874015748E-2"/>
  <pageSetup paperSize="9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"/>
  <sheetViews>
    <sheetView showGridLines="0" showRowColHeaders="0" zoomScaleNormal="100" workbookViewId="0">
      <selection activeCell="B5" sqref="B5"/>
    </sheetView>
  </sheetViews>
  <sheetFormatPr baseColWidth="10" defaultColWidth="11.44140625" defaultRowHeight="13.2"/>
  <cols>
    <col min="1" max="1" width="11.44140625" style="1" customWidth="1"/>
    <col min="2" max="2" width="27.109375" style="1" customWidth="1"/>
    <col min="3" max="5" width="10.6640625" style="1" customWidth="1"/>
    <col min="6" max="8" width="7.6640625" style="1" customWidth="1"/>
    <col min="9" max="16384" width="11.44140625" style="1"/>
  </cols>
  <sheetData>
    <row r="1" spans="1:8" ht="5.25" customHeight="1"/>
    <row r="2" spans="1:8">
      <c r="B2" s="2"/>
      <c r="C2" s="3"/>
      <c r="D2" s="3"/>
      <c r="E2" s="3"/>
      <c r="F2" s="3"/>
      <c r="G2" s="3"/>
    </row>
    <row r="3" spans="1:8" ht="6" customHeight="1">
      <c r="B3" s="4"/>
      <c r="C3" s="3"/>
      <c r="D3" s="3"/>
      <c r="E3" s="3"/>
      <c r="F3" s="3"/>
      <c r="G3" s="3"/>
    </row>
    <row r="4" spans="1:8" ht="15.6">
      <c r="C4" s="30"/>
      <c r="D4" s="30" t="s">
        <v>6</v>
      </c>
      <c r="E4" s="30"/>
      <c r="F4" s="30"/>
      <c r="G4" s="30"/>
      <c r="H4" s="30"/>
    </row>
    <row r="5" spans="1:8" ht="15.6">
      <c r="B5" s="39"/>
      <c r="C5" s="30"/>
      <c r="D5" s="30"/>
      <c r="E5" s="30"/>
      <c r="F5" s="30"/>
      <c r="G5" s="30"/>
      <c r="H5" s="30"/>
    </row>
    <row r="6" spans="1:8" ht="15.6">
      <c r="B6" s="39"/>
      <c r="C6" s="30"/>
      <c r="D6" s="30"/>
      <c r="E6" s="30"/>
      <c r="F6" s="30"/>
      <c r="G6" s="30"/>
      <c r="H6" s="30"/>
    </row>
    <row r="7" spans="1:8" ht="15.6">
      <c r="B7" s="31"/>
      <c r="C7" s="31"/>
      <c r="D7" s="31"/>
      <c r="E7" s="31"/>
      <c r="F7" s="31"/>
      <c r="G7" s="31"/>
      <c r="H7" s="31"/>
    </row>
    <row r="8" spans="1:8" ht="15.6">
      <c r="B8" s="31"/>
      <c r="C8" s="31"/>
      <c r="D8" s="31"/>
      <c r="E8" s="31"/>
      <c r="F8" s="31"/>
      <c r="G8" s="31"/>
      <c r="H8" s="31"/>
    </row>
    <row r="9" spans="1:8" ht="15.6">
      <c r="A9" s="68" t="s">
        <v>68</v>
      </c>
      <c r="B9" s="31" t="s">
        <v>65</v>
      </c>
      <c r="C9" s="31"/>
      <c r="D9" s="31"/>
      <c r="E9" s="31"/>
      <c r="F9" s="31"/>
      <c r="G9" s="31"/>
      <c r="H9" s="29">
        <v>2</v>
      </c>
    </row>
    <row r="10" spans="1:8" ht="15.6">
      <c r="B10" s="31"/>
      <c r="C10" s="31"/>
      <c r="D10" s="31"/>
      <c r="E10" s="31"/>
      <c r="F10" s="31"/>
      <c r="G10" s="31"/>
      <c r="H10" s="29"/>
    </row>
    <row r="11" spans="1:8" ht="15.6">
      <c r="A11" s="68" t="s">
        <v>69</v>
      </c>
      <c r="B11" s="31" t="s">
        <v>45</v>
      </c>
      <c r="C11" s="31"/>
      <c r="D11" s="31"/>
      <c r="E11" s="31"/>
      <c r="F11" s="31"/>
      <c r="G11" s="31"/>
      <c r="H11" s="29"/>
    </row>
    <row r="12" spans="1:8" ht="15.6">
      <c r="B12" s="31" t="s">
        <v>7</v>
      </c>
      <c r="C12" s="31"/>
      <c r="D12" s="31"/>
      <c r="E12" s="31"/>
      <c r="F12" s="31"/>
      <c r="G12" s="31"/>
      <c r="H12" s="29">
        <v>3</v>
      </c>
    </row>
    <row r="13" spans="1:8" ht="15.6">
      <c r="B13" s="31" t="s">
        <v>8</v>
      </c>
      <c r="C13" s="31"/>
      <c r="D13" s="31"/>
      <c r="E13" s="31"/>
      <c r="F13" s="31"/>
      <c r="G13" s="31"/>
      <c r="H13" s="29">
        <v>3</v>
      </c>
    </row>
    <row r="14" spans="1:8" ht="15.6">
      <c r="B14" s="31" t="s">
        <v>151</v>
      </c>
      <c r="C14" s="31"/>
      <c r="D14" s="31"/>
      <c r="E14" s="31"/>
      <c r="F14" s="31"/>
      <c r="G14" s="31"/>
      <c r="H14" s="29">
        <v>4</v>
      </c>
    </row>
    <row r="15" spans="1:8" ht="15.6">
      <c r="B15" s="31"/>
      <c r="C15" s="31"/>
      <c r="D15" s="31"/>
      <c r="E15" s="31"/>
      <c r="F15" s="31"/>
      <c r="G15" s="31"/>
      <c r="H15" s="29"/>
    </row>
    <row r="16" spans="1:8" ht="15.6">
      <c r="B16" s="31" t="s">
        <v>46</v>
      </c>
      <c r="C16" s="31"/>
      <c r="D16" s="31"/>
      <c r="E16" s="31"/>
      <c r="F16" s="31"/>
      <c r="G16" s="31"/>
      <c r="H16" s="29"/>
    </row>
    <row r="17" spans="1:8" ht="16.2">
      <c r="B17" s="41" t="s">
        <v>22</v>
      </c>
      <c r="C17" s="31"/>
      <c r="D17" s="31"/>
      <c r="E17" s="31"/>
      <c r="F17" s="31"/>
      <c r="G17" s="31"/>
      <c r="H17" s="29"/>
    </row>
    <row r="18" spans="1:8" ht="15.6">
      <c r="A18" s="68" t="s">
        <v>64</v>
      </c>
      <c r="B18" s="31" t="s">
        <v>40</v>
      </c>
      <c r="C18" s="31"/>
      <c r="D18" s="31"/>
      <c r="E18" s="31"/>
      <c r="F18" s="31"/>
      <c r="G18" s="31"/>
      <c r="H18" s="29">
        <v>5</v>
      </c>
    </row>
    <row r="19" spans="1:8" ht="15.6">
      <c r="A19" s="68" t="s">
        <v>70</v>
      </c>
      <c r="B19" s="31" t="s">
        <v>41</v>
      </c>
      <c r="C19" s="31"/>
      <c r="D19" s="31"/>
      <c r="E19" s="31"/>
      <c r="F19" s="31"/>
      <c r="G19" s="31"/>
      <c r="H19" s="29">
        <v>6</v>
      </c>
    </row>
    <row r="20" spans="1:8" ht="16.2">
      <c r="B20" s="41"/>
      <c r="C20" s="31"/>
      <c r="D20" s="31"/>
      <c r="E20" s="31"/>
      <c r="F20" s="31"/>
      <c r="G20" s="31"/>
      <c r="H20" s="29"/>
    </row>
    <row r="21" spans="1:8" ht="16.2">
      <c r="B21" s="41" t="s">
        <v>23</v>
      </c>
      <c r="C21" s="31"/>
      <c r="D21" s="31"/>
      <c r="E21" s="31"/>
      <c r="F21" s="31"/>
      <c r="G21" s="31"/>
      <c r="H21" s="29"/>
    </row>
    <row r="22" spans="1:8" ht="15.6">
      <c r="A22" s="68" t="s">
        <v>71</v>
      </c>
      <c r="B22" s="31" t="s">
        <v>42</v>
      </c>
      <c r="C22" s="31"/>
      <c r="D22" s="31"/>
      <c r="E22" s="31"/>
      <c r="F22" s="31"/>
      <c r="G22" s="31"/>
      <c r="H22" s="29">
        <v>7</v>
      </c>
    </row>
    <row r="23" spans="1:8" ht="15.6">
      <c r="A23" s="68" t="s">
        <v>72</v>
      </c>
      <c r="B23" s="31" t="s">
        <v>43</v>
      </c>
      <c r="C23" s="31"/>
      <c r="D23" s="31"/>
      <c r="E23" s="31"/>
      <c r="F23" s="31"/>
      <c r="G23" s="31"/>
      <c r="H23" s="29">
        <v>8</v>
      </c>
    </row>
    <row r="24" spans="1:8" ht="15.6">
      <c r="A24" s="48"/>
      <c r="B24" s="31" t="s">
        <v>44</v>
      </c>
      <c r="C24" s="31"/>
      <c r="D24" s="31"/>
      <c r="E24" s="31"/>
      <c r="F24" s="31"/>
      <c r="G24" s="31"/>
      <c r="H24" s="29">
        <f>H23</f>
        <v>8</v>
      </c>
    </row>
    <row r="25" spans="1:8" ht="15.6">
      <c r="A25" s="68" t="s">
        <v>144</v>
      </c>
      <c r="B25" s="31" t="s">
        <v>148</v>
      </c>
      <c r="C25" s="31"/>
      <c r="D25" s="31"/>
      <c r="E25" s="31"/>
      <c r="F25" s="31"/>
      <c r="G25" s="31"/>
      <c r="H25" s="29">
        <v>9</v>
      </c>
    </row>
    <row r="26" spans="1:8" ht="15.6">
      <c r="A26" s="70"/>
      <c r="B26" s="31" t="s">
        <v>149</v>
      </c>
      <c r="C26" s="31"/>
      <c r="D26" s="31"/>
      <c r="E26" s="31"/>
      <c r="F26" s="31"/>
      <c r="G26" s="31"/>
      <c r="H26" s="29">
        <f>+H25</f>
        <v>9</v>
      </c>
    </row>
    <row r="27" spans="1:8" ht="15.6">
      <c r="A27" s="68" t="s">
        <v>73</v>
      </c>
      <c r="B27" s="31" t="s">
        <v>126</v>
      </c>
      <c r="C27" s="31"/>
      <c r="D27" s="31"/>
      <c r="E27" s="31"/>
      <c r="F27" s="31"/>
      <c r="G27" s="31"/>
      <c r="H27" s="29">
        <v>10</v>
      </c>
    </row>
    <row r="28" spans="1:8" ht="15.6">
      <c r="A28" s="48"/>
      <c r="B28" s="31" t="s">
        <v>127</v>
      </c>
      <c r="C28" s="31"/>
      <c r="D28" s="31"/>
      <c r="E28" s="31"/>
      <c r="F28" s="31"/>
      <c r="G28" s="31"/>
      <c r="H28" s="29">
        <f>H27</f>
        <v>10</v>
      </c>
    </row>
    <row r="29" spans="1:8" ht="15.6">
      <c r="A29" s="68" t="s">
        <v>143</v>
      </c>
      <c r="B29" s="31" t="s">
        <v>128</v>
      </c>
      <c r="C29" s="31"/>
      <c r="D29" s="31"/>
      <c r="E29" s="31"/>
      <c r="F29" s="31"/>
      <c r="G29" s="31"/>
      <c r="H29" s="29">
        <v>11</v>
      </c>
    </row>
    <row r="30" spans="1:8" ht="15.6">
      <c r="A30" s="70"/>
      <c r="B30" s="31" t="s">
        <v>129</v>
      </c>
      <c r="C30" s="31"/>
      <c r="D30" s="31"/>
      <c r="E30" s="31"/>
      <c r="F30" s="31"/>
      <c r="G30" s="31"/>
      <c r="H30" s="29">
        <f>H29</f>
        <v>11</v>
      </c>
    </row>
    <row r="31" spans="1:8" ht="15.6">
      <c r="A31" s="68" t="s">
        <v>83</v>
      </c>
      <c r="B31" s="31" t="s">
        <v>130</v>
      </c>
      <c r="C31" s="31"/>
      <c r="D31" s="31"/>
      <c r="E31" s="31"/>
      <c r="F31" s="31"/>
      <c r="G31" s="31"/>
      <c r="H31" s="29">
        <v>12</v>
      </c>
    </row>
    <row r="32" spans="1:8" ht="15.6">
      <c r="A32" s="48"/>
      <c r="B32" s="31" t="s">
        <v>131</v>
      </c>
      <c r="C32" s="31"/>
      <c r="D32" s="31"/>
      <c r="E32" s="31"/>
      <c r="F32" s="31"/>
      <c r="G32" s="31"/>
      <c r="H32" s="29">
        <f>+H31</f>
        <v>12</v>
      </c>
    </row>
    <row r="33" spans="1:10" ht="15.6">
      <c r="A33" s="68" t="s">
        <v>74</v>
      </c>
      <c r="B33" s="31" t="s">
        <v>132</v>
      </c>
      <c r="C33" s="31"/>
      <c r="D33" s="31"/>
      <c r="E33" s="31"/>
      <c r="F33" s="31"/>
      <c r="G33" s="31"/>
      <c r="H33" s="29">
        <v>13</v>
      </c>
    </row>
    <row r="34" spans="1:10" ht="15.6">
      <c r="A34" s="48"/>
      <c r="B34" s="31" t="s">
        <v>133</v>
      </c>
      <c r="C34" s="31"/>
      <c r="D34" s="31"/>
      <c r="E34" s="31"/>
      <c r="F34" s="31"/>
      <c r="G34" s="31"/>
      <c r="H34" s="29">
        <f>+H33</f>
        <v>13</v>
      </c>
    </row>
    <row r="35" spans="1:10" ht="15.6">
      <c r="A35" s="68" t="s">
        <v>75</v>
      </c>
      <c r="B35" s="31" t="s">
        <v>134</v>
      </c>
      <c r="C35" s="31"/>
      <c r="D35" s="31"/>
      <c r="E35" s="31"/>
      <c r="F35" s="31"/>
      <c r="G35" s="31"/>
      <c r="H35" s="29">
        <v>14</v>
      </c>
    </row>
    <row r="36" spans="1:10" ht="15.6">
      <c r="A36" s="48"/>
      <c r="B36" s="31" t="s">
        <v>135</v>
      </c>
      <c r="C36" s="31"/>
      <c r="D36" s="31"/>
      <c r="E36" s="31"/>
      <c r="F36" s="31"/>
      <c r="G36" s="31"/>
      <c r="H36" s="29">
        <f>+H35</f>
        <v>14</v>
      </c>
    </row>
    <row r="37" spans="1:10" ht="15.6">
      <c r="A37" s="68" t="s">
        <v>76</v>
      </c>
      <c r="B37" s="31" t="s">
        <v>136</v>
      </c>
      <c r="C37" s="31"/>
      <c r="D37" s="31"/>
      <c r="E37" s="31"/>
      <c r="F37" s="31"/>
      <c r="G37" s="31"/>
      <c r="H37" s="29">
        <v>15</v>
      </c>
    </row>
    <row r="38" spans="1:10" ht="15.6">
      <c r="A38" s="48"/>
      <c r="B38" s="31" t="s">
        <v>137</v>
      </c>
      <c r="C38" s="31"/>
      <c r="D38" s="31"/>
      <c r="E38" s="31"/>
      <c r="F38" s="31"/>
      <c r="G38" s="31"/>
      <c r="H38" s="29">
        <f>+H37</f>
        <v>15</v>
      </c>
    </row>
    <row r="39" spans="1:10" ht="15.6">
      <c r="A39" s="68" t="s">
        <v>77</v>
      </c>
      <c r="B39" s="31" t="s">
        <v>138</v>
      </c>
      <c r="C39" s="31"/>
      <c r="D39" s="31"/>
      <c r="E39" s="31"/>
      <c r="F39" s="31"/>
      <c r="G39" s="31"/>
      <c r="H39" s="29">
        <v>16</v>
      </c>
    </row>
    <row r="40" spans="1:10" ht="15.6">
      <c r="A40" s="48"/>
      <c r="B40" s="31" t="s">
        <v>139</v>
      </c>
      <c r="C40" s="31"/>
      <c r="D40" s="31"/>
      <c r="E40" s="31"/>
      <c r="F40" s="31"/>
      <c r="G40" s="31"/>
      <c r="H40" s="29">
        <f>+H39</f>
        <v>16</v>
      </c>
    </row>
    <row r="41" spans="1:10" ht="15.6">
      <c r="A41" s="68" t="s">
        <v>78</v>
      </c>
      <c r="B41" s="31" t="s">
        <v>140</v>
      </c>
      <c r="C41" s="31"/>
      <c r="D41" s="31"/>
      <c r="E41" s="31"/>
      <c r="F41" s="31"/>
      <c r="G41" s="31"/>
      <c r="H41" s="29">
        <v>17</v>
      </c>
    </row>
    <row r="42" spans="1:10" ht="15.6">
      <c r="A42" s="68" t="s">
        <v>103</v>
      </c>
      <c r="B42" s="31" t="s">
        <v>141</v>
      </c>
      <c r="C42" s="31"/>
      <c r="D42" s="31"/>
      <c r="E42" s="31"/>
      <c r="F42" s="31"/>
      <c r="G42" s="31"/>
      <c r="H42" s="29">
        <v>18</v>
      </c>
      <c r="J42" s="1" t="s">
        <v>5</v>
      </c>
    </row>
    <row r="43" spans="1:10" ht="15.6">
      <c r="B43" s="31" t="s">
        <v>142</v>
      </c>
      <c r="C43" s="31"/>
      <c r="D43" s="31"/>
      <c r="E43" s="31"/>
      <c r="F43" s="31"/>
      <c r="G43" s="31"/>
      <c r="H43" s="29">
        <f>+H42</f>
        <v>18</v>
      </c>
    </row>
    <row r="44" spans="1:10" ht="15.6">
      <c r="A44" s="48"/>
      <c r="B44" s="31"/>
      <c r="C44" s="31"/>
      <c r="D44" s="31"/>
      <c r="E44" s="31"/>
      <c r="F44" s="31"/>
      <c r="G44" s="31"/>
      <c r="H44" s="29"/>
    </row>
    <row r="45" spans="1:10" ht="15.6">
      <c r="A45" s="68" t="s">
        <v>102</v>
      </c>
      <c r="B45" s="31" t="s">
        <v>66</v>
      </c>
      <c r="C45" s="31"/>
      <c r="D45" s="31"/>
      <c r="E45" s="31"/>
      <c r="F45" s="31"/>
      <c r="G45" s="31"/>
      <c r="H45" s="29">
        <v>19</v>
      </c>
    </row>
    <row r="48" spans="1:10">
      <c r="I48" s="1" t="s">
        <v>5</v>
      </c>
    </row>
    <row r="52" spans="1:9">
      <c r="B52" s="24"/>
      <c r="C52" s="24"/>
      <c r="D52" s="24"/>
      <c r="E52" s="24"/>
      <c r="F52" s="24"/>
      <c r="G52" s="24"/>
      <c r="H52" s="24"/>
    </row>
    <row r="53" spans="1:9">
      <c r="B53" s="26" t="str">
        <f>"Finans Norge / Skadeforsikringsstatistikk"</f>
        <v>Finans Norge / Skadeforsikringsstatistikk</v>
      </c>
      <c r="G53" s="25"/>
      <c r="H53" s="162">
        <v>1</v>
      </c>
    </row>
    <row r="54" spans="1:9">
      <c r="B54" s="26" t="str">
        <f>"Premiestatistikk skadeforsikring 4. kvartal 2025"</f>
        <v>Premiestatistikk skadeforsikring 4. kvartal 2025</v>
      </c>
      <c r="G54" s="25"/>
      <c r="H54" s="162"/>
    </row>
    <row r="55" spans="1:9">
      <c r="A55"/>
      <c r="B55"/>
      <c r="C55"/>
      <c r="D55"/>
      <c r="E55"/>
      <c r="F55"/>
      <c r="G55"/>
      <c r="H55"/>
      <c r="I55"/>
    </row>
    <row r="56" spans="1:9">
      <c r="A56"/>
      <c r="B56"/>
      <c r="C56"/>
      <c r="D56"/>
      <c r="E56"/>
      <c r="F56"/>
      <c r="G56"/>
      <c r="H56"/>
      <c r="I56"/>
    </row>
    <row r="57" spans="1:9">
      <c r="A57"/>
      <c r="B57"/>
      <c r="C57"/>
      <c r="D57"/>
      <c r="E57"/>
      <c r="F57"/>
      <c r="G57"/>
      <c r="H57"/>
      <c r="I57"/>
    </row>
    <row r="58" spans="1:9">
      <c r="A58"/>
      <c r="B58"/>
      <c r="C58"/>
      <c r="D58"/>
      <c r="E58"/>
      <c r="F58"/>
      <c r="G58"/>
      <c r="H58"/>
      <c r="I58"/>
    </row>
    <row r="59" spans="1:9">
      <c r="A59"/>
      <c r="B59"/>
      <c r="C59"/>
      <c r="D59"/>
      <c r="E59"/>
      <c r="F59"/>
      <c r="G59"/>
      <c r="H59"/>
      <c r="I59"/>
    </row>
    <row r="60" spans="1:9">
      <c r="A60"/>
      <c r="B60"/>
      <c r="C60"/>
      <c r="D60"/>
      <c r="E60"/>
      <c r="F60"/>
      <c r="G60"/>
      <c r="H60"/>
      <c r="I60"/>
    </row>
    <row r="61" spans="1:9">
      <c r="A61"/>
      <c r="B61"/>
      <c r="C61"/>
      <c r="D61"/>
      <c r="E61"/>
      <c r="F61"/>
      <c r="G61"/>
      <c r="H61"/>
      <c r="I61"/>
    </row>
    <row r="62" spans="1:9" ht="12.75" customHeight="1">
      <c r="A62"/>
      <c r="B62"/>
      <c r="C62"/>
      <c r="D62"/>
      <c r="E62"/>
      <c r="F62"/>
      <c r="G62"/>
      <c r="H62"/>
      <c r="I62"/>
    </row>
    <row r="63" spans="1:9" ht="12.75" customHeight="1">
      <c r="A63"/>
      <c r="B63"/>
      <c r="C63"/>
      <c r="D63"/>
      <c r="E63"/>
      <c r="F63"/>
      <c r="G63"/>
      <c r="H63"/>
      <c r="I63"/>
    </row>
    <row r="64" spans="1:9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A66"/>
      <c r="B66"/>
      <c r="C66"/>
      <c r="D66"/>
      <c r="E66"/>
      <c r="F66"/>
      <c r="G66"/>
      <c r="H66"/>
      <c r="I66"/>
    </row>
    <row r="67" spans="1:9">
      <c r="A67"/>
      <c r="B67"/>
      <c r="C67"/>
      <c r="D67"/>
      <c r="E67"/>
      <c r="F67"/>
      <c r="G67"/>
      <c r="H67"/>
      <c r="I67"/>
    </row>
    <row r="68" spans="1:9">
      <c r="A68"/>
      <c r="B68"/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A70"/>
      <c r="B70"/>
      <c r="C70"/>
      <c r="D70"/>
      <c r="E70"/>
      <c r="F70"/>
      <c r="G70"/>
      <c r="H70"/>
      <c r="I70"/>
    </row>
    <row r="71" spans="1:9">
      <c r="A71"/>
      <c r="B71"/>
      <c r="C71"/>
      <c r="D71"/>
      <c r="E71"/>
      <c r="F71"/>
      <c r="G71"/>
      <c r="H71"/>
      <c r="I71"/>
    </row>
    <row r="72" spans="1:9">
      <c r="A72"/>
      <c r="B72"/>
      <c r="C72"/>
      <c r="D72"/>
      <c r="E72"/>
      <c r="F72"/>
      <c r="G72"/>
      <c r="H72"/>
      <c r="I72"/>
    </row>
  </sheetData>
  <mergeCells count="1">
    <mergeCell ref="H53:H54"/>
  </mergeCells>
  <phoneticPr fontId="0" type="noConversion"/>
  <hyperlinks>
    <hyperlink ref="A18" location="Tab3!A2" display="Tab3" xr:uid="{00000000-0004-0000-0100-000000000000}"/>
    <hyperlink ref="A19" location="Tab4!A2" display="Tab4" xr:uid="{00000000-0004-0000-0100-000001000000}"/>
    <hyperlink ref="A22" location="Tab5!A2" display="Tab5" xr:uid="{00000000-0004-0000-0100-000002000000}"/>
    <hyperlink ref="A23" location="Tab6!A2" display="Tab6" xr:uid="{00000000-0004-0000-0100-000003000000}"/>
    <hyperlink ref="A27" location="'Tab8'!A2" display="Tab8" xr:uid="{00000000-0004-0000-0100-000004000000}"/>
    <hyperlink ref="A9" location="Tab1!A2" display="Tab1" xr:uid="{00000000-0004-0000-0100-000005000000}"/>
    <hyperlink ref="A11" location="Tab2!A2" display="Tab2" xr:uid="{00000000-0004-0000-0100-000006000000}"/>
    <hyperlink ref="A31" location="'Tab10'!A2" display="Tab10" xr:uid="{00000000-0004-0000-0100-000007000000}"/>
    <hyperlink ref="A33" location="'Tab11'!A2" display="Tab11" xr:uid="{00000000-0004-0000-0100-000008000000}"/>
    <hyperlink ref="A42" location="'Tab16'!A2" display="Tab16" xr:uid="{00000000-0004-0000-0100-000009000000}"/>
    <hyperlink ref="A45" location="'Tab17'!A1" display="Tab17" xr:uid="{00000000-0004-0000-0100-00000A000000}"/>
    <hyperlink ref="A41" location="'Tab15'!A2" display="Tab15" xr:uid="{00000000-0004-0000-0100-00000B000000}"/>
    <hyperlink ref="A35" location="'Tab12'!A2" display="Tab12" xr:uid="{00000000-0004-0000-0100-00000C000000}"/>
    <hyperlink ref="A37" location="'Tab13'!A2" display="Tab13" xr:uid="{00000000-0004-0000-0100-00000D000000}"/>
    <hyperlink ref="A39" location="'Tab14'!A2" display="Tab14" xr:uid="{00000000-0004-0000-0100-00000E000000}"/>
    <hyperlink ref="A29" location="'Tab9'!A2" display="Tab9" xr:uid="{00000000-0004-0000-0100-00000F000000}"/>
    <hyperlink ref="A25" location="'Tab7'!A2" display="Tab7" xr:uid="{00000000-0004-0000-0100-000010000000}"/>
  </hyperlinks>
  <pageMargins left="0.78740157480314965" right="0.78740157480314965" top="0.98425196850393704" bottom="0.19685039370078741" header="3.937007874015748E-2" footer="3.937007874015748E-2"/>
  <pageSetup paperSize="9" scale="92" orientation="portrait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0"/>
  <sheetViews>
    <sheetView showGridLines="0" showRowColHeaders="0" zoomScaleNormal="100" workbookViewId="0"/>
  </sheetViews>
  <sheetFormatPr baseColWidth="10" defaultColWidth="11.44140625" defaultRowHeight="13.2"/>
  <cols>
    <col min="1" max="1" width="39.44140625" customWidth="1"/>
    <col min="2" max="2" width="5.6640625" customWidth="1"/>
    <col min="3" max="3" width="39.44140625" customWidth="1"/>
  </cols>
  <sheetData>
    <row r="1" spans="1:1" ht="8.25" customHeight="1">
      <c r="A1" s="1"/>
    </row>
    <row r="2" spans="1:1">
      <c r="A2" s="69" t="s">
        <v>0</v>
      </c>
    </row>
    <row r="3" spans="1:1" s="1" customFormat="1" ht="6.75" customHeight="1"/>
    <row r="4" spans="1:1" s="1" customFormat="1" ht="15.6">
      <c r="A4" s="40"/>
    </row>
    <row r="5" spans="1:1" s="1" customFormat="1" ht="15.6">
      <c r="A5" s="40" t="s">
        <v>39</v>
      </c>
    </row>
    <row r="6" spans="1:1" s="1" customFormat="1"/>
    <row r="7" spans="1:1" s="1" customFormat="1" ht="15.6">
      <c r="A7" s="31"/>
    </row>
    <row r="8" spans="1:1" s="1" customFormat="1" ht="15.6">
      <c r="A8" s="31"/>
    </row>
    <row r="9" spans="1:1" s="1" customFormat="1" ht="15.6">
      <c r="A9" s="31"/>
    </row>
    <row r="10" spans="1:1" s="1" customFormat="1" ht="15.6">
      <c r="A10" s="31"/>
    </row>
    <row r="11" spans="1:1" s="1" customFormat="1" ht="15.6">
      <c r="A11" s="31"/>
    </row>
    <row r="12" spans="1:1" s="1" customFormat="1" ht="15.6">
      <c r="A12" s="31"/>
    </row>
    <row r="13" spans="1:1" s="1" customFormat="1" ht="15.6">
      <c r="A13" s="31"/>
    </row>
    <row r="14" spans="1:1" s="1" customFormat="1" ht="15.6">
      <c r="A14" s="31"/>
    </row>
    <row r="15" spans="1:1" s="1" customFormat="1" ht="15.6">
      <c r="A15" s="31"/>
    </row>
    <row r="16" spans="1:1" s="1" customFormat="1" ht="15.6">
      <c r="A16" s="31"/>
    </row>
    <row r="17" spans="1:5" s="1" customFormat="1" ht="15.6">
      <c r="A17" s="40"/>
      <c r="B17" s="31"/>
      <c r="C17" s="31"/>
    </row>
    <row r="18" spans="1:5" s="1" customFormat="1" ht="15.6">
      <c r="A18" s="31"/>
      <c r="B18" s="31"/>
      <c r="C18" s="31"/>
    </row>
    <row r="19" spans="1:5" s="1" customFormat="1" ht="15.6">
      <c r="A19" s="31"/>
      <c r="B19" s="31"/>
      <c r="C19" s="52"/>
      <c r="E19" s="52"/>
    </row>
    <row r="20" spans="1:5" s="1" customFormat="1" ht="15.6">
      <c r="A20" s="31"/>
      <c r="B20" s="31"/>
      <c r="C20" s="31"/>
      <c r="E20" s="31"/>
    </row>
    <row r="21" spans="1:5" s="1" customFormat="1" ht="15.6">
      <c r="A21" s="31"/>
      <c r="B21" s="31"/>
      <c r="C21" s="31"/>
      <c r="E21" s="31"/>
    </row>
    <row r="22" spans="1:5" s="1" customFormat="1" ht="15.6">
      <c r="A22" s="31"/>
      <c r="B22" s="31"/>
      <c r="C22" s="31"/>
      <c r="E22" s="31"/>
    </row>
    <row r="23" spans="1:5" s="1" customFormat="1" ht="15.6">
      <c r="A23" s="31"/>
      <c r="B23" s="31"/>
      <c r="C23" s="31"/>
      <c r="E23" s="31"/>
    </row>
    <row r="24" spans="1:5" s="1" customFormat="1" ht="15.6">
      <c r="B24" s="31"/>
      <c r="C24" s="31"/>
      <c r="E24" s="31"/>
    </row>
    <row r="25" spans="1:5" s="1" customFormat="1" ht="15.6">
      <c r="A25" s="52"/>
      <c r="B25" s="31"/>
      <c r="C25" s="31"/>
      <c r="E25" s="31"/>
    </row>
    <row r="26" spans="1:5" s="1" customFormat="1" ht="15.6">
      <c r="A26" s="31"/>
      <c r="B26" s="31"/>
      <c r="C26" s="31"/>
      <c r="E26" s="31"/>
    </row>
    <row r="27" spans="1:5" s="1" customFormat="1" ht="15.6">
      <c r="A27" s="31"/>
      <c r="B27" s="31"/>
      <c r="C27" s="31"/>
      <c r="E27" s="31"/>
    </row>
    <row r="28" spans="1:5" s="1" customFormat="1" ht="15.6">
      <c r="A28" s="31"/>
      <c r="B28" s="31"/>
      <c r="C28" s="31"/>
      <c r="E28" s="31"/>
    </row>
    <row r="29" spans="1:5" s="1" customFormat="1" ht="15.6">
      <c r="A29" s="52"/>
      <c r="B29" s="31"/>
      <c r="C29" s="31"/>
      <c r="E29" s="31"/>
    </row>
    <row r="30" spans="1:5" s="1" customFormat="1" ht="15.6">
      <c r="A30" s="31"/>
      <c r="B30" s="31"/>
      <c r="C30" s="31"/>
      <c r="E30" s="31"/>
    </row>
    <row r="31" spans="1:5" s="1" customFormat="1" ht="15.6">
      <c r="B31" s="31"/>
      <c r="C31" s="31"/>
      <c r="E31" s="31"/>
    </row>
    <row r="32" spans="1:5" s="1" customFormat="1" ht="15.6">
      <c r="A32" s="52"/>
      <c r="B32" s="31"/>
      <c r="C32" s="31"/>
      <c r="E32" s="31"/>
    </row>
    <row r="33" spans="1:5" s="1" customFormat="1" ht="15.6">
      <c r="A33" s="31"/>
      <c r="B33" s="31"/>
      <c r="C33" s="31"/>
      <c r="E33" s="31"/>
    </row>
    <row r="34" spans="1:5" s="1" customFormat="1" ht="15.6">
      <c r="B34" s="31"/>
      <c r="C34" s="31"/>
      <c r="E34" s="31"/>
    </row>
    <row r="35" spans="1:5" s="1" customFormat="1" ht="15.6">
      <c r="A35" s="52"/>
      <c r="B35" s="31"/>
      <c r="C35" s="31"/>
      <c r="E35" s="31"/>
    </row>
    <row r="36" spans="1:5" s="1" customFormat="1" ht="15.6">
      <c r="A36" s="31"/>
      <c r="B36" s="31"/>
      <c r="C36" s="31"/>
      <c r="E36" s="31"/>
    </row>
    <row r="37" spans="1:5" s="1" customFormat="1" ht="15.6">
      <c r="A37" s="31"/>
      <c r="B37" s="31"/>
      <c r="C37" s="31"/>
      <c r="E37" s="31"/>
    </row>
    <row r="38" spans="1:5" s="1" customFormat="1" ht="15.6">
      <c r="A38" s="31"/>
      <c r="B38" s="31"/>
      <c r="C38" s="31"/>
    </row>
    <row r="39" spans="1:5" s="1" customFormat="1" ht="15.6">
      <c r="A39" s="52"/>
      <c r="B39" s="31"/>
    </row>
    <row r="40" spans="1:5" s="1" customFormat="1" ht="15.6">
      <c r="A40" s="31"/>
      <c r="B40" s="31"/>
    </row>
    <row r="41" spans="1:5" s="1" customFormat="1" ht="15.6">
      <c r="A41" s="31"/>
    </row>
    <row r="42" spans="1:5" s="1" customFormat="1" ht="15.6">
      <c r="A42" s="31"/>
    </row>
    <row r="43" spans="1:5" s="1" customFormat="1"/>
    <row r="44" spans="1:5" s="1" customFormat="1" ht="15.6">
      <c r="C44" s="31"/>
    </row>
    <row r="45" spans="1:5" s="1" customFormat="1" ht="15.6">
      <c r="A45" s="31"/>
      <c r="C45" s="31"/>
    </row>
    <row r="46" spans="1:5" s="1" customFormat="1" ht="15.6">
      <c r="A46" s="31"/>
    </row>
    <row r="47" spans="1:5" s="1" customFormat="1" ht="15.6">
      <c r="A47" s="31"/>
    </row>
    <row r="48" spans="1:5" s="1" customFormat="1" ht="15.6">
      <c r="A48" s="52" t="s">
        <v>67</v>
      </c>
    </row>
    <row r="49" spans="1:3" s="1" customFormat="1" ht="15.6">
      <c r="A49" s="52" t="s">
        <v>106</v>
      </c>
    </row>
    <row r="50" spans="1:3" s="1" customFormat="1" ht="15.6">
      <c r="A50" s="31"/>
    </row>
    <row r="51" spans="1:3" s="1" customFormat="1" ht="15.6">
      <c r="A51" s="31"/>
    </row>
    <row r="52" spans="1:3" s="1" customFormat="1" ht="12.75" customHeight="1">
      <c r="A52" s="58" t="str">
        <f>+Innhold!B53</f>
        <v>Finans Norge / Skadeforsikringsstatistikk</v>
      </c>
      <c r="B52" s="59"/>
      <c r="C52" s="163">
        <f>Innhold!H9</f>
        <v>2</v>
      </c>
    </row>
    <row r="53" spans="1:3" s="1" customFormat="1" ht="12.75" customHeight="1">
      <c r="A53" s="26" t="str">
        <f>+Innhold!B54</f>
        <v>Premiestatistikk skadeforsikring 4. kvartal 2025</v>
      </c>
      <c r="C53" s="162"/>
    </row>
    <row r="54" spans="1:3" s="1" customFormat="1"/>
    <row r="55" spans="1:3" s="1" customFormat="1"/>
    <row r="56" spans="1:3" s="1" customFormat="1"/>
    <row r="57" spans="1:3" s="1" customFormat="1"/>
    <row r="58" spans="1:3" s="1" customFormat="1"/>
    <row r="59" spans="1:3" s="1" customFormat="1"/>
    <row r="60" spans="1:3" s="1" customFormat="1"/>
  </sheetData>
  <mergeCells count="1">
    <mergeCell ref="C52:C53"/>
  </mergeCells>
  <phoneticPr fontId="0" type="noConversion"/>
  <hyperlinks>
    <hyperlink ref="A2" location="Innhold!A9" tooltip="Move to Tab2" display="Tilbake til innholdsfortegnelsen" xr:uid="{00000000-0004-0000-0200-000000000000}"/>
  </hyperlinks>
  <pageMargins left="0.78740157480314965" right="0.78740157480314965" top="0.98425196850393704" bottom="0.19685039370078741" header="3.937007874015748E-2" footer="3.937007874015748E-2"/>
  <pageSetup paperSize="9" scale="9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0"/>
  <sheetViews>
    <sheetView showGridLines="0" showRowColHeaders="0" zoomScaleNormal="100" workbookViewId="0"/>
  </sheetViews>
  <sheetFormatPr baseColWidth="10" defaultColWidth="11.44140625" defaultRowHeight="13.2"/>
  <cols>
    <col min="1" max="1" width="29.6640625" style="1" customWidth="1"/>
    <col min="2" max="2" width="13" style="1" customWidth="1"/>
    <col min="3" max="5" width="14.109375" style="1" customWidth="1"/>
    <col min="6" max="6" width="2.44140625" style="1" customWidth="1"/>
    <col min="7" max="7" width="29.6640625" style="1" customWidth="1"/>
    <col min="8" max="8" width="13" style="1" customWidth="1"/>
    <col min="9" max="11" width="14.109375" style="1" customWidth="1"/>
    <col min="12" max="16384" width="11.44140625" style="1"/>
  </cols>
  <sheetData>
    <row r="1" spans="1:12" ht="5.25" customHeight="1"/>
    <row r="2" spans="1:12">
      <c r="A2" s="69" t="s">
        <v>0</v>
      </c>
    </row>
    <row r="3" spans="1:12" ht="6" customHeight="1">
      <c r="A3" s="4"/>
    </row>
    <row r="4" spans="1:12" ht="15.6">
      <c r="A4" s="40" t="s">
        <v>45</v>
      </c>
      <c r="G4" s="5"/>
      <c r="H4"/>
      <c r="I4"/>
      <c r="J4"/>
      <c r="K4"/>
      <c r="L4"/>
    </row>
    <row r="5" spans="1:12" ht="15.6">
      <c r="A5" s="5"/>
      <c r="G5" s="5"/>
      <c r="H5"/>
      <c r="I5"/>
      <c r="J5"/>
      <c r="K5"/>
      <c r="L5"/>
    </row>
    <row r="6" spans="1:12" ht="15.6">
      <c r="A6" s="5" t="s">
        <v>80</v>
      </c>
      <c r="G6" s="5" t="s">
        <v>150</v>
      </c>
      <c r="H6"/>
      <c r="I6"/>
      <c r="J6"/>
      <c r="K6"/>
      <c r="L6"/>
    </row>
    <row r="7" spans="1:12">
      <c r="G7"/>
      <c r="H7"/>
      <c r="I7"/>
      <c r="J7"/>
      <c r="K7"/>
      <c r="L7"/>
    </row>
    <row r="8" spans="1:12">
      <c r="G8"/>
      <c r="H8"/>
      <c r="I8"/>
      <c r="J8"/>
      <c r="K8"/>
      <c r="L8"/>
    </row>
    <row r="9" spans="1:12">
      <c r="G9"/>
      <c r="H9"/>
      <c r="I9"/>
      <c r="J9"/>
      <c r="K9"/>
      <c r="L9"/>
    </row>
    <row r="10" spans="1:12">
      <c r="G10"/>
      <c r="H10"/>
      <c r="I10"/>
      <c r="J10"/>
      <c r="K10"/>
      <c r="L10"/>
    </row>
    <row r="11" spans="1:12">
      <c r="G11"/>
      <c r="H11"/>
      <c r="I11"/>
      <c r="J11"/>
      <c r="K11"/>
      <c r="L11"/>
    </row>
    <row r="12" spans="1:12">
      <c r="E12" s="25"/>
      <c r="G12"/>
      <c r="H12"/>
      <c r="I12"/>
      <c r="J12"/>
      <c r="K12"/>
      <c r="L12"/>
    </row>
    <row r="13" spans="1:12">
      <c r="G13"/>
      <c r="H13"/>
      <c r="I13"/>
      <c r="J13"/>
      <c r="K13"/>
      <c r="L13"/>
    </row>
    <row r="14" spans="1:12">
      <c r="G14"/>
      <c r="H14"/>
      <c r="I14"/>
      <c r="J14"/>
      <c r="K14"/>
      <c r="L14"/>
    </row>
    <row r="15" spans="1:12">
      <c r="E15" s="25"/>
      <c r="G15"/>
      <c r="H15"/>
      <c r="I15"/>
      <c r="J15"/>
      <c r="K15"/>
      <c r="L15"/>
    </row>
    <row r="16" spans="1:12">
      <c r="G16"/>
      <c r="H16"/>
      <c r="I16"/>
      <c r="J16"/>
      <c r="K16"/>
      <c r="L16"/>
    </row>
    <row r="17" spans="1:12">
      <c r="G17"/>
      <c r="H17"/>
      <c r="I17"/>
      <c r="J17"/>
      <c r="K17"/>
      <c r="L17"/>
    </row>
    <row r="18" spans="1:12">
      <c r="E18" s="25"/>
      <c r="G18"/>
      <c r="H18"/>
      <c r="I18"/>
      <c r="J18"/>
      <c r="K18"/>
      <c r="L18"/>
    </row>
    <row r="19" spans="1:12">
      <c r="J19"/>
      <c r="K19"/>
      <c r="L19"/>
    </row>
    <row r="20" spans="1:12">
      <c r="J20"/>
      <c r="K20"/>
      <c r="L20"/>
    </row>
    <row r="21" spans="1:12">
      <c r="J21"/>
      <c r="K21"/>
      <c r="L21"/>
    </row>
    <row r="22" spans="1:12">
      <c r="J22"/>
      <c r="K22"/>
      <c r="L22"/>
    </row>
    <row r="23" spans="1:12">
      <c r="J23"/>
      <c r="K23"/>
      <c r="L23"/>
    </row>
    <row r="24" spans="1:12">
      <c r="E24" s="25"/>
      <c r="G24"/>
      <c r="H24"/>
      <c r="I24"/>
      <c r="J24"/>
      <c r="K24"/>
      <c r="L24"/>
    </row>
    <row r="25" spans="1:12">
      <c r="G25"/>
      <c r="H25"/>
      <c r="I25"/>
      <c r="J25"/>
      <c r="K25"/>
      <c r="L25"/>
    </row>
    <row r="26" spans="1:12">
      <c r="G26"/>
      <c r="H26"/>
      <c r="I26"/>
      <c r="J26"/>
      <c r="K26"/>
      <c r="L26"/>
    </row>
    <row r="27" spans="1:12">
      <c r="E27" s="25"/>
      <c r="G27"/>
      <c r="H27"/>
      <c r="I27"/>
      <c r="J27"/>
      <c r="K27"/>
      <c r="L27"/>
    </row>
    <row r="28" spans="1:12">
      <c r="G28"/>
      <c r="H28"/>
      <c r="I28"/>
      <c r="J28"/>
      <c r="K28"/>
      <c r="L28"/>
    </row>
    <row r="29" spans="1:12">
      <c r="I29"/>
      <c r="J29"/>
      <c r="K29"/>
      <c r="L29"/>
    </row>
    <row r="30" spans="1:12">
      <c r="I30"/>
      <c r="J30"/>
      <c r="K30"/>
      <c r="L30"/>
    </row>
    <row r="31" spans="1:12" ht="15.6">
      <c r="A31" s="5" t="s">
        <v>63</v>
      </c>
      <c r="G31" s="5"/>
      <c r="K31"/>
      <c r="L31"/>
    </row>
    <row r="32" spans="1:12">
      <c r="K32"/>
      <c r="L32"/>
    </row>
    <row r="33" spans="5:12">
      <c r="K33"/>
      <c r="L33"/>
    </row>
    <row r="34" spans="5:12">
      <c r="G34"/>
      <c r="K34"/>
      <c r="L34"/>
    </row>
    <row r="35" spans="5:12">
      <c r="G35"/>
      <c r="K35"/>
      <c r="L35"/>
    </row>
    <row r="36" spans="5:12">
      <c r="E36" s="25"/>
      <c r="G36"/>
      <c r="K36"/>
      <c r="L36"/>
    </row>
    <row r="37" spans="5:12">
      <c r="G37"/>
      <c r="K37"/>
      <c r="L37"/>
    </row>
    <row r="38" spans="5:12">
      <c r="G38"/>
      <c r="K38"/>
      <c r="L38"/>
    </row>
    <row r="39" spans="5:12">
      <c r="E39" s="25"/>
      <c r="G39"/>
      <c r="K39"/>
      <c r="L39"/>
    </row>
    <row r="40" spans="5:12">
      <c r="G40"/>
      <c r="K40"/>
      <c r="L40"/>
    </row>
    <row r="41" spans="5:12">
      <c r="K41"/>
    </row>
    <row r="42" spans="5:12">
      <c r="E42" s="25"/>
      <c r="K42"/>
    </row>
    <row r="45" spans="5:12">
      <c r="E45" s="25"/>
    </row>
    <row r="48" spans="5:12">
      <c r="E48" s="25"/>
    </row>
    <row r="51" spans="1:11">
      <c r="E51" s="25"/>
    </row>
    <row r="54" spans="1:11">
      <c r="E54" s="25"/>
    </row>
    <row r="61" spans="1:11" ht="9" customHeight="1">
      <c r="E61" s="25"/>
    </row>
    <row r="62" spans="1:11">
      <c r="E62" s="25"/>
    </row>
    <row r="63" spans="1:11">
      <c r="A63" s="24"/>
      <c r="B63" s="24"/>
      <c r="C63" s="24"/>
      <c r="D63" s="24"/>
      <c r="E63" s="24"/>
      <c r="G63" s="24"/>
      <c r="H63" s="24"/>
      <c r="I63" s="24"/>
      <c r="J63" s="24"/>
      <c r="K63" s="24"/>
    </row>
    <row r="64" spans="1:11">
      <c r="A64" s="26" t="str">
        <f>+Innhold!B53</f>
        <v>Finans Norge / Skadeforsikringsstatistikk</v>
      </c>
      <c r="E64" s="163">
        <f>Innhold!H12</f>
        <v>3</v>
      </c>
      <c r="G64" s="26" t="str">
        <f>+Innhold!B53</f>
        <v>Finans Norge / Skadeforsikringsstatistikk</v>
      </c>
      <c r="K64" s="163">
        <f>+Innhold!H14</f>
        <v>4</v>
      </c>
    </row>
    <row r="65" spans="1:11">
      <c r="A65" s="26" t="str">
        <f>+Innhold!B54</f>
        <v>Premiestatistikk skadeforsikring 4. kvartal 2025</v>
      </c>
      <c r="E65" s="162"/>
      <c r="G65" s="26" t="str">
        <f>+Innhold!B54</f>
        <v>Premiestatistikk skadeforsikring 4. kvartal 2025</v>
      </c>
      <c r="K65" s="162"/>
    </row>
    <row r="68" spans="1:11">
      <c r="A68" s="177"/>
      <c r="B68" s="177"/>
      <c r="C68" s="177"/>
      <c r="D68" s="177"/>
      <c r="E68" s="177"/>
      <c r="F68" s="177"/>
      <c r="G68" s="177"/>
      <c r="H68" s="177"/>
      <c r="I68" s="177"/>
      <c r="J68" s="177"/>
    </row>
    <row r="69" spans="1:11">
      <c r="A69" s="178"/>
      <c r="B69" s="179"/>
      <c r="C69" s="177"/>
      <c r="D69" s="177"/>
      <c r="E69" s="177"/>
      <c r="F69" s="177"/>
      <c r="G69" s="177"/>
      <c r="H69" s="177"/>
      <c r="I69" s="177"/>
      <c r="J69" s="177"/>
    </row>
    <row r="70" spans="1:11">
      <c r="A70" s="177"/>
      <c r="B70" s="177"/>
      <c r="C70" s="177"/>
      <c r="D70" s="177"/>
      <c r="E70" s="177"/>
      <c r="F70" s="177"/>
      <c r="G70" s="177"/>
      <c r="H70" s="177"/>
      <c r="I70" s="177"/>
      <c r="J70" s="177"/>
    </row>
    <row r="71" spans="1:11">
      <c r="A71" s="178"/>
      <c r="B71" s="179"/>
      <c r="C71" s="177"/>
      <c r="D71" s="177"/>
      <c r="E71" s="177"/>
      <c r="F71" s="177"/>
      <c r="G71" s="177"/>
      <c r="H71" s="177"/>
      <c r="I71" s="177"/>
      <c r="J71" s="177"/>
    </row>
    <row r="72" spans="1:11">
      <c r="A72" s="177"/>
      <c r="B72" s="177"/>
      <c r="C72" s="177"/>
      <c r="D72" s="177"/>
      <c r="E72" s="177"/>
      <c r="F72" s="177"/>
      <c r="G72" s="177"/>
      <c r="H72" s="177"/>
      <c r="I72" s="177"/>
      <c r="J72" s="177"/>
    </row>
    <row r="73" spans="1:11">
      <c r="A73" s="180" t="s">
        <v>59</v>
      </c>
      <c r="B73" s="177"/>
      <c r="C73" s="177"/>
      <c r="D73" s="177"/>
      <c r="E73" s="177"/>
      <c r="F73" s="177"/>
      <c r="G73" s="177"/>
      <c r="H73" s="177"/>
      <c r="I73" s="177"/>
      <c r="J73" s="177"/>
    </row>
    <row r="74" spans="1:11">
      <c r="A74" s="178" t="s">
        <v>82</v>
      </c>
      <c r="B74" s="179">
        <f>+VLOOKUP(A74,'Tab5'!$A$7:$U$36,7,FALSE)/100</f>
        <v>0.26198278724806268</v>
      </c>
      <c r="C74" s="178">
        <v>1</v>
      </c>
      <c r="D74" s="178">
        <v>0</v>
      </c>
      <c r="E74" s="178">
        <v>0</v>
      </c>
      <c r="F74" s="178">
        <v>0</v>
      </c>
      <c r="G74" s="178"/>
      <c r="H74" s="178"/>
      <c r="I74" s="178">
        <v>0</v>
      </c>
      <c r="J74" s="177"/>
    </row>
    <row r="75" spans="1:11">
      <c r="A75" s="178" t="s">
        <v>81</v>
      </c>
      <c r="B75" s="179">
        <f>+VLOOKUP(A75,'Tab5'!$A$7:$U$36,7,FALSE)/100</f>
        <v>0.20554180089605467</v>
      </c>
      <c r="C75" s="178">
        <v>1</v>
      </c>
      <c r="D75" s="178">
        <v>0</v>
      </c>
      <c r="E75" s="178">
        <v>0</v>
      </c>
      <c r="F75" s="178">
        <v>0</v>
      </c>
      <c r="G75" s="178"/>
      <c r="H75" s="178"/>
      <c r="I75" s="178">
        <v>0</v>
      </c>
      <c r="J75" s="177"/>
    </row>
    <row r="76" spans="1:11">
      <c r="A76" s="178" t="s">
        <v>84</v>
      </c>
      <c r="B76" s="179">
        <f>+VLOOKUP(A76,'Tab5'!$A$7:$U$36,7,FALSE)/100</f>
        <v>0.12405297941163149</v>
      </c>
      <c r="C76" s="178">
        <v>1</v>
      </c>
      <c r="D76" s="178">
        <v>0</v>
      </c>
      <c r="E76" s="178">
        <v>0</v>
      </c>
      <c r="F76" s="178">
        <v>0</v>
      </c>
      <c r="G76" s="178"/>
      <c r="H76" s="178"/>
      <c r="I76" s="178">
        <v>0</v>
      </c>
      <c r="J76" s="177"/>
    </row>
    <row r="77" spans="1:11">
      <c r="A77" s="178" t="s">
        <v>152</v>
      </c>
      <c r="B77" s="179">
        <f>+VLOOKUP(A77,'Tab5'!$A$7:$U$36,7,FALSE)/100</f>
        <v>0.18630586781632752</v>
      </c>
      <c r="C77" s="178">
        <v>1</v>
      </c>
      <c r="D77" s="178">
        <v>0</v>
      </c>
      <c r="E77" s="178">
        <v>0</v>
      </c>
      <c r="F77" s="178">
        <v>0</v>
      </c>
      <c r="G77" s="178"/>
      <c r="H77" s="178"/>
      <c r="I77" s="178">
        <v>0</v>
      </c>
      <c r="J77" s="177"/>
    </row>
    <row r="78" spans="1:11">
      <c r="A78" s="178" t="s">
        <v>21</v>
      </c>
      <c r="B78" s="179">
        <f>1-SUM(B74:B77)</f>
        <v>0.22211656462792362</v>
      </c>
      <c r="C78" s="178">
        <v>1</v>
      </c>
      <c r="D78" s="178">
        <v>0</v>
      </c>
      <c r="E78" s="178">
        <v>0</v>
      </c>
      <c r="F78" s="178">
        <v>0</v>
      </c>
      <c r="G78" s="178"/>
      <c r="H78" s="178"/>
      <c r="I78" s="178">
        <v>0</v>
      </c>
      <c r="J78" s="177"/>
    </row>
    <row r="79" spans="1:11">
      <c r="A79" s="177"/>
      <c r="B79" s="177"/>
      <c r="C79" s="177"/>
      <c r="D79" s="177"/>
      <c r="E79" s="177"/>
      <c r="F79" s="177"/>
      <c r="G79" s="177"/>
      <c r="H79" s="177"/>
      <c r="I79" s="177"/>
      <c r="J79" s="177"/>
    </row>
    <row r="80" spans="1:11">
      <c r="A80" s="177"/>
      <c r="B80" s="177"/>
      <c r="C80" s="177"/>
      <c r="D80" s="177"/>
      <c r="E80" s="177"/>
      <c r="F80" s="177"/>
      <c r="G80" s="177"/>
      <c r="H80" s="177"/>
      <c r="I80" s="177"/>
      <c r="J80" s="177"/>
    </row>
    <row r="81" spans="1:17">
      <c r="A81" s="180" t="s">
        <v>62</v>
      </c>
      <c r="B81" s="177"/>
      <c r="C81" s="177"/>
      <c r="D81" s="177"/>
      <c r="E81" s="177"/>
      <c r="F81" s="177"/>
      <c r="G81" s="177"/>
      <c r="H81" s="177"/>
      <c r="I81" s="177"/>
      <c r="J81" s="177"/>
    </row>
    <row r="82" spans="1:17">
      <c r="A82" s="178" t="s">
        <v>51</v>
      </c>
      <c r="B82" s="178">
        <f>+'Tab3'!F26/1000</f>
        <v>18072.848000000002</v>
      </c>
      <c r="C82" s="178">
        <f>+'Tab3'!G26/1000</f>
        <v>20544.914000000001</v>
      </c>
      <c r="D82" s="177"/>
      <c r="E82" s="177"/>
      <c r="F82" s="177"/>
      <c r="G82" s="177"/>
      <c r="H82" s="177"/>
      <c r="I82" s="177"/>
      <c r="J82" s="177"/>
    </row>
    <row r="83" spans="1:17">
      <c r="A83" s="178"/>
      <c r="B83" s="181" t="str">
        <f>Dato_1årsiden</f>
        <v>31.12.2024</v>
      </c>
      <c r="C83" s="181" t="str">
        <f>Dato_nå</f>
        <v>31.12.2025</v>
      </c>
      <c r="D83" s="177"/>
      <c r="E83" s="177"/>
      <c r="F83" s="177"/>
      <c r="G83" s="177"/>
      <c r="H83" s="177"/>
      <c r="I83" s="177"/>
      <c r="J83" s="177"/>
    </row>
    <row r="84" spans="1:17">
      <c r="A84" s="178" t="s">
        <v>18</v>
      </c>
      <c r="B84" s="182">
        <f>+'Tab3'!F22/1000</f>
        <v>3495.0810000000001</v>
      </c>
      <c r="C84" s="182">
        <f>+'Tab3'!G22/1000</f>
        <v>3884.3009999999999</v>
      </c>
      <c r="D84" s="177"/>
      <c r="E84" s="177"/>
      <c r="F84" s="177"/>
      <c r="G84" s="177"/>
      <c r="H84" s="177"/>
      <c r="I84" s="177"/>
      <c r="J84" s="177"/>
    </row>
    <row r="85" spans="1:17">
      <c r="A85" s="178" t="s">
        <v>54</v>
      </c>
      <c r="B85" s="182">
        <f>+'Tab3'!F23/1000</f>
        <v>11926.422</v>
      </c>
      <c r="C85" s="182">
        <f>+'Tab3'!G23/1000</f>
        <v>13750.808999999999</v>
      </c>
      <c r="D85" s="177"/>
      <c r="E85" s="177"/>
      <c r="F85" s="177"/>
      <c r="G85" s="177"/>
      <c r="H85" s="177"/>
      <c r="I85" s="177"/>
      <c r="J85" s="177"/>
    </row>
    <row r="86" spans="1:17">
      <c r="A86" s="178" t="s">
        <v>55</v>
      </c>
      <c r="B86" s="182">
        <f>'Tab3'!F26/1000-B84-B85</f>
        <v>2651.3450000000012</v>
      </c>
      <c r="C86" s="182">
        <f>'Tab3'!G26/1000-C84-C85</f>
        <v>2909.8040000000019</v>
      </c>
      <c r="D86" s="177"/>
      <c r="E86" s="177"/>
      <c r="F86" s="177"/>
      <c r="G86" s="177"/>
      <c r="H86" s="177"/>
      <c r="I86" s="177"/>
      <c r="J86" s="177"/>
    </row>
    <row r="87" spans="1:17">
      <c r="A87" s="178" t="s">
        <v>85</v>
      </c>
      <c r="B87" s="182">
        <f>+'Tab3'!J26/1000</f>
        <v>13529.592000000001</v>
      </c>
      <c r="C87" s="182">
        <f>+'Tab3'!K26/1000</f>
        <v>14735.084999999999</v>
      </c>
      <c r="D87" s="177"/>
      <c r="E87" s="177"/>
      <c r="F87" s="177"/>
      <c r="G87" s="177"/>
      <c r="H87" s="177"/>
      <c r="I87" s="177"/>
      <c r="J87" s="177"/>
    </row>
    <row r="88" spans="1:17">
      <c r="A88" s="178" t="s">
        <v>52</v>
      </c>
      <c r="B88" s="182">
        <f>'Tab3'!F30/1000+'Tab3'!J30/1000</f>
        <v>1583.0210000000002</v>
      </c>
      <c r="C88" s="182">
        <f>'Tab3'!G30/1000+'Tab3'!K30/1000</f>
        <v>1748.193</v>
      </c>
      <c r="D88" s="177"/>
      <c r="E88" s="177"/>
      <c r="F88" s="177"/>
      <c r="G88" s="177"/>
      <c r="H88" s="177"/>
      <c r="I88" s="177"/>
      <c r="J88" s="177"/>
    </row>
    <row r="89" spans="1:17">
      <c r="A89" s="178" t="s">
        <v>53</v>
      </c>
      <c r="B89" s="182">
        <f>+'Tab3'!J31/1000</f>
        <v>2910.8960000000002</v>
      </c>
      <c r="C89" s="182">
        <f>+'Tab3'!K31/1000</f>
        <v>3050.8249999999998</v>
      </c>
      <c r="D89" s="177"/>
      <c r="E89" s="177"/>
      <c r="F89" s="177"/>
      <c r="G89" s="177"/>
      <c r="H89" s="177"/>
      <c r="I89" s="177"/>
      <c r="J89" s="177"/>
    </row>
    <row r="90" spans="1:17">
      <c r="A90" s="178" t="s">
        <v>25</v>
      </c>
      <c r="B90" s="182">
        <f>+'Tab3'!F41/1000</f>
        <v>4847.076</v>
      </c>
      <c r="C90" s="182">
        <f>+'Tab3'!G41/1000</f>
        <v>5396.6970000000001</v>
      </c>
      <c r="D90" s="177"/>
      <c r="E90" s="177"/>
      <c r="F90" s="177"/>
      <c r="G90" s="177"/>
      <c r="H90" s="177"/>
      <c r="I90" s="177"/>
      <c r="J90" s="177"/>
    </row>
    <row r="91" spans="1:17">
      <c r="A91" s="178" t="s">
        <v>26</v>
      </c>
      <c r="B91" s="182">
        <f>+'Tab3'!J42/1000</f>
        <v>3313.6619999999998</v>
      </c>
      <c r="C91" s="182">
        <f>+'Tab3'!K42/1000</f>
        <v>3508.8110000000001</v>
      </c>
      <c r="D91" s="177"/>
      <c r="E91" s="177"/>
      <c r="F91" s="177"/>
      <c r="G91" s="177"/>
      <c r="H91" s="177"/>
      <c r="I91" s="177"/>
      <c r="J91" s="177"/>
    </row>
    <row r="92" spans="1:17">
      <c r="A92" s="177"/>
      <c r="B92" s="177"/>
      <c r="C92" s="177"/>
      <c r="D92" s="177"/>
      <c r="E92" s="177"/>
      <c r="F92" s="177"/>
      <c r="G92" s="177"/>
      <c r="H92" s="177"/>
      <c r="I92" s="177"/>
      <c r="J92" s="177"/>
    </row>
    <row r="93" spans="1:17">
      <c r="A93" s="177"/>
      <c r="B93" s="177"/>
      <c r="C93" s="177"/>
      <c r="D93" s="177"/>
      <c r="E93" s="177"/>
      <c r="F93" s="177"/>
      <c r="G93" s="177"/>
      <c r="H93" s="177"/>
      <c r="I93" s="177"/>
      <c r="J93" s="177"/>
    </row>
    <row r="94" spans="1:17">
      <c r="A94" s="177"/>
      <c r="B94" s="177"/>
      <c r="C94" s="177"/>
      <c r="D94" s="177"/>
      <c r="E94" s="177"/>
      <c r="F94" s="177"/>
      <c r="G94" s="177"/>
      <c r="H94" s="177"/>
      <c r="I94" s="177"/>
      <c r="J94" s="177"/>
    </row>
    <row r="95" spans="1:17">
      <c r="A95" s="180" t="s">
        <v>61</v>
      </c>
      <c r="B95" s="177"/>
      <c r="C95" s="177"/>
      <c r="D95" s="177"/>
      <c r="E95" s="177"/>
      <c r="F95" s="177"/>
      <c r="G95" s="183" t="s">
        <v>79</v>
      </c>
      <c r="H95" s="177"/>
      <c r="I95" s="177"/>
      <c r="J95" s="177"/>
    </row>
    <row r="96" spans="1:17">
      <c r="A96" s="178"/>
      <c r="B96" s="184">
        <v>42004</v>
      </c>
      <c r="C96" s="184">
        <v>42369</v>
      </c>
      <c r="D96" s="184">
        <v>42735</v>
      </c>
      <c r="E96" s="184" t="str">
        <f>G96</f>
        <v>31.12.2025</v>
      </c>
      <c r="F96" s="184"/>
      <c r="G96" s="184" t="str">
        <f>C83</f>
        <v>31.12.2025</v>
      </c>
      <c r="H96" s="184"/>
      <c r="I96" s="184"/>
      <c r="J96" s="185"/>
      <c r="K96" s="63"/>
      <c r="L96" s="63"/>
      <c r="M96" s="63"/>
      <c r="N96" s="63"/>
      <c r="O96" s="63"/>
      <c r="P96" s="63"/>
      <c r="Q96" s="63"/>
    </row>
    <row r="97" spans="1:17">
      <c r="A97" s="178"/>
      <c r="B97" s="179">
        <f>B98/B101</f>
        <v>0.38367106973506798</v>
      </c>
      <c r="C97" s="179">
        <f>C98/C101</f>
        <v>0.38262458117320863</v>
      </c>
      <c r="D97" s="179">
        <f>D98/D101</f>
        <v>0.37475650653602993</v>
      </c>
      <c r="E97" s="179">
        <f>E98/E101</f>
        <v>0.29084296042435853</v>
      </c>
      <c r="F97" s="179"/>
      <c r="G97" s="179">
        <f>G98/G101</f>
        <v>0.29084296042435853</v>
      </c>
      <c r="H97" s="179"/>
      <c r="I97" s="179"/>
      <c r="J97" s="179"/>
      <c r="K97" s="65"/>
      <c r="L97" s="65"/>
      <c r="M97" s="65"/>
      <c r="N97" s="65"/>
      <c r="O97" s="65"/>
      <c r="P97" s="65"/>
      <c r="Q97" s="65"/>
    </row>
    <row r="98" spans="1:17">
      <c r="A98" s="178" t="s">
        <v>58</v>
      </c>
      <c r="B98" s="186">
        <v>7884.6679999999997</v>
      </c>
      <c r="C98" s="186">
        <v>7875.8249999999998</v>
      </c>
      <c r="D98" s="186">
        <v>7750.8190000000004</v>
      </c>
      <c r="E98" s="186">
        <f>G98</f>
        <v>11959.886</v>
      </c>
      <c r="F98" s="178"/>
      <c r="G98" s="178">
        <f>('Tab3'!G19+'Tab3'!K19)/1000</f>
        <v>11959.886</v>
      </c>
      <c r="H98" s="178"/>
      <c r="I98" s="178"/>
      <c r="J98" s="178"/>
      <c r="K98"/>
      <c r="L98"/>
      <c r="M98"/>
      <c r="N98"/>
      <c r="O98"/>
      <c r="P98"/>
      <c r="Q98"/>
    </row>
    <row r="99" spans="1:17">
      <c r="A99" s="178" t="s">
        <v>57</v>
      </c>
      <c r="B99" s="186">
        <f>B101-B98</f>
        <v>12665.925000000001</v>
      </c>
      <c r="C99" s="186">
        <f>C101-C98</f>
        <v>12707.862999999998</v>
      </c>
      <c r="D99" s="186">
        <f>D101-D98</f>
        <v>12931.460999999999</v>
      </c>
      <c r="E99" s="186">
        <f>E101-E98</f>
        <v>29161.57</v>
      </c>
      <c r="F99" s="178"/>
      <c r="G99" s="178">
        <f>G101-G98</f>
        <v>29161.57</v>
      </c>
      <c r="H99" s="178"/>
      <c r="I99" s="178"/>
      <c r="J99" s="178"/>
      <c r="K99"/>
      <c r="L99"/>
      <c r="M99"/>
      <c r="N99"/>
      <c r="O99"/>
      <c r="P99"/>
      <c r="Q99"/>
    </row>
    <row r="100" spans="1:17">
      <c r="A100" s="178"/>
      <c r="B100" s="186"/>
      <c r="C100" s="186"/>
      <c r="D100" s="186"/>
      <c r="E100" s="186"/>
      <c r="F100" s="178"/>
      <c r="G100" s="178"/>
      <c r="H100" s="178"/>
      <c r="I100" s="178"/>
      <c r="J100" s="178"/>
      <c r="K100"/>
      <c r="L100"/>
    </row>
    <row r="101" spans="1:17">
      <c r="A101" s="178" t="s">
        <v>56</v>
      </c>
      <c r="B101" s="186">
        <v>20550.593000000001</v>
      </c>
      <c r="C101" s="186">
        <v>20583.687999999998</v>
      </c>
      <c r="D101" s="186">
        <v>20682.28</v>
      </c>
      <c r="E101" s="186">
        <f>G101</f>
        <v>41121.455999999998</v>
      </c>
      <c r="F101" s="178"/>
      <c r="G101" s="178">
        <f>('Tab3'!G12+'Tab3'!K12)/1000</f>
        <v>41121.455999999998</v>
      </c>
      <c r="H101" s="178"/>
      <c r="I101" s="178"/>
      <c r="J101" s="178"/>
      <c r="K101"/>
      <c r="L101"/>
      <c r="M101"/>
      <c r="N101"/>
      <c r="O101"/>
      <c r="P101"/>
      <c r="Q101"/>
    </row>
    <row r="102" spans="1:17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</row>
    <row r="103" spans="1:17">
      <c r="A103" s="177"/>
      <c r="B103" s="177"/>
      <c r="C103" s="177"/>
      <c r="D103" s="177"/>
      <c r="E103" s="177"/>
      <c r="F103" s="177"/>
      <c r="G103" s="177"/>
      <c r="H103" s="177"/>
      <c r="I103" s="177"/>
      <c r="J103" s="177"/>
    </row>
    <row r="104" spans="1:17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</row>
    <row r="105" spans="1:17">
      <c r="A105" s="180" t="s">
        <v>60</v>
      </c>
      <c r="B105" s="177"/>
      <c r="C105" s="177"/>
      <c r="D105" s="177"/>
      <c r="E105" s="177"/>
      <c r="F105" s="177"/>
      <c r="G105" s="177"/>
      <c r="H105" s="177"/>
      <c r="I105" s="177"/>
      <c r="J105" s="177"/>
    </row>
    <row r="106" spans="1:17">
      <c r="A106" s="177" t="s">
        <v>51</v>
      </c>
      <c r="B106" s="187">
        <f>'Tab3'!G48</f>
        <v>68437878</v>
      </c>
      <c r="C106" s="177"/>
      <c r="D106" s="177"/>
      <c r="E106" s="177"/>
      <c r="F106" s="177"/>
      <c r="G106" s="177"/>
      <c r="H106" s="177"/>
      <c r="I106" s="177"/>
      <c r="J106" s="177"/>
    </row>
    <row r="107" spans="1:17">
      <c r="A107" s="177" t="s">
        <v>85</v>
      </c>
      <c r="B107" s="187">
        <f>'Tab3'!K48</f>
        <v>38835265</v>
      </c>
      <c r="C107" s="177"/>
      <c r="D107" s="177"/>
      <c r="E107" s="177"/>
      <c r="F107" s="177"/>
      <c r="G107" s="177"/>
      <c r="H107" s="177"/>
      <c r="I107" s="177"/>
      <c r="J107" s="177"/>
    </row>
    <row r="112" spans="1:17">
      <c r="A112" s="64"/>
      <c r="B112"/>
    </row>
    <row r="113" spans="1:2">
      <c r="A113" s="64"/>
      <c r="B113"/>
    </row>
    <row r="114" spans="1:2">
      <c r="A114" s="64"/>
      <c r="B114"/>
    </row>
    <row r="115" spans="1:2">
      <c r="A115" s="64"/>
      <c r="B115"/>
    </row>
    <row r="116" spans="1:2">
      <c r="A116" s="64"/>
      <c r="B116"/>
    </row>
    <row r="117" spans="1:2">
      <c r="A117" s="64"/>
      <c r="B117"/>
    </row>
    <row r="118" spans="1:2">
      <c r="A118" s="64"/>
      <c r="B118"/>
    </row>
    <row r="119" spans="1:2">
      <c r="A119" s="64"/>
      <c r="B119"/>
    </row>
    <row r="120" spans="1:2">
      <c r="A120" s="64"/>
      <c r="B120"/>
    </row>
    <row r="121" spans="1:2">
      <c r="A121" s="64"/>
      <c r="B121"/>
    </row>
    <row r="122" spans="1:2">
      <c r="A122" s="64"/>
      <c r="B122"/>
    </row>
    <row r="123" spans="1:2">
      <c r="A123" s="64"/>
      <c r="B123"/>
    </row>
    <row r="124" spans="1:2">
      <c r="A124" s="64"/>
      <c r="B124"/>
    </row>
    <row r="125" spans="1:2">
      <c r="A125" s="64"/>
      <c r="B125"/>
    </row>
    <row r="126" spans="1:2">
      <c r="A126" s="64"/>
      <c r="B126"/>
    </row>
    <row r="127" spans="1:2">
      <c r="A127" s="64"/>
      <c r="B127"/>
    </row>
    <row r="128" spans="1:2">
      <c r="A128" s="64"/>
      <c r="B128"/>
    </row>
    <row r="129" spans="1:2">
      <c r="A129" s="64"/>
      <c r="B129"/>
    </row>
    <row r="130" spans="1:2">
      <c r="A130" s="64"/>
      <c r="B130"/>
    </row>
    <row r="131" spans="1:2">
      <c r="A131" s="64"/>
      <c r="B131"/>
    </row>
    <row r="132" spans="1:2">
      <c r="A132" s="64"/>
      <c r="B132"/>
    </row>
    <row r="133" spans="1:2">
      <c r="A133" s="64"/>
      <c r="B133"/>
    </row>
    <row r="134" spans="1:2">
      <c r="A134" s="64"/>
      <c r="B134"/>
    </row>
    <row r="135" spans="1:2">
      <c r="A135" s="64"/>
      <c r="B135"/>
    </row>
    <row r="136" spans="1:2">
      <c r="A136" s="64"/>
      <c r="B136"/>
    </row>
    <row r="137" spans="1:2">
      <c r="A137" s="64"/>
      <c r="B137"/>
    </row>
    <row r="138" spans="1:2">
      <c r="A138" s="64"/>
      <c r="B138"/>
    </row>
    <row r="139" spans="1:2">
      <c r="A139" s="64"/>
      <c r="B139"/>
    </row>
    <row r="140" spans="1:2">
      <c r="A140" s="64"/>
      <c r="B140"/>
    </row>
    <row r="141" spans="1:2">
      <c r="A141" s="64"/>
      <c r="B141"/>
    </row>
    <row r="142" spans="1:2">
      <c r="A142" s="64"/>
      <c r="B142"/>
    </row>
    <row r="143" spans="1:2">
      <c r="A143" s="64"/>
      <c r="B143"/>
    </row>
    <row r="144" spans="1:2">
      <c r="A144" s="64"/>
      <c r="B144"/>
    </row>
    <row r="145" spans="1:2">
      <c r="A145" s="64"/>
      <c r="B145"/>
    </row>
    <row r="146" spans="1:2">
      <c r="A146" s="64"/>
      <c r="B146"/>
    </row>
    <row r="147" spans="1:2">
      <c r="A147" s="64"/>
      <c r="B147"/>
    </row>
    <row r="148" spans="1:2">
      <c r="A148" s="64"/>
      <c r="B148"/>
    </row>
    <row r="149" spans="1:2">
      <c r="A149" s="64"/>
      <c r="B149"/>
    </row>
    <row r="150" spans="1:2">
      <c r="A150" s="64"/>
      <c r="B150"/>
    </row>
    <row r="151" spans="1:2">
      <c r="A151" s="64"/>
      <c r="B151"/>
    </row>
    <row r="152" spans="1:2">
      <c r="A152" s="64"/>
      <c r="B152"/>
    </row>
    <row r="153" spans="1:2">
      <c r="A153" s="64"/>
      <c r="B153"/>
    </row>
    <row r="154" spans="1:2">
      <c r="A154" s="64"/>
      <c r="B154"/>
    </row>
    <row r="155" spans="1:2">
      <c r="A155" s="64"/>
      <c r="B155"/>
    </row>
    <row r="156" spans="1:2">
      <c r="A156" s="67"/>
      <c r="B156"/>
    </row>
    <row r="157" spans="1:2">
      <c r="A157" s="64"/>
      <c r="B157"/>
    </row>
    <row r="158" spans="1:2">
      <c r="A158" s="67"/>
      <c r="B158"/>
    </row>
    <row r="159" spans="1:2">
      <c r="A159" s="67"/>
      <c r="B159"/>
    </row>
    <row r="160" spans="1:2">
      <c r="A160" s="67"/>
      <c r="B160"/>
    </row>
    <row r="161" spans="1:2">
      <c r="A161" s="67"/>
      <c r="B161"/>
    </row>
    <row r="162" spans="1:2">
      <c r="A162" s="67"/>
      <c r="B162"/>
    </row>
    <row r="163" spans="1:2">
      <c r="A163" s="71"/>
      <c r="B163"/>
    </row>
    <row r="164" spans="1:2">
      <c r="A164" s="71"/>
      <c r="B164"/>
    </row>
    <row r="165" spans="1:2">
      <c r="A165" s="71"/>
      <c r="B165"/>
    </row>
    <row r="166" spans="1:2">
      <c r="A166" s="71"/>
      <c r="B166"/>
    </row>
    <row r="167" spans="1:2">
      <c r="A167" s="71"/>
      <c r="B167"/>
    </row>
    <row r="168" spans="1:2">
      <c r="A168" s="71"/>
      <c r="B168"/>
    </row>
    <row r="169" spans="1:2">
      <c r="A169" s="71"/>
      <c r="B169"/>
    </row>
    <row r="170" spans="1:2">
      <c r="A170" s="71"/>
      <c r="B170"/>
    </row>
    <row r="171" spans="1:2">
      <c r="A171" s="71"/>
      <c r="B171"/>
    </row>
    <row r="172" spans="1:2">
      <c r="A172" s="71"/>
      <c r="B172"/>
    </row>
    <row r="173" spans="1:2">
      <c r="A173" s="71"/>
      <c r="B173"/>
    </row>
    <row r="174" spans="1:2">
      <c r="A174" s="71"/>
      <c r="B174"/>
    </row>
    <row r="175" spans="1:2">
      <c r="A175" s="71"/>
      <c r="B175"/>
    </row>
    <row r="176" spans="1:2">
      <c r="A176" s="71"/>
      <c r="B176"/>
    </row>
    <row r="177" spans="1:3">
      <c r="A177" s="71"/>
      <c r="B177"/>
    </row>
    <row r="178" spans="1:3">
      <c r="A178" s="71"/>
      <c r="B178"/>
    </row>
    <row r="179" spans="1:3">
      <c r="A179" s="71"/>
      <c r="B179"/>
    </row>
    <row r="180" spans="1:3">
      <c r="A180" s="71"/>
      <c r="B180"/>
    </row>
    <row r="181" spans="1:3">
      <c r="A181" s="71"/>
      <c r="B181"/>
      <c r="C181"/>
    </row>
    <row r="182" spans="1:3">
      <c r="A182" s="71"/>
      <c r="B182"/>
    </row>
    <row r="183" spans="1:3">
      <c r="A183" s="71"/>
      <c r="B183"/>
    </row>
    <row r="184" spans="1:3">
      <c r="A184" s="71"/>
      <c r="B184"/>
    </row>
    <row r="185" spans="1:3">
      <c r="A185" s="71"/>
      <c r="B185"/>
    </row>
    <row r="186" spans="1:3">
      <c r="A186" s="71"/>
      <c r="B186"/>
    </row>
    <row r="187" spans="1:3">
      <c r="A187" s="71"/>
      <c r="B187"/>
    </row>
    <row r="188" spans="1:3">
      <c r="A188" s="71"/>
      <c r="B188"/>
    </row>
    <row r="189" spans="1:3">
      <c r="A189" s="71"/>
      <c r="B189"/>
    </row>
    <row r="190" spans="1:3">
      <c r="A190" s="71"/>
      <c r="B190"/>
    </row>
  </sheetData>
  <mergeCells count="2">
    <mergeCell ref="K64:K65"/>
    <mergeCell ref="E64:E65"/>
  </mergeCells>
  <phoneticPr fontId="0" type="noConversion"/>
  <hyperlinks>
    <hyperlink ref="A2" location="Innhold!A11" tooltip="Move to Tab2" display="Tilbake til innholdsfortegnelsen" xr:uid="{00000000-0004-0000-0300-000000000000}"/>
    <hyperlink ref="A1" location="Innhold!A1" tooltip="Move to Tab2" display="Tilbake til innholdsfortegnelsen" xr:uid="{00000000-0004-0000-0300-000001000000}"/>
  </hyperlinks>
  <pageMargins left="0.78740157480314965" right="0.78740157480314965" top="0.98425196850393704" bottom="0.19685039370078741" header="3.937007874015748E-2" footer="3.937007874015748E-2"/>
  <pageSetup paperSize="9" scale="94" orientation="portrait" horizontalDpi="300" verticalDpi="300" r:id="rId1"/>
  <headerFooter alignWithMargins="0"/>
  <rowBreaks count="1" manualBreakCount="1">
    <brk id="65" max="16383" man="1"/>
  </rowBreaks>
  <ignoredErrors>
    <ignoredError sqref="E9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6"/>
  <sheetViews>
    <sheetView showGridLines="0" showRowColHeaders="0" zoomScaleNormal="100" workbookViewId="0"/>
  </sheetViews>
  <sheetFormatPr baseColWidth="10" defaultColWidth="11.44140625" defaultRowHeight="13.2"/>
  <cols>
    <col min="1" max="1" width="38.6640625" style="1" customWidth="1"/>
    <col min="2" max="4" width="14.109375" style="1" customWidth="1"/>
    <col min="5" max="5" width="6.6640625" style="1" customWidth="1"/>
    <col min="6" max="8" width="14.109375" style="1" customWidth="1"/>
    <col min="9" max="9" width="6.6640625" style="1" customWidth="1"/>
    <col min="10" max="12" width="14.109375" style="1" customWidth="1"/>
    <col min="16" max="16384" width="11.44140625" style="1"/>
  </cols>
  <sheetData>
    <row r="1" spans="1:12" ht="5.25" customHeight="1"/>
    <row r="2" spans="1:12">
      <c r="A2" s="69" t="s">
        <v>0</v>
      </c>
      <c r="B2" s="3"/>
      <c r="C2" s="3"/>
      <c r="F2" s="3"/>
      <c r="G2" s="3"/>
      <c r="J2" s="3"/>
      <c r="K2" s="3"/>
    </row>
    <row r="3" spans="1:12" ht="6" customHeight="1">
      <c r="A3" s="4"/>
      <c r="B3" s="3"/>
      <c r="C3" s="3"/>
      <c r="F3" s="3"/>
      <c r="G3" s="3"/>
      <c r="J3" s="3"/>
      <c r="K3" s="3"/>
    </row>
    <row r="4" spans="1:12" ht="16.2" thickBot="1">
      <c r="A4" s="5" t="s">
        <v>47</v>
      </c>
      <c r="B4" s="23"/>
      <c r="C4" s="23" t="s">
        <v>104</v>
      </c>
      <c r="F4" s="23"/>
      <c r="G4" s="23" t="s">
        <v>91</v>
      </c>
      <c r="J4" s="23"/>
      <c r="K4" s="23" t="s">
        <v>92</v>
      </c>
    </row>
    <row r="5" spans="1:12">
      <c r="A5" s="7"/>
      <c r="B5" s="166" t="s">
        <v>1</v>
      </c>
      <c r="C5" s="165"/>
      <c r="D5" s="35" t="s">
        <v>10</v>
      </c>
      <c r="F5" s="164" t="s">
        <v>1</v>
      </c>
      <c r="G5" s="165"/>
      <c r="H5" s="35" t="s">
        <v>10</v>
      </c>
      <c r="J5" s="164" t="s">
        <v>1</v>
      </c>
      <c r="K5" s="165"/>
      <c r="L5" s="35" t="s">
        <v>10</v>
      </c>
    </row>
    <row r="6" spans="1:12" ht="13.8" thickBot="1">
      <c r="A6" s="32" t="s">
        <v>9</v>
      </c>
      <c r="B6" s="33" t="s">
        <v>154</v>
      </c>
      <c r="C6" s="61" t="s">
        <v>155</v>
      </c>
      <c r="D6" s="36" t="s">
        <v>11</v>
      </c>
      <c r="F6" s="89" t="s">
        <v>154</v>
      </c>
      <c r="G6" s="61" t="s">
        <v>155</v>
      </c>
      <c r="H6" s="36" t="s">
        <v>11</v>
      </c>
      <c r="J6" s="89" t="s">
        <v>154</v>
      </c>
      <c r="K6" s="61" t="s">
        <v>155</v>
      </c>
      <c r="L6" s="36" t="s">
        <v>11</v>
      </c>
    </row>
    <row r="7" spans="1:12">
      <c r="A7" s="44" t="s">
        <v>12</v>
      </c>
      <c r="B7" s="54"/>
      <c r="C7" s="27"/>
      <c r="D7" s="34"/>
      <c r="F7" s="88"/>
      <c r="G7" s="27"/>
      <c r="H7" s="34"/>
      <c r="J7" s="88"/>
      <c r="K7" s="27"/>
      <c r="L7" s="34"/>
    </row>
    <row r="8" spans="1:12">
      <c r="A8" s="46" t="s">
        <v>13</v>
      </c>
      <c r="B8" s="55">
        <v>29702982</v>
      </c>
      <c r="C8" s="55">
        <v>34527544</v>
      </c>
      <c r="D8" s="75">
        <v>16.242685667048512</v>
      </c>
      <c r="F8" s="85">
        <v>25479982</v>
      </c>
      <c r="G8" s="55">
        <v>29815479</v>
      </c>
      <c r="H8" s="75">
        <v>17.015306368740763</v>
      </c>
      <c r="J8" s="85">
        <v>4223000</v>
      </c>
      <c r="K8" s="55">
        <v>4712065</v>
      </c>
      <c r="L8" s="75">
        <v>11.580985081695477</v>
      </c>
    </row>
    <row r="9" spans="1:12">
      <c r="A9" s="46" t="s">
        <v>14</v>
      </c>
      <c r="B9" s="55">
        <v>1851997</v>
      </c>
      <c r="C9" s="55">
        <v>2122147</v>
      </c>
      <c r="D9" s="75">
        <v>14.586956674335866</v>
      </c>
      <c r="F9" s="85">
        <v>18049</v>
      </c>
      <c r="G9" s="55">
        <v>24127</v>
      </c>
      <c r="H9" s="75">
        <v>33.674995844645132</v>
      </c>
      <c r="J9" s="85">
        <v>1833948</v>
      </c>
      <c r="K9" s="55">
        <v>2098020</v>
      </c>
      <c r="L9" s="75">
        <v>14.399099647318245</v>
      </c>
    </row>
    <row r="10" spans="1:12">
      <c r="A10" s="46" t="s">
        <v>15</v>
      </c>
      <c r="B10" s="55">
        <v>757211</v>
      </c>
      <c r="C10" s="55">
        <v>844139</v>
      </c>
      <c r="D10" s="75">
        <v>11.480023401667435</v>
      </c>
      <c r="F10" s="85">
        <v>727687</v>
      </c>
      <c r="G10" s="55">
        <v>810132</v>
      </c>
      <c r="H10" s="75">
        <v>11.329733800383956</v>
      </c>
      <c r="J10" s="85">
        <v>29524</v>
      </c>
      <c r="K10" s="55">
        <v>34007</v>
      </c>
      <c r="L10" s="75">
        <v>15.184256875762092</v>
      </c>
    </row>
    <row r="11" spans="1:12">
      <c r="A11" s="46" t="s">
        <v>16</v>
      </c>
      <c r="B11" s="55">
        <v>2014916</v>
      </c>
      <c r="C11" s="55">
        <v>2239529</v>
      </c>
      <c r="D11" s="75">
        <v>11.147511856573674</v>
      </c>
      <c r="F11" s="85">
        <v>192387</v>
      </c>
      <c r="G11" s="55">
        <v>216220</v>
      </c>
      <c r="H11" s="75">
        <v>12.388051167698441</v>
      </c>
      <c r="J11" s="85">
        <v>1822529</v>
      </c>
      <c r="K11" s="55">
        <v>2023309</v>
      </c>
      <c r="L11" s="75">
        <v>11.016559955973266</v>
      </c>
    </row>
    <row r="12" spans="1:12">
      <c r="A12" s="45" t="s">
        <v>105</v>
      </c>
      <c r="B12" s="56">
        <v>35604023</v>
      </c>
      <c r="C12" s="56">
        <v>41121456</v>
      </c>
      <c r="D12" s="76">
        <v>15.496656094172279</v>
      </c>
      <c r="F12" s="86">
        <v>27221942</v>
      </c>
      <c r="G12" s="56">
        <v>31775904</v>
      </c>
      <c r="H12" s="76">
        <v>16.729012206403201</v>
      </c>
      <c r="J12" s="86">
        <v>8382081</v>
      </c>
      <c r="K12" s="56">
        <v>9345552</v>
      </c>
      <c r="L12" s="76">
        <v>11.494412902953336</v>
      </c>
    </row>
    <row r="13" spans="1:12">
      <c r="A13" s="46"/>
      <c r="B13" s="56"/>
      <c r="C13" s="38"/>
      <c r="D13" s="37"/>
      <c r="F13" s="86"/>
      <c r="G13" s="38"/>
      <c r="H13" s="37"/>
      <c r="J13" s="86"/>
      <c r="K13" s="38"/>
      <c r="L13" s="37"/>
    </row>
    <row r="14" spans="1:12">
      <c r="A14" s="94" t="s">
        <v>17</v>
      </c>
      <c r="B14" s="56"/>
      <c r="C14" s="38"/>
      <c r="D14" s="37"/>
      <c r="F14" s="86"/>
      <c r="G14" s="38"/>
      <c r="H14" s="37"/>
      <c r="J14" s="86"/>
      <c r="K14" s="38"/>
      <c r="L14" s="37"/>
    </row>
    <row r="15" spans="1:12">
      <c r="A15" s="46" t="s">
        <v>13</v>
      </c>
      <c r="B15" s="55">
        <v>9089753</v>
      </c>
      <c r="C15" s="55">
        <v>10108983</v>
      </c>
      <c r="D15" s="75">
        <v>11.212955951608366</v>
      </c>
      <c r="F15" s="85">
        <v>7683703</v>
      </c>
      <c r="G15" s="55">
        <v>8587562</v>
      </c>
      <c r="H15" s="75">
        <v>11.763325573619907</v>
      </c>
      <c r="J15" s="85">
        <v>1406050</v>
      </c>
      <c r="K15" s="55">
        <v>1521421</v>
      </c>
      <c r="L15" s="75">
        <v>8.2053269798371318</v>
      </c>
    </row>
    <row r="16" spans="1:12">
      <c r="A16" s="46" t="s">
        <v>14</v>
      </c>
      <c r="B16" s="55">
        <v>626280</v>
      </c>
      <c r="C16" s="55">
        <v>710150</v>
      </c>
      <c r="D16" s="75">
        <v>13.391773647569778</v>
      </c>
      <c r="F16" s="85">
        <v>5891</v>
      </c>
      <c r="G16" s="55">
        <v>6276</v>
      </c>
      <c r="H16" s="75">
        <v>6.5353929723306736</v>
      </c>
      <c r="J16" s="85">
        <v>620389</v>
      </c>
      <c r="K16" s="55">
        <v>703874</v>
      </c>
      <c r="L16" s="75">
        <v>13.456879474007437</v>
      </c>
    </row>
    <row r="17" spans="1:12">
      <c r="A17" s="46" t="s">
        <v>15</v>
      </c>
      <c r="B17" s="55">
        <v>292129</v>
      </c>
      <c r="C17" s="55">
        <v>322425</v>
      </c>
      <c r="D17" s="75">
        <v>10.370760862495679</v>
      </c>
      <c r="F17" s="85">
        <v>281975</v>
      </c>
      <c r="G17" s="55">
        <v>310586</v>
      </c>
      <c r="H17" s="75">
        <v>10.146644206046636</v>
      </c>
      <c r="J17" s="85">
        <v>10154</v>
      </c>
      <c r="K17" s="55">
        <v>11839</v>
      </c>
      <c r="L17" s="75">
        <v>16.594445538703958</v>
      </c>
    </row>
    <row r="18" spans="1:12">
      <c r="A18" s="46" t="s">
        <v>16</v>
      </c>
      <c r="B18" s="55">
        <v>497472</v>
      </c>
      <c r="C18" s="55">
        <v>570603</v>
      </c>
      <c r="D18" s="75">
        <v>14.700525858741798</v>
      </c>
      <c r="F18" s="85">
        <v>73866</v>
      </c>
      <c r="G18" s="55">
        <v>82311</v>
      </c>
      <c r="H18" s="75">
        <v>11.432864917553408</v>
      </c>
      <c r="J18" s="85">
        <v>423606</v>
      </c>
      <c r="K18" s="55">
        <v>488292</v>
      </c>
      <c r="L18" s="75">
        <v>15.27032195011402</v>
      </c>
    </row>
    <row r="19" spans="1:12">
      <c r="A19" s="45" t="s">
        <v>4</v>
      </c>
      <c r="B19" s="56">
        <v>10720770</v>
      </c>
      <c r="C19" s="56">
        <v>11959886</v>
      </c>
      <c r="D19" s="76">
        <v>11.558087711983374</v>
      </c>
      <c r="F19" s="86">
        <v>8201366</v>
      </c>
      <c r="G19" s="56">
        <v>9173745</v>
      </c>
      <c r="H19" s="76">
        <v>11.856305400832008</v>
      </c>
      <c r="J19" s="86">
        <v>2519404</v>
      </c>
      <c r="K19" s="56">
        <v>2786141</v>
      </c>
      <c r="L19" s="76">
        <v>10.587305569094912</v>
      </c>
    </row>
    <row r="20" spans="1:12">
      <c r="A20" s="45"/>
      <c r="B20" s="55"/>
      <c r="C20" s="27"/>
      <c r="D20" s="34"/>
      <c r="F20" s="85"/>
      <c r="G20" s="27"/>
      <c r="H20" s="34"/>
      <c r="J20" s="85"/>
      <c r="K20" s="27"/>
      <c r="L20" s="34"/>
    </row>
    <row r="21" spans="1:12">
      <c r="A21" s="45" t="s">
        <v>93</v>
      </c>
      <c r="B21" s="56"/>
      <c r="C21" s="38"/>
      <c r="D21" s="37"/>
      <c r="F21" s="86"/>
      <c r="G21" s="38"/>
      <c r="H21" s="37"/>
      <c r="J21" s="86"/>
      <c r="K21" s="38"/>
      <c r="L21" s="37"/>
    </row>
    <row r="22" spans="1:12">
      <c r="A22" s="46" t="s">
        <v>18</v>
      </c>
      <c r="B22" s="55">
        <v>3495081</v>
      </c>
      <c r="C22" s="55">
        <v>3884301</v>
      </c>
      <c r="D22" s="75">
        <v>11.136222593982801</v>
      </c>
      <c r="F22" s="85">
        <v>3495081</v>
      </c>
      <c r="G22" s="55">
        <v>3884301</v>
      </c>
      <c r="H22" s="75">
        <v>11.136222593982801</v>
      </c>
      <c r="J22" s="85"/>
      <c r="K22" s="55"/>
      <c r="L22" s="75"/>
    </row>
    <row r="23" spans="1:12">
      <c r="A23" s="46" t="s">
        <v>19</v>
      </c>
      <c r="B23" s="55">
        <v>11926422</v>
      </c>
      <c r="C23" s="55">
        <v>13750809</v>
      </c>
      <c r="D23" s="75">
        <v>15.297018669974952</v>
      </c>
      <c r="F23" s="85">
        <v>11926422</v>
      </c>
      <c r="G23" s="55">
        <v>13750809</v>
      </c>
      <c r="H23" s="75">
        <v>15.297018669974952</v>
      </c>
      <c r="J23" s="85"/>
      <c r="K23" s="55"/>
      <c r="L23" s="75"/>
    </row>
    <row r="24" spans="1:12">
      <c r="A24" s="46" t="s">
        <v>20</v>
      </c>
      <c r="B24" s="55">
        <v>2154519</v>
      </c>
      <c r="C24" s="55">
        <v>2412103</v>
      </c>
      <c r="D24" s="75">
        <v>11.95552232308</v>
      </c>
      <c r="F24" s="85">
        <v>2154519</v>
      </c>
      <c r="G24" s="55">
        <v>2412103</v>
      </c>
      <c r="H24" s="75">
        <v>11.95552232308</v>
      </c>
      <c r="J24" s="85"/>
      <c r="K24" s="55"/>
      <c r="L24" s="75"/>
    </row>
    <row r="25" spans="1:12">
      <c r="A25" s="46" t="s">
        <v>95</v>
      </c>
      <c r="B25" s="55">
        <v>0</v>
      </c>
      <c r="C25" s="55">
        <v>0</v>
      </c>
      <c r="D25" s="75">
        <v>0</v>
      </c>
      <c r="F25" s="85"/>
      <c r="G25" s="55"/>
      <c r="H25" s="75"/>
      <c r="J25" s="85">
        <v>0</v>
      </c>
      <c r="K25" s="55">
        <v>0</v>
      </c>
      <c r="L25" s="75">
        <v>0</v>
      </c>
    </row>
    <row r="26" spans="1:12">
      <c r="A26" s="45" t="s">
        <v>101</v>
      </c>
      <c r="B26" s="56">
        <v>31602440</v>
      </c>
      <c r="C26" s="56">
        <v>35279999</v>
      </c>
      <c r="D26" s="76">
        <v>11.63694638768399</v>
      </c>
      <c r="F26" s="86">
        <v>18072848</v>
      </c>
      <c r="G26" s="56">
        <v>20544914</v>
      </c>
      <c r="H26" s="76">
        <v>13.678342229182695</v>
      </c>
      <c r="J26" s="86">
        <v>13529592</v>
      </c>
      <c r="K26" s="56">
        <v>14735085</v>
      </c>
      <c r="L26" s="76">
        <v>8.9100469548527403</v>
      </c>
    </row>
    <row r="27" spans="1:12">
      <c r="A27" s="45"/>
      <c r="B27" s="55"/>
      <c r="C27" s="27"/>
      <c r="D27" s="34"/>
      <c r="F27" s="85"/>
      <c r="G27" s="27"/>
      <c r="H27" s="34"/>
      <c r="J27" s="85"/>
      <c r="K27" s="27"/>
      <c r="L27" s="34"/>
    </row>
    <row r="28" spans="1:12">
      <c r="A28" s="45" t="s">
        <v>99</v>
      </c>
      <c r="B28" s="56"/>
      <c r="C28" s="38"/>
      <c r="D28" s="37"/>
      <c r="F28" s="86"/>
      <c r="G28" s="38"/>
      <c r="H28" s="37"/>
      <c r="J28" s="86"/>
      <c r="K28" s="38"/>
      <c r="L28" s="37"/>
    </row>
    <row r="29" spans="1:12">
      <c r="A29" s="46" t="s">
        <v>96</v>
      </c>
      <c r="B29" s="55">
        <v>2476386</v>
      </c>
      <c r="C29" s="55">
        <v>2897290</v>
      </c>
      <c r="D29" s="75">
        <v>16.996704067944172</v>
      </c>
      <c r="F29" s="85">
        <v>2442742</v>
      </c>
      <c r="G29" s="55">
        <v>2859610</v>
      </c>
      <c r="H29" s="75">
        <v>17.065576307280917</v>
      </c>
      <c r="J29" s="85">
        <v>33644</v>
      </c>
      <c r="K29" s="55">
        <v>37680</v>
      </c>
      <c r="L29" s="75">
        <v>11.99619545832838</v>
      </c>
    </row>
    <row r="30" spans="1:12">
      <c r="A30" s="46" t="s">
        <v>52</v>
      </c>
      <c r="B30" s="55">
        <v>1583021</v>
      </c>
      <c r="C30" s="55">
        <v>1748193</v>
      </c>
      <c r="D30" s="75">
        <v>10.433974028139867</v>
      </c>
      <c r="F30" s="85">
        <v>1056929</v>
      </c>
      <c r="G30" s="55">
        <v>1156926</v>
      </c>
      <c r="H30" s="75">
        <v>9.4610896285370156</v>
      </c>
      <c r="J30" s="85">
        <v>526092</v>
      </c>
      <c r="K30" s="55">
        <v>591267</v>
      </c>
      <c r="L30" s="75">
        <v>12.388517597682535</v>
      </c>
    </row>
    <row r="31" spans="1:12">
      <c r="A31" s="46" t="s">
        <v>53</v>
      </c>
      <c r="B31" s="55">
        <v>2910896</v>
      </c>
      <c r="C31" s="55">
        <v>3050825</v>
      </c>
      <c r="D31" s="75">
        <v>4.807076583979641</v>
      </c>
      <c r="F31" s="85"/>
      <c r="G31" s="55"/>
      <c r="H31" s="75"/>
      <c r="J31" s="85">
        <v>2910896</v>
      </c>
      <c r="K31" s="55">
        <v>3050825</v>
      </c>
      <c r="L31" s="75">
        <v>4.807076583979641</v>
      </c>
    </row>
    <row r="32" spans="1:12">
      <c r="A32" s="46" t="s">
        <v>97</v>
      </c>
      <c r="B32" s="55">
        <v>3403734</v>
      </c>
      <c r="C32" s="55">
        <v>3993631</v>
      </c>
      <c r="D32" s="75">
        <v>17.330878382388281</v>
      </c>
      <c r="F32" s="85">
        <v>547007</v>
      </c>
      <c r="G32" s="55">
        <v>633336</v>
      </c>
      <c r="H32" s="75">
        <v>15.782064946152426</v>
      </c>
      <c r="J32" s="85">
        <v>2856727</v>
      </c>
      <c r="K32" s="55">
        <v>3360295</v>
      </c>
      <c r="L32" s="75">
        <v>17.627445674717954</v>
      </c>
    </row>
    <row r="33" spans="1:12">
      <c r="A33" s="46" t="s">
        <v>98</v>
      </c>
      <c r="B33" s="55">
        <v>1653283</v>
      </c>
      <c r="C33" s="55">
        <v>1838283</v>
      </c>
      <c r="D33" s="75">
        <v>11.189856787978828</v>
      </c>
      <c r="F33" s="85">
        <v>1543831</v>
      </c>
      <c r="G33" s="55">
        <v>1740304</v>
      </c>
      <c r="H33" s="75">
        <v>12.726328205613179</v>
      </c>
      <c r="J33" s="85">
        <v>109452</v>
      </c>
      <c r="K33" s="55">
        <v>97979</v>
      </c>
      <c r="L33" s="75">
        <v>-10.482220516756204</v>
      </c>
    </row>
    <row r="34" spans="1:12">
      <c r="A34" s="46" t="s">
        <v>89</v>
      </c>
      <c r="B34" s="55">
        <v>2828549</v>
      </c>
      <c r="C34" s="55">
        <v>2907817</v>
      </c>
      <c r="D34" s="75">
        <v>2.8024262616627817</v>
      </c>
      <c r="F34" s="85">
        <v>114885</v>
      </c>
      <c r="G34" s="55">
        <v>119662</v>
      </c>
      <c r="H34" s="75">
        <v>4.1580711145928539</v>
      </c>
      <c r="J34" s="85">
        <v>2713664</v>
      </c>
      <c r="K34" s="55">
        <v>2788155</v>
      </c>
      <c r="L34" s="75">
        <v>2.7450340204240464</v>
      </c>
    </row>
    <row r="35" spans="1:12">
      <c r="A35" s="45" t="s">
        <v>87</v>
      </c>
      <c r="B35" s="56">
        <v>14855869</v>
      </c>
      <c r="C35" s="56">
        <v>16436039</v>
      </c>
      <c r="D35" s="76">
        <v>10.636671607699286</v>
      </c>
      <c r="F35" s="86">
        <v>5705394</v>
      </c>
      <c r="G35" s="56">
        <v>6509838</v>
      </c>
      <c r="H35" s="76">
        <v>14.099709853517567</v>
      </c>
      <c r="J35" s="86">
        <v>9150475</v>
      </c>
      <c r="K35" s="56">
        <v>9926201</v>
      </c>
      <c r="L35" s="76">
        <v>8.4774396957534996</v>
      </c>
    </row>
    <row r="36" spans="1:12">
      <c r="A36" s="45"/>
      <c r="B36" s="56"/>
      <c r="C36" s="38"/>
      <c r="D36" s="37"/>
      <c r="F36" s="86"/>
      <c r="G36" s="38"/>
      <c r="H36" s="37"/>
      <c r="J36" s="86"/>
      <c r="K36" s="38"/>
      <c r="L36" s="37"/>
    </row>
    <row r="37" spans="1:12">
      <c r="A37" s="45" t="s">
        <v>100</v>
      </c>
      <c r="B37" s="56"/>
      <c r="C37" s="38"/>
      <c r="D37" s="37"/>
      <c r="F37" s="86"/>
      <c r="G37" s="38"/>
      <c r="H37" s="37"/>
      <c r="J37" s="86"/>
      <c r="K37" s="38"/>
      <c r="L37" s="37"/>
    </row>
    <row r="38" spans="1:12">
      <c r="A38" s="46" t="s">
        <v>24</v>
      </c>
      <c r="B38" s="55">
        <v>1190998</v>
      </c>
      <c r="C38" s="55">
        <v>1287552</v>
      </c>
      <c r="D38" s="75">
        <v>8.1069825474098192</v>
      </c>
      <c r="F38" s="85">
        <v>1190998</v>
      </c>
      <c r="G38" s="55">
        <v>1287552</v>
      </c>
      <c r="H38" s="75">
        <v>8.1069825474098192</v>
      </c>
      <c r="J38" s="85"/>
      <c r="K38" s="55"/>
      <c r="L38" s="75"/>
    </row>
    <row r="39" spans="1:12">
      <c r="A39" s="46" t="s">
        <v>94</v>
      </c>
      <c r="B39" s="55">
        <v>1869984</v>
      </c>
      <c r="C39" s="55">
        <v>2069539</v>
      </c>
      <c r="D39" s="75">
        <v>10.671481681126684</v>
      </c>
      <c r="F39" s="85">
        <v>1562041</v>
      </c>
      <c r="G39" s="55">
        <v>1728116</v>
      </c>
      <c r="H39" s="75">
        <v>10.631923233769152</v>
      </c>
      <c r="J39" s="85">
        <v>307943</v>
      </c>
      <c r="K39" s="55">
        <v>341423</v>
      </c>
      <c r="L39" s="75">
        <v>10.872141922368749</v>
      </c>
    </row>
    <row r="40" spans="1:12">
      <c r="A40" s="46" t="s">
        <v>90</v>
      </c>
      <c r="B40" s="55">
        <v>488762</v>
      </c>
      <c r="C40" s="55">
        <v>1191083</v>
      </c>
      <c r="D40" s="75">
        <v>143.69386327087622</v>
      </c>
      <c r="F40" s="85">
        <v>488762</v>
      </c>
      <c r="G40" s="55">
        <v>1191083</v>
      </c>
      <c r="H40" s="75">
        <v>143.69386327087622</v>
      </c>
      <c r="J40" s="85"/>
      <c r="K40" s="55"/>
      <c r="L40" s="75"/>
    </row>
    <row r="41" spans="1:12">
      <c r="A41" s="46" t="s">
        <v>25</v>
      </c>
      <c r="B41" s="55">
        <v>4847076</v>
      </c>
      <c r="C41" s="55">
        <v>5396697</v>
      </c>
      <c r="D41" s="75">
        <v>11.339228021182254</v>
      </c>
      <c r="F41" s="85">
        <v>4847076</v>
      </c>
      <c r="G41" s="55">
        <v>5396697</v>
      </c>
      <c r="H41" s="75">
        <v>11.339228021182254</v>
      </c>
      <c r="J41" s="85"/>
      <c r="K41" s="55"/>
      <c r="L41" s="75"/>
    </row>
    <row r="42" spans="1:12">
      <c r="A42" s="46" t="s">
        <v>26</v>
      </c>
      <c r="B42" s="55">
        <v>3313662</v>
      </c>
      <c r="C42" s="55">
        <v>3508811</v>
      </c>
      <c r="D42" s="75">
        <v>5.8892246704703135</v>
      </c>
      <c r="F42" s="85"/>
      <c r="G42" s="55"/>
      <c r="H42" s="75"/>
      <c r="J42" s="85">
        <v>3313662</v>
      </c>
      <c r="K42" s="55">
        <v>3508811</v>
      </c>
      <c r="L42" s="75">
        <v>5.8892246704703135</v>
      </c>
    </row>
    <row r="43" spans="1:12">
      <c r="A43" s="46" t="s">
        <v>86</v>
      </c>
      <c r="B43" s="55">
        <v>389722</v>
      </c>
      <c r="C43" s="55">
        <v>410483</v>
      </c>
      <c r="D43" s="75">
        <v>5.327130621314681</v>
      </c>
      <c r="F43" s="85"/>
      <c r="G43" s="55"/>
      <c r="H43" s="75"/>
      <c r="J43" s="85">
        <v>389722</v>
      </c>
      <c r="K43" s="55">
        <v>410483</v>
      </c>
      <c r="L43" s="75">
        <v>5.327130621314681</v>
      </c>
    </row>
    <row r="44" spans="1:12">
      <c r="A44" s="46" t="s">
        <v>27</v>
      </c>
      <c r="B44" s="55">
        <v>412884</v>
      </c>
      <c r="C44" s="55">
        <v>451787</v>
      </c>
      <c r="D44" s="75">
        <v>9.4222590364363832</v>
      </c>
      <c r="F44" s="85"/>
      <c r="G44" s="55"/>
      <c r="H44" s="75"/>
      <c r="J44" s="85">
        <v>412884</v>
      </c>
      <c r="K44" s="55">
        <v>451787</v>
      </c>
      <c r="L44" s="75">
        <v>9.4222590364363832</v>
      </c>
    </row>
    <row r="45" spans="1:12">
      <c r="A45" s="46" t="s">
        <v>28</v>
      </c>
      <c r="B45" s="55">
        <v>108539</v>
      </c>
      <c r="C45" s="55">
        <v>119697</v>
      </c>
      <c r="D45" s="75">
        <v>10.280175789347608</v>
      </c>
      <c r="F45" s="85">
        <v>2950</v>
      </c>
      <c r="G45" s="55">
        <v>3774</v>
      </c>
      <c r="H45" s="75">
        <v>27.932203389830509</v>
      </c>
      <c r="J45" s="85">
        <v>105589</v>
      </c>
      <c r="K45" s="55">
        <v>115923</v>
      </c>
      <c r="L45" s="75">
        <v>9.7870043281023591</v>
      </c>
    </row>
    <row r="46" spans="1:12">
      <c r="A46" s="45" t="s">
        <v>34</v>
      </c>
      <c r="B46" s="56">
        <v>12621627</v>
      </c>
      <c r="C46" s="56">
        <v>14435649</v>
      </c>
      <c r="D46" s="76">
        <v>14.372330920569908</v>
      </c>
      <c r="F46" s="86">
        <v>8091827</v>
      </c>
      <c r="G46" s="56">
        <v>9607222</v>
      </c>
      <c r="H46" s="76">
        <v>18.727476501907418</v>
      </c>
      <c r="J46" s="86">
        <v>4529800</v>
      </c>
      <c r="K46" s="56">
        <v>4828427</v>
      </c>
      <c r="L46" s="76">
        <v>6.5924985650580599</v>
      </c>
    </row>
    <row r="47" spans="1:12">
      <c r="A47" s="60"/>
      <c r="B47" s="55"/>
      <c r="C47" s="55"/>
      <c r="D47" s="34"/>
      <c r="F47" s="85"/>
      <c r="G47" s="55"/>
      <c r="H47" s="34"/>
      <c r="J47" s="85"/>
      <c r="K47" s="55"/>
      <c r="L47" s="34"/>
    </row>
    <row r="48" spans="1:12" ht="13.8" thickBot="1">
      <c r="A48" s="73" t="s">
        <v>35</v>
      </c>
      <c r="B48" s="57">
        <v>94683959</v>
      </c>
      <c r="C48" s="57">
        <v>107273143</v>
      </c>
      <c r="D48" s="83">
        <v>13.296005081494322</v>
      </c>
      <c r="F48" s="87">
        <v>59092011</v>
      </c>
      <c r="G48" s="57">
        <v>68437878</v>
      </c>
      <c r="H48" s="83">
        <v>15.815787687442215</v>
      </c>
      <c r="J48" s="87">
        <v>35591948</v>
      </c>
      <c r="K48" s="57">
        <v>38835265</v>
      </c>
      <c r="L48" s="83">
        <v>9.1125020749075052</v>
      </c>
    </row>
    <row r="54" spans="1:1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2.75" customHeight="1">
      <c r="A55" s="26" t="str">
        <f>+Innhold!B53</f>
        <v>Finans Norge / Skadeforsikringsstatistikk</v>
      </c>
      <c r="L55" s="163">
        <f>Innhold!H18</f>
        <v>5</v>
      </c>
    </row>
    <row r="56" spans="1:12" ht="12.75" customHeight="1">
      <c r="A56" s="26" t="str">
        <f>+Innhold!B54</f>
        <v>Premiestatistikk skadeforsikring 4. kvartal 2025</v>
      </c>
      <c r="L56" s="162"/>
    </row>
  </sheetData>
  <mergeCells count="4">
    <mergeCell ref="J5:K5"/>
    <mergeCell ref="F5:G5"/>
    <mergeCell ref="L55:L56"/>
    <mergeCell ref="B5:C5"/>
  </mergeCells>
  <phoneticPr fontId="0" type="noConversion"/>
  <hyperlinks>
    <hyperlink ref="A2" location="Innhold!A19" tooltip="Move to Tab2" display="Tilbake til innholdsfortegnelsen" xr:uid="{00000000-0004-0000-0400-000000000000}"/>
  </hyperlinks>
  <pageMargins left="0.78740157480314965" right="0.78740157480314965" top="0.78740157480314965" bottom="0.19685039370078741" header="3.937007874015748E-2" footer="3.937007874015748E-2"/>
  <pageSetup paperSize="9" scale="7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4"/>
  <sheetViews>
    <sheetView showGridLines="0" showRowColHeaders="0" zoomScaleNormal="100" workbookViewId="0"/>
  </sheetViews>
  <sheetFormatPr baseColWidth="10" defaultColWidth="11.44140625" defaultRowHeight="13.2"/>
  <cols>
    <col min="1" max="1" width="38.6640625" style="1" customWidth="1"/>
    <col min="2" max="3" width="12" style="1" bestFit="1" customWidth="1"/>
    <col min="4" max="4" width="11.44140625" style="1"/>
    <col min="5" max="5" width="6.6640625" style="1" customWidth="1"/>
    <col min="6" max="8" width="14.109375" style="1" customWidth="1"/>
    <col min="9" max="9" width="6.6640625" style="1" customWidth="1"/>
    <col min="10" max="11" width="12" style="1" bestFit="1" customWidth="1"/>
    <col min="12" max="12" width="11.44140625" style="1"/>
    <col min="16" max="16384" width="11.44140625" style="1"/>
  </cols>
  <sheetData>
    <row r="1" spans="1:12" ht="5.25" customHeight="1"/>
    <row r="2" spans="1:12">
      <c r="A2" s="69" t="s">
        <v>0</v>
      </c>
      <c r="F2" s="3"/>
      <c r="G2" s="3"/>
    </row>
    <row r="3" spans="1:12" ht="6" customHeight="1">
      <c r="A3" s="4"/>
      <c r="F3" s="3"/>
      <c r="G3" s="3"/>
    </row>
    <row r="4" spans="1:12" ht="16.2" thickBot="1">
      <c r="A4" s="5" t="s">
        <v>48</v>
      </c>
      <c r="B4" s="23"/>
      <c r="C4" s="23" t="s">
        <v>104</v>
      </c>
      <c r="F4" s="23"/>
      <c r="G4" s="23" t="s">
        <v>91</v>
      </c>
      <c r="J4" s="23"/>
      <c r="K4" s="23" t="s">
        <v>92</v>
      </c>
    </row>
    <row r="5" spans="1:12">
      <c r="A5" s="7"/>
      <c r="B5" s="166" t="s">
        <v>49</v>
      </c>
      <c r="C5" s="165"/>
      <c r="D5" s="35" t="s">
        <v>10</v>
      </c>
      <c r="F5" s="164" t="s">
        <v>49</v>
      </c>
      <c r="G5" s="165"/>
      <c r="H5" s="35" t="s">
        <v>10</v>
      </c>
      <c r="J5" s="164" t="s">
        <v>49</v>
      </c>
      <c r="K5" s="165"/>
      <c r="L5" s="35" t="s">
        <v>10</v>
      </c>
    </row>
    <row r="6" spans="1:12" ht="13.8" thickBot="1">
      <c r="A6" s="32" t="s">
        <v>9</v>
      </c>
      <c r="B6" s="33" t="s">
        <v>154</v>
      </c>
      <c r="C6" s="61" t="s">
        <v>155</v>
      </c>
      <c r="D6" s="36" t="s">
        <v>11</v>
      </c>
      <c r="F6" s="89" t="s">
        <v>154</v>
      </c>
      <c r="G6" s="95" t="s">
        <v>155</v>
      </c>
      <c r="H6" s="36" t="s">
        <v>11</v>
      </c>
      <c r="J6" s="89" t="s">
        <v>154</v>
      </c>
      <c r="K6" s="61" t="s">
        <v>155</v>
      </c>
      <c r="L6" s="36" t="s">
        <v>11</v>
      </c>
    </row>
    <row r="7" spans="1:12">
      <c r="A7" s="44" t="s">
        <v>12</v>
      </c>
      <c r="B7" s="171" t="s">
        <v>29</v>
      </c>
      <c r="C7" s="170"/>
      <c r="D7" s="34"/>
      <c r="F7" s="169" t="s">
        <v>29</v>
      </c>
      <c r="G7" s="170"/>
      <c r="H7" s="34"/>
      <c r="J7" s="169" t="s">
        <v>29</v>
      </c>
      <c r="K7" s="170"/>
      <c r="L7" s="34"/>
    </row>
    <row r="8" spans="1:12">
      <c r="A8" s="46" t="s">
        <v>13</v>
      </c>
      <c r="B8" s="55">
        <v>3301014</v>
      </c>
      <c r="C8" s="55">
        <v>3348793</v>
      </c>
      <c r="D8" s="75">
        <v>1.4474037371547046</v>
      </c>
      <c r="F8" s="85">
        <v>2869239</v>
      </c>
      <c r="G8" s="55">
        <v>2919454</v>
      </c>
      <c r="H8" s="75">
        <v>1.7501156229927168</v>
      </c>
      <c r="J8" s="85">
        <v>431775</v>
      </c>
      <c r="K8" s="55">
        <v>429339</v>
      </c>
      <c r="L8" s="75">
        <v>-0.56418273406288</v>
      </c>
    </row>
    <row r="9" spans="1:12">
      <c r="A9" s="46" t="s">
        <v>14</v>
      </c>
      <c r="B9" s="55">
        <v>95815</v>
      </c>
      <c r="C9" s="55">
        <v>106577</v>
      </c>
      <c r="D9" s="75">
        <v>11.232061785732922</v>
      </c>
      <c r="F9" s="85">
        <v>7458</v>
      </c>
      <c r="G9" s="55">
        <v>13827</v>
      </c>
      <c r="H9" s="75">
        <v>85.398230088495581</v>
      </c>
      <c r="J9" s="85">
        <v>88357</v>
      </c>
      <c r="K9" s="55">
        <v>92750</v>
      </c>
      <c r="L9" s="75">
        <v>4.9718754597824732</v>
      </c>
    </row>
    <row r="10" spans="1:12">
      <c r="A10" s="46" t="s">
        <v>15</v>
      </c>
      <c r="B10" s="55">
        <v>327704</v>
      </c>
      <c r="C10" s="55">
        <v>328486</v>
      </c>
      <c r="D10" s="75">
        <v>0.23862998315553061</v>
      </c>
      <c r="F10" s="85">
        <v>317147</v>
      </c>
      <c r="G10" s="55">
        <v>319922</v>
      </c>
      <c r="H10" s="75">
        <v>0.87498856996913099</v>
      </c>
      <c r="J10" s="85">
        <v>10557</v>
      </c>
      <c r="K10" s="55">
        <v>8564</v>
      </c>
      <c r="L10" s="75">
        <v>-18.878469262100975</v>
      </c>
    </row>
    <row r="11" spans="1:12">
      <c r="A11" s="46" t="s">
        <v>16</v>
      </c>
      <c r="B11" s="55">
        <v>516523</v>
      </c>
      <c r="C11" s="55">
        <v>535728</v>
      </c>
      <c r="D11" s="75">
        <v>3.7181306543948671</v>
      </c>
      <c r="F11" s="85">
        <v>133499</v>
      </c>
      <c r="G11" s="55">
        <v>138252</v>
      </c>
      <c r="H11" s="75">
        <v>3.5603262945789855</v>
      </c>
      <c r="J11" s="85">
        <v>383024</v>
      </c>
      <c r="K11" s="55">
        <v>397476</v>
      </c>
      <c r="L11" s="75">
        <v>3.7731317097623127</v>
      </c>
    </row>
    <row r="12" spans="1:12">
      <c r="A12" s="45" t="s">
        <v>4</v>
      </c>
      <c r="B12" s="56">
        <v>4905704</v>
      </c>
      <c r="C12" s="56">
        <v>4985208</v>
      </c>
      <c r="D12" s="76">
        <v>1.6206440502729067</v>
      </c>
      <c r="F12" s="86">
        <v>3888633</v>
      </c>
      <c r="G12" s="56">
        <v>3955585</v>
      </c>
      <c r="H12" s="76">
        <v>1.7217361473813548</v>
      </c>
      <c r="J12" s="86">
        <v>1017071</v>
      </c>
      <c r="K12" s="56">
        <v>1029623</v>
      </c>
      <c r="L12" s="76">
        <v>1.2341321304019091</v>
      </c>
    </row>
    <row r="13" spans="1:12">
      <c r="A13" s="46"/>
      <c r="B13" s="56"/>
      <c r="C13" s="38"/>
      <c r="D13" s="37"/>
      <c r="F13" s="86"/>
      <c r="G13" s="96"/>
      <c r="H13" s="74"/>
      <c r="J13" s="86"/>
      <c r="K13" s="38"/>
      <c r="L13" s="37"/>
    </row>
    <row r="14" spans="1:12">
      <c r="A14" s="45" t="s">
        <v>17</v>
      </c>
      <c r="B14" s="56"/>
      <c r="C14" s="38"/>
      <c r="D14" s="37"/>
      <c r="F14" s="86"/>
      <c r="G14" s="96"/>
      <c r="H14" s="74"/>
      <c r="J14" s="86"/>
      <c r="K14" s="38"/>
      <c r="L14" s="37"/>
    </row>
    <row r="15" spans="1:12">
      <c r="A15" s="46" t="s">
        <v>13</v>
      </c>
      <c r="B15" s="55">
        <v>3245118</v>
      </c>
      <c r="C15" s="55">
        <v>3285763</v>
      </c>
      <c r="D15" s="75">
        <v>1.2524968275421726</v>
      </c>
      <c r="F15" s="85">
        <v>2820340</v>
      </c>
      <c r="G15" s="55">
        <v>2866378</v>
      </c>
      <c r="H15" s="75">
        <v>1.6323563825638043</v>
      </c>
      <c r="J15" s="85">
        <v>424778</v>
      </c>
      <c r="K15" s="55">
        <v>419385</v>
      </c>
      <c r="L15" s="75">
        <v>-1.2696043580411416</v>
      </c>
    </row>
    <row r="16" spans="1:12">
      <c r="A16" s="46" t="s">
        <v>14</v>
      </c>
      <c r="B16" s="55">
        <v>73664</v>
      </c>
      <c r="C16" s="55">
        <v>75422</v>
      </c>
      <c r="D16" s="75">
        <v>2.3865117289313642</v>
      </c>
      <c r="F16" s="85">
        <v>2071</v>
      </c>
      <c r="G16" s="55">
        <v>1920</v>
      </c>
      <c r="H16" s="75">
        <v>-7.2911636890391112</v>
      </c>
      <c r="J16" s="85">
        <v>71593</v>
      </c>
      <c r="K16" s="55">
        <v>73502</v>
      </c>
      <c r="L16" s="75">
        <v>2.6664618049250626</v>
      </c>
    </row>
    <row r="17" spans="1:12">
      <c r="A17" s="46" t="s">
        <v>15</v>
      </c>
      <c r="B17" s="55">
        <v>284829</v>
      </c>
      <c r="C17" s="55">
        <v>279661</v>
      </c>
      <c r="D17" s="75">
        <v>-1.8144219865252484</v>
      </c>
      <c r="F17" s="85">
        <v>275369</v>
      </c>
      <c r="G17" s="55">
        <v>271460</v>
      </c>
      <c r="H17" s="75">
        <v>-1.419549767766161</v>
      </c>
      <c r="J17" s="85">
        <v>9460</v>
      </c>
      <c r="K17" s="55">
        <v>8201</v>
      </c>
      <c r="L17" s="75">
        <v>-13.308668076109937</v>
      </c>
    </row>
    <row r="18" spans="1:12">
      <c r="A18" s="46" t="s">
        <v>16</v>
      </c>
      <c r="B18" s="55">
        <v>475566</v>
      </c>
      <c r="C18" s="55">
        <v>500269</v>
      </c>
      <c r="D18" s="75">
        <v>5.1944419912272952</v>
      </c>
      <c r="F18" s="85">
        <v>129995</v>
      </c>
      <c r="G18" s="55">
        <v>134825</v>
      </c>
      <c r="H18" s="75">
        <v>3.7155275202892417</v>
      </c>
      <c r="J18" s="85">
        <v>345571</v>
      </c>
      <c r="K18" s="55">
        <v>365444</v>
      </c>
      <c r="L18" s="75">
        <v>5.7507719108374253</v>
      </c>
    </row>
    <row r="19" spans="1:12">
      <c r="A19" s="45" t="s">
        <v>4</v>
      </c>
      <c r="B19" s="56">
        <v>4386180</v>
      </c>
      <c r="C19" s="56">
        <v>4456720</v>
      </c>
      <c r="D19" s="76">
        <v>1.6082331322471946</v>
      </c>
      <c r="F19" s="86">
        <v>3488232</v>
      </c>
      <c r="G19" s="56">
        <v>3544368</v>
      </c>
      <c r="H19" s="76">
        <v>1.6092966293526347</v>
      </c>
      <c r="J19" s="86">
        <v>897948</v>
      </c>
      <c r="K19" s="56">
        <v>912352</v>
      </c>
      <c r="L19" s="76">
        <v>1.6041017965405568</v>
      </c>
    </row>
    <row r="20" spans="1:12">
      <c r="A20" s="45"/>
      <c r="B20" s="55"/>
      <c r="C20" s="27"/>
      <c r="D20" s="34"/>
      <c r="F20" s="86"/>
      <c r="G20" s="96"/>
      <c r="H20" s="74"/>
      <c r="J20" s="85"/>
      <c r="K20" s="27"/>
      <c r="L20" s="34"/>
    </row>
    <row r="21" spans="1:12">
      <c r="A21" s="45" t="s">
        <v>93</v>
      </c>
      <c r="B21" s="56"/>
      <c r="C21" s="38"/>
      <c r="D21" s="37"/>
      <c r="F21" s="86"/>
      <c r="G21" s="96"/>
      <c r="H21" s="74"/>
      <c r="J21" s="167" t="s">
        <v>30</v>
      </c>
      <c r="K21" s="168"/>
      <c r="L21" s="37"/>
    </row>
    <row r="22" spans="1:12">
      <c r="A22" s="46" t="s">
        <v>18</v>
      </c>
      <c r="B22" s="55"/>
      <c r="C22" s="55"/>
      <c r="D22" s="75"/>
      <c r="F22" s="85">
        <v>2580283</v>
      </c>
      <c r="G22" s="55">
        <v>2608750</v>
      </c>
      <c r="H22" s="75">
        <v>1.1032510774980884</v>
      </c>
      <c r="J22" s="85"/>
      <c r="K22" s="55"/>
      <c r="L22" s="75"/>
    </row>
    <row r="23" spans="1:12">
      <c r="A23" s="46" t="s">
        <v>19</v>
      </c>
      <c r="B23" s="55"/>
      <c r="C23" s="55"/>
      <c r="D23" s="75"/>
      <c r="F23" s="85">
        <v>1410185</v>
      </c>
      <c r="G23" s="55">
        <v>1416427</v>
      </c>
      <c r="H23" s="75">
        <v>0.44263695898055927</v>
      </c>
      <c r="J23" s="85"/>
      <c r="K23" s="55"/>
      <c r="L23" s="75"/>
    </row>
    <row r="24" spans="1:12">
      <c r="A24" s="46" t="s">
        <v>20</v>
      </c>
      <c r="B24" s="55"/>
      <c r="C24" s="55"/>
      <c r="D24" s="75"/>
      <c r="F24" s="85">
        <v>654352</v>
      </c>
      <c r="G24" s="55">
        <v>661240</v>
      </c>
      <c r="H24" s="75">
        <v>1.0526444482480377</v>
      </c>
      <c r="J24" s="85"/>
      <c r="K24" s="55"/>
      <c r="L24" s="75"/>
    </row>
    <row r="25" spans="1:12">
      <c r="A25" s="46" t="s">
        <v>95</v>
      </c>
      <c r="B25" s="55"/>
      <c r="C25" s="55"/>
      <c r="D25" s="75"/>
      <c r="F25" s="85"/>
      <c r="G25" s="55"/>
      <c r="H25" s="75"/>
      <c r="J25" s="85">
        <v>0</v>
      </c>
      <c r="K25" s="55">
        <v>0</v>
      </c>
      <c r="L25" s="75">
        <v>0</v>
      </c>
    </row>
    <row r="26" spans="1:12">
      <c r="A26" s="45" t="s">
        <v>101</v>
      </c>
      <c r="B26" s="56"/>
      <c r="C26" s="56"/>
      <c r="D26" s="76"/>
      <c r="F26" s="86">
        <v>4644820</v>
      </c>
      <c r="G26" s="56">
        <v>4686417</v>
      </c>
      <c r="H26" s="76">
        <v>0.89555677076829676</v>
      </c>
      <c r="J26" s="86">
        <v>15969102</v>
      </c>
      <c r="K26" s="56">
        <v>16853481</v>
      </c>
      <c r="L26" s="76">
        <v>5.5380634427659112</v>
      </c>
    </row>
    <row r="27" spans="1:12">
      <c r="A27" s="45"/>
      <c r="B27" s="55"/>
      <c r="C27" s="27"/>
      <c r="D27" s="34"/>
      <c r="F27" s="86"/>
      <c r="G27" s="96"/>
      <c r="H27" s="37"/>
      <c r="J27" s="85"/>
      <c r="K27" s="27"/>
      <c r="L27" s="34"/>
    </row>
    <row r="28" spans="1:12">
      <c r="A28" s="45" t="s">
        <v>99</v>
      </c>
      <c r="B28" s="172" t="s">
        <v>31</v>
      </c>
      <c r="C28" s="168"/>
      <c r="D28" s="37"/>
      <c r="F28" s="167" t="s">
        <v>31</v>
      </c>
      <c r="G28" s="168"/>
      <c r="H28" s="37"/>
      <c r="J28" s="167" t="s">
        <v>31</v>
      </c>
      <c r="K28" s="168"/>
      <c r="L28" s="37"/>
    </row>
    <row r="29" spans="1:12">
      <c r="A29" s="46" t="s">
        <v>96</v>
      </c>
      <c r="B29" s="55">
        <v>651654</v>
      </c>
      <c r="C29" s="55">
        <v>656466</v>
      </c>
      <c r="D29" s="75">
        <v>0.73842867533998102</v>
      </c>
      <c r="F29" s="85">
        <v>638002</v>
      </c>
      <c r="G29" s="55">
        <v>642598</v>
      </c>
      <c r="H29" s="75">
        <v>0.72037391732314315</v>
      </c>
      <c r="J29" s="85">
        <v>13652</v>
      </c>
      <c r="K29" s="55">
        <v>13868</v>
      </c>
      <c r="L29" s="75">
        <v>1.5821857603281571</v>
      </c>
    </row>
    <row r="30" spans="1:12">
      <c r="A30" s="46" t="s">
        <v>52</v>
      </c>
      <c r="B30" s="55">
        <v>6025927</v>
      </c>
      <c r="C30" s="55">
        <v>5489839</v>
      </c>
      <c r="D30" s="75">
        <v>-8.8963573571335992</v>
      </c>
      <c r="F30" s="85">
        <v>1428525</v>
      </c>
      <c r="G30" s="55">
        <v>1504205</v>
      </c>
      <c r="H30" s="75">
        <v>5.297772177595772</v>
      </c>
      <c r="J30" s="85">
        <v>4597402</v>
      </c>
      <c r="K30" s="55">
        <v>3985634</v>
      </c>
      <c r="L30" s="75">
        <v>-13.306819808230822</v>
      </c>
    </row>
    <row r="31" spans="1:12">
      <c r="A31" s="46" t="s">
        <v>53</v>
      </c>
      <c r="B31" s="55">
        <v>2206232</v>
      </c>
      <c r="C31" s="55">
        <v>2272086</v>
      </c>
      <c r="D31" s="75">
        <v>2.984908205483376</v>
      </c>
      <c r="F31" s="85"/>
      <c r="G31" s="55"/>
      <c r="H31" s="75"/>
      <c r="J31" s="85">
        <v>2206232</v>
      </c>
      <c r="K31" s="55">
        <v>2272086</v>
      </c>
      <c r="L31" s="75">
        <v>2.984908205483376</v>
      </c>
    </row>
    <row r="32" spans="1:12">
      <c r="A32" s="46" t="s">
        <v>97</v>
      </c>
      <c r="B32" s="55">
        <v>839761</v>
      </c>
      <c r="C32" s="55">
        <v>884504</v>
      </c>
      <c r="D32" s="75">
        <v>5.328063579994784</v>
      </c>
      <c r="F32" s="85">
        <v>101421</v>
      </c>
      <c r="G32" s="55">
        <v>109912</v>
      </c>
      <c r="H32" s="75">
        <v>8.3720334053105372</v>
      </c>
      <c r="J32" s="85">
        <v>738340</v>
      </c>
      <c r="K32" s="55">
        <v>774592</v>
      </c>
      <c r="L32" s="75">
        <v>4.9099330931549154</v>
      </c>
    </row>
    <row r="33" spans="1:12">
      <c r="A33" s="46" t="s">
        <v>98</v>
      </c>
      <c r="B33" s="55">
        <v>594771</v>
      </c>
      <c r="C33" s="55">
        <v>630382</v>
      </c>
      <c r="D33" s="75">
        <v>5.9873463904595212</v>
      </c>
      <c r="F33" s="85">
        <v>505663</v>
      </c>
      <c r="G33" s="55">
        <v>553409</v>
      </c>
      <c r="H33" s="75">
        <v>9.4422569972491566</v>
      </c>
      <c r="J33" s="85">
        <v>89108</v>
      </c>
      <c r="K33" s="55">
        <v>76973</v>
      </c>
      <c r="L33" s="75">
        <v>-13.618305876015622</v>
      </c>
    </row>
    <row r="34" spans="1:12">
      <c r="A34" s="46" t="s">
        <v>89</v>
      </c>
      <c r="B34" s="55">
        <v>3156608</v>
      </c>
      <c r="C34" s="55">
        <v>3151354</v>
      </c>
      <c r="D34" s="75">
        <v>-0.16644448724707028</v>
      </c>
      <c r="F34" s="85">
        <v>20768</v>
      </c>
      <c r="G34" s="55">
        <v>21344</v>
      </c>
      <c r="H34" s="75">
        <v>2.773497688751926</v>
      </c>
      <c r="J34" s="85">
        <v>3135840</v>
      </c>
      <c r="K34" s="55">
        <v>3130010</v>
      </c>
      <c r="L34" s="75">
        <v>-0.18591509770906678</v>
      </c>
    </row>
    <row r="35" spans="1:12">
      <c r="A35" s="45" t="s">
        <v>87</v>
      </c>
      <c r="B35" s="56">
        <v>13474953</v>
      </c>
      <c r="C35" s="56">
        <v>13084631</v>
      </c>
      <c r="D35" s="76">
        <v>-2.8966483222613095</v>
      </c>
      <c r="F35" s="86">
        <v>2694379</v>
      </c>
      <c r="G35" s="56">
        <v>2831468</v>
      </c>
      <c r="H35" s="76">
        <v>5.0879627550541331</v>
      </c>
      <c r="J35" s="86">
        <v>10780574</v>
      </c>
      <c r="K35" s="56">
        <v>10253163</v>
      </c>
      <c r="L35" s="76">
        <v>-4.8922348661583328</v>
      </c>
    </row>
    <row r="36" spans="1:12">
      <c r="A36" s="45"/>
      <c r="B36" s="56"/>
      <c r="C36" s="38"/>
      <c r="D36" s="37"/>
      <c r="F36" s="86"/>
      <c r="G36" s="96"/>
      <c r="H36" s="37"/>
      <c r="J36" s="86"/>
      <c r="K36" s="38"/>
      <c r="L36" s="37"/>
    </row>
    <row r="37" spans="1:12">
      <c r="A37" s="45" t="s">
        <v>100</v>
      </c>
      <c r="B37" s="172" t="s">
        <v>88</v>
      </c>
      <c r="C37" s="168"/>
      <c r="D37" s="37"/>
      <c r="F37" s="167" t="s">
        <v>88</v>
      </c>
      <c r="G37" s="168"/>
      <c r="H37" s="37"/>
      <c r="J37" s="167" t="s">
        <v>88</v>
      </c>
      <c r="K37" s="168"/>
      <c r="L37" s="37"/>
    </row>
    <row r="38" spans="1:12">
      <c r="A38" s="46" t="s">
        <v>24</v>
      </c>
      <c r="B38" s="55">
        <v>326864</v>
      </c>
      <c r="C38" s="55">
        <v>320474</v>
      </c>
      <c r="D38" s="75">
        <v>-1.9549415047236771</v>
      </c>
      <c r="F38" s="85">
        <v>326864</v>
      </c>
      <c r="G38" s="55">
        <v>320474</v>
      </c>
      <c r="H38" s="75">
        <v>-1.9549415047236771</v>
      </c>
      <c r="J38" s="85"/>
      <c r="K38" s="55"/>
      <c r="L38" s="75"/>
    </row>
    <row r="39" spans="1:12">
      <c r="A39" s="46" t="s">
        <v>94</v>
      </c>
      <c r="B39" s="55">
        <v>346742</v>
      </c>
      <c r="C39" s="55">
        <v>348038</v>
      </c>
      <c r="D39" s="75">
        <v>0.37376493185134768</v>
      </c>
      <c r="F39" s="85">
        <v>323127</v>
      </c>
      <c r="G39" s="55">
        <v>325138</v>
      </c>
      <c r="H39" s="75">
        <v>0.62235591578543425</v>
      </c>
      <c r="J39" s="85">
        <v>23615</v>
      </c>
      <c r="K39" s="55">
        <v>22900</v>
      </c>
      <c r="L39" s="75">
        <v>-3.0277366080880794</v>
      </c>
    </row>
    <row r="40" spans="1:12">
      <c r="A40" s="46" t="s">
        <v>90</v>
      </c>
      <c r="B40" s="55">
        <v>0</v>
      </c>
      <c r="C40" s="55">
        <v>0</v>
      </c>
      <c r="D40" s="75">
        <v>0</v>
      </c>
      <c r="F40" s="85">
        <v>0</v>
      </c>
      <c r="G40" s="55">
        <v>0</v>
      </c>
      <c r="H40" s="75">
        <v>0</v>
      </c>
      <c r="J40" s="85"/>
      <c r="K40" s="55"/>
      <c r="L40" s="75"/>
    </row>
    <row r="41" spans="1:12">
      <c r="A41" s="46" t="s">
        <v>25</v>
      </c>
      <c r="B41" s="55">
        <v>4563399</v>
      </c>
      <c r="C41" s="55">
        <v>4039993</v>
      </c>
      <c r="D41" s="75">
        <v>-11.469652335901376</v>
      </c>
      <c r="F41" s="85">
        <v>4563399</v>
      </c>
      <c r="G41" s="55">
        <v>4039993</v>
      </c>
      <c r="H41" s="75">
        <v>-11.469652335901376</v>
      </c>
      <c r="J41" s="85"/>
      <c r="K41" s="55"/>
      <c r="L41" s="75"/>
    </row>
    <row r="42" spans="1:12">
      <c r="A42" s="46" t="s">
        <v>26</v>
      </c>
      <c r="B42" s="55">
        <v>324746</v>
      </c>
      <c r="C42" s="55">
        <v>326600</v>
      </c>
      <c r="D42" s="75">
        <v>0.57090772480646412</v>
      </c>
      <c r="F42" s="85"/>
      <c r="G42" s="55"/>
      <c r="H42" s="75"/>
      <c r="J42" s="85">
        <v>324746</v>
      </c>
      <c r="K42" s="55">
        <v>326600</v>
      </c>
      <c r="L42" s="75">
        <v>0.57090772480646412</v>
      </c>
    </row>
    <row r="43" spans="1:12">
      <c r="A43" s="46" t="s">
        <v>86</v>
      </c>
      <c r="B43" s="55">
        <v>497</v>
      </c>
      <c r="C43" s="55">
        <v>497</v>
      </c>
      <c r="D43" s="75">
        <v>0</v>
      </c>
      <c r="F43" s="85"/>
      <c r="G43" s="55"/>
      <c r="H43" s="34"/>
      <c r="J43" s="85">
        <v>497</v>
      </c>
      <c r="K43" s="55">
        <v>497</v>
      </c>
      <c r="L43" s="75">
        <v>0</v>
      </c>
    </row>
    <row r="44" spans="1:12">
      <c r="A44" s="46" t="s">
        <v>27</v>
      </c>
      <c r="B44" s="55"/>
      <c r="C44" s="55"/>
      <c r="D44" s="75"/>
      <c r="F44" s="85"/>
      <c r="G44" s="55"/>
      <c r="H44" s="34"/>
      <c r="J44" s="85"/>
      <c r="K44" s="55"/>
      <c r="L44" s="75"/>
    </row>
    <row r="45" spans="1:12">
      <c r="A45" s="46" t="s">
        <v>28</v>
      </c>
      <c r="B45" s="55"/>
      <c r="C45" s="55"/>
      <c r="D45" s="75"/>
      <c r="F45" s="85"/>
      <c r="G45" s="97"/>
      <c r="H45" s="34"/>
      <c r="J45" s="85"/>
      <c r="K45" s="55"/>
      <c r="L45" s="75"/>
    </row>
    <row r="46" spans="1:12" ht="13.8" thickBot="1">
      <c r="A46" s="73" t="s">
        <v>34</v>
      </c>
      <c r="B46" s="57">
        <v>5562248</v>
      </c>
      <c r="C46" s="57">
        <v>5035602</v>
      </c>
      <c r="D46" s="83">
        <v>-9.4682222008080181</v>
      </c>
      <c r="F46" s="87">
        <v>5213390</v>
      </c>
      <c r="G46" s="57">
        <v>4685605</v>
      </c>
      <c r="H46" s="82">
        <v>-10.123643157331408</v>
      </c>
      <c r="J46" s="87">
        <v>348858</v>
      </c>
      <c r="K46" s="57">
        <v>349997</v>
      </c>
      <c r="L46" s="82">
        <v>0.32649387429842514</v>
      </c>
    </row>
    <row r="48" spans="1:12">
      <c r="H48" s="25"/>
    </row>
    <row r="49" spans="1:12">
      <c r="H49" s="25"/>
    </row>
    <row r="50" spans="1:12">
      <c r="H50" s="25"/>
    </row>
    <row r="51" spans="1:12">
      <c r="H51" s="25"/>
    </row>
    <row r="52" spans="1:12">
      <c r="H52" s="25"/>
    </row>
    <row r="53" spans="1:12">
      <c r="H53" s="25"/>
    </row>
    <row r="54" spans="1:12" ht="12.75" customHeight="1">
      <c r="A54" s="24"/>
      <c r="F54" s="24"/>
      <c r="G54" s="24"/>
      <c r="H54" s="24"/>
      <c r="I54" s="24"/>
      <c r="J54" s="24"/>
      <c r="K54" s="24"/>
      <c r="L54" s="24"/>
    </row>
    <row r="55" spans="1:12" ht="12.75" customHeight="1">
      <c r="A55" s="58" t="str">
        <f>+Innhold!B53</f>
        <v>Finans Norge / Skadeforsikringsstatistikk</v>
      </c>
      <c r="B55" s="59"/>
      <c r="C55" s="59"/>
      <c r="D55" s="59"/>
      <c r="E55" s="59"/>
      <c r="L55" s="163">
        <f>Innhold!H19</f>
        <v>6</v>
      </c>
    </row>
    <row r="56" spans="1:12" ht="12.75" customHeight="1">
      <c r="A56" s="26" t="str">
        <f>+Innhold!B54</f>
        <v>Premiestatistikk skadeforsikring 4. kvartal 2025</v>
      </c>
      <c r="L56" s="162"/>
    </row>
    <row r="63" spans="1:12" ht="12.75" customHeight="1"/>
    <row r="64" spans="1:12" ht="12.75" customHeight="1"/>
  </sheetData>
  <mergeCells count="14">
    <mergeCell ref="B5:C5"/>
    <mergeCell ref="J37:K37"/>
    <mergeCell ref="J28:K28"/>
    <mergeCell ref="J21:K21"/>
    <mergeCell ref="J7:K7"/>
    <mergeCell ref="B7:C7"/>
    <mergeCell ref="B37:C37"/>
    <mergeCell ref="B28:C28"/>
    <mergeCell ref="J5:K5"/>
    <mergeCell ref="L55:L56"/>
    <mergeCell ref="F37:G37"/>
    <mergeCell ref="F28:G28"/>
    <mergeCell ref="F5:G5"/>
    <mergeCell ref="F7:G7"/>
  </mergeCells>
  <phoneticPr fontId="0" type="noConversion"/>
  <hyperlinks>
    <hyperlink ref="A2" location="Innhold!A20" tooltip="Move to Tab2" display="Tilbake til innholdsfortegnelsen" xr:uid="{00000000-0004-0000-0500-000000000000}"/>
  </hyperlinks>
  <pageMargins left="0.78740157480314965" right="0.78740157480314965" top="0.78740157480314965" bottom="0.19685039370078741" header="3.937007874015748E-2" footer="3.937007874015748E-2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63"/>
  <sheetViews>
    <sheetView showGridLines="0" showRowColHeaders="0" zoomScaleNormal="100" workbookViewId="0"/>
  </sheetViews>
  <sheetFormatPr baseColWidth="10" defaultColWidth="11.44140625" defaultRowHeight="13.2"/>
  <cols>
    <col min="1" max="1" width="27.1093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>
      <c r="A4" s="5" t="s">
        <v>32</v>
      </c>
      <c r="B4" s="23"/>
      <c r="C4" s="23"/>
      <c r="D4" s="173" t="s">
        <v>104</v>
      </c>
      <c r="E4" s="173"/>
      <c r="F4" s="23"/>
      <c r="G4" s="23"/>
      <c r="I4" s="173" t="s">
        <v>91</v>
      </c>
      <c r="J4" s="173"/>
      <c r="K4" s="173"/>
      <c r="L4" s="173"/>
      <c r="M4" s="173"/>
      <c r="N4" s="173"/>
      <c r="P4" s="173" t="s">
        <v>92</v>
      </c>
      <c r="Q4" s="173"/>
      <c r="R4" s="173"/>
      <c r="S4" s="173"/>
      <c r="T4" s="173"/>
      <c r="U4" s="173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  <c r="I6" s="91" t="s">
        <v>153</v>
      </c>
      <c r="J6" s="15" t="s">
        <v>154</v>
      </c>
      <c r="K6" s="62" t="s">
        <v>155</v>
      </c>
      <c r="L6" s="15" t="s">
        <v>153</v>
      </c>
      <c r="M6" s="15" t="s">
        <v>154</v>
      </c>
      <c r="N6" s="16" t="s">
        <v>155</v>
      </c>
      <c r="P6" s="91" t="s">
        <v>153</v>
      </c>
      <c r="Q6" s="15" t="s">
        <v>154</v>
      </c>
      <c r="R6" s="62" t="s">
        <v>155</v>
      </c>
      <c r="S6" s="15" t="s">
        <v>153</v>
      </c>
      <c r="T6" s="15" t="s">
        <v>154</v>
      </c>
      <c r="U6" s="16" t="s">
        <v>155</v>
      </c>
    </row>
    <row r="7" spans="1:21">
      <c r="A7" s="17" t="s">
        <v>81</v>
      </c>
      <c r="B7" s="18">
        <v>18067779</v>
      </c>
      <c r="C7" s="18">
        <v>19614852</v>
      </c>
      <c r="D7" s="18">
        <v>22049115</v>
      </c>
      <c r="E7" s="79">
        <v>21.318604877763065</v>
      </c>
      <c r="F7" s="77">
        <v>20.71612996241528</v>
      </c>
      <c r="G7" s="78">
        <v>20.554180089605467</v>
      </c>
      <c r="I7" s="92">
        <v>9756779</v>
      </c>
      <c r="J7" s="18">
        <v>10862179</v>
      </c>
      <c r="K7" s="18">
        <v>12500145</v>
      </c>
      <c r="L7" s="79">
        <v>18.791020342775465</v>
      </c>
      <c r="M7" s="77">
        <v>18.38180629865516</v>
      </c>
      <c r="N7" s="78">
        <v>18.264951172214897</v>
      </c>
      <c r="P7" s="92">
        <v>8311000</v>
      </c>
      <c r="Q7" s="18">
        <v>8752673</v>
      </c>
      <c r="R7" s="18">
        <v>9548970</v>
      </c>
      <c r="S7" s="79">
        <v>25.316289894822102</v>
      </c>
      <c r="T7" s="77">
        <v>24.59172226257467</v>
      </c>
      <c r="U7" s="78">
        <v>24.588399229411721</v>
      </c>
    </row>
    <row r="8" spans="1:21">
      <c r="A8" s="17" t="s">
        <v>157</v>
      </c>
      <c r="B8" s="18">
        <v>4484001</v>
      </c>
      <c r="C8" s="18">
        <v>4903526</v>
      </c>
      <c r="D8" s="18">
        <v>6319512</v>
      </c>
      <c r="E8" s="79">
        <v>5.290780100337428</v>
      </c>
      <c r="F8" s="77">
        <v>5.1788349914688299</v>
      </c>
      <c r="G8" s="78">
        <v>5.8910476781686167</v>
      </c>
      <c r="I8" s="92">
        <v>3478042</v>
      </c>
      <c r="J8" s="18">
        <v>4186893</v>
      </c>
      <c r="K8" s="18">
        <v>5414831</v>
      </c>
      <c r="L8" s="79">
        <v>6.6985178177170424</v>
      </c>
      <c r="M8" s="77">
        <v>7.0853791047998014</v>
      </c>
      <c r="N8" s="78">
        <v>7.9120381260213826</v>
      </c>
      <c r="P8" s="92">
        <v>1005959</v>
      </c>
      <c r="Q8" s="18">
        <v>716633</v>
      </c>
      <c r="R8" s="18">
        <v>904681</v>
      </c>
      <c r="S8" s="79">
        <v>3.0642702041036394</v>
      </c>
      <c r="T8" s="77">
        <v>2.013469451011785</v>
      </c>
      <c r="U8" s="78">
        <v>2.3295347669186754</v>
      </c>
    </row>
    <row r="9" spans="1:21">
      <c r="A9" s="17" t="s">
        <v>158</v>
      </c>
      <c r="B9" s="18">
        <v>0</v>
      </c>
      <c r="C9" s="18">
        <v>596600</v>
      </c>
      <c r="D9" s="18">
        <v>655515</v>
      </c>
      <c r="E9" s="79" t="s">
        <v>156</v>
      </c>
      <c r="F9" s="77">
        <v>0.63009617077798785</v>
      </c>
      <c r="G9" s="78">
        <v>0.61107093692593684</v>
      </c>
      <c r="I9" s="92">
        <v>0</v>
      </c>
      <c r="J9" s="18">
        <v>125544</v>
      </c>
      <c r="K9" s="18">
        <v>130067</v>
      </c>
      <c r="L9" s="79" t="s">
        <v>156</v>
      </c>
      <c r="M9" s="77">
        <v>0.21245511512546086</v>
      </c>
      <c r="N9" s="78">
        <v>0.19005118773554025</v>
      </c>
      <c r="P9" s="92">
        <v>0</v>
      </c>
      <c r="Q9" s="18">
        <v>471056</v>
      </c>
      <c r="R9" s="18">
        <v>525448</v>
      </c>
      <c r="S9" s="79" t="s">
        <v>156</v>
      </c>
      <c r="T9" s="77">
        <v>1.3234903579877111</v>
      </c>
      <c r="U9" s="78">
        <v>1.3530176760735377</v>
      </c>
    </row>
    <row r="10" spans="1:21">
      <c r="A10" s="17" t="s">
        <v>82</v>
      </c>
      <c r="B10" s="18">
        <v>22313205</v>
      </c>
      <c r="C10" s="18">
        <v>24937113</v>
      </c>
      <c r="D10" s="18">
        <v>28103717</v>
      </c>
      <c r="E10" s="79">
        <v>26.327884625527425</v>
      </c>
      <c r="F10" s="77">
        <v>26.337209875222896</v>
      </c>
      <c r="G10" s="78">
        <v>26.198278724806265</v>
      </c>
      <c r="I10" s="92">
        <v>12251059</v>
      </c>
      <c r="J10" s="18">
        <v>13853849</v>
      </c>
      <c r="K10" s="18">
        <v>16139103</v>
      </c>
      <c r="L10" s="79">
        <v>23.594866593733695</v>
      </c>
      <c r="M10" s="77">
        <v>23.444538044237486</v>
      </c>
      <c r="N10" s="78">
        <v>23.582120708067542</v>
      </c>
      <c r="P10" s="92">
        <v>10062146</v>
      </c>
      <c r="Q10" s="18">
        <v>11083264</v>
      </c>
      <c r="R10" s="18">
        <v>11964614</v>
      </c>
      <c r="S10" s="79">
        <v>30.650487919627558</v>
      </c>
      <c r="T10" s="77">
        <v>31.139807239547551</v>
      </c>
      <c r="U10" s="78">
        <v>30.808632308804896</v>
      </c>
    </row>
    <row r="11" spans="1:21">
      <c r="A11" s="17" t="s">
        <v>84</v>
      </c>
      <c r="B11" s="18">
        <v>11374647</v>
      </c>
      <c r="C11" s="18">
        <v>12202967</v>
      </c>
      <c r="D11" s="18">
        <v>13307553</v>
      </c>
      <c r="E11" s="79">
        <v>13.421218237008159</v>
      </c>
      <c r="F11" s="77">
        <v>12.888103886741787</v>
      </c>
      <c r="G11" s="78">
        <v>12.405297941163148</v>
      </c>
      <c r="I11" s="92">
        <v>7526718</v>
      </c>
      <c r="J11" s="18">
        <v>8434678</v>
      </c>
      <c r="K11" s="18">
        <v>9428176</v>
      </c>
      <c r="L11" s="79">
        <v>14.496045370335258</v>
      </c>
      <c r="M11" s="77">
        <v>14.273804288028039</v>
      </c>
      <c r="N11" s="78">
        <v>13.776254138095865</v>
      </c>
      <c r="P11" s="92">
        <v>3847929</v>
      </c>
      <c r="Q11" s="18">
        <v>3768289</v>
      </c>
      <c r="R11" s="18">
        <v>3879377</v>
      </c>
      <c r="S11" s="79">
        <v>11.721247269726016</v>
      </c>
      <c r="T11" s="77">
        <v>10.587476133646858</v>
      </c>
      <c r="U11" s="78">
        <v>9.9893151237670192</v>
      </c>
    </row>
    <row r="12" spans="1:21">
      <c r="A12" s="17" t="s">
        <v>152</v>
      </c>
      <c r="B12" s="18">
        <v>12491771</v>
      </c>
      <c r="C12" s="18">
        <v>17746885</v>
      </c>
      <c r="D12" s="18">
        <v>19985616</v>
      </c>
      <c r="E12" s="79">
        <v>14.739339581943039</v>
      </c>
      <c r="F12" s="77">
        <v>18.743285755510076</v>
      </c>
      <c r="G12" s="78">
        <v>18.630586781632751</v>
      </c>
      <c r="I12" s="92">
        <v>10611908</v>
      </c>
      <c r="J12" s="18">
        <v>14501985</v>
      </c>
      <c r="K12" s="18">
        <v>16456061</v>
      </c>
      <c r="L12" s="79">
        <v>20.437951818285697</v>
      </c>
      <c r="M12" s="77">
        <v>24.54136312944232</v>
      </c>
      <c r="N12" s="78">
        <v>24.04525312722291</v>
      </c>
      <c r="P12" s="92">
        <v>1879863</v>
      </c>
      <c r="Q12" s="18">
        <v>3244900</v>
      </c>
      <c r="R12" s="18">
        <v>3529555</v>
      </c>
      <c r="S12" s="79">
        <v>5.7262852449223871</v>
      </c>
      <c r="T12" s="77">
        <v>9.1169497100861125</v>
      </c>
      <c r="U12" s="78">
        <v>9.0885307464748859</v>
      </c>
    </row>
    <row r="13" spans="1:21">
      <c r="A13" s="17" t="s">
        <v>159</v>
      </c>
      <c r="B13" s="18">
        <v>1215540</v>
      </c>
      <c r="C13" s="18">
        <v>1452949</v>
      </c>
      <c r="D13" s="18">
        <v>1692845</v>
      </c>
      <c r="E13" s="79">
        <v>1.4342447388312707</v>
      </c>
      <c r="F13" s="77">
        <v>1.5345249769287741</v>
      </c>
      <c r="G13" s="78">
        <v>1.5780697317687429</v>
      </c>
      <c r="I13" s="92">
        <v>1194975</v>
      </c>
      <c r="J13" s="18">
        <v>1430944</v>
      </c>
      <c r="K13" s="18">
        <v>1670060</v>
      </c>
      <c r="L13" s="79">
        <v>2.3014562012840623</v>
      </c>
      <c r="M13" s="77">
        <v>2.42155238209781</v>
      </c>
      <c r="N13" s="78">
        <v>2.4402568413941763</v>
      </c>
      <c r="P13" s="92">
        <v>20565</v>
      </c>
      <c r="Q13" s="18">
        <v>22005</v>
      </c>
      <c r="R13" s="18">
        <v>22785</v>
      </c>
      <c r="S13" s="79">
        <v>6.2643424580317228E-2</v>
      </c>
      <c r="T13" s="77">
        <v>6.1825781494173906E-2</v>
      </c>
      <c r="U13" s="78">
        <v>5.8670901305810583E-2</v>
      </c>
    </row>
    <row r="14" spans="1:21">
      <c r="A14" s="17" t="s">
        <v>160</v>
      </c>
      <c r="B14" s="18">
        <v>1445922</v>
      </c>
      <c r="C14" s="18">
        <v>1777793</v>
      </c>
      <c r="D14" s="18">
        <v>2083643</v>
      </c>
      <c r="E14" s="79">
        <v>1.7060779746124262</v>
      </c>
      <c r="F14" s="77">
        <v>1.8776073780353861</v>
      </c>
      <c r="G14" s="78">
        <v>1.9423715402838528</v>
      </c>
      <c r="I14" s="92">
        <v>208</v>
      </c>
      <c r="J14" s="18">
        <v>0</v>
      </c>
      <c r="K14" s="18">
        <v>0</v>
      </c>
      <c r="L14" s="79">
        <v>4.005965730388376E-4</v>
      </c>
      <c r="M14" s="77" t="s">
        <v>156</v>
      </c>
      <c r="N14" s="78" t="s">
        <v>156</v>
      </c>
      <c r="P14" s="92">
        <v>1445714</v>
      </c>
      <c r="Q14" s="18">
        <v>1777793</v>
      </c>
      <c r="R14" s="18">
        <v>2083643</v>
      </c>
      <c r="S14" s="79">
        <v>4.4038159943451856</v>
      </c>
      <c r="T14" s="77">
        <v>4.99493031401372</v>
      </c>
      <c r="U14" s="78">
        <v>5.3653374066071136</v>
      </c>
    </row>
    <row r="15" spans="1:21">
      <c r="A15" s="17" t="s">
        <v>161</v>
      </c>
      <c r="B15" s="18">
        <v>2156376</v>
      </c>
      <c r="C15" s="18">
        <v>2355812</v>
      </c>
      <c r="D15" s="18">
        <v>2691014</v>
      </c>
      <c r="E15" s="79">
        <v>2.5443596532751043</v>
      </c>
      <c r="F15" s="77">
        <v>2.4880793165820201</v>
      </c>
      <c r="G15" s="78">
        <v>2.5085626511381327</v>
      </c>
      <c r="I15" s="92">
        <v>993514</v>
      </c>
      <c r="J15" s="18">
        <v>1133935</v>
      </c>
      <c r="K15" s="18">
        <v>1321136</v>
      </c>
      <c r="L15" s="79">
        <v>1.913453383010133</v>
      </c>
      <c r="M15" s="77">
        <v>1.9189311394394752</v>
      </c>
      <c r="N15" s="78">
        <v>1.930416369718535</v>
      </c>
      <c r="P15" s="92">
        <v>1162862</v>
      </c>
      <c r="Q15" s="18">
        <v>1221877</v>
      </c>
      <c r="R15" s="18">
        <v>1369878</v>
      </c>
      <c r="S15" s="79">
        <v>3.5422153170103017</v>
      </c>
      <c r="T15" s="77">
        <v>3.4330152426610647</v>
      </c>
      <c r="U15" s="78">
        <v>3.5274073705947417</v>
      </c>
    </row>
    <row r="16" spans="1:21">
      <c r="A16" s="17" t="s">
        <v>162</v>
      </c>
      <c r="B16" s="18">
        <v>1162645</v>
      </c>
      <c r="C16" s="18">
        <v>1376610</v>
      </c>
      <c r="D16" s="18">
        <v>1581560</v>
      </c>
      <c r="E16" s="79">
        <v>1.3718326623381236</v>
      </c>
      <c r="F16" s="77">
        <v>1.4538999156129497</v>
      </c>
      <c r="G16" s="78">
        <v>1.4743298795673396</v>
      </c>
      <c r="I16" s="92">
        <v>0</v>
      </c>
      <c r="J16" s="18">
        <v>0</v>
      </c>
      <c r="K16" s="18">
        <v>0</v>
      </c>
      <c r="L16" s="79" t="s">
        <v>156</v>
      </c>
      <c r="M16" s="77" t="s">
        <v>156</v>
      </c>
      <c r="N16" s="78" t="s">
        <v>156</v>
      </c>
      <c r="P16" s="92">
        <v>1162645</v>
      </c>
      <c r="Q16" s="18">
        <v>1376610</v>
      </c>
      <c r="R16" s="18">
        <v>1581560</v>
      </c>
      <c r="S16" s="79">
        <v>3.541554309320833</v>
      </c>
      <c r="T16" s="77">
        <v>3.8677568308427515</v>
      </c>
      <c r="U16" s="78">
        <v>4.072484119781338</v>
      </c>
    </row>
    <row r="17" spans="1:21">
      <c r="A17" s="17" t="s">
        <v>163</v>
      </c>
      <c r="B17" s="18">
        <v>250813</v>
      </c>
      <c r="C17" s="18">
        <v>270746</v>
      </c>
      <c r="D17" s="18">
        <v>295607</v>
      </c>
      <c r="E17" s="79">
        <v>0.29594026167833842</v>
      </c>
      <c r="F17" s="77">
        <v>0.28594706311340445</v>
      </c>
      <c r="G17" s="78">
        <v>0.27556477952734171</v>
      </c>
      <c r="I17" s="92">
        <v>250813</v>
      </c>
      <c r="J17" s="18">
        <v>270746</v>
      </c>
      <c r="K17" s="18">
        <v>295607</v>
      </c>
      <c r="L17" s="79">
        <v>0.48305205900764409</v>
      </c>
      <c r="M17" s="77">
        <v>0.45817699451792221</v>
      </c>
      <c r="N17" s="78">
        <v>0.43193478324970858</v>
      </c>
      <c r="P17" s="92">
        <v>0</v>
      </c>
      <c r="Q17" s="18">
        <v>0</v>
      </c>
      <c r="R17" s="18">
        <v>0</v>
      </c>
      <c r="S17" s="79" t="s">
        <v>156</v>
      </c>
      <c r="T17" s="77" t="s">
        <v>156</v>
      </c>
      <c r="U17" s="78" t="s">
        <v>156</v>
      </c>
    </row>
    <row r="18" spans="1:21">
      <c r="A18" s="17" t="s">
        <v>164</v>
      </c>
      <c r="B18" s="18">
        <v>59809</v>
      </c>
      <c r="C18" s="18">
        <v>0</v>
      </c>
      <c r="D18" s="18">
        <v>0</v>
      </c>
      <c r="E18" s="79">
        <v>7.0570070573374361E-2</v>
      </c>
      <c r="F18" s="77" t="s">
        <v>156</v>
      </c>
      <c r="G18" s="78" t="s">
        <v>156</v>
      </c>
      <c r="I18" s="92">
        <v>0</v>
      </c>
      <c r="J18" s="18">
        <v>0</v>
      </c>
      <c r="K18" s="18">
        <v>0</v>
      </c>
      <c r="L18" s="79" t="s">
        <v>156</v>
      </c>
      <c r="M18" s="77" t="s">
        <v>156</v>
      </c>
      <c r="N18" s="78" t="s">
        <v>156</v>
      </c>
      <c r="P18" s="92">
        <v>59809</v>
      </c>
      <c r="Q18" s="18">
        <v>0</v>
      </c>
      <c r="R18" s="18">
        <v>0</v>
      </c>
      <c r="S18" s="79">
        <v>0.1821852944675027</v>
      </c>
      <c r="T18" s="77" t="s">
        <v>156</v>
      </c>
      <c r="U18" s="78" t="s">
        <v>156</v>
      </c>
    </row>
    <row r="19" spans="1:21">
      <c r="A19" s="17" t="s">
        <v>165</v>
      </c>
      <c r="B19" s="18">
        <v>0</v>
      </c>
      <c r="C19" s="18">
        <v>106625</v>
      </c>
      <c r="D19" s="18">
        <v>96918</v>
      </c>
      <c r="E19" s="79" t="s">
        <v>156</v>
      </c>
      <c r="F19" s="77">
        <v>0.11261147202347126</v>
      </c>
      <c r="G19" s="78">
        <v>9.0346938002925856E-2</v>
      </c>
      <c r="I19" s="92">
        <v>0</v>
      </c>
      <c r="J19" s="18">
        <v>17354</v>
      </c>
      <c r="K19" s="18">
        <v>16900</v>
      </c>
      <c r="L19" s="79" t="s">
        <v>156</v>
      </c>
      <c r="M19" s="77">
        <v>2.936776005135449E-2</v>
      </c>
      <c r="N19" s="78">
        <v>2.4693927535275131E-2</v>
      </c>
      <c r="P19" s="92">
        <v>0</v>
      </c>
      <c r="Q19" s="18">
        <v>89271</v>
      </c>
      <c r="R19" s="18">
        <v>80018</v>
      </c>
      <c r="S19" s="79" t="s">
        <v>156</v>
      </c>
      <c r="T19" s="77">
        <v>0.25081796590622124</v>
      </c>
      <c r="U19" s="78">
        <v>0.20604468644671281</v>
      </c>
    </row>
    <row r="20" spans="1:21">
      <c r="A20" s="17" t="s">
        <v>166</v>
      </c>
      <c r="B20" s="18">
        <v>627875</v>
      </c>
      <c r="C20" s="18">
        <v>612879</v>
      </c>
      <c r="D20" s="18">
        <v>692309</v>
      </c>
      <c r="E20" s="79">
        <v>0.74084474011030821</v>
      </c>
      <c r="F20" s="77">
        <v>0.64728915697325251</v>
      </c>
      <c r="G20" s="78">
        <v>0.64537029552681235</v>
      </c>
      <c r="I20" s="92">
        <v>5337</v>
      </c>
      <c r="J20" s="18">
        <v>5408</v>
      </c>
      <c r="K20" s="18">
        <v>5738</v>
      </c>
      <c r="L20" s="79">
        <v>1.027876879955902E-2</v>
      </c>
      <c r="M20" s="77">
        <v>9.1518293395024247E-3</v>
      </c>
      <c r="N20" s="78">
        <v>8.3842459288407511E-3</v>
      </c>
      <c r="P20" s="92">
        <v>622538</v>
      </c>
      <c r="Q20" s="18">
        <v>607471</v>
      </c>
      <c r="R20" s="18">
        <v>686571</v>
      </c>
      <c r="S20" s="79">
        <v>1.8963244469429383</v>
      </c>
      <c r="T20" s="77">
        <v>1.7067652492636818</v>
      </c>
      <c r="U20" s="78">
        <v>1.7679060513685179</v>
      </c>
    </row>
    <row r="21" spans="1:21">
      <c r="A21" s="17" t="s">
        <v>167</v>
      </c>
      <c r="B21" s="18">
        <v>3405084</v>
      </c>
      <c r="C21" s="18">
        <v>0</v>
      </c>
      <c r="D21" s="18">
        <v>0</v>
      </c>
      <c r="E21" s="79">
        <v>4.0177401091519309</v>
      </c>
      <c r="F21" s="77" t="s">
        <v>156</v>
      </c>
      <c r="G21" s="78" t="s">
        <v>156</v>
      </c>
      <c r="I21" s="92">
        <v>2248550</v>
      </c>
      <c r="J21" s="18">
        <v>0</v>
      </c>
      <c r="K21" s="18">
        <v>0</v>
      </c>
      <c r="L21" s="79">
        <v>4.3305837707042221</v>
      </c>
      <c r="M21" s="77" t="s">
        <v>156</v>
      </c>
      <c r="N21" s="78" t="s">
        <v>156</v>
      </c>
      <c r="P21" s="92">
        <v>1156534</v>
      </c>
      <c r="Q21" s="18">
        <v>0</v>
      </c>
      <c r="R21" s="18">
        <v>0</v>
      </c>
      <c r="S21" s="79">
        <v>3.5229394798722398</v>
      </c>
      <c r="T21" s="77" t="s">
        <v>156</v>
      </c>
      <c r="U21" s="78" t="s">
        <v>156</v>
      </c>
    </row>
    <row r="22" spans="1:21">
      <c r="A22" s="17" t="s">
        <v>168</v>
      </c>
      <c r="B22" s="18">
        <v>4537</v>
      </c>
      <c r="C22" s="18">
        <v>10872</v>
      </c>
      <c r="D22" s="18">
        <v>6603</v>
      </c>
      <c r="E22" s="79">
        <v>5.3533148889197187E-3</v>
      </c>
      <c r="F22" s="77">
        <v>1.1482409602243185E-2</v>
      </c>
      <c r="G22" s="78">
        <v>6.1553151285965394E-3</v>
      </c>
      <c r="I22" s="92">
        <v>0</v>
      </c>
      <c r="J22" s="18">
        <v>0</v>
      </c>
      <c r="K22" s="18">
        <v>0</v>
      </c>
      <c r="L22" s="79" t="s">
        <v>156</v>
      </c>
      <c r="M22" s="77" t="s">
        <v>156</v>
      </c>
      <c r="N22" s="78" t="s">
        <v>156</v>
      </c>
      <c r="P22" s="92">
        <v>4537</v>
      </c>
      <c r="Q22" s="18">
        <v>10872</v>
      </c>
      <c r="R22" s="18">
        <v>6603</v>
      </c>
      <c r="S22" s="79">
        <v>1.382023911115484E-2</v>
      </c>
      <c r="T22" s="77">
        <v>3.0546234783215574E-2</v>
      </c>
      <c r="U22" s="78">
        <v>1.7002587725357354E-2</v>
      </c>
    </row>
    <row r="23" spans="1:21">
      <c r="A23" s="17" t="s">
        <v>169</v>
      </c>
      <c r="B23" s="18">
        <v>12612</v>
      </c>
      <c r="C23" s="18">
        <v>83971</v>
      </c>
      <c r="D23" s="18">
        <v>111994</v>
      </c>
      <c r="E23" s="79">
        <v>1.4881200656613511E-2</v>
      </c>
      <c r="F23" s="77">
        <v>8.8685560771703684E-2</v>
      </c>
      <c r="G23" s="78">
        <v>0.1044007818434107</v>
      </c>
      <c r="I23" s="92">
        <v>10291</v>
      </c>
      <c r="J23" s="18">
        <v>22465</v>
      </c>
      <c r="K23" s="18">
        <v>38030</v>
      </c>
      <c r="L23" s="79">
        <v>1.9819900640109026E-2</v>
      </c>
      <c r="M23" s="77">
        <v>3.8016983378683797E-2</v>
      </c>
      <c r="N23" s="78">
        <v>5.5568642850089535E-2</v>
      </c>
      <c r="P23" s="92">
        <v>2321</v>
      </c>
      <c r="Q23" s="18">
        <v>61506</v>
      </c>
      <c r="R23" s="18">
        <v>73964</v>
      </c>
      <c r="S23" s="79">
        <v>7.0700407707715192E-3</v>
      </c>
      <c r="T23" s="77">
        <v>0.17280874876531063</v>
      </c>
      <c r="U23" s="78">
        <v>0.19045576230778907</v>
      </c>
    </row>
    <row r="24" spans="1:21">
      <c r="A24" s="17" t="s">
        <v>170</v>
      </c>
      <c r="B24" s="18">
        <v>159394</v>
      </c>
      <c r="C24" s="18">
        <v>159394</v>
      </c>
      <c r="D24" s="18">
        <v>0</v>
      </c>
      <c r="E24" s="79">
        <v>0.18807279554870393</v>
      </c>
      <c r="F24" s="77">
        <v>0.16834319316960542</v>
      </c>
      <c r="G24" s="78" t="s">
        <v>156</v>
      </c>
      <c r="I24" s="92">
        <v>75460</v>
      </c>
      <c r="J24" s="18">
        <v>75460</v>
      </c>
      <c r="K24" s="18">
        <v>0</v>
      </c>
      <c r="L24" s="79">
        <v>0.14533181443033982</v>
      </c>
      <c r="M24" s="77">
        <v>0.12769915716694766</v>
      </c>
      <c r="N24" s="78" t="s">
        <v>156</v>
      </c>
      <c r="P24" s="92">
        <v>83934</v>
      </c>
      <c r="Q24" s="18">
        <v>83934</v>
      </c>
      <c r="R24" s="18">
        <v>0</v>
      </c>
      <c r="S24" s="79">
        <v>0.25567290049717223</v>
      </c>
      <c r="T24" s="77">
        <v>0.23582300131479175</v>
      </c>
      <c r="U24" s="78" t="s">
        <v>156</v>
      </c>
    </row>
    <row r="25" spans="1:21">
      <c r="A25" s="17" t="s">
        <v>171</v>
      </c>
      <c r="B25" s="18">
        <v>97102</v>
      </c>
      <c r="C25" s="18">
        <v>173216</v>
      </c>
      <c r="D25" s="18">
        <v>182978</v>
      </c>
      <c r="E25" s="79">
        <v>0.1145729738470096</v>
      </c>
      <c r="F25" s="77">
        <v>0.18294123083721076</v>
      </c>
      <c r="G25" s="78">
        <v>0.17057205082543353</v>
      </c>
      <c r="H25"/>
      <c r="I25" s="92">
        <v>0</v>
      </c>
      <c r="J25" s="18">
        <v>0</v>
      </c>
      <c r="K25" s="18">
        <v>0</v>
      </c>
      <c r="L25" s="79" t="s">
        <v>156</v>
      </c>
      <c r="M25" s="77" t="s">
        <v>156</v>
      </c>
      <c r="N25" s="78" t="s">
        <v>156</v>
      </c>
      <c r="O25"/>
      <c r="P25" s="92">
        <v>97102</v>
      </c>
      <c r="Q25" s="18">
        <v>173216</v>
      </c>
      <c r="R25" s="18">
        <v>182978</v>
      </c>
      <c r="S25" s="79">
        <v>0.29578418738623702</v>
      </c>
      <c r="T25" s="77">
        <v>0.48667187308769949</v>
      </c>
      <c r="U25" s="78">
        <v>0.47116454593524726</v>
      </c>
    </row>
    <row r="26" spans="1:21">
      <c r="A26" s="17" t="s">
        <v>172</v>
      </c>
      <c r="B26" s="18">
        <v>2797836</v>
      </c>
      <c r="C26" s="18">
        <v>3259562</v>
      </c>
      <c r="D26" s="18">
        <v>3975537</v>
      </c>
      <c r="E26" s="79">
        <v>3.3012336600298857</v>
      </c>
      <c r="F26" s="77">
        <v>3.4425704569450883</v>
      </c>
      <c r="G26" s="78">
        <v>3.7059947054967894</v>
      </c>
      <c r="H26"/>
      <c r="I26" s="92">
        <v>2256677</v>
      </c>
      <c r="J26" s="18">
        <v>2623738</v>
      </c>
      <c r="K26" s="18">
        <v>3152623</v>
      </c>
      <c r="L26" s="79">
        <v>4.3462359262286769</v>
      </c>
      <c r="M26" s="77">
        <v>4.4400892025827314</v>
      </c>
      <c r="N26" s="78">
        <v>4.6065469768072003</v>
      </c>
      <c r="O26"/>
      <c r="P26" s="92">
        <v>541159</v>
      </c>
      <c r="Q26" s="18">
        <v>635824</v>
      </c>
      <c r="R26" s="18">
        <v>822914</v>
      </c>
      <c r="S26" s="79">
        <v>1.6484343789185458</v>
      </c>
      <c r="T26" s="77">
        <v>1.7864265254601968</v>
      </c>
      <c r="U26" s="78">
        <v>2.1189864418332154</v>
      </c>
    </row>
    <row r="27" spans="1:21">
      <c r="A27" s="17" t="s">
        <v>173</v>
      </c>
      <c r="B27" s="18">
        <v>650026</v>
      </c>
      <c r="C27" s="18">
        <v>618928</v>
      </c>
      <c r="D27" s="18">
        <v>611467</v>
      </c>
      <c r="E27" s="79">
        <v>0.76698123517410832</v>
      </c>
      <c r="F27" s="77">
        <v>0.65367777872490529</v>
      </c>
      <c r="G27" s="78">
        <v>0.57000940114153265</v>
      </c>
      <c r="H27"/>
      <c r="I27" s="92">
        <v>212722</v>
      </c>
      <c r="J27" s="18">
        <v>224355</v>
      </c>
      <c r="K27" s="18">
        <v>233123</v>
      </c>
      <c r="L27" s="79">
        <v>0.40969088562484429</v>
      </c>
      <c r="M27" s="77">
        <v>0.37967061232693539</v>
      </c>
      <c r="N27" s="78">
        <v>0.34063446560981919</v>
      </c>
      <c r="O27"/>
      <c r="P27" s="92">
        <v>437304</v>
      </c>
      <c r="Q27" s="18">
        <v>394573</v>
      </c>
      <c r="R27" s="18">
        <v>378344</v>
      </c>
      <c r="S27" s="79">
        <v>1.3320797540807705</v>
      </c>
      <c r="T27" s="77">
        <v>1.1086018669166409</v>
      </c>
      <c r="U27" s="78">
        <v>0.97422793432721522</v>
      </c>
    </row>
    <row r="28" spans="1:21">
      <c r="A28" s="17" t="s">
        <v>174</v>
      </c>
      <c r="B28" s="18">
        <v>703934</v>
      </c>
      <c r="C28" s="18">
        <v>914046</v>
      </c>
      <c r="D28" s="18">
        <v>1152125</v>
      </c>
      <c r="E28" s="79">
        <v>0.83058857461247815</v>
      </c>
      <c r="F28" s="77">
        <v>0.96536521038373568</v>
      </c>
      <c r="G28" s="78">
        <v>1.0740106682620458</v>
      </c>
      <c r="I28" s="92">
        <v>301929</v>
      </c>
      <c r="J28" s="18">
        <v>452748</v>
      </c>
      <c r="K28" s="18">
        <v>696965</v>
      </c>
      <c r="L28" s="79">
        <v>0.5814986668319384</v>
      </c>
      <c r="M28" s="77">
        <v>0.76617463568806277</v>
      </c>
      <c r="N28" s="78">
        <v>1.0183907221670432</v>
      </c>
      <c r="P28" s="92">
        <v>402005</v>
      </c>
      <c r="Q28" s="18">
        <v>461298</v>
      </c>
      <c r="R28" s="18">
        <v>455160</v>
      </c>
      <c r="S28" s="79">
        <v>1.2245548212210273</v>
      </c>
      <c r="T28" s="77">
        <v>1.2960740446125623</v>
      </c>
      <c r="U28" s="78">
        <v>1.1720275373426703</v>
      </c>
    </row>
    <row r="29" spans="1:21">
      <c r="A29" s="17" t="s">
        <v>175</v>
      </c>
      <c r="B29" s="18">
        <v>175281</v>
      </c>
      <c r="C29" s="18">
        <v>191988</v>
      </c>
      <c r="D29" s="18">
        <v>0</v>
      </c>
      <c r="E29" s="79">
        <v>0.20681824708942853</v>
      </c>
      <c r="F29" s="77">
        <v>0.20276718678398312</v>
      </c>
      <c r="G29" s="78" t="s">
        <v>156</v>
      </c>
      <c r="I29" s="92">
        <v>95834</v>
      </c>
      <c r="J29" s="18">
        <v>108178</v>
      </c>
      <c r="K29" s="18">
        <v>0</v>
      </c>
      <c r="L29" s="79">
        <v>0.18457101913751905</v>
      </c>
      <c r="M29" s="77">
        <v>0.18306704776048321</v>
      </c>
      <c r="N29" s="78" t="s">
        <v>156</v>
      </c>
      <c r="P29" s="92">
        <v>79447</v>
      </c>
      <c r="Q29" s="18">
        <v>83810</v>
      </c>
      <c r="R29" s="18">
        <v>0</v>
      </c>
      <c r="S29" s="79">
        <v>0.24200496730524984</v>
      </c>
      <c r="T29" s="77">
        <v>0.23547460790850785</v>
      </c>
      <c r="U29" s="78" t="s">
        <v>156</v>
      </c>
    </row>
    <row r="30" spans="1:21">
      <c r="A30" s="17" t="s">
        <v>176</v>
      </c>
      <c r="B30" s="18">
        <v>211790</v>
      </c>
      <c r="C30" s="18">
        <v>259999</v>
      </c>
      <c r="D30" s="18">
        <v>290932</v>
      </c>
      <c r="E30" s="79">
        <v>0.24989608999874527</v>
      </c>
      <c r="F30" s="77">
        <v>0.27459667164952406</v>
      </c>
      <c r="G30" s="78">
        <v>0.27120674556911228</v>
      </c>
      <c r="I30" s="92">
        <v>1159</v>
      </c>
      <c r="J30" s="18">
        <v>2078</v>
      </c>
      <c r="K30" s="18">
        <v>3489</v>
      </c>
      <c r="L30" s="79">
        <v>2.2321703276539074E-3</v>
      </c>
      <c r="M30" s="77">
        <v>3.5165498090765604E-3</v>
      </c>
      <c r="N30" s="78">
        <v>5.0980540337618296E-3</v>
      </c>
      <c r="P30" s="92">
        <v>210631</v>
      </c>
      <c r="Q30" s="18">
        <v>257921</v>
      </c>
      <c r="R30" s="18">
        <v>287443</v>
      </c>
      <c r="S30" s="79">
        <v>0.64160696147711149</v>
      </c>
      <c r="T30" s="77">
        <v>0.72466109469478879</v>
      </c>
      <c r="U30" s="78">
        <v>0.74015974913522542</v>
      </c>
    </row>
    <row r="31" spans="1:21">
      <c r="A31" s="17" t="s">
        <v>177</v>
      </c>
      <c r="B31" s="18">
        <v>32167</v>
      </c>
      <c r="C31" s="18">
        <v>34518</v>
      </c>
      <c r="D31" s="18">
        <v>33860</v>
      </c>
      <c r="E31" s="79">
        <v>3.7954613187542563E-2</v>
      </c>
      <c r="F31" s="77">
        <v>3.6456016800057972E-2</v>
      </c>
      <c r="G31" s="78">
        <v>3.1564284454684059E-2</v>
      </c>
      <c r="I31" s="92">
        <v>0</v>
      </c>
      <c r="J31" s="18">
        <v>0</v>
      </c>
      <c r="K31" s="18">
        <v>0</v>
      </c>
      <c r="L31" s="79" t="s">
        <v>156</v>
      </c>
      <c r="M31" s="77" t="s">
        <v>156</v>
      </c>
      <c r="N31" s="78" t="s">
        <v>156</v>
      </c>
      <c r="P31" s="92">
        <v>32167</v>
      </c>
      <c r="Q31" s="18">
        <v>34518</v>
      </c>
      <c r="R31" s="18">
        <v>33860</v>
      </c>
      <c r="S31" s="79">
        <v>9.7984490079020881E-2</v>
      </c>
      <c r="T31" s="77">
        <v>9.6982609662162919E-2</v>
      </c>
      <c r="U31" s="78">
        <v>8.7188796059457813E-2</v>
      </c>
    </row>
    <row r="32" spans="1:21">
      <c r="A32" s="17" t="s">
        <v>178</v>
      </c>
      <c r="B32" s="18">
        <v>70257</v>
      </c>
      <c r="C32" s="18">
        <v>67749</v>
      </c>
      <c r="D32" s="18">
        <v>82232</v>
      </c>
      <c r="E32" s="72">
        <v>8.2897915836639344E-2</v>
      </c>
      <c r="F32" s="27">
        <v>7.1552774847532516E-2</v>
      </c>
      <c r="G32" s="78">
        <v>7.6656652075533946E-2</v>
      </c>
      <c r="H32"/>
      <c r="I32" s="92">
        <v>0</v>
      </c>
      <c r="J32" s="18">
        <v>0</v>
      </c>
      <c r="K32" s="18">
        <v>0</v>
      </c>
      <c r="L32" s="72" t="s">
        <v>156</v>
      </c>
      <c r="M32" s="27" t="s">
        <v>156</v>
      </c>
      <c r="N32" s="78" t="s">
        <v>156</v>
      </c>
      <c r="O32"/>
      <c r="P32" s="92">
        <v>70257</v>
      </c>
      <c r="Q32" s="18">
        <v>67749</v>
      </c>
      <c r="R32" s="18">
        <v>82232</v>
      </c>
      <c r="S32" s="72">
        <v>0.21401113935032082</v>
      </c>
      <c r="T32" s="27">
        <v>0.19034923292200809</v>
      </c>
      <c r="U32" s="78">
        <v>0.21174569041823199</v>
      </c>
    </row>
    <row r="33" spans="1:21">
      <c r="A33" s="17" t="s">
        <v>179</v>
      </c>
      <c r="B33" s="18">
        <v>640165</v>
      </c>
      <c r="C33" s="18">
        <v>746238</v>
      </c>
      <c r="D33" s="18">
        <v>903847</v>
      </c>
      <c r="E33" s="72">
        <v>0.75534600526014806</v>
      </c>
      <c r="F33" s="27">
        <v>0.78813561228465323</v>
      </c>
      <c r="G33" s="78">
        <v>0.84256597198797467</v>
      </c>
      <c r="H33"/>
      <c r="I33" s="92">
        <v>617566</v>
      </c>
      <c r="J33" s="18">
        <v>726530</v>
      </c>
      <c r="K33" s="18">
        <v>884450</v>
      </c>
      <c r="L33" s="72">
        <v>1.1893981885831864</v>
      </c>
      <c r="M33" s="27">
        <v>1.2294893805526437</v>
      </c>
      <c r="N33" s="78">
        <v>1.2923398939984667</v>
      </c>
      <c r="O33"/>
      <c r="P33" s="92">
        <v>22599</v>
      </c>
      <c r="Q33" s="18">
        <v>19708</v>
      </c>
      <c r="R33" s="18">
        <v>19397</v>
      </c>
      <c r="S33" s="72">
        <v>6.8839229374694347E-2</v>
      </c>
      <c r="T33" s="27">
        <v>5.5372074605188788E-2</v>
      </c>
      <c r="U33" s="78">
        <v>4.9946871741444278E-2</v>
      </c>
    </row>
    <row r="34" spans="1:21">
      <c r="A34" s="17" t="s">
        <v>180</v>
      </c>
      <c r="B34" s="18">
        <v>107638</v>
      </c>
      <c r="C34" s="18">
        <v>175177</v>
      </c>
      <c r="D34" s="18">
        <v>315270</v>
      </c>
      <c r="E34" s="72">
        <v>0.1270046524164736</v>
      </c>
      <c r="F34" s="27">
        <v>0.18501233139184642</v>
      </c>
      <c r="G34" s="78">
        <v>0.29389462374566577</v>
      </c>
      <c r="I34" s="92">
        <v>0</v>
      </c>
      <c r="J34" s="18">
        <v>0</v>
      </c>
      <c r="K34" s="18">
        <v>0</v>
      </c>
      <c r="L34" s="72" t="s">
        <v>156</v>
      </c>
      <c r="M34" s="27" t="s">
        <v>156</v>
      </c>
      <c r="N34" s="78" t="s">
        <v>156</v>
      </c>
      <c r="P34" s="92">
        <v>107638</v>
      </c>
      <c r="Q34" s="18">
        <v>175177</v>
      </c>
      <c r="R34" s="18">
        <v>315270</v>
      </c>
      <c r="S34" s="72">
        <v>0.32787809068690427</v>
      </c>
      <c r="T34" s="27">
        <v>0.49218154623062499</v>
      </c>
      <c r="U34" s="78">
        <v>0.81181369561917505</v>
      </c>
    </row>
    <row r="35" spans="1:21">
      <c r="A35" s="17" t="s">
        <v>181</v>
      </c>
      <c r="B35" s="18">
        <v>33020</v>
      </c>
      <c r="C35" s="18">
        <v>32944</v>
      </c>
      <c r="D35" s="18">
        <v>51374</v>
      </c>
      <c r="E35" s="72">
        <v>3.8961088303312567E-2</v>
      </c>
      <c r="F35" s="27">
        <v>3.4793644401793548E-2</v>
      </c>
      <c r="G35" s="78">
        <v>4.7890831351888326E-2</v>
      </c>
      <c r="I35" s="92">
        <v>33020</v>
      </c>
      <c r="J35" s="18">
        <v>32944</v>
      </c>
      <c r="K35" s="18">
        <v>51374</v>
      </c>
      <c r="L35" s="72">
        <v>6.3594705969915469E-2</v>
      </c>
      <c r="M35" s="27">
        <v>5.5750345000105006E-2</v>
      </c>
      <c r="N35" s="78">
        <v>7.5066617348948192E-2</v>
      </c>
      <c r="P35" s="92">
        <v>0</v>
      </c>
      <c r="Q35" s="18">
        <v>0</v>
      </c>
      <c r="R35" s="18">
        <v>0</v>
      </c>
      <c r="S35" s="72" t="s">
        <v>156</v>
      </c>
      <c r="T35" s="27" t="s">
        <v>156</v>
      </c>
      <c r="U35" s="78" t="s">
        <v>156</v>
      </c>
    </row>
    <row r="36" spans="1:21">
      <c r="A36" s="17" t="s">
        <v>5</v>
      </c>
      <c r="B36" s="18" t="s">
        <v>5</v>
      </c>
      <c r="C36" s="18" t="s">
        <v>5</v>
      </c>
      <c r="D36" s="18" t="s">
        <v>5</v>
      </c>
      <c r="E36" s="72" t="s">
        <v>5</v>
      </c>
      <c r="F36" s="27" t="s">
        <v>5</v>
      </c>
      <c r="G36" s="78" t="s">
        <v>5</v>
      </c>
      <c r="I36" s="92" t="s">
        <v>5</v>
      </c>
      <c r="J36" s="18" t="s">
        <v>5</v>
      </c>
      <c r="K36" s="18" t="s">
        <v>5</v>
      </c>
      <c r="L36" s="72" t="s">
        <v>5</v>
      </c>
      <c r="M36" s="27" t="s">
        <v>5</v>
      </c>
      <c r="N36" s="78" t="s">
        <v>5</v>
      </c>
      <c r="P36" s="92" t="s">
        <v>5</v>
      </c>
      <c r="Q36" s="18" t="s">
        <v>5</v>
      </c>
      <c r="R36" s="18" t="s">
        <v>5</v>
      </c>
      <c r="S36" s="72" t="s">
        <v>5</v>
      </c>
      <c r="T36" s="27" t="s">
        <v>5</v>
      </c>
      <c r="U36" s="78" t="s">
        <v>5</v>
      </c>
    </row>
    <row r="37" spans="1:21">
      <c r="A37" s="17"/>
      <c r="B37" s="18"/>
      <c r="C37" s="18"/>
      <c r="D37" s="18"/>
      <c r="E37" s="72"/>
      <c r="F37" s="27"/>
      <c r="G37" s="28"/>
      <c r="H37"/>
      <c r="I37" s="92"/>
      <c r="J37" s="18"/>
      <c r="K37" s="18"/>
      <c r="L37" s="72"/>
      <c r="M37" s="27"/>
      <c r="N37" s="28"/>
      <c r="O37"/>
      <c r="P37" s="92"/>
      <c r="Q37" s="18"/>
      <c r="R37" s="18"/>
      <c r="S37" s="72"/>
      <c r="T37" s="27"/>
      <c r="U37" s="28"/>
    </row>
    <row r="38" spans="1:21" ht="13.8" thickBot="1">
      <c r="A38" s="20" t="s">
        <v>4</v>
      </c>
      <c r="B38" s="21">
        <v>84751226</v>
      </c>
      <c r="C38" s="21">
        <v>94683959</v>
      </c>
      <c r="D38" s="22">
        <v>107273143</v>
      </c>
      <c r="E38" s="80">
        <v>100</v>
      </c>
      <c r="F38" s="80">
        <v>100</v>
      </c>
      <c r="G38" s="81">
        <v>100</v>
      </c>
      <c r="H38"/>
      <c r="I38" s="93">
        <v>51922561</v>
      </c>
      <c r="J38" s="21">
        <v>59092011</v>
      </c>
      <c r="K38" s="22">
        <v>68437878</v>
      </c>
      <c r="L38" s="80">
        <v>100</v>
      </c>
      <c r="M38" s="80">
        <v>100</v>
      </c>
      <c r="N38" s="81">
        <v>100</v>
      </c>
      <c r="O38"/>
      <c r="P38" s="93">
        <v>32828665</v>
      </c>
      <c r="Q38" s="21">
        <v>35591948</v>
      </c>
      <c r="R38" s="22">
        <v>38835265</v>
      </c>
      <c r="S38" s="80">
        <v>100</v>
      </c>
      <c r="T38" s="80">
        <v>100</v>
      </c>
      <c r="U38" s="81">
        <v>100</v>
      </c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H60"/>
      <c r="O60"/>
    </row>
    <row r="61" spans="1:2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>
      <c r="A62" s="26" t="str">
        <f>+Innhold!B53</f>
        <v>Finans Norge / Skadeforsikringsstatistikk</v>
      </c>
      <c r="T62" s="25"/>
      <c r="U62" s="163">
        <f>Innhold!H22</f>
        <v>7</v>
      </c>
    </row>
    <row r="63" spans="1:21">
      <c r="A63" s="26" t="str">
        <f>+Innhold!B54</f>
        <v>Premiestatistikk skadeforsikring 4. kvartal 2025</v>
      </c>
      <c r="T63" s="25"/>
      <c r="U63" s="162"/>
    </row>
  </sheetData>
  <mergeCells count="4">
    <mergeCell ref="U62:U63"/>
    <mergeCell ref="I4:N4"/>
    <mergeCell ref="P4:U4"/>
    <mergeCell ref="D4:E4"/>
  </mergeCells>
  <phoneticPr fontId="0" type="noConversion"/>
  <hyperlinks>
    <hyperlink ref="A2" location="Innhold!A23" tooltip="Move to Tab2" display="Tilbake til innholdsfortegnelsen" xr:uid="{00000000-0004-0000-0600-000000000000}"/>
  </hyperlinks>
  <pageMargins left="0.78740157480314965" right="0.78740157480314965" top="0.78740157480314965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81"/>
  <sheetViews>
    <sheetView showGridLines="0" showRowColHeaders="0" zoomScaleNormal="100" workbookViewId="0"/>
  </sheetViews>
  <sheetFormatPr baseColWidth="10" defaultColWidth="11.44140625" defaultRowHeight="13.2"/>
  <cols>
    <col min="1" max="1" width="26.886718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/>
    <row r="2" spans="1:21">
      <c r="A2" s="69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>
      <c r="A4" s="5" t="s">
        <v>33</v>
      </c>
      <c r="B4" s="6"/>
      <c r="C4" s="6"/>
      <c r="D4" s="173" t="s">
        <v>104</v>
      </c>
      <c r="E4" s="173"/>
      <c r="F4" s="6"/>
      <c r="I4" s="173" t="s">
        <v>91</v>
      </c>
      <c r="J4" s="173"/>
      <c r="K4" s="173"/>
      <c r="L4" s="173"/>
      <c r="M4" s="173"/>
      <c r="N4" s="173"/>
      <c r="P4" s="173" t="s">
        <v>92</v>
      </c>
      <c r="Q4" s="173"/>
      <c r="R4" s="173"/>
      <c r="S4" s="173"/>
      <c r="T4" s="173"/>
      <c r="U4" s="173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>
      <c r="A6" s="13" t="s">
        <v>3</v>
      </c>
      <c r="B6" s="14" t="s">
        <v>153</v>
      </c>
      <c r="C6" s="15" t="s">
        <v>154</v>
      </c>
      <c r="D6" s="62" t="s">
        <v>155</v>
      </c>
      <c r="E6" s="15" t="s">
        <v>153</v>
      </c>
      <c r="F6" s="15" t="s">
        <v>154</v>
      </c>
      <c r="G6" s="16" t="s">
        <v>155</v>
      </c>
      <c r="I6" s="91" t="s">
        <v>153</v>
      </c>
      <c r="J6" s="15" t="s">
        <v>154</v>
      </c>
      <c r="K6" s="62" t="s">
        <v>155</v>
      </c>
      <c r="L6" s="15" t="s">
        <v>153</v>
      </c>
      <c r="M6" s="15" t="s">
        <v>154</v>
      </c>
      <c r="N6" s="16" t="s">
        <v>155</v>
      </c>
      <c r="P6" s="91" t="s">
        <v>153</v>
      </c>
      <c r="Q6" s="15" t="s">
        <v>154</v>
      </c>
      <c r="R6" s="62" t="s">
        <v>155</v>
      </c>
      <c r="S6" s="15" t="s">
        <v>153</v>
      </c>
      <c r="T6" s="15" t="s">
        <v>154</v>
      </c>
      <c r="U6" s="16" t="s">
        <v>155</v>
      </c>
    </row>
    <row r="7" spans="1:21">
      <c r="A7" s="17" t="s">
        <v>81</v>
      </c>
      <c r="B7" s="18">
        <v>6085875</v>
      </c>
      <c r="C7" s="18">
        <v>6740541</v>
      </c>
      <c r="D7" s="19">
        <v>7828797</v>
      </c>
      <c r="E7" s="77">
        <v>19.369281731480037</v>
      </c>
      <c r="F7" s="77">
        <v>18.93196451423481</v>
      </c>
      <c r="G7" s="78">
        <v>19.038229093833642</v>
      </c>
      <c r="I7" s="92">
        <v>4262231</v>
      </c>
      <c r="J7" s="18">
        <v>4750262</v>
      </c>
      <c r="K7" s="19">
        <v>5525283</v>
      </c>
      <c r="L7" s="77">
        <v>17.92674356943423</v>
      </c>
      <c r="M7" s="77">
        <v>17.450121670232051</v>
      </c>
      <c r="N7" s="78">
        <v>17.388279496312677</v>
      </c>
      <c r="P7" s="92">
        <v>1823644</v>
      </c>
      <c r="Q7" s="18">
        <v>1990279</v>
      </c>
      <c r="R7" s="19">
        <v>2303514</v>
      </c>
      <c r="S7" s="77">
        <v>23.855893784967513</v>
      </c>
      <c r="T7" s="77">
        <v>23.744449618179544</v>
      </c>
      <c r="U7" s="78">
        <v>24.648239076728693</v>
      </c>
    </row>
    <row r="8" spans="1:21">
      <c r="A8" s="17" t="s">
        <v>157</v>
      </c>
      <c r="B8" s="18">
        <v>1818079</v>
      </c>
      <c r="C8" s="18">
        <v>2327686</v>
      </c>
      <c r="D8" s="19">
        <v>3037407</v>
      </c>
      <c r="E8" s="77">
        <v>5.7863305376938392</v>
      </c>
      <c r="F8" s="77">
        <v>6.5377050228284599</v>
      </c>
      <c r="G8" s="78">
        <v>7.3864286322935646</v>
      </c>
      <c r="I8" s="92">
        <v>1692236</v>
      </c>
      <c r="J8" s="18">
        <v>2158001</v>
      </c>
      <c r="K8" s="19">
        <v>2776673</v>
      </c>
      <c r="L8" s="77">
        <v>7.1174652033090418</v>
      </c>
      <c r="M8" s="77">
        <v>7.9274322162614261</v>
      </c>
      <c r="N8" s="78">
        <v>8.7382974218451821</v>
      </c>
      <c r="P8" s="92">
        <v>125843</v>
      </c>
      <c r="Q8" s="18">
        <v>169685</v>
      </c>
      <c r="R8" s="19">
        <v>260734</v>
      </c>
      <c r="S8" s="77">
        <v>1.6462079449616629</v>
      </c>
      <c r="T8" s="77">
        <v>2.0243779557844883</v>
      </c>
      <c r="U8" s="78">
        <v>2.7899261595248732</v>
      </c>
    </row>
    <row r="9" spans="1:21">
      <c r="A9" s="17" t="s">
        <v>158</v>
      </c>
      <c r="B9" s="18">
        <v>0</v>
      </c>
      <c r="C9" s="18">
        <v>0</v>
      </c>
      <c r="D9" s="19">
        <v>0</v>
      </c>
      <c r="E9" s="77" t="s">
        <v>156</v>
      </c>
      <c r="F9" s="77" t="s">
        <v>156</v>
      </c>
      <c r="G9" s="78" t="s">
        <v>156</v>
      </c>
      <c r="I9" s="92">
        <v>0</v>
      </c>
      <c r="J9" s="18">
        <v>0</v>
      </c>
      <c r="K9" s="19">
        <v>0</v>
      </c>
      <c r="L9" s="77" t="s">
        <v>156</v>
      </c>
      <c r="M9" s="77" t="s">
        <v>156</v>
      </c>
      <c r="N9" s="78" t="s">
        <v>156</v>
      </c>
      <c r="P9" s="92">
        <v>0</v>
      </c>
      <c r="Q9" s="18">
        <v>0</v>
      </c>
      <c r="R9" s="19">
        <v>0</v>
      </c>
      <c r="S9" s="77" t="s">
        <v>156</v>
      </c>
      <c r="T9" s="77" t="s">
        <v>156</v>
      </c>
      <c r="U9" s="78" t="s">
        <v>156</v>
      </c>
    </row>
    <row r="10" spans="1:21">
      <c r="A10" s="17" t="s">
        <v>82</v>
      </c>
      <c r="B10" s="18">
        <v>7987438</v>
      </c>
      <c r="C10" s="18">
        <v>9073085</v>
      </c>
      <c r="D10" s="19">
        <v>10436476</v>
      </c>
      <c r="E10" s="77">
        <v>25.421313604819264</v>
      </c>
      <c r="F10" s="77">
        <v>25.483314062570962</v>
      </c>
      <c r="G10" s="78">
        <v>25.379636363070414</v>
      </c>
      <c r="I10" s="92">
        <v>5883765</v>
      </c>
      <c r="J10" s="18">
        <v>6745292</v>
      </c>
      <c r="K10" s="19">
        <v>7870372</v>
      </c>
      <c r="L10" s="77">
        <v>24.746839478623329</v>
      </c>
      <c r="M10" s="77">
        <v>24.778878744213031</v>
      </c>
      <c r="N10" s="78">
        <v>24.76836536263453</v>
      </c>
      <c r="P10" s="92">
        <v>2103673</v>
      </c>
      <c r="Q10" s="18">
        <v>2327793</v>
      </c>
      <c r="R10" s="19">
        <v>2566104</v>
      </c>
      <c r="S10" s="77">
        <v>27.51907699436072</v>
      </c>
      <c r="T10" s="77">
        <v>27.771063057014125</v>
      </c>
      <c r="U10" s="78">
        <v>27.458024951335137</v>
      </c>
    </row>
    <row r="11" spans="1:21">
      <c r="A11" s="17" t="s">
        <v>84</v>
      </c>
      <c r="B11" s="18">
        <v>4754431</v>
      </c>
      <c r="C11" s="18">
        <v>5175208</v>
      </c>
      <c r="D11" s="19">
        <v>5824186</v>
      </c>
      <c r="E11" s="77">
        <v>15.131745806787414</v>
      </c>
      <c r="F11" s="77">
        <v>14.535458535121158</v>
      </c>
      <c r="G11" s="78">
        <v>14.163374954427685</v>
      </c>
      <c r="I11" s="92">
        <v>3786141</v>
      </c>
      <c r="J11" s="18">
        <v>4265897</v>
      </c>
      <c r="K11" s="19">
        <v>4900859</v>
      </c>
      <c r="L11" s="77">
        <v>15.924331371228185</v>
      </c>
      <c r="M11" s="77">
        <v>15.67080335414718</v>
      </c>
      <c r="N11" s="78">
        <v>15.423192995547822</v>
      </c>
      <c r="P11" s="92">
        <v>968290</v>
      </c>
      <c r="Q11" s="18">
        <v>909311</v>
      </c>
      <c r="R11" s="19">
        <v>923327</v>
      </c>
      <c r="S11" s="77">
        <v>12.666629776999345</v>
      </c>
      <c r="T11" s="77">
        <v>10.848272642557379</v>
      </c>
      <c r="U11" s="78">
        <v>9.8798551439230131</v>
      </c>
    </row>
    <row r="12" spans="1:21">
      <c r="A12" s="17" t="s">
        <v>152</v>
      </c>
      <c r="B12" s="18">
        <v>4768182</v>
      </c>
      <c r="C12" s="18">
        <v>6870164</v>
      </c>
      <c r="D12" s="19">
        <v>7717541</v>
      </c>
      <c r="E12" s="77">
        <v>15.175510588858947</v>
      </c>
      <c r="F12" s="77">
        <v>19.296032923021087</v>
      </c>
      <c r="G12" s="78">
        <v>18.767674471448675</v>
      </c>
      <c r="I12" s="92">
        <v>4194022</v>
      </c>
      <c r="J12" s="18">
        <v>5867855</v>
      </c>
      <c r="K12" s="19">
        <v>6659455</v>
      </c>
      <c r="L12" s="77">
        <v>17.639859716323606</v>
      </c>
      <c r="M12" s="77">
        <v>21.555607605070939</v>
      </c>
      <c r="N12" s="78">
        <v>20.957562686493514</v>
      </c>
      <c r="P12" s="92">
        <v>574160</v>
      </c>
      <c r="Q12" s="18">
        <v>1002309</v>
      </c>
      <c r="R12" s="19">
        <v>1058086</v>
      </c>
      <c r="S12" s="77">
        <v>7.5108409182806222</v>
      </c>
      <c r="T12" s="77">
        <v>11.957758461174498</v>
      </c>
      <c r="U12" s="78">
        <v>11.32181384256382</v>
      </c>
    </row>
    <row r="13" spans="1:21">
      <c r="A13" s="17" t="s">
        <v>159</v>
      </c>
      <c r="B13" s="18">
        <v>658874</v>
      </c>
      <c r="C13" s="18">
        <v>793690</v>
      </c>
      <c r="D13" s="19">
        <v>930352</v>
      </c>
      <c r="E13" s="77">
        <v>2.0969730945093641</v>
      </c>
      <c r="F13" s="77">
        <v>2.2292143783863976</v>
      </c>
      <c r="G13" s="78">
        <v>2.2624490728149316</v>
      </c>
      <c r="I13" s="92">
        <v>658874</v>
      </c>
      <c r="J13" s="18">
        <v>793690</v>
      </c>
      <c r="K13" s="19">
        <v>930352</v>
      </c>
      <c r="L13" s="77">
        <v>2.7711931245789843</v>
      </c>
      <c r="M13" s="77">
        <v>2.9156259314636701</v>
      </c>
      <c r="N13" s="78">
        <v>2.9278537598804428</v>
      </c>
      <c r="P13" s="92">
        <v>0</v>
      </c>
      <c r="Q13" s="18">
        <v>0</v>
      </c>
      <c r="R13" s="19">
        <v>0</v>
      </c>
      <c r="S13" s="77" t="s">
        <v>156</v>
      </c>
      <c r="T13" s="77" t="s">
        <v>156</v>
      </c>
      <c r="U13" s="78" t="s">
        <v>156</v>
      </c>
    </row>
    <row r="14" spans="1:21">
      <c r="A14" s="17" t="s">
        <v>160</v>
      </c>
      <c r="B14" s="18">
        <v>506622</v>
      </c>
      <c r="C14" s="18">
        <v>652646</v>
      </c>
      <c r="D14" s="19">
        <v>835772</v>
      </c>
      <c r="E14" s="77">
        <v>1.6124064739032395</v>
      </c>
      <c r="F14" s="77">
        <v>1.8330681339016099</v>
      </c>
      <c r="G14" s="78">
        <v>2.0324474892134168</v>
      </c>
      <c r="I14" s="92">
        <v>0</v>
      </c>
      <c r="J14" s="18">
        <v>0</v>
      </c>
      <c r="K14" s="19">
        <v>0</v>
      </c>
      <c r="L14" s="77" t="s">
        <v>156</v>
      </c>
      <c r="M14" s="77" t="s">
        <v>156</v>
      </c>
      <c r="N14" s="78" t="s">
        <v>156</v>
      </c>
      <c r="P14" s="92">
        <v>506622</v>
      </c>
      <c r="Q14" s="18">
        <v>652646</v>
      </c>
      <c r="R14" s="19">
        <v>835772</v>
      </c>
      <c r="S14" s="77">
        <v>6.6273464673630444</v>
      </c>
      <c r="T14" s="77">
        <v>7.7862048815801232</v>
      </c>
      <c r="U14" s="78">
        <v>8.942992345449472</v>
      </c>
    </row>
    <row r="15" spans="1:21">
      <c r="A15" s="17" t="s">
        <v>161</v>
      </c>
      <c r="B15" s="18">
        <v>711540</v>
      </c>
      <c r="C15" s="18">
        <v>809587</v>
      </c>
      <c r="D15" s="19">
        <v>943667</v>
      </c>
      <c r="E15" s="77">
        <v>2.2645911595649442</v>
      </c>
      <c r="F15" s="77">
        <v>2.2738638271298726</v>
      </c>
      <c r="G15" s="78">
        <v>2.2948287628725987</v>
      </c>
      <c r="I15" s="92">
        <v>588644</v>
      </c>
      <c r="J15" s="18">
        <v>675633</v>
      </c>
      <c r="K15" s="19">
        <v>775317</v>
      </c>
      <c r="L15" s="77">
        <v>2.4758090403091813</v>
      </c>
      <c r="M15" s="77">
        <v>2.4819426916712994</v>
      </c>
      <c r="N15" s="78">
        <v>2.4399526131498885</v>
      </c>
      <c r="P15" s="92">
        <v>122896</v>
      </c>
      <c r="Q15" s="18">
        <v>133954</v>
      </c>
      <c r="R15" s="19">
        <v>168350</v>
      </c>
      <c r="S15" s="77">
        <v>1.6076569344660292</v>
      </c>
      <c r="T15" s="77">
        <v>1.5980995650125547</v>
      </c>
      <c r="U15" s="78">
        <v>1.8013917208956731</v>
      </c>
    </row>
    <row r="16" spans="1:21">
      <c r="A16" s="17" t="s">
        <v>162</v>
      </c>
      <c r="B16" s="18">
        <v>0</v>
      </c>
      <c r="C16" s="18">
        <v>0</v>
      </c>
      <c r="D16" s="19">
        <v>0</v>
      </c>
      <c r="E16" s="77" t="s">
        <v>156</v>
      </c>
      <c r="F16" s="77" t="s">
        <v>156</v>
      </c>
      <c r="G16" s="78" t="s">
        <v>156</v>
      </c>
      <c r="I16" s="92">
        <v>0</v>
      </c>
      <c r="J16" s="18">
        <v>0</v>
      </c>
      <c r="K16" s="19">
        <v>0</v>
      </c>
      <c r="L16" s="77" t="s">
        <v>156</v>
      </c>
      <c r="M16" s="77" t="s">
        <v>156</v>
      </c>
      <c r="N16" s="78" t="s">
        <v>156</v>
      </c>
      <c r="P16" s="92">
        <v>0</v>
      </c>
      <c r="Q16" s="18">
        <v>0</v>
      </c>
      <c r="R16" s="19">
        <v>0</v>
      </c>
      <c r="S16" s="77" t="s">
        <v>156</v>
      </c>
      <c r="T16" s="77" t="s">
        <v>156</v>
      </c>
      <c r="U16" s="78" t="s">
        <v>156</v>
      </c>
    </row>
    <row r="17" spans="1:21">
      <c r="A17" s="17" t="s">
        <v>163</v>
      </c>
      <c r="B17" s="18">
        <v>0</v>
      </c>
      <c r="C17" s="18">
        <v>0</v>
      </c>
      <c r="D17" s="19">
        <v>0</v>
      </c>
      <c r="E17" s="77" t="s">
        <v>156</v>
      </c>
      <c r="F17" s="77" t="s">
        <v>156</v>
      </c>
      <c r="G17" s="78" t="s">
        <v>156</v>
      </c>
      <c r="I17" s="92">
        <v>0</v>
      </c>
      <c r="J17" s="18">
        <v>0</v>
      </c>
      <c r="K17" s="19">
        <v>0</v>
      </c>
      <c r="L17" s="77" t="s">
        <v>156</v>
      </c>
      <c r="M17" s="77" t="s">
        <v>156</v>
      </c>
      <c r="N17" s="78" t="s">
        <v>156</v>
      </c>
      <c r="P17" s="92">
        <v>0</v>
      </c>
      <c r="Q17" s="18">
        <v>0</v>
      </c>
      <c r="R17" s="19">
        <v>0</v>
      </c>
      <c r="S17" s="77" t="s">
        <v>156</v>
      </c>
      <c r="T17" s="77" t="s">
        <v>156</v>
      </c>
      <c r="U17" s="78" t="s">
        <v>156</v>
      </c>
    </row>
    <row r="18" spans="1:21">
      <c r="A18" s="17" t="s">
        <v>164</v>
      </c>
      <c r="B18" s="18">
        <v>0</v>
      </c>
      <c r="C18" s="18">
        <v>0</v>
      </c>
      <c r="D18" s="19">
        <v>0</v>
      </c>
      <c r="E18" s="77" t="s">
        <v>156</v>
      </c>
      <c r="F18" s="77" t="s">
        <v>156</v>
      </c>
      <c r="G18" s="78" t="s">
        <v>156</v>
      </c>
      <c r="I18" s="92">
        <v>0</v>
      </c>
      <c r="J18" s="18">
        <v>0</v>
      </c>
      <c r="K18" s="19">
        <v>0</v>
      </c>
      <c r="L18" s="77" t="s">
        <v>156</v>
      </c>
      <c r="M18" s="77" t="s">
        <v>156</v>
      </c>
      <c r="N18" s="78" t="s">
        <v>156</v>
      </c>
      <c r="P18" s="92">
        <v>0</v>
      </c>
      <c r="Q18" s="18">
        <v>0</v>
      </c>
      <c r="R18" s="19">
        <v>0</v>
      </c>
      <c r="S18" s="77" t="s">
        <v>156</v>
      </c>
      <c r="T18" s="77" t="s">
        <v>156</v>
      </c>
      <c r="U18" s="78" t="s">
        <v>156</v>
      </c>
    </row>
    <row r="19" spans="1:21">
      <c r="A19" s="17" t="s">
        <v>165</v>
      </c>
      <c r="B19" s="18">
        <v>0</v>
      </c>
      <c r="C19" s="18">
        <v>52540</v>
      </c>
      <c r="D19" s="19">
        <v>50605</v>
      </c>
      <c r="E19" s="77" t="s">
        <v>156</v>
      </c>
      <c r="F19" s="77">
        <v>0.1475675936958023</v>
      </c>
      <c r="G19" s="78">
        <v>0.12306227678319562</v>
      </c>
      <c r="I19" s="92">
        <v>0</v>
      </c>
      <c r="J19" s="18">
        <v>8981</v>
      </c>
      <c r="K19" s="19">
        <v>9373</v>
      </c>
      <c r="L19" s="77" t="s">
        <v>156</v>
      </c>
      <c r="M19" s="77">
        <v>3.2991768184650459E-2</v>
      </c>
      <c r="N19" s="78">
        <v>2.9497193848521192E-2</v>
      </c>
      <c r="P19" s="92">
        <v>0</v>
      </c>
      <c r="Q19" s="18">
        <v>43559</v>
      </c>
      <c r="R19" s="19">
        <v>41232</v>
      </c>
      <c r="S19" s="77" t="s">
        <v>156</v>
      </c>
      <c r="T19" s="77">
        <v>0.51966808719696223</v>
      </c>
      <c r="U19" s="78">
        <v>0.44119384280350693</v>
      </c>
    </row>
    <row r="20" spans="1:21">
      <c r="A20" s="17" t="s">
        <v>166</v>
      </c>
      <c r="B20" s="18">
        <v>295332</v>
      </c>
      <c r="C20" s="18">
        <v>267694</v>
      </c>
      <c r="D20" s="19">
        <v>311167</v>
      </c>
      <c r="E20" s="77">
        <v>0.93994186740961028</v>
      </c>
      <c r="F20" s="77">
        <v>0.75186447329280737</v>
      </c>
      <c r="G20" s="78">
        <v>0.75670229186437366</v>
      </c>
      <c r="I20" s="92">
        <v>0</v>
      </c>
      <c r="J20" s="18">
        <v>0</v>
      </c>
      <c r="K20" s="19">
        <v>0</v>
      </c>
      <c r="L20" s="77" t="s">
        <v>156</v>
      </c>
      <c r="M20" s="77" t="s">
        <v>156</v>
      </c>
      <c r="N20" s="78" t="s">
        <v>156</v>
      </c>
      <c r="P20" s="92">
        <v>295332</v>
      </c>
      <c r="Q20" s="18">
        <v>267694</v>
      </c>
      <c r="R20" s="19">
        <v>311167</v>
      </c>
      <c r="S20" s="77">
        <v>3.8633685211050102</v>
      </c>
      <c r="T20" s="77">
        <v>3.1936460647421567</v>
      </c>
      <c r="U20" s="78">
        <v>3.3295732558119626</v>
      </c>
    </row>
    <row r="21" spans="1:21">
      <c r="A21" s="17" t="s">
        <v>167</v>
      </c>
      <c r="B21" s="18">
        <v>1447219</v>
      </c>
      <c r="C21" s="18">
        <v>0</v>
      </c>
      <c r="D21" s="19">
        <v>0</v>
      </c>
      <c r="E21" s="77">
        <v>4.6060085917227687</v>
      </c>
      <c r="F21" s="77" t="s">
        <v>156</v>
      </c>
      <c r="G21" s="78" t="s">
        <v>156</v>
      </c>
      <c r="I21" s="92">
        <v>1094628</v>
      </c>
      <c r="J21" s="18">
        <v>0</v>
      </c>
      <c r="K21" s="19">
        <v>0</v>
      </c>
      <c r="L21" s="77">
        <v>4.6039539996594856</v>
      </c>
      <c r="M21" s="77" t="s">
        <v>156</v>
      </c>
      <c r="N21" s="78" t="s">
        <v>156</v>
      </c>
      <c r="P21" s="92">
        <v>352591</v>
      </c>
      <c r="Q21" s="18">
        <v>0</v>
      </c>
      <c r="R21" s="19">
        <v>0</v>
      </c>
      <c r="S21" s="77">
        <v>4.6123988264899731</v>
      </c>
      <c r="T21" s="77" t="s">
        <v>156</v>
      </c>
      <c r="U21" s="78" t="s">
        <v>156</v>
      </c>
    </row>
    <row r="22" spans="1:21">
      <c r="A22" s="17" t="s">
        <v>168</v>
      </c>
      <c r="B22" s="18">
        <v>0</v>
      </c>
      <c r="C22" s="18">
        <v>0</v>
      </c>
      <c r="D22" s="19">
        <v>0</v>
      </c>
      <c r="E22" s="77" t="s">
        <v>156</v>
      </c>
      <c r="F22" s="77" t="s">
        <v>156</v>
      </c>
      <c r="G22" s="78" t="s">
        <v>156</v>
      </c>
      <c r="I22" s="92">
        <v>0</v>
      </c>
      <c r="J22" s="18">
        <v>0</v>
      </c>
      <c r="K22" s="19">
        <v>0</v>
      </c>
      <c r="L22" s="77" t="s">
        <v>156</v>
      </c>
      <c r="M22" s="77" t="s">
        <v>156</v>
      </c>
      <c r="N22" s="78" t="s">
        <v>156</v>
      </c>
      <c r="P22" s="92">
        <v>0</v>
      </c>
      <c r="Q22" s="18">
        <v>0</v>
      </c>
      <c r="R22" s="19">
        <v>0</v>
      </c>
      <c r="S22" s="77" t="s">
        <v>156</v>
      </c>
      <c r="T22" s="77" t="s">
        <v>156</v>
      </c>
      <c r="U22" s="78" t="s">
        <v>156</v>
      </c>
    </row>
    <row r="23" spans="1:21">
      <c r="A23" s="17" t="s">
        <v>169</v>
      </c>
      <c r="B23" s="18">
        <v>0</v>
      </c>
      <c r="C23" s="18">
        <v>0</v>
      </c>
      <c r="D23" s="19">
        <v>0</v>
      </c>
      <c r="E23" s="77" t="s">
        <v>156</v>
      </c>
      <c r="F23" s="77" t="s">
        <v>156</v>
      </c>
      <c r="G23" s="78" t="s">
        <v>156</v>
      </c>
      <c r="I23" s="92">
        <v>0</v>
      </c>
      <c r="J23" s="18">
        <v>0</v>
      </c>
      <c r="K23" s="19">
        <v>0</v>
      </c>
      <c r="L23" s="77" t="s">
        <v>156</v>
      </c>
      <c r="M23" s="77" t="s">
        <v>156</v>
      </c>
      <c r="N23" s="78" t="s">
        <v>156</v>
      </c>
      <c r="P23" s="92">
        <v>0</v>
      </c>
      <c r="Q23" s="18">
        <v>0</v>
      </c>
      <c r="R23" s="19">
        <v>0</v>
      </c>
      <c r="S23" s="77" t="s">
        <v>156</v>
      </c>
      <c r="T23" s="77" t="s">
        <v>156</v>
      </c>
      <c r="U23" s="78" t="s">
        <v>156</v>
      </c>
    </row>
    <row r="24" spans="1:21">
      <c r="A24" s="17" t="s">
        <v>170</v>
      </c>
      <c r="B24" s="18">
        <v>119219</v>
      </c>
      <c r="C24" s="18">
        <v>119219</v>
      </c>
      <c r="D24" s="19">
        <v>0</v>
      </c>
      <c r="E24" s="77">
        <v>0.37943375418412606</v>
      </c>
      <c r="F24" s="77">
        <v>0.33484699186943001</v>
      </c>
      <c r="G24" s="78" t="s">
        <v>156</v>
      </c>
      <c r="I24" s="92">
        <v>45539</v>
      </c>
      <c r="J24" s="18">
        <v>45539</v>
      </c>
      <c r="K24" s="19">
        <v>0</v>
      </c>
      <c r="L24" s="77">
        <v>0.19153489696087925</v>
      </c>
      <c r="M24" s="77">
        <v>0.16728784448956655</v>
      </c>
      <c r="N24" s="78" t="s">
        <v>156</v>
      </c>
      <c r="P24" s="92">
        <v>73680</v>
      </c>
      <c r="Q24" s="18">
        <v>73680</v>
      </c>
      <c r="R24" s="19">
        <v>0</v>
      </c>
      <c r="S24" s="77">
        <v>0.963840669602404</v>
      </c>
      <c r="T24" s="77">
        <v>0.87901799087839882</v>
      </c>
      <c r="U24" s="78" t="s">
        <v>156</v>
      </c>
    </row>
    <row r="25" spans="1:21">
      <c r="A25" s="17" t="s">
        <v>171</v>
      </c>
      <c r="B25" s="18">
        <v>17071</v>
      </c>
      <c r="C25" s="18">
        <v>20997</v>
      </c>
      <c r="D25" s="19">
        <v>21293</v>
      </c>
      <c r="E25" s="77">
        <v>5.4331219165378142E-2</v>
      </c>
      <c r="F25" s="77">
        <v>5.8973672722321298E-2</v>
      </c>
      <c r="G25" s="78">
        <v>5.1780754066684795E-2</v>
      </c>
      <c r="I25" s="92">
        <v>0</v>
      </c>
      <c r="J25" s="18">
        <v>0</v>
      </c>
      <c r="K25" s="19">
        <v>0</v>
      </c>
      <c r="L25" s="77" t="s">
        <v>156</v>
      </c>
      <c r="M25" s="77" t="s">
        <v>156</v>
      </c>
      <c r="N25" s="78" t="s">
        <v>156</v>
      </c>
      <c r="P25" s="92">
        <v>17071</v>
      </c>
      <c r="Q25" s="18">
        <v>20997</v>
      </c>
      <c r="R25" s="19">
        <v>21293</v>
      </c>
      <c r="S25" s="77">
        <v>0.22331330172071984</v>
      </c>
      <c r="T25" s="77">
        <v>0.25049865301945901</v>
      </c>
      <c r="U25" s="78">
        <v>0.22784100928441681</v>
      </c>
    </row>
    <row r="26" spans="1:21">
      <c r="A26" s="17" t="s">
        <v>172</v>
      </c>
      <c r="B26" s="18">
        <v>1129931</v>
      </c>
      <c r="C26" s="18">
        <v>1361948</v>
      </c>
      <c r="D26" s="19">
        <v>1706133</v>
      </c>
      <c r="E26" s="77">
        <v>3.5961882023756595</v>
      </c>
      <c r="F26" s="77">
        <v>3.8252643528513617</v>
      </c>
      <c r="G26" s="78">
        <v>4.1490092179615434</v>
      </c>
      <c r="I26" s="92">
        <v>946962</v>
      </c>
      <c r="J26" s="18">
        <v>1133573</v>
      </c>
      <c r="K26" s="19">
        <v>1402936</v>
      </c>
      <c r="L26" s="77">
        <v>3.9828777332806635</v>
      </c>
      <c r="M26" s="77">
        <v>4.1641885799330556</v>
      </c>
      <c r="N26" s="78">
        <v>4.4150939025999074</v>
      </c>
      <c r="P26" s="92">
        <v>182969</v>
      </c>
      <c r="Q26" s="18">
        <v>228375</v>
      </c>
      <c r="R26" s="19">
        <v>303197</v>
      </c>
      <c r="S26" s="77">
        <v>2.3934984185190316</v>
      </c>
      <c r="T26" s="77">
        <v>2.7245620747401511</v>
      </c>
      <c r="U26" s="78">
        <v>3.2442920439584522</v>
      </c>
    </row>
    <row r="27" spans="1:21">
      <c r="A27" s="17" t="s">
        <v>173</v>
      </c>
      <c r="B27" s="18">
        <v>223697</v>
      </c>
      <c r="C27" s="18">
        <v>211007</v>
      </c>
      <c r="D27" s="19">
        <v>219224</v>
      </c>
      <c r="E27" s="77">
        <v>0.7119518911392182</v>
      </c>
      <c r="F27" s="77">
        <v>0.59264931943224508</v>
      </c>
      <c r="G27" s="78">
        <v>0.53311341894119701</v>
      </c>
      <c r="I27" s="92">
        <v>118450</v>
      </c>
      <c r="J27" s="18">
        <v>126186</v>
      </c>
      <c r="K27" s="19">
        <v>132558</v>
      </c>
      <c r="L27" s="77">
        <v>0.49819514141760135</v>
      </c>
      <c r="M27" s="77">
        <v>0.46354517984058596</v>
      </c>
      <c r="N27" s="78">
        <v>0.41716515759866346</v>
      </c>
      <c r="P27" s="92">
        <v>105247</v>
      </c>
      <c r="Q27" s="18">
        <v>84821</v>
      </c>
      <c r="R27" s="19">
        <v>86666</v>
      </c>
      <c r="S27" s="77">
        <v>1.3767825590885479</v>
      </c>
      <c r="T27" s="77">
        <v>1.0119324783427885</v>
      </c>
      <c r="U27" s="78">
        <v>0.92735025175612951</v>
      </c>
    </row>
    <row r="28" spans="1:21">
      <c r="A28" s="17" t="s">
        <v>174</v>
      </c>
      <c r="B28" s="18">
        <v>261431</v>
      </c>
      <c r="C28" s="18">
        <v>369504</v>
      </c>
      <c r="D28" s="19">
        <v>462412</v>
      </c>
      <c r="E28" s="77">
        <v>0.83204645056669047</v>
      </c>
      <c r="F28" s="77">
        <v>1.0378153053097399</v>
      </c>
      <c r="G28" s="78">
        <v>1.1245029845246726</v>
      </c>
      <c r="I28" s="92">
        <v>116237</v>
      </c>
      <c r="J28" s="18">
        <v>188701</v>
      </c>
      <c r="K28" s="19">
        <v>289759</v>
      </c>
      <c r="L28" s="77">
        <v>0.48888736726853294</v>
      </c>
      <c r="M28" s="77">
        <v>0.6931944825978984</v>
      </c>
      <c r="N28" s="78">
        <v>0.91188279017962792</v>
      </c>
      <c r="P28" s="92">
        <v>145194</v>
      </c>
      <c r="Q28" s="18">
        <v>180803</v>
      </c>
      <c r="R28" s="19">
        <v>172653</v>
      </c>
      <c r="S28" s="77">
        <v>1.8993469351554213</v>
      </c>
      <c r="T28" s="77">
        <v>2.1570180483820187</v>
      </c>
      <c r="U28" s="78">
        <v>1.8474350150745509</v>
      </c>
    </row>
    <row r="29" spans="1:21">
      <c r="A29" s="17" t="s">
        <v>175</v>
      </c>
      <c r="B29" s="18">
        <v>80742</v>
      </c>
      <c r="C29" s="18">
        <v>90066</v>
      </c>
      <c r="D29" s="19">
        <v>0</v>
      </c>
      <c r="E29" s="77">
        <v>0.25697447705763937</v>
      </c>
      <c r="F29" s="77">
        <v>0.25296579546642806</v>
      </c>
      <c r="G29" s="78" t="s">
        <v>156</v>
      </c>
      <c r="I29" s="92">
        <v>50018</v>
      </c>
      <c r="J29" s="18">
        <v>57474</v>
      </c>
      <c r="K29" s="19">
        <v>0</v>
      </c>
      <c r="L29" s="77">
        <v>0.21037336077184959</v>
      </c>
      <c r="M29" s="77">
        <v>0.2111311529500724</v>
      </c>
      <c r="N29" s="78" t="s">
        <v>156</v>
      </c>
      <c r="P29" s="92">
        <v>30724</v>
      </c>
      <c r="Q29" s="18">
        <v>32592</v>
      </c>
      <c r="R29" s="19">
        <v>0</v>
      </c>
      <c r="S29" s="77">
        <v>0.4019142336165073</v>
      </c>
      <c r="T29" s="77">
        <v>0.38882945655142204</v>
      </c>
      <c r="U29" s="78" t="s">
        <v>156</v>
      </c>
    </row>
    <row r="30" spans="1:21">
      <c r="A30" s="17" t="s">
        <v>176</v>
      </c>
      <c r="B30" s="18">
        <v>211790</v>
      </c>
      <c r="C30" s="18">
        <v>259999</v>
      </c>
      <c r="D30" s="19">
        <v>290932</v>
      </c>
      <c r="E30" s="77">
        <v>0.67405593738125691</v>
      </c>
      <c r="F30" s="77">
        <v>0.7302517471129597</v>
      </c>
      <c r="G30" s="78">
        <v>0.70749440389464813</v>
      </c>
      <c r="I30" s="92">
        <v>1159</v>
      </c>
      <c r="J30" s="18">
        <v>2078</v>
      </c>
      <c r="K30" s="19">
        <v>3489</v>
      </c>
      <c r="L30" s="77">
        <v>4.8746996108315743E-3</v>
      </c>
      <c r="M30" s="77">
        <v>7.6335479665631499E-3</v>
      </c>
      <c r="N30" s="78">
        <v>1.0980018066519838E-2</v>
      </c>
      <c r="P30" s="92">
        <v>210631</v>
      </c>
      <c r="Q30" s="18">
        <v>257921</v>
      </c>
      <c r="R30" s="19">
        <v>287443</v>
      </c>
      <c r="S30" s="77">
        <v>2.7553572757739406</v>
      </c>
      <c r="T30" s="77">
        <v>3.0770521067501018</v>
      </c>
      <c r="U30" s="78">
        <v>3.0757198718705969</v>
      </c>
    </row>
    <row r="31" spans="1:21">
      <c r="A31" s="17" t="s">
        <v>177</v>
      </c>
      <c r="B31" s="18">
        <v>0</v>
      </c>
      <c r="C31" s="18">
        <v>0</v>
      </c>
      <c r="D31" s="19">
        <v>0</v>
      </c>
      <c r="E31" s="77" t="s">
        <v>156</v>
      </c>
      <c r="F31" s="77" t="s">
        <v>156</v>
      </c>
      <c r="G31" s="78" t="s">
        <v>156</v>
      </c>
      <c r="I31" s="92">
        <v>0</v>
      </c>
      <c r="J31" s="18">
        <v>0</v>
      </c>
      <c r="K31" s="19">
        <v>0</v>
      </c>
      <c r="L31" s="77" t="s">
        <v>156</v>
      </c>
      <c r="M31" s="77" t="s">
        <v>156</v>
      </c>
      <c r="N31" s="78" t="s">
        <v>156</v>
      </c>
      <c r="P31" s="92">
        <v>0</v>
      </c>
      <c r="Q31" s="18">
        <v>0</v>
      </c>
      <c r="R31" s="19">
        <v>0</v>
      </c>
      <c r="S31" s="77" t="s">
        <v>156</v>
      </c>
      <c r="T31" s="77" t="s">
        <v>156</v>
      </c>
      <c r="U31" s="78" t="s">
        <v>156</v>
      </c>
    </row>
    <row r="32" spans="1:21">
      <c r="A32" s="17" t="s">
        <v>178</v>
      </c>
      <c r="B32" s="18">
        <v>0</v>
      </c>
      <c r="C32" s="18">
        <v>0</v>
      </c>
      <c r="D32" s="19">
        <v>0</v>
      </c>
      <c r="E32" s="77" t="s">
        <v>156</v>
      </c>
      <c r="F32" s="77" t="s">
        <v>156</v>
      </c>
      <c r="G32" s="78" t="s">
        <v>156</v>
      </c>
      <c r="I32" s="92">
        <v>0</v>
      </c>
      <c r="J32" s="18">
        <v>0</v>
      </c>
      <c r="K32" s="19">
        <v>0</v>
      </c>
      <c r="L32" s="77" t="s">
        <v>156</v>
      </c>
      <c r="M32" s="77" t="s">
        <v>156</v>
      </c>
      <c r="N32" s="78" t="s">
        <v>156</v>
      </c>
      <c r="P32" s="92">
        <v>0</v>
      </c>
      <c r="Q32" s="18">
        <v>0</v>
      </c>
      <c r="R32" s="19">
        <v>0</v>
      </c>
      <c r="S32" s="77" t="s">
        <v>156</v>
      </c>
      <c r="T32" s="77" t="s">
        <v>156</v>
      </c>
      <c r="U32" s="78" t="s">
        <v>156</v>
      </c>
    </row>
    <row r="33" spans="1:21">
      <c r="A33" s="17" t="s">
        <v>179</v>
      </c>
      <c r="B33" s="18">
        <v>342768</v>
      </c>
      <c r="C33" s="18">
        <v>408442</v>
      </c>
      <c r="D33" s="19">
        <v>505492</v>
      </c>
      <c r="E33" s="77">
        <v>1.0909146113806065</v>
      </c>
      <c r="F33" s="77">
        <v>1.1471793510525481</v>
      </c>
      <c r="G33" s="78">
        <v>1.2292658119887583</v>
      </c>
      <c r="I33" s="92">
        <v>336918</v>
      </c>
      <c r="J33" s="18">
        <v>402780</v>
      </c>
      <c r="K33" s="19">
        <v>499478</v>
      </c>
      <c r="L33" s="77">
        <v>1.4170612972235999</v>
      </c>
      <c r="M33" s="77">
        <v>1.4796152309780104</v>
      </c>
      <c r="N33" s="78">
        <v>1.5718766018427044</v>
      </c>
      <c r="P33" s="92">
        <v>5850</v>
      </c>
      <c r="Q33" s="18">
        <v>5662</v>
      </c>
      <c r="R33" s="19">
        <v>6014</v>
      </c>
      <c r="S33" s="77">
        <v>7.652643752950683E-2</v>
      </c>
      <c r="T33" s="77">
        <v>6.7548858093831349E-2</v>
      </c>
      <c r="U33" s="78">
        <v>6.43514690197005E-2</v>
      </c>
    </row>
    <row r="34" spans="1:21">
      <c r="A34" s="17" t="s">
        <v>180</v>
      </c>
      <c r="B34" s="18">
        <v>0</v>
      </c>
      <c r="C34" s="18">
        <v>0</v>
      </c>
      <c r="D34" s="19">
        <v>0</v>
      </c>
      <c r="E34" s="77" t="s">
        <v>156</v>
      </c>
      <c r="F34" s="77" t="s">
        <v>156</v>
      </c>
      <c r="G34" s="78" t="s">
        <v>156</v>
      </c>
      <c r="I34" s="92">
        <v>0</v>
      </c>
      <c r="J34" s="18">
        <v>0</v>
      </c>
      <c r="K34" s="19">
        <v>0</v>
      </c>
      <c r="L34" s="77" t="s">
        <v>156</v>
      </c>
      <c r="M34" s="77" t="s">
        <v>156</v>
      </c>
      <c r="N34" s="78" t="s">
        <v>156</v>
      </c>
      <c r="P34" s="92">
        <v>0</v>
      </c>
      <c r="Q34" s="18">
        <v>0</v>
      </c>
      <c r="R34" s="19">
        <v>0</v>
      </c>
      <c r="S34" s="77" t="s">
        <v>156</v>
      </c>
      <c r="T34" s="77" t="s">
        <v>156</v>
      </c>
      <c r="U34" s="78" t="s">
        <v>156</v>
      </c>
    </row>
    <row r="35" spans="1:21">
      <c r="A35" s="17" t="s">
        <v>181</v>
      </c>
      <c r="B35" s="18">
        <v>0</v>
      </c>
      <c r="C35" s="18">
        <v>0</v>
      </c>
      <c r="D35" s="19">
        <v>0</v>
      </c>
      <c r="E35" s="77" t="s">
        <v>156</v>
      </c>
      <c r="F35" s="77" t="s">
        <v>156</v>
      </c>
      <c r="G35" s="78" t="s">
        <v>156</v>
      </c>
      <c r="I35" s="92">
        <v>0</v>
      </c>
      <c r="J35" s="18">
        <v>0</v>
      </c>
      <c r="K35" s="19">
        <v>0</v>
      </c>
      <c r="L35" s="77" t="s">
        <v>156</v>
      </c>
      <c r="M35" s="77" t="s">
        <v>156</v>
      </c>
      <c r="N35" s="78" t="s">
        <v>156</v>
      </c>
      <c r="P35" s="92">
        <v>0</v>
      </c>
      <c r="Q35" s="18">
        <v>0</v>
      </c>
      <c r="R35" s="19">
        <v>0</v>
      </c>
      <c r="S35" s="77" t="s">
        <v>156</v>
      </c>
      <c r="T35" s="77" t="s">
        <v>156</v>
      </c>
      <c r="U35" s="78" t="s">
        <v>156</v>
      </c>
    </row>
    <row r="36" spans="1:21">
      <c r="A36" s="17" t="s">
        <v>5</v>
      </c>
      <c r="B36" s="18" t="s">
        <v>5</v>
      </c>
      <c r="C36" s="18" t="s">
        <v>5</v>
      </c>
      <c r="D36" s="19" t="s">
        <v>5</v>
      </c>
      <c r="E36" s="77" t="s">
        <v>5</v>
      </c>
      <c r="F36" s="77" t="s">
        <v>5</v>
      </c>
      <c r="G36" s="78" t="s">
        <v>5</v>
      </c>
      <c r="I36" s="92" t="s">
        <v>5</v>
      </c>
      <c r="J36" s="18" t="s">
        <v>5</v>
      </c>
      <c r="K36" s="19" t="s">
        <v>5</v>
      </c>
      <c r="L36" s="77" t="s">
        <v>5</v>
      </c>
      <c r="M36" s="77" t="s">
        <v>5</v>
      </c>
      <c r="N36" s="78" t="s">
        <v>5</v>
      </c>
      <c r="P36" s="92" t="s">
        <v>5</v>
      </c>
      <c r="Q36" s="18" t="s">
        <v>5</v>
      </c>
      <c r="R36" s="19" t="s">
        <v>5</v>
      </c>
      <c r="S36" s="77" t="s">
        <v>5</v>
      </c>
      <c r="T36" s="77" t="s">
        <v>5</v>
      </c>
      <c r="U36" s="78" t="s">
        <v>5</v>
      </c>
    </row>
    <row r="37" spans="1:21" ht="13.8" thickBot="1">
      <c r="A37" s="20" t="s">
        <v>4</v>
      </c>
      <c r="B37" s="21">
        <v>31420241</v>
      </c>
      <c r="C37" s="21">
        <v>35604023</v>
      </c>
      <c r="D37" s="22">
        <v>41121456</v>
      </c>
      <c r="E37" s="80">
        <v>100</v>
      </c>
      <c r="F37" s="80">
        <v>100</v>
      </c>
      <c r="G37" s="81">
        <v>100</v>
      </c>
      <c r="I37" s="93">
        <v>23775824</v>
      </c>
      <c r="J37" s="21">
        <v>27221942</v>
      </c>
      <c r="K37" s="22">
        <v>31775904</v>
      </c>
      <c r="L37" s="80">
        <v>100</v>
      </c>
      <c r="M37" s="80">
        <v>100</v>
      </c>
      <c r="N37" s="81">
        <v>100</v>
      </c>
      <c r="P37" s="93">
        <v>7644417</v>
      </c>
      <c r="Q37" s="21">
        <v>8382081</v>
      </c>
      <c r="R37" s="22">
        <v>9345552</v>
      </c>
      <c r="S37" s="80">
        <v>100</v>
      </c>
      <c r="T37" s="80">
        <v>100</v>
      </c>
      <c r="U37" s="81">
        <v>100</v>
      </c>
    </row>
    <row r="38" spans="1:21">
      <c r="I38" s="99"/>
      <c r="P38" s="99"/>
    </row>
    <row r="39" spans="1:21" ht="16.2" thickBot="1">
      <c r="A39" s="5" t="s">
        <v>36</v>
      </c>
      <c r="B39" s="6"/>
      <c r="C39" s="6"/>
      <c r="D39" s="173" t="s">
        <v>104</v>
      </c>
      <c r="E39" s="173"/>
      <c r="F39" s="6"/>
      <c r="I39" s="173" t="s">
        <v>91</v>
      </c>
      <c r="J39" s="173"/>
      <c r="K39" s="173"/>
      <c r="L39" s="173"/>
      <c r="M39" s="173"/>
      <c r="N39" s="173"/>
      <c r="P39" s="173" t="s">
        <v>92</v>
      </c>
      <c r="Q39" s="173"/>
      <c r="R39" s="173"/>
      <c r="S39" s="173"/>
      <c r="T39" s="173"/>
      <c r="U39" s="173"/>
    </row>
    <row r="40" spans="1:21">
      <c r="A40" s="7"/>
      <c r="B40" s="8"/>
      <c r="C40" s="9" t="s">
        <v>29</v>
      </c>
      <c r="D40" s="84"/>
      <c r="E40" s="11"/>
      <c r="F40" s="9" t="s">
        <v>2</v>
      </c>
      <c r="G40" s="12"/>
      <c r="I40" s="7"/>
      <c r="J40" s="9" t="s">
        <v>29</v>
      </c>
      <c r="K40" s="84"/>
      <c r="L40" s="11"/>
      <c r="M40" s="9" t="s">
        <v>2</v>
      </c>
      <c r="N40" s="12"/>
      <c r="P40" s="7"/>
      <c r="Q40" s="9" t="s">
        <v>29</v>
      </c>
      <c r="R40" s="84"/>
      <c r="S40" s="11"/>
      <c r="T40" s="9" t="s">
        <v>2</v>
      </c>
      <c r="U40" s="12"/>
    </row>
    <row r="41" spans="1:21">
      <c r="A41" s="13" t="s">
        <v>3</v>
      </c>
      <c r="B41" s="14" t="s">
        <v>153</v>
      </c>
      <c r="C41" s="15" t="s">
        <v>154</v>
      </c>
      <c r="D41" s="62" t="s">
        <v>155</v>
      </c>
      <c r="E41" s="15" t="s">
        <v>153</v>
      </c>
      <c r="F41" s="15" t="s">
        <v>154</v>
      </c>
      <c r="G41" s="16" t="s">
        <v>155</v>
      </c>
      <c r="I41" s="91" t="s">
        <v>153</v>
      </c>
      <c r="J41" s="15" t="s">
        <v>154</v>
      </c>
      <c r="K41" s="62" t="s">
        <v>155</v>
      </c>
      <c r="L41" s="15" t="s">
        <v>153</v>
      </c>
      <c r="M41" s="15" t="s">
        <v>154</v>
      </c>
      <c r="N41" s="16" t="s">
        <v>155</v>
      </c>
      <c r="P41" s="91" t="s">
        <v>153</v>
      </c>
      <c r="Q41" s="15" t="s">
        <v>154</v>
      </c>
      <c r="R41" s="62" t="s">
        <v>155</v>
      </c>
      <c r="S41" s="15" t="s">
        <v>153</v>
      </c>
      <c r="T41" s="15" t="s">
        <v>154</v>
      </c>
      <c r="U41" s="16" t="s">
        <v>155</v>
      </c>
    </row>
    <row r="42" spans="1:21">
      <c r="A42" s="17" t="s">
        <v>81</v>
      </c>
      <c r="B42" s="18">
        <v>998863</v>
      </c>
      <c r="C42" s="18">
        <v>1008527</v>
      </c>
      <c r="D42" s="19">
        <v>1031952</v>
      </c>
      <c r="E42" s="77">
        <v>20.524585003367807</v>
      </c>
      <c r="F42" s="77">
        <v>20.558252189695914</v>
      </c>
      <c r="G42" s="78">
        <v>20.700279707486629</v>
      </c>
      <c r="I42" s="92">
        <v>788517</v>
      </c>
      <c r="J42" s="18">
        <v>796866</v>
      </c>
      <c r="K42" s="19">
        <v>815458</v>
      </c>
      <c r="L42" s="77">
        <v>20.440785603983027</v>
      </c>
      <c r="M42" s="77">
        <v>20.492188385995799</v>
      </c>
      <c r="N42" s="78">
        <v>20.615357778937881</v>
      </c>
      <c r="P42" s="92">
        <v>210346</v>
      </c>
      <c r="Q42" s="18">
        <v>211661</v>
      </c>
      <c r="R42" s="19">
        <v>216494</v>
      </c>
      <c r="S42" s="77">
        <v>20.844931964059025</v>
      </c>
      <c r="T42" s="77">
        <v>20.810838181405231</v>
      </c>
      <c r="U42" s="78">
        <v>21.026531070110128</v>
      </c>
    </row>
    <row r="43" spans="1:21">
      <c r="A43" s="17" t="s">
        <v>157</v>
      </c>
      <c r="B43" s="18">
        <v>278731</v>
      </c>
      <c r="C43" s="18">
        <v>308602</v>
      </c>
      <c r="D43" s="19">
        <v>343334</v>
      </c>
      <c r="E43" s="77">
        <v>5.7273500996370004</v>
      </c>
      <c r="F43" s="77">
        <v>6.2906771382863704</v>
      </c>
      <c r="G43" s="78">
        <v>6.88705466251358</v>
      </c>
      <c r="I43" s="92">
        <v>266452</v>
      </c>
      <c r="J43" s="18">
        <v>295227</v>
      </c>
      <c r="K43" s="19">
        <v>323209</v>
      </c>
      <c r="L43" s="77">
        <v>6.9072552725591025</v>
      </c>
      <c r="M43" s="77">
        <v>7.5920509855262761</v>
      </c>
      <c r="N43" s="78">
        <v>8.1709532218369727</v>
      </c>
      <c r="P43" s="92">
        <v>12279</v>
      </c>
      <c r="Q43" s="18">
        <v>13375</v>
      </c>
      <c r="R43" s="19">
        <v>20125</v>
      </c>
      <c r="S43" s="77">
        <v>1.2168280812883572</v>
      </c>
      <c r="T43" s="77">
        <v>1.3150507683337742</v>
      </c>
      <c r="U43" s="78">
        <v>1.9545989163023747</v>
      </c>
    </row>
    <row r="44" spans="1:21">
      <c r="A44" s="17" t="s">
        <v>158</v>
      </c>
      <c r="B44" s="18">
        <v>0</v>
      </c>
      <c r="C44" s="18">
        <v>0</v>
      </c>
      <c r="D44" s="19">
        <v>0</v>
      </c>
      <c r="E44" s="77" t="s">
        <v>156</v>
      </c>
      <c r="F44" s="77" t="s">
        <v>156</v>
      </c>
      <c r="G44" s="78" t="s">
        <v>156</v>
      </c>
      <c r="I44" s="92">
        <v>0</v>
      </c>
      <c r="J44" s="18">
        <v>0</v>
      </c>
      <c r="K44" s="19">
        <v>0</v>
      </c>
      <c r="L44" s="77" t="s">
        <v>156</v>
      </c>
      <c r="M44" s="77" t="s">
        <v>156</v>
      </c>
      <c r="N44" s="78" t="s">
        <v>156</v>
      </c>
      <c r="P44" s="92">
        <v>0</v>
      </c>
      <c r="Q44" s="18">
        <v>0</v>
      </c>
      <c r="R44" s="19">
        <v>0</v>
      </c>
      <c r="S44" s="77" t="s">
        <v>156</v>
      </c>
      <c r="T44" s="77" t="s">
        <v>156</v>
      </c>
      <c r="U44" s="78" t="s">
        <v>156</v>
      </c>
    </row>
    <row r="45" spans="1:21">
      <c r="A45" s="17" t="s">
        <v>82</v>
      </c>
      <c r="B45" s="18">
        <v>1195287</v>
      </c>
      <c r="C45" s="18">
        <v>1208551</v>
      </c>
      <c r="D45" s="19">
        <v>1217282</v>
      </c>
      <c r="E45" s="77">
        <v>24.560695145300706</v>
      </c>
      <c r="F45" s="77">
        <v>24.635628240105802</v>
      </c>
      <c r="G45" s="78">
        <v>24.417877849830941</v>
      </c>
      <c r="I45" s="92">
        <v>862857</v>
      </c>
      <c r="J45" s="18">
        <v>868274</v>
      </c>
      <c r="K45" s="19">
        <v>884703</v>
      </c>
      <c r="L45" s="77">
        <v>22.36790702533488</v>
      </c>
      <c r="M45" s="77">
        <v>22.328514930568147</v>
      </c>
      <c r="N45" s="78">
        <v>22.365920590759647</v>
      </c>
      <c r="P45" s="92">
        <v>332430</v>
      </c>
      <c r="Q45" s="18">
        <v>340277</v>
      </c>
      <c r="R45" s="19">
        <v>332579</v>
      </c>
      <c r="S45" s="77">
        <v>32.943249373946465</v>
      </c>
      <c r="T45" s="77">
        <v>33.456563012808346</v>
      </c>
      <c r="U45" s="78">
        <v>32.301046111052301</v>
      </c>
    </row>
    <row r="46" spans="1:21">
      <c r="A46" s="17" t="s">
        <v>84</v>
      </c>
      <c r="B46" s="18">
        <v>629142</v>
      </c>
      <c r="C46" s="18">
        <v>587866</v>
      </c>
      <c r="D46" s="19">
        <v>562728</v>
      </c>
      <c r="E46" s="77">
        <v>12.927577113366727</v>
      </c>
      <c r="F46" s="77">
        <v>11.9833157483615</v>
      </c>
      <c r="G46" s="78">
        <v>11.287954283953649</v>
      </c>
      <c r="I46" s="92">
        <v>539476</v>
      </c>
      <c r="J46" s="18">
        <v>514695</v>
      </c>
      <c r="K46" s="19">
        <v>494718</v>
      </c>
      <c r="L46" s="77">
        <v>13.984876996303628</v>
      </c>
      <c r="M46" s="77">
        <v>13.235885206960903</v>
      </c>
      <c r="N46" s="78">
        <v>12.506822631797824</v>
      </c>
      <c r="P46" s="92">
        <v>89666</v>
      </c>
      <c r="Q46" s="18">
        <v>73171</v>
      </c>
      <c r="R46" s="19">
        <v>68010</v>
      </c>
      <c r="S46" s="77">
        <v>8.8857485737276516</v>
      </c>
      <c r="T46" s="77">
        <v>7.1942863379252779</v>
      </c>
      <c r="U46" s="78">
        <v>6.6053303005080499</v>
      </c>
    </row>
    <row r="47" spans="1:21">
      <c r="A47" s="17" t="s">
        <v>152</v>
      </c>
      <c r="B47" s="18">
        <v>715216</v>
      </c>
      <c r="C47" s="18">
        <v>959653</v>
      </c>
      <c r="D47" s="19">
        <v>958044</v>
      </c>
      <c r="E47" s="77">
        <v>14.696221191263177</v>
      </c>
      <c r="F47" s="77">
        <v>19.561983356517231</v>
      </c>
      <c r="G47" s="78">
        <v>19.217733743506791</v>
      </c>
      <c r="I47" s="92">
        <v>645250</v>
      </c>
      <c r="J47" s="18">
        <v>843650</v>
      </c>
      <c r="K47" s="19">
        <v>846329</v>
      </c>
      <c r="L47" s="77">
        <v>16.726864368136702</v>
      </c>
      <c r="M47" s="77">
        <v>21.695284692589915</v>
      </c>
      <c r="N47" s="78">
        <v>21.395798598690206</v>
      </c>
      <c r="P47" s="92">
        <v>69966</v>
      </c>
      <c r="Q47" s="18">
        <v>116003</v>
      </c>
      <c r="R47" s="19">
        <v>111715</v>
      </c>
      <c r="S47" s="77">
        <v>6.9335119745436273</v>
      </c>
      <c r="T47" s="77">
        <v>11.405595086282078</v>
      </c>
      <c r="U47" s="78">
        <v>10.85008784768794</v>
      </c>
    </row>
    <row r="48" spans="1:21">
      <c r="A48" s="17" t="s">
        <v>159</v>
      </c>
      <c r="B48" s="18">
        <v>144823</v>
      </c>
      <c r="C48" s="18">
        <v>146594</v>
      </c>
      <c r="D48" s="19">
        <v>151802</v>
      </c>
      <c r="E48" s="77">
        <v>2.9758154761391062</v>
      </c>
      <c r="F48" s="77">
        <v>2.9882357353806914</v>
      </c>
      <c r="G48" s="78">
        <v>3.045048471397783</v>
      </c>
      <c r="I48" s="92">
        <v>144823</v>
      </c>
      <c r="J48" s="18">
        <v>146594</v>
      </c>
      <c r="K48" s="19">
        <v>151802</v>
      </c>
      <c r="L48" s="77">
        <v>3.7542575410874264</v>
      </c>
      <c r="M48" s="77">
        <v>3.7698080533699119</v>
      </c>
      <c r="N48" s="78">
        <v>3.8376624443666358</v>
      </c>
      <c r="P48" s="92">
        <v>0</v>
      </c>
      <c r="Q48" s="18">
        <v>0</v>
      </c>
      <c r="R48" s="19">
        <v>0</v>
      </c>
      <c r="S48" s="77" t="s">
        <v>156</v>
      </c>
      <c r="T48" s="77" t="s">
        <v>156</v>
      </c>
      <c r="U48" s="78" t="s">
        <v>156</v>
      </c>
    </row>
    <row r="49" spans="1:21">
      <c r="A49" s="17" t="s">
        <v>160</v>
      </c>
      <c r="B49" s="18">
        <v>81807</v>
      </c>
      <c r="C49" s="18">
        <v>80314</v>
      </c>
      <c r="D49" s="19">
        <v>101591</v>
      </c>
      <c r="E49" s="77">
        <v>1.6809659836939703</v>
      </c>
      <c r="F49" s="77">
        <v>1.6371554419100705</v>
      </c>
      <c r="G49" s="78">
        <v>2.0378487718065124</v>
      </c>
      <c r="I49" s="92">
        <v>0</v>
      </c>
      <c r="J49" s="18">
        <v>0</v>
      </c>
      <c r="K49" s="19">
        <v>0</v>
      </c>
      <c r="L49" s="77" t="s">
        <v>156</v>
      </c>
      <c r="M49" s="77" t="s">
        <v>156</v>
      </c>
      <c r="N49" s="78" t="s">
        <v>156</v>
      </c>
      <c r="P49" s="92">
        <v>81807</v>
      </c>
      <c r="Q49" s="18">
        <v>80314</v>
      </c>
      <c r="R49" s="19">
        <v>101591</v>
      </c>
      <c r="S49" s="77">
        <v>8.1069349984491108</v>
      </c>
      <c r="T49" s="77">
        <v>7.8965971893800928</v>
      </c>
      <c r="U49" s="78">
        <v>9.8668153294943881</v>
      </c>
    </row>
    <row r="50" spans="1:21">
      <c r="A50" s="17" t="s">
        <v>161</v>
      </c>
      <c r="B50" s="18">
        <v>122482</v>
      </c>
      <c r="C50" s="18">
        <v>122041</v>
      </c>
      <c r="D50" s="19">
        <v>128301</v>
      </c>
      <c r="E50" s="77">
        <v>2.5167537694183246</v>
      </c>
      <c r="F50" s="77">
        <v>2.487736724433435</v>
      </c>
      <c r="G50" s="78">
        <v>2.5736338383473667</v>
      </c>
      <c r="I50" s="92">
        <v>105076</v>
      </c>
      <c r="J50" s="18">
        <v>102956</v>
      </c>
      <c r="K50" s="19">
        <v>106897</v>
      </c>
      <c r="L50" s="77">
        <v>2.7238930652403446</v>
      </c>
      <c r="M50" s="77">
        <v>2.6476142130152165</v>
      </c>
      <c r="N50" s="78">
        <v>2.7024321307720602</v>
      </c>
      <c r="P50" s="92">
        <v>17406</v>
      </c>
      <c r="Q50" s="18">
        <v>19085</v>
      </c>
      <c r="R50" s="19">
        <v>21404</v>
      </c>
      <c r="S50" s="77">
        <v>1.7249050885988391</v>
      </c>
      <c r="T50" s="77">
        <v>1.8764668346654265</v>
      </c>
      <c r="U50" s="78">
        <v>2.0788191405980636</v>
      </c>
    </row>
    <row r="51" spans="1:21">
      <c r="A51" s="17" t="s">
        <v>162</v>
      </c>
      <c r="B51" s="18">
        <v>0</v>
      </c>
      <c r="C51" s="18">
        <v>0</v>
      </c>
      <c r="D51" s="19">
        <v>0</v>
      </c>
      <c r="E51" s="77" t="s">
        <v>156</v>
      </c>
      <c r="F51" s="77" t="s">
        <v>156</v>
      </c>
      <c r="G51" s="78" t="s">
        <v>156</v>
      </c>
      <c r="I51" s="92">
        <v>0</v>
      </c>
      <c r="J51" s="18">
        <v>0</v>
      </c>
      <c r="K51" s="19">
        <v>0</v>
      </c>
      <c r="L51" s="77" t="s">
        <v>156</v>
      </c>
      <c r="M51" s="77" t="s">
        <v>156</v>
      </c>
      <c r="N51" s="78" t="s">
        <v>156</v>
      </c>
      <c r="P51" s="92">
        <v>0</v>
      </c>
      <c r="Q51" s="18">
        <v>0</v>
      </c>
      <c r="R51" s="19">
        <v>0</v>
      </c>
      <c r="S51" s="77" t="s">
        <v>156</v>
      </c>
      <c r="T51" s="77" t="s">
        <v>156</v>
      </c>
      <c r="U51" s="78" t="s">
        <v>156</v>
      </c>
    </row>
    <row r="52" spans="1:21">
      <c r="A52" s="17" t="s">
        <v>163</v>
      </c>
      <c r="B52" s="18">
        <v>0</v>
      </c>
      <c r="C52" s="18">
        <v>0</v>
      </c>
      <c r="D52" s="19">
        <v>0</v>
      </c>
      <c r="E52" s="77" t="s">
        <v>156</v>
      </c>
      <c r="F52" s="77" t="s">
        <v>156</v>
      </c>
      <c r="G52" s="78" t="s">
        <v>156</v>
      </c>
      <c r="I52" s="92">
        <v>0</v>
      </c>
      <c r="J52" s="18">
        <v>0</v>
      </c>
      <c r="K52" s="19">
        <v>0</v>
      </c>
      <c r="L52" s="77" t="s">
        <v>156</v>
      </c>
      <c r="M52" s="77" t="s">
        <v>156</v>
      </c>
      <c r="N52" s="78" t="s">
        <v>156</v>
      </c>
      <c r="P52" s="92">
        <v>0</v>
      </c>
      <c r="Q52" s="18">
        <v>0</v>
      </c>
      <c r="R52" s="19">
        <v>0</v>
      </c>
      <c r="S52" s="77" t="s">
        <v>156</v>
      </c>
      <c r="T52" s="77" t="s">
        <v>156</v>
      </c>
      <c r="U52" s="78" t="s">
        <v>156</v>
      </c>
    </row>
    <row r="53" spans="1:21">
      <c r="A53" s="17" t="s">
        <v>164</v>
      </c>
      <c r="B53" s="18">
        <v>0</v>
      </c>
      <c r="C53" s="18">
        <v>0</v>
      </c>
      <c r="D53" s="19">
        <v>0</v>
      </c>
      <c r="E53" s="77" t="s">
        <v>156</v>
      </c>
      <c r="F53" s="77" t="s">
        <v>156</v>
      </c>
      <c r="G53" s="78" t="s">
        <v>156</v>
      </c>
      <c r="I53" s="92">
        <v>0</v>
      </c>
      <c r="J53" s="18">
        <v>0</v>
      </c>
      <c r="K53" s="19">
        <v>0</v>
      </c>
      <c r="L53" s="77" t="s">
        <v>156</v>
      </c>
      <c r="M53" s="77" t="s">
        <v>156</v>
      </c>
      <c r="N53" s="78" t="s">
        <v>156</v>
      </c>
      <c r="P53" s="92">
        <v>0</v>
      </c>
      <c r="Q53" s="18">
        <v>0</v>
      </c>
      <c r="R53" s="19">
        <v>0</v>
      </c>
      <c r="S53" s="77" t="s">
        <v>156</v>
      </c>
      <c r="T53" s="77" t="s">
        <v>156</v>
      </c>
      <c r="U53" s="78" t="s">
        <v>156</v>
      </c>
    </row>
    <row r="54" spans="1:21">
      <c r="A54" s="17" t="s">
        <v>165</v>
      </c>
      <c r="B54" s="18">
        <v>0</v>
      </c>
      <c r="C54" s="18">
        <v>7281</v>
      </c>
      <c r="D54" s="19">
        <v>7510</v>
      </c>
      <c r="E54" s="77" t="s">
        <v>156</v>
      </c>
      <c r="F54" s="77">
        <v>0.14841906482739275</v>
      </c>
      <c r="G54" s="78">
        <v>0.15064567015057345</v>
      </c>
      <c r="I54" s="92">
        <v>0</v>
      </c>
      <c r="J54" s="18">
        <v>1299</v>
      </c>
      <c r="K54" s="19">
        <v>1482</v>
      </c>
      <c r="L54" s="77" t="s">
        <v>156</v>
      </c>
      <c r="M54" s="77">
        <v>3.3405055195489003E-2</v>
      </c>
      <c r="N54" s="78">
        <v>3.7466013244564333E-2</v>
      </c>
      <c r="P54" s="92">
        <v>0</v>
      </c>
      <c r="Q54" s="18">
        <v>5982</v>
      </c>
      <c r="R54" s="19">
        <v>6028</v>
      </c>
      <c r="S54" s="77" t="s">
        <v>156</v>
      </c>
      <c r="T54" s="77">
        <v>0.58815952868580468</v>
      </c>
      <c r="U54" s="78">
        <v>0.58545700707929016</v>
      </c>
    </row>
    <row r="55" spans="1:21">
      <c r="A55" s="17" t="s">
        <v>166</v>
      </c>
      <c r="B55" s="18">
        <v>36804</v>
      </c>
      <c r="C55" s="18">
        <v>30532</v>
      </c>
      <c r="D55" s="19">
        <v>32400</v>
      </c>
      <c r="E55" s="77">
        <v>0.75624667893790121</v>
      </c>
      <c r="F55" s="77">
        <v>0.62237754255046773</v>
      </c>
      <c r="G55" s="78">
        <v>0.64992273140859924</v>
      </c>
      <c r="I55" s="92">
        <v>0</v>
      </c>
      <c r="J55" s="18">
        <v>0</v>
      </c>
      <c r="K55" s="19">
        <v>0</v>
      </c>
      <c r="L55" s="77" t="s">
        <v>156</v>
      </c>
      <c r="M55" s="77" t="s">
        <v>156</v>
      </c>
      <c r="N55" s="78" t="s">
        <v>156</v>
      </c>
      <c r="P55" s="92">
        <v>36804</v>
      </c>
      <c r="Q55" s="18">
        <v>30532</v>
      </c>
      <c r="R55" s="19">
        <v>32400</v>
      </c>
      <c r="S55" s="77">
        <v>3.6472139998156772</v>
      </c>
      <c r="T55" s="77">
        <v>3.0019536492535921</v>
      </c>
      <c r="U55" s="78">
        <v>3.1467828515874259</v>
      </c>
    </row>
    <row r="56" spans="1:21">
      <c r="A56" s="17" t="s">
        <v>167</v>
      </c>
      <c r="B56" s="18">
        <v>256156</v>
      </c>
      <c r="C56" s="18">
        <v>0</v>
      </c>
      <c r="D56" s="19">
        <v>0</v>
      </c>
      <c r="E56" s="77">
        <v>5.2634801730794756</v>
      </c>
      <c r="F56" s="77" t="s">
        <v>156</v>
      </c>
      <c r="G56" s="78" t="s">
        <v>156</v>
      </c>
      <c r="I56" s="92">
        <v>205223</v>
      </c>
      <c r="J56" s="18">
        <v>0</v>
      </c>
      <c r="K56" s="19">
        <v>0</v>
      </c>
      <c r="L56" s="77">
        <v>5.3200112920916212</v>
      </c>
      <c r="M56" s="77" t="s">
        <v>156</v>
      </c>
      <c r="N56" s="78" t="s">
        <v>156</v>
      </c>
      <c r="P56" s="92">
        <v>50933</v>
      </c>
      <c r="Q56" s="18">
        <v>0</v>
      </c>
      <c r="R56" s="19">
        <v>0</v>
      </c>
      <c r="S56" s="77">
        <v>5.0473739444791841</v>
      </c>
      <c r="T56" s="77" t="s">
        <v>156</v>
      </c>
      <c r="U56" s="78" t="s">
        <v>156</v>
      </c>
    </row>
    <row r="57" spans="1:21">
      <c r="A57" s="17" t="s">
        <v>168</v>
      </c>
      <c r="B57" s="18">
        <v>0</v>
      </c>
      <c r="C57" s="18">
        <v>0</v>
      </c>
      <c r="D57" s="19">
        <v>0</v>
      </c>
      <c r="E57" s="77" t="s">
        <v>156</v>
      </c>
      <c r="F57" s="77" t="s">
        <v>156</v>
      </c>
      <c r="G57" s="78" t="s">
        <v>156</v>
      </c>
      <c r="I57" s="92">
        <v>0</v>
      </c>
      <c r="J57" s="18">
        <v>0</v>
      </c>
      <c r="K57" s="19">
        <v>0</v>
      </c>
      <c r="L57" s="77" t="s">
        <v>156</v>
      </c>
      <c r="M57" s="77" t="s">
        <v>156</v>
      </c>
      <c r="N57" s="78" t="s">
        <v>156</v>
      </c>
      <c r="P57" s="92">
        <v>0</v>
      </c>
      <c r="Q57" s="18">
        <v>0</v>
      </c>
      <c r="R57" s="19">
        <v>0</v>
      </c>
      <c r="S57" s="77" t="s">
        <v>156</v>
      </c>
      <c r="T57" s="77" t="s">
        <v>156</v>
      </c>
      <c r="U57" s="78" t="s">
        <v>156</v>
      </c>
    </row>
    <row r="58" spans="1:21">
      <c r="A58" s="17" t="s">
        <v>169</v>
      </c>
      <c r="B58" s="18">
        <v>0</v>
      </c>
      <c r="C58" s="18">
        <v>0</v>
      </c>
      <c r="D58" s="19">
        <v>0</v>
      </c>
      <c r="E58" s="77" t="s">
        <v>156</v>
      </c>
      <c r="F58" s="77" t="s">
        <v>156</v>
      </c>
      <c r="G58" s="78" t="s">
        <v>156</v>
      </c>
      <c r="I58" s="92">
        <v>0</v>
      </c>
      <c r="J58" s="18">
        <v>0</v>
      </c>
      <c r="K58" s="19">
        <v>0</v>
      </c>
      <c r="L58" s="77" t="s">
        <v>156</v>
      </c>
      <c r="M58" s="77" t="s">
        <v>156</v>
      </c>
      <c r="N58" s="78" t="s">
        <v>156</v>
      </c>
      <c r="P58" s="92">
        <v>0</v>
      </c>
      <c r="Q58" s="18">
        <v>0</v>
      </c>
      <c r="R58" s="19">
        <v>0</v>
      </c>
      <c r="S58" s="77" t="s">
        <v>156</v>
      </c>
      <c r="T58" s="77" t="s">
        <v>156</v>
      </c>
      <c r="U58" s="78" t="s">
        <v>156</v>
      </c>
    </row>
    <row r="59" spans="1:21">
      <c r="A59" s="17" t="s">
        <v>170</v>
      </c>
      <c r="B59" s="18">
        <v>11147</v>
      </c>
      <c r="C59" s="18">
        <v>11147</v>
      </c>
      <c r="D59" s="19">
        <v>0</v>
      </c>
      <c r="E59" s="77">
        <v>0.22904797658191461</v>
      </c>
      <c r="F59" s="77">
        <v>0.22722528713513901</v>
      </c>
      <c r="G59" s="78" t="s">
        <v>156</v>
      </c>
      <c r="I59" s="92">
        <v>9068</v>
      </c>
      <c r="J59" s="18">
        <v>9068</v>
      </c>
      <c r="K59" s="19">
        <v>0</v>
      </c>
      <c r="L59" s="77">
        <v>0.23507044725341128</v>
      </c>
      <c r="M59" s="77">
        <v>0.23319248692278238</v>
      </c>
      <c r="N59" s="78" t="s">
        <v>156</v>
      </c>
      <c r="P59" s="92">
        <v>2079</v>
      </c>
      <c r="Q59" s="18">
        <v>2079</v>
      </c>
      <c r="R59" s="19">
        <v>0</v>
      </c>
      <c r="S59" s="77">
        <v>0.2060253751118572</v>
      </c>
      <c r="T59" s="77">
        <v>0.20441050821427412</v>
      </c>
      <c r="U59" s="78" t="s">
        <v>156</v>
      </c>
    </row>
    <row r="60" spans="1:21">
      <c r="A60" s="17" t="s">
        <v>171</v>
      </c>
      <c r="B60" s="18">
        <v>1984</v>
      </c>
      <c r="C60" s="18">
        <v>2025</v>
      </c>
      <c r="D60" s="19">
        <v>2006</v>
      </c>
      <c r="E60" s="77">
        <v>4.0767128872209436E-2</v>
      </c>
      <c r="F60" s="77">
        <v>4.1278479092908986E-2</v>
      </c>
      <c r="G60" s="78">
        <v>4.023904318535957E-2</v>
      </c>
      <c r="I60" s="92">
        <v>0</v>
      </c>
      <c r="J60" s="18">
        <v>0</v>
      </c>
      <c r="K60" s="19">
        <v>0</v>
      </c>
      <c r="L60" s="77" t="s">
        <v>156</v>
      </c>
      <c r="M60" s="77" t="s">
        <v>156</v>
      </c>
      <c r="N60" s="78" t="s">
        <v>156</v>
      </c>
      <c r="P60" s="92">
        <v>1984</v>
      </c>
      <c r="Q60" s="18">
        <v>2025</v>
      </c>
      <c r="R60" s="19">
        <v>2006</v>
      </c>
      <c r="S60" s="77">
        <v>0.19661103618178197</v>
      </c>
      <c r="T60" s="77">
        <v>0.19910114436455273</v>
      </c>
      <c r="U60" s="78">
        <v>0.19482859260136962</v>
      </c>
    </row>
    <row r="61" spans="1:21">
      <c r="A61" s="17" t="s">
        <v>172</v>
      </c>
      <c r="B61" s="18">
        <v>218541</v>
      </c>
      <c r="C61" s="18">
        <v>228109</v>
      </c>
      <c r="D61" s="19">
        <v>247593</v>
      </c>
      <c r="E61" s="77">
        <v>4.4905691082971382</v>
      </c>
      <c r="F61" s="77">
        <v>4.649872882668828</v>
      </c>
      <c r="G61" s="78">
        <v>4.9665530505447313</v>
      </c>
      <c r="I61" s="92">
        <v>187153</v>
      </c>
      <c r="J61" s="18">
        <v>194120</v>
      </c>
      <c r="K61" s="19">
        <v>208300</v>
      </c>
      <c r="L61" s="77">
        <v>4.8515813205577505</v>
      </c>
      <c r="M61" s="77">
        <v>4.991985615510643</v>
      </c>
      <c r="N61" s="78">
        <v>5.2659720370059047</v>
      </c>
      <c r="P61" s="92">
        <v>31388</v>
      </c>
      <c r="Q61" s="18">
        <v>33989</v>
      </c>
      <c r="R61" s="19">
        <v>39293</v>
      </c>
      <c r="S61" s="77">
        <v>3.110497582496861</v>
      </c>
      <c r="T61" s="77">
        <v>3.3418512571885346</v>
      </c>
      <c r="U61" s="78">
        <v>3.8162511909698988</v>
      </c>
    </row>
    <row r="62" spans="1:21">
      <c r="A62" s="17" t="s">
        <v>173</v>
      </c>
      <c r="B62" s="18">
        <v>31481</v>
      </c>
      <c r="C62" s="18">
        <v>37931</v>
      </c>
      <c r="D62" s="19">
        <v>28056</v>
      </c>
      <c r="E62" s="77">
        <v>0.64686995162602079</v>
      </c>
      <c r="F62" s="77">
        <v>0.7732019706040153</v>
      </c>
      <c r="G62" s="78">
        <v>0.56278494297529813</v>
      </c>
      <c r="I62" s="92">
        <v>20116</v>
      </c>
      <c r="J62" s="18">
        <v>21692</v>
      </c>
      <c r="K62" s="19">
        <v>16999</v>
      </c>
      <c r="L62" s="77">
        <v>0.52146858369537064</v>
      </c>
      <c r="M62" s="77">
        <v>0.55783099099349309</v>
      </c>
      <c r="N62" s="78">
        <v>0.42974680104207091</v>
      </c>
      <c r="P62" s="92">
        <v>11365</v>
      </c>
      <c r="Q62" s="18">
        <v>16239</v>
      </c>
      <c r="R62" s="19">
        <v>11057</v>
      </c>
      <c r="S62" s="77">
        <v>1.1262522309505807</v>
      </c>
      <c r="T62" s="77">
        <v>1.596643695474554</v>
      </c>
      <c r="U62" s="78">
        <v>1.073888209567968</v>
      </c>
    </row>
    <row r="63" spans="1:21">
      <c r="A63" s="17" t="s">
        <v>174</v>
      </c>
      <c r="B63" s="18">
        <v>47460</v>
      </c>
      <c r="C63" s="18">
        <v>65339</v>
      </c>
      <c r="D63" s="19">
        <v>69425</v>
      </c>
      <c r="E63" s="77">
        <v>0.97520561304186482</v>
      </c>
      <c r="F63" s="77">
        <v>1.3318985409637434</v>
      </c>
      <c r="G63" s="78">
        <v>1.3926199267914197</v>
      </c>
      <c r="I63" s="92">
        <v>21563</v>
      </c>
      <c r="J63" s="18">
        <v>30038</v>
      </c>
      <c r="K63" s="19">
        <v>36695</v>
      </c>
      <c r="L63" s="77">
        <v>0.55897927372356726</v>
      </c>
      <c r="M63" s="77">
        <v>0.77245654192617308</v>
      </c>
      <c r="N63" s="78">
        <v>0.92767567881868296</v>
      </c>
      <c r="P63" s="92">
        <v>25897</v>
      </c>
      <c r="Q63" s="18">
        <v>35301</v>
      </c>
      <c r="R63" s="19">
        <v>32730</v>
      </c>
      <c r="S63" s="77">
        <v>2.5663487923385118</v>
      </c>
      <c r="T63" s="77">
        <v>3.47084913442621</v>
      </c>
      <c r="U63" s="78">
        <v>3.1788334176684088</v>
      </c>
    </row>
    <row r="64" spans="1:21">
      <c r="A64" s="17" t="s">
        <v>175</v>
      </c>
      <c r="B64" s="18">
        <v>0</v>
      </c>
      <c r="C64" s="18">
        <v>0</v>
      </c>
      <c r="D64" s="19">
        <v>0</v>
      </c>
      <c r="E64" s="77" t="s">
        <v>156</v>
      </c>
      <c r="F64" s="77" t="s">
        <v>156</v>
      </c>
      <c r="G64" s="78" t="s">
        <v>156</v>
      </c>
      <c r="I64" s="92">
        <v>0</v>
      </c>
      <c r="J64" s="18">
        <v>0</v>
      </c>
      <c r="K64" s="19">
        <v>0</v>
      </c>
      <c r="L64" s="77" t="s">
        <v>156</v>
      </c>
      <c r="M64" s="77" t="s">
        <v>156</v>
      </c>
      <c r="N64" s="78" t="s">
        <v>156</v>
      </c>
      <c r="P64" s="92">
        <v>0</v>
      </c>
      <c r="Q64" s="18">
        <v>0</v>
      </c>
      <c r="R64" s="19">
        <v>0</v>
      </c>
      <c r="S64" s="77" t="s">
        <v>156</v>
      </c>
      <c r="T64" s="77" t="s">
        <v>156</v>
      </c>
      <c r="U64" s="78" t="s">
        <v>156</v>
      </c>
    </row>
    <row r="65" spans="1:21">
      <c r="A65" s="17" t="s">
        <v>176</v>
      </c>
      <c r="B65" s="18">
        <v>34273</v>
      </c>
      <c r="C65" s="18">
        <v>37081</v>
      </c>
      <c r="D65" s="19">
        <v>34034</v>
      </c>
      <c r="E65" s="77">
        <v>0.70423982249860584</v>
      </c>
      <c r="F65" s="77">
        <v>0.75587520160205346</v>
      </c>
      <c r="G65" s="78">
        <v>0.68269969878889702</v>
      </c>
      <c r="I65" s="92">
        <v>144</v>
      </c>
      <c r="J65" s="18">
        <v>587</v>
      </c>
      <c r="K65" s="19">
        <v>352</v>
      </c>
      <c r="L65" s="77">
        <v>3.7329228500762269E-3</v>
      </c>
      <c r="M65" s="77">
        <v>1.5095278983642837E-2</v>
      </c>
      <c r="N65" s="78">
        <v>8.8988101633513117E-3</v>
      </c>
      <c r="P65" s="92">
        <v>34129</v>
      </c>
      <c r="Q65" s="18">
        <v>36494</v>
      </c>
      <c r="R65" s="19">
        <v>33682</v>
      </c>
      <c r="S65" s="77">
        <v>3.3821260352056637</v>
      </c>
      <c r="T65" s="77">
        <v>3.5881467468839441</v>
      </c>
      <c r="U65" s="78">
        <v>3.2712944446656689</v>
      </c>
    </row>
    <row r="66" spans="1:21">
      <c r="A66" s="17" t="s">
        <v>177</v>
      </c>
      <c r="B66" s="18">
        <v>0</v>
      </c>
      <c r="C66" s="18">
        <v>0</v>
      </c>
      <c r="D66" s="19">
        <v>0</v>
      </c>
      <c r="E66" s="77" t="s">
        <v>156</v>
      </c>
      <c r="F66" s="77" t="s">
        <v>156</v>
      </c>
      <c r="G66" s="78" t="s">
        <v>156</v>
      </c>
      <c r="I66" s="92">
        <v>0</v>
      </c>
      <c r="J66" s="18">
        <v>0</v>
      </c>
      <c r="K66" s="19">
        <v>0</v>
      </c>
      <c r="L66" s="77" t="s">
        <v>156</v>
      </c>
      <c r="M66" s="77" t="s">
        <v>156</v>
      </c>
      <c r="N66" s="78" t="s">
        <v>156</v>
      </c>
      <c r="P66" s="92">
        <v>0</v>
      </c>
      <c r="Q66" s="18">
        <v>0</v>
      </c>
      <c r="R66" s="19">
        <v>0</v>
      </c>
      <c r="S66" s="77" t="s">
        <v>156</v>
      </c>
      <c r="T66" s="77" t="s">
        <v>156</v>
      </c>
      <c r="U66" s="78" t="s">
        <v>156</v>
      </c>
    </row>
    <row r="67" spans="1:21">
      <c r="A67" s="17" t="s">
        <v>178</v>
      </c>
      <c r="B67" s="18">
        <v>0</v>
      </c>
      <c r="C67" s="18">
        <v>0</v>
      </c>
      <c r="D67" s="19">
        <v>0</v>
      </c>
      <c r="E67" s="77" t="s">
        <v>156</v>
      </c>
      <c r="F67" s="77" t="s">
        <v>156</v>
      </c>
      <c r="G67" s="78" t="s">
        <v>156</v>
      </c>
      <c r="I67" s="92">
        <v>0</v>
      </c>
      <c r="J67" s="18">
        <v>0</v>
      </c>
      <c r="K67" s="19">
        <v>0</v>
      </c>
      <c r="L67" s="77" t="s">
        <v>156</v>
      </c>
      <c r="M67" s="77" t="s">
        <v>156</v>
      </c>
      <c r="N67" s="78" t="s">
        <v>156</v>
      </c>
      <c r="P67" s="92">
        <v>0</v>
      </c>
      <c r="Q67" s="18">
        <v>0</v>
      </c>
      <c r="R67" s="19">
        <v>0</v>
      </c>
      <c r="S67" s="77" t="s">
        <v>156</v>
      </c>
      <c r="T67" s="77" t="s">
        <v>156</v>
      </c>
      <c r="U67" s="78" t="s">
        <v>156</v>
      </c>
    </row>
    <row r="68" spans="1:21">
      <c r="A68" s="17" t="s">
        <v>179</v>
      </c>
      <c r="B68" s="18">
        <v>62469</v>
      </c>
      <c r="C68" s="18">
        <v>64111</v>
      </c>
      <c r="D68" s="19">
        <v>69150</v>
      </c>
      <c r="E68" s="77">
        <v>1.28360976487805</v>
      </c>
      <c r="F68" s="77">
        <v>1.3068664558644387</v>
      </c>
      <c r="G68" s="78">
        <v>1.3871036073118714</v>
      </c>
      <c r="I68" s="92">
        <v>61849</v>
      </c>
      <c r="J68" s="18">
        <v>63567</v>
      </c>
      <c r="K68" s="19">
        <v>68641</v>
      </c>
      <c r="L68" s="77">
        <v>1.6033162871830873</v>
      </c>
      <c r="M68" s="77">
        <v>1.6346875624416086</v>
      </c>
      <c r="N68" s="78">
        <v>1.7352932625641972</v>
      </c>
      <c r="P68" s="92">
        <v>620</v>
      </c>
      <c r="Q68" s="18">
        <v>544</v>
      </c>
      <c r="R68" s="19">
        <v>509</v>
      </c>
      <c r="S68" s="77">
        <v>6.1440948806806867E-2</v>
      </c>
      <c r="T68" s="77">
        <v>5.3486924708304531E-2</v>
      </c>
      <c r="U68" s="78">
        <v>4.9435570106728388E-2</v>
      </c>
    </row>
    <row r="69" spans="1:21">
      <c r="A69" s="17" t="s">
        <v>180</v>
      </c>
      <c r="B69" s="18">
        <v>0</v>
      </c>
      <c r="C69" s="18">
        <v>0</v>
      </c>
      <c r="D69" s="19">
        <v>0</v>
      </c>
      <c r="E69" s="77" t="s">
        <v>156</v>
      </c>
      <c r="F69" s="77" t="s">
        <v>156</v>
      </c>
      <c r="G69" s="78" t="s">
        <v>156</v>
      </c>
      <c r="I69" s="92">
        <v>0</v>
      </c>
      <c r="J69" s="18">
        <v>0</v>
      </c>
      <c r="K69" s="19">
        <v>0</v>
      </c>
      <c r="L69" s="77" t="s">
        <v>156</v>
      </c>
      <c r="M69" s="77" t="s">
        <v>156</v>
      </c>
      <c r="N69" s="78" t="s">
        <v>156</v>
      </c>
      <c r="P69" s="92">
        <v>0</v>
      </c>
      <c r="Q69" s="18">
        <v>0</v>
      </c>
      <c r="R69" s="19">
        <v>0</v>
      </c>
      <c r="S69" s="77" t="s">
        <v>156</v>
      </c>
      <c r="T69" s="77" t="s">
        <v>156</v>
      </c>
      <c r="U69" s="78" t="s">
        <v>156</v>
      </c>
    </row>
    <row r="70" spans="1:21">
      <c r="A70" s="17" t="s">
        <v>181</v>
      </c>
      <c r="B70" s="18">
        <v>0</v>
      </c>
      <c r="C70" s="18">
        <v>0</v>
      </c>
      <c r="D70" s="19">
        <v>0</v>
      </c>
      <c r="E70" s="77" t="s">
        <v>156</v>
      </c>
      <c r="F70" s="77" t="s">
        <v>156</v>
      </c>
      <c r="G70" s="78" t="s">
        <v>156</v>
      </c>
      <c r="I70" s="92">
        <v>0</v>
      </c>
      <c r="J70" s="18">
        <v>0</v>
      </c>
      <c r="K70" s="19">
        <v>0</v>
      </c>
      <c r="L70" s="77" t="s">
        <v>156</v>
      </c>
      <c r="M70" s="77" t="s">
        <v>156</v>
      </c>
      <c r="N70" s="78" t="s">
        <v>156</v>
      </c>
      <c r="P70" s="92">
        <v>0</v>
      </c>
      <c r="Q70" s="18">
        <v>0</v>
      </c>
      <c r="R70" s="19">
        <v>0</v>
      </c>
      <c r="S70" s="77" t="s">
        <v>156</v>
      </c>
      <c r="T70" s="77" t="s">
        <v>156</v>
      </c>
      <c r="U70" s="78" t="s">
        <v>156</v>
      </c>
    </row>
    <row r="71" spans="1:21">
      <c r="A71" s="17" t="s">
        <v>5</v>
      </c>
      <c r="B71" s="18" t="s">
        <v>5</v>
      </c>
      <c r="C71" s="18" t="s">
        <v>5</v>
      </c>
      <c r="D71" s="19" t="s">
        <v>5</v>
      </c>
      <c r="E71" s="77" t="s">
        <v>5</v>
      </c>
      <c r="F71" s="77" t="s">
        <v>5</v>
      </c>
      <c r="G71" s="78" t="s">
        <v>5</v>
      </c>
      <c r="I71" s="92" t="s">
        <v>5</v>
      </c>
      <c r="J71" s="18" t="s">
        <v>5</v>
      </c>
      <c r="K71" s="19" t="s">
        <v>5</v>
      </c>
      <c r="L71" s="77" t="s">
        <v>5</v>
      </c>
      <c r="M71" s="77" t="s">
        <v>5</v>
      </c>
      <c r="N71" s="78" t="s">
        <v>5</v>
      </c>
      <c r="P71" s="92" t="s">
        <v>5</v>
      </c>
      <c r="Q71" s="18" t="s">
        <v>5</v>
      </c>
      <c r="R71" s="19" t="s">
        <v>5</v>
      </c>
      <c r="S71" s="77" t="s">
        <v>5</v>
      </c>
      <c r="T71" s="77" t="s">
        <v>5</v>
      </c>
      <c r="U71" s="78" t="s">
        <v>5</v>
      </c>
    </row>
    <row r="72" spans="1:21" ht="13.8" thickBot="1">
      <c r="A72" s="20" t="s">
        <v>4</v>
      </c>
      <c r="B72" s="21">
        <v>4866666</v>
      </c>
      <c r="C72" s="21">
        <v>4905704</v>
      </c>
      <c r="D72" s="22">
        <v>4985208</v>
      </c>
      <c r="E72" s="80">
        <v>100</v>
      </c>
      <c r="F72" s="80">
        <v>100</v>
      </c>
      <c r="G72" s="81">
        <v>100</v>
      </c>
      <c r="I72" s="93">
        <v>3857567</v>
      </c>
      <c r="J72" s="21">
        <v>3888633</v>
      </c>
      <c r="K72" s="22">
        <v>3955585</v>
      </c>
      <c r="L72" s="80">
        <v>100</v>
      </c>
      <c r="M72" s="80">
        <v>100</v>
      </c>
      <c r="N72" s="81">
        <v>100</v>
      </c>
      <c r="P72" s="93">
        <v>1009099</v>
      </c>
      <c r="Q72" s="21">
        <v>1017071</v>
      </c>
      <c r="R72" s="22">
        <v>1029623</v>
      </c>
      <c r="S72" s="80">
        <v>100</v>
      </c>
      <c r="T72" s="80">
        <v>100</v>
      </c>
      <c r="U72" s="81">
        <v>100</v>
      </c>
    </row>
    <row r="73" spans="1:21">
      <c r="A73" s="24"/>
      <c r="B73" s="24"/>
      <c r="C73" s="24"/>
      <c r="D73" s="24"/>
      <c r="E73" s="24"/>
      <c r="F73" s="24"/>
      <c r="G73" s="24"/>
      <c r="I73" s="24"/>
      <c r="J73" s="24"/>
      <c r="K73" s="24"/>
      <c r="L73" s="24"/>
      <c r="M73" s="24"/>
      <c r="N73" s="24"/>
      <c r="P73" s="24"/>
      <c r="Q73" s="24"/>
      <c r="R73" s="24"/>
      <c r="S73" s="24"/>
      <c r="T73" s="24"/>
      <c r="U73" s="24"/>
    </row>
    <row r="74" spans="1:21" ht="12.75" customHeight="1">
      <c r="A74" s="26" t="str">
        <f>+Innhold!B53</f>
        <v>Finans Norge / Skadeforsikringsstatistikk</v>
      </c>
      <c r="F74" s="25"/>
      <c r="G74" s="25"/>
      <c r="H74" s="90"/>
      <c r="I74" s="25"/>
      <c r="J74" s="25"/>
      <c r="K74" s="25"/>
      <c r="L74" s="25"/>
      <c r="M74" s="25"/>
      <c r="N74" s="25"/>
      <c r="O74" s="90"/>
      <c r="P74" s="25"/>
      <c r="T74" s="25"/>
      <c r="U74" s="162">
        <f>Innhold!H23</f>
        <v>8</v>
      </c>
    </row>
    <row r="75" spans="1:21" ht="12.75" customHeight="1">
      <c r="A75" s="26" t="str">
        <f>+Innhold!B54</f>
        <v>Premiestatistikk skadeforsikring 4. kvartal 2025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T75" s="25"/>
      <c r="U75" s="162"/>
    </row>
    <row r="80" spans="1:21" ht="12.75" customHeight="1"/>
    <row r="81" ht="12.75" customHeight="1"/>
  </sheetData>
  <mergeCells count="7">
    <mergeCell ref="D4:E4"/>
    <mergeCell ref="D39:E39"/>
    <mergeCell ref="I39:N39"/>
    <mergeCell ref="P39:U39"/>
    <mergeCell ref="U74:U75"/>
    <mergeCell ref="I4:N4"/>
    <mergeCell ref="P4:U4"/>
  </mergeCells>
  <phoneticPr fontId="0" type="noConversion"/>
  <hyperlinks>
    <hyperlink ref="A2" location="Innhold!A24" tooltip="Move to Tab2" display="Tilbake til innholdsfortegnelsen" xr:uid="{00000000-0004-0000-07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75"/>
  <sheetViews>
    <sheetView showGridLines="0" showRowColHeaders="0" zoomScaleNormal="100" workbookViewId="0"/>
  </sheetViews>
  <sheetFormatPr baseColWidth="10" defaultColWidth="11.44140625" defaultRowHeight="13.2"/>
  <cols>
    <col min="1" max="1" width="26.5546875" style="114" customWidth="1"/>
    <col min="2" max="4" width="13.109375" style="114" customWidth="1"/>
    <col min="5" max="7" width="9.88671875" style="114" customWidth="1"/>
    <col min="8" max="16384" width="11.44140625" style="114"/>
  </cols>
  <sheetData>
    <row r="1" spans="1:7" ht="5.25" customHeight="1"/>
    <row r="2" spans="1:7">
      <c r="A2" s="115" t="s">
        <v>0</v>
      </c>
      <c r="B2" s="116"/>
      <c r="C2" s="116"/>
      <c r="D2" s="116"/>
      <c r="E2" s="116"/>
      <c r="F2" s="116"/>
    </row>
    <row r="3" spans="1:7" ht="6" customHeight="1">
      <c r="A3" s="117"/>
      <c r="B3" s="116"/>
      <c r="C3" s="116"/>
      <c r="D3" s="116"/>
      <c r="E3" s="116"/>
      <c r="F3" s="116"/>
    </row>
    <row r="4" spans="1:7" ht="16.2" thickBot="1">
      <c r="A4" s="118" t="s">
        <v>146</v>
      </c>
      <c r="B4" s="119"/>
      <c r="C4" s="119"/>
      <c r="D4" s="119"/>
      <c r="E4" s="119"/>
      <c r="F4" s="119"/>
    </row>
    <row r="5" spans="1:7">
      <c r="A5" s="120"/>
      <c r="B5" s="121"/>
      <c r="C5" s="122" t="s">
        <v>1</v>
      </c>
      <c r="D5" s="123"/>
      <c r="E5" s="124"/>
      <c r="F5" s="122" t="s">
        <v>2</v>
      </c>
      <c r="G5" s="125"/>
    </row>
    <row r="6" spans="1:7">
      <c r="A6" s="126" t="s">
        <v>3</v>
      </c>
      <c r="B6" s="14" t="s">
        <v>153</v>
      </c>
      <c r="C6" s="15" t="s">
        <v>154</v>
      </c>
      <c r="D6" s="62" t="s">
        <v>155</v>
      </c>
      <c r="E6" s="128" t="s">
        <v>153</v>
      </c>
      <c r="F6" s="128" t="s">
        <v>154</v>
      </c>
      <c r="G6" s="130" t="s">
        <v>155</v>
      </c>
    </row>
    <row r="7" spans="1:7">
      <c r="A7" s="131" t="s">
        <v>81</v>
      </c>
      <c r="B7" s="18">
        <v>4714142</v>
      </c>
      <c r="C7" s="18">
        <v>5207472</v>
      </c>
      <c r="D7" s="18">
        <v>6048269</v>
      </c>
      <c r="E7" s="132">
        <v>18.152996345981993</v>
      </c>
      <c r="F7" s="133">
        <v>17.531815492464695</v>
      </c>
      <c r="G7" s="134">
        <v>17.517229143202307</v>
      </c>
    </row>
    <row r="8" spans="1:7">
      <c r="A8" s="131" t="s">
        <v>157</v>
      </c>
      <c r="B8" s="18">
        <v>1729457</v>
      </c>
      <c r="C8" s="18">
        <v>2227286</v>
      </c>
      <c r="D8" s="18">
        <v>2908244</v>
      </c>
      <c r="E8" s="135">
        <v>6.6597116933543745</v>
      </c>
      <c r="F8" s="133">
        <v>7.4985265789138609</v>
      </c>
      <c r="G8" s="134">
        <v>8.4229680512462739</v>
      </c>
    </row>
    <row r="9" spans="1:7">
      <c r="A9" s="131" t="s">
        <v>158</v>
      </c>
      <c r="B9" s="18">
        <v>0</v>
      </c>
      <c r="C9" s="18">
        <v>0</v>
      </c>
      <c r="D9" s="18">
        <v>0</v>
      </c>
      <c r="E9" s="135" t="s">
        <v>156</v>
      </c>
      <c r="F9" s="133" t="s">
        <v>156</v>
      </c>
      <c r="G9" s="134" t="s">
        <v>156</v>
      </c>
    </row>
    <row r="10" spans="1:7">
      <c r="A10" s="131" t="s">
        <v>82</v>
      </c>
      <c r="B10" s="18">
        <v>6428032</v>
      </c>
      <c r="C10" s="18">
        <v>7397521</v>
      </c>
      <c r="D10" s="18">
        <v>8587719</v>
      </c>
      <c r="E10" s="135">
        <v>24.752763367725308</v>
      </c>
      <c r="F10" s="133">
        <v>24.904977554105511</v>
      </c>
      <c r="G10" s="134">
        <v>24.872081837040017</v>
      </c>
    </row>
    <row r="11" spans="1:7">
      <c r="A11" s="131" t="s">
        <v>84</v>
      </c>
      <c r="B11" s="18">
        <v>4047441</v>
      </c>
      <c r="C11" s="18">
        <v>4490172</v>
      </c>
      <c r="D11" s="18">
        <v>5144874</v>
      </c>
      <c r="E11" s="135">
        <v>15.585695484687923</v>
      </c>
      <c r="F11" s="133">
        <v>15.116906443938861</v>
      </c>
      <c r="G11" s="134">
        <v>14.900781822188106</v>
      </c>
    </row>
    <row r="12" spans="1:7">
      <c r="A12" s="131" t="s">
        <v>152</v>
      </c>
      <c r="B12" s="18">
        <v>4250023</v>
      </c>
      <c r="C12" s="18">
        <v>6030439</v>
      </c>
      <c r="D12" s="18">
        <v>6816509</v>
      </c>
      <c r="E12" s="135">
        <v>16.365788724510086</v>
      </c>
      <c r="F12" s="133">
        <v>20.302469967493501</v>
      </c>
      <c r="G12" s="134">
        <v>19.742235358529989</v>
      </c>
    </row>
    <row r="13" spans="1:7">
      <c r="A13" s="131" t="s">
        <v>159</v>
      </c>
      <c r="B13" s="18">
        <v>605853</v>
      </c>
      <c r="C13" s="18">
        <v>730165</v>
      </c>
      <c r="D13" s="18">
        <v>855228</v>
      </c>
      <c r="E13" s="135">
        <v>2.3329902440788222</v>
      </c>
      <c r="F13" s="133">
        <v>2.4582211981275144</v>
      </c>
      <c r="G13" s="134">
        <v>2.4769442043140977</v>
      </c>
    </row>
    <row r="14" spans="1:7">
      <c r="A14" s="131" t="s">
        <v>160</v>
      </c>
      <c r="B14" s="18">
        <v>214468</v>
      </c>
      <c r="C14" s="18">
        <v>317502</v>
      </c>
      <c r="D14" s="18">
        <v>411215</v>
      </c>
      <c r="E14" s="135">
        <v>0.82586328972060363</v>
      </c>
      <c r="F14" s="133">
        <v>1.0689229788443464</v>
      </c>
      <c r="G14" s="134">
        <v>1.1909766880609869</v>
      </c>
    </row>
    <row r="15" spans="1:7">
      <c r="A15" s="131" t="s">
        <v>161</v>
      </c>
      <c r="B15" s="18">
        <v>630125</v>
      </c>
      <c r="C15" s="18">
        <v>722340</v>
      </c>
      <c r="D15" s="18">
        <v>841761</v>
      </c>
      <c r="E15" s="135">
        <v>2.4264557203647881</v>
      </c>
      <c r="F15" s="133">
        <v>2.4318770418404454</v>
      </c>
      <c r="G15" s="134">
        <v>2.4379405613095448</v>
      </c>
    </row>
    <row r="16" spans="1:7">
      <c r="A16" s="131" t="s">
        <v>162</v>
      </c>
      <c r="B16" s="18">
        <v>0</v>
      </c>
      <c r="C16" s="18">
        <v>0</v>
      </c>
      <c r="D16" s="18">
        <v>0</v>
      </c>
      <c r="E16" s="135" t="s">
        <v>156</v>
      </c>
      <c r="F16" s="133" t="s">
        <v>156</v>
      </c>
      <c r="G16" s="134" t="s">
        <v>156</v>
      </c>
    </row>
    <row r="17" spans="1:7">
      <c r="A17" s="131" t="s">
        <v>163</v>
      </c>
      <c r="B17" s="18">
        <v>0</v>
      </c>
      <c r="C17" s="18">
        <v>0</v>
      </c>
      <c r="D17" s="18">
        <v>0</v>
      </c>
      <c r="E17" s="135" t="s">
        <v>156</v>
      </c>
      <c r="F17" s="133" t="s">
        <v>156</v>
      </c>
      <c r="G17" s="134" t="s">
        <v>156</v>
      </c>
    </row>
    <row r="18" spans="1:7">
      <c r="A18" s="131" t="s">
        <v>164</v>
      </c>
      <c r="B18" s="18">
        <v>0</v>
      </c>
      <c r="C18" s="18">
        <v>0</v>
      </c>
      <c r="D18" s="18">
        <v>0</v>
      </c>
      <c r="E18" s="135" t="s">
        <v>156</v>
      </c>
      <c r="F18" s="133" t="s">
        <v>156</v>
      </c>
      <c r="G18" s="134" t="s">
        <v>156</v>
      </c>
    </row>
    <row r="19" spans="1:7">
      <c r="A19" s="131" t="s">
        <v>165</v>
      </c>
      <c r="B19" s="18">
        <v>0</v>
      </c>
      <c r="C19" s="18">
        <v>46561</v>
      </c>
      <c r="D19" s="18">
        <v>45622</v>
      </c>
      <c r="E19" s="135" t="s">
        <v>156</v>
      </c>
      <c r="F19" s="133">
        <v>0.15675530490507653</v>
      </c>
      <c r="G19" s="134">
        <v>0.13213218988295258</v>
      </c>
    </row>
    <row r="20" spans="1:7">
      <c r="A20" s="131" t="s">
        <v>166</v>
      </c>
      <c r="B20" s="18">
        <v>160396</v>
      </c>
      <c r="C20" s="18">
        <v>153023</v>
      </c>
      <c r="D20" s="18">
        <v>178193</v>
      </c>
      <c r="E20" s="135">
        <v>0.61764537468538872</v>
      </c>
      <c r="F20" s="133">
        <v>0.5151772303535046</v>
      </c>
      <c r="G20" s="134">
        <v>0.51608941545335518</v>
      </c>
    </row>
    <row r="21" spans="1:7">
      <c r="A21" s="131" t="s">
        <v>167</v>
      </c>
      <c r="B21" s="18">
        <v>1192737</v>
      </c>
      <c r="C21" s="18">
        <v>0</v>
      </c>
      <c r="D21" s="18">
        <v>0</v>
      </c>
      <c r="E21" s="135">
        <v>4.5929355549148756</v>
      </c>
      <c r="F21" s="133" t="s">
        <v>156</v>
      </c>
      <c r="G21" s="134" t="s">
        <v>156</v>
      </c>
    </row>
    <row r="22" spans="1:7">
      <c r="A22" s="131" t="s">
        <v>168</v>
      </c>
      <c r="B22" s="18">
        <v>0</v>
      </c>
      <c r="C22" s="18">
        <v>0</v>
      </c>
      <c r="D22" s="18">
        <v>0</v>
      </c>
      <c r="E22" s="135" t="s">
        <v>156</v>
      </c>
      <c r="F22" s="133" t="s">
        <v>156</v>
      </c>
      <c r="G22" s="134" t="s">
        <v>156</v>
      </c>
    </row>
    <row r="23" spans="1:7">
      <c r="A23" s="131" t="s">
        <v>169</v>
      </c>
      <c r="B23" s="18">
        <v>0</v>
      </c>
      <c r="C23" s="18">
        <v>0</v>
      </c>
      <c r="D23" s="18">
        <v>0</v>
      </c>
      <c r="E23" s="135" t="s">
        <v>156</v>
      </c>
      <c r="F23" s="133" t="s">
        <v>156</v>
      </c>
      <c r="G23" s="134" t="s">
        <v>156</v>
      </c>
    </row>
    <row r="24" spans="1:7">
      <c r="A24" s="131" t="s">
        <v>170</v>
      </c>
      <c r="B24" s="18">
        <v>116501</v>
      </c>
      <c r="C24" s="18">
        <v>116501</v>
      </c>
      <c r="D24" s="18">
        <v>0</v>
      </c>
      <c r="E24" s="135">
        <v>0.44861657270893579</v>
      </c>
      <c r="F24" s="133">
        <v>0.39221987879870107</v>
      </c>
      <c r="G24" s="134" t="s">
        <v>156</v>
      </c>
    </row>
    <row r="25" spans="1:7">
      <c r="A25" s="131" t="s">
        <v>171</v>
      </c>
      <c r="B25" s="18">
        <v>6173</v>
      </c>
      <c r="C25" s="18">
        <v>6596</v>
      </c>
      <c r="D25" s="18">
        <v>7092</v>
      </c>
      <c r="E25" s="135">
        <v>2.377069813419851E-2</v>
      </c>
      <c r="F25" s="133">
        <v>2.2206524583962647E-2</v>
      </c>
      <c r="G25" s="134">
        <v>2.0540122981234924E-2</v>
      </c>
    </row>
    <row r="26" spans="1:7">
      <c r="A26" s="131" t="s">
        <v>172</v>
      </c>
      <c r="B26" s="18">
        <v>957659</v>
      </c>
      <c r="C26" s="18">
        <v>1160373</v>
      </c>
      <c r="D26" s="18">
        <v>1452113</v>
      </c>
      <c r="E26" s="135">
        <v>3.6877082463143385</v>
      </c>
      <c r="F26" s="133">
        <v>3.9065875608045011</v>
      </c>
      <c r="G26" s="134">
        <v>4.2056654826071611</v>
      </c>
    </row>
    <row r="27" spans="1:7">
      <c r="A27" s="131" t="s">
        <v>173</v>
      </c>
      <c r="B27" s="18">
        <v>193468</v>
      </c>
      <c r="C27" s="18">
        <v>178254</v>
      </c>
      <c r="D27" s="18">
        <v>186583</v>
      </c>
      <c r="E27" s="135">
        <v>0.74499747717918641</v>
      </c>
      <c r="F27" s="133">
        <v>0.600121563552104</v>
      </c>
      <c r="G27" s="134">
        <v>0.54038885592325936</v>
      </c>
    </row>
    <row r="28" spans="1:7">
      <c r="A28" s="131" t="s">
        <v>174</v>
      </c>
      <c r="B28" s="18">
        <v>166297</v>
      </c>
      <c r="C28" s="18">
        <v>256016</v>
      </c>
      <c r="D28" s="18">
        <v>332728</v>
      </c>
      <c r="E28" s="135">
        <v>0.64036866800952696</v>
      </c>
      <c r="F28" s="133">
        <v>0.86192019373677697</v>
      </c>
      <c r="G28" s="134">
        <v>0.96365962201076338</v>
      </c>
    </row>
    <row r="29" spans="1:7">
      <c r="A29" s="131" t="s">
        <v>175</v>
      </c>
      <c r="B29" s="18">
        <v>59863</v>
      </c>
      <c r="C29" s="18">
        <v>67668</v>
      </c>
      <c r="D29" s="18">
        <v>0</v>
      </c>
      <c r="E29" s="135">
        <v>0.23051762553175528</v>
      </c>
      <c r="F29" s="133">
        <v>0.22781551024068897</v>
      </c>
      <c r="G29" s="134" t="s">
        <v>156</v>
      </c>
    </row>
    <row r="30" spans="1:7">
      <c r="A30" s="131" t="s">
        <v>176</v>
      </c>
      <c r="B30" s="18">
        <v>185550</v>
      </c>
      <c r="C30" s="18">
        <v>225102</v>
      </c>
      <c r="D30" s="18">
        <v>250760</v>
      </c>
      <c r="E30" s="135">
        <v>0.7145072150980939</v>
      </c>
      <c r="F30" s="133">
        <v>0.75784310140981803</v>
      </c>
      <c r="G30" s="134">
        <v>0.72626074996819934</v>
      </c>
    </row>
    <row r="31" spans="1:7">
      <c r="A31" s="131" t="s">
        <v>177</v>
      </c>
      <c r="B31" s="18">
        <v>0</v>
      </c>
      <c r="C31" s="18">
        <v>0</v>
      </c>
      <c r="D31" s="18">
        <v>0</v>
      </c>
      <c r="E31" s="135" t="s">
        <v>156</v>
      </c>
      <c r="F31" s="133" t="s">
        <v>156</v>
      </c>
      <c r="G31" s="134" t="s">
        <v>156</v>
      </c>
    </row>
    <row r="32" spans="1:7">
      <c r="A32" s="131" t="s">
        <v>178</v>
      </c>
      <c r="B32" s="18">
        <v>0</v>
      </c>
      <c r="C32" s="18">
        <v>0</v>
      </c>
      <c r="D32" s="18">
        <v>0</v>
      </c>
      <c r="E32" s="135" t="s">
        <v>156</v>
      </c>
      <c r="F32" s="133" t="s">
        <v>156</v>
      </c>
      <c r="G32" s="134" t="s">
        <v>156</v>
      </c>
    </row>
    <row r="33" spans="1:7">
      <c r="A33" s="131" t="s">
        <v>179</v>
      </c>
      <c r="B33" s="18">
        <v>310762</v>
      </c>
      <c r="C33" s="18">
        <v>369991</v>
      </c>
      <c r="D33" s="18">
        <v>460634</v>
      </c>
      <c r="E33" s="135">
        <v>1.1966676969998051</v>
      </c>
      <c r="F33" s="133">
        <v>1.2456358758861317</v>
      </c>
      <c r="G33" s="134">
        <v>1.3341058952817495</v>
      </c>
    </row>
    <row r="34" spans="1:7">
      <c r="A34" s="131" t="s">
        <v>180</v>
      </c>
      <c r="B34" s="18">
        <v>0</v>
      </c>
      <c r="C34" s="18">
        <v>0</v>
      </c>
      <c r="D34" s="18">
        <v>0</v>
      </c>
      <c r="E34" s="135" t="s">
        <v>156</v>
      </c>
      <c r="F34" s="133" t="s">
        <v>156</v>
      </c>
      <c r="G34" s="134" t="s">
        <v>156</v>
      </c>
    </row>
    <row r="35" spans="1:7">
      <c r="A35" s="131" t="s">
        <v>181</v>
      </c>
      <c r="B35" s="18">
        <v>0</v>
      </c>
      <c r="C35" s="18">
        <v>0</v>
      </c>
      <c r="D35" s="18">
        <v>0</v>
      </c>
      <c r="E35" s="135" t="s">
        <v>156</v>
      </c>
      <c r="F35" s="133" t="s">
        <v>156</v>
      </c>
      <c r="G35" s="134" t="s">
        <v>156</v>
      </c>
    </row>
    <row r="36" spans="1:7">
      <c r="A36" s="131" t="s">
        <v>5</v>
      </c>
      <c r="B36" s="18" t="s">
        <v>5</v>
      </c>
      <c r="C36" s="18" t="s">
        <v>5</v>
      </c>
      <c r="D36" s="18" t="s">
        <v>5</v>
      </c>
      <c r="E36" s="135" t="s">
        <v>5</v>
      </c>
      <c r="F36" s="133" t="s">
        <v>5</v>
      </c>
      <c r="G36" s="134" t="s">
        <v>5</v>
      </c>
    </row>
    <row r="37" spans="1:7" ht="13.8" thickBot="1">
      <c r="A37" s="136" t="s">
        <v>4</v>
      </c>
      <c r="B37" s="21">
        <v>25968947</v>
      </c>
      <c r="C37" s="21">
        <v>29702982</v>
      </c>
      <c r="D37" s="21">
        <v>34527544</v>
      </c>
      <c r="E37" s="137">
        <v>100</v>
      </c>
      <c r="F37" s="138">
        <v>100</v>
      </c>
      <c r="G37" s="139">
        <v>100</v>
      </c>
    </row>
    <row r="39" spans="1:7" ht="16.2" thickBot="1">
      <c r="A39" s="118" t="s">
        <v>147</v>
      </c>
      <c r="B39" s="119"/>
      <c r="C39" s="119"/>
      <c r="D39" s="119"/>
      <c r="E39" s="119"/>
      <c r="F39" s="119"/>
    </row>
    <row r="40" spans="1:7">
      <c r="A40" s="120"/>
      <c r="B40" s="121"/>
      <c r="C40" s="122" t="s">
        <v>145</v>
      </c>
      <c r="D40" s="123"/>
      <c r="E40" s="124"/>
      <c r="F40" s="122" t="s">
        <v>2</v>
      </c>
      <c r="G40" s="125"/>
    </row>
    <row r="41" spans="1:7">
      <c r="A41" s="126" t="s">
        <v>3</v>
      </c>
      <c r="B41" s="127" t="s">
        <v>153</v>
      </c>
      <c r="C41" s="128" t="s">
        <v>154</v>
      </c>
      <c r="D41" s="129" t="s">
        <v>155</v>
      </c>
      <c r="E41" s="128" t="s">
        <v>153</v>
      </c>
      <c r="F41" s="128" t="s">
        <v>154</v>
      </c>
      <c r="G41" s="130" t="s">
        <v>155</v>
      </c>
    </row>
    <row r="42" spans="1:7">
      <c r="A42" s="131" t="s">
        <v>81</v>
      </c>
      <c r="B42" s="18">
        <v>561731</v>
      </c>
      <c r="C42" s="18">
        <v>565835</v>
      </c>
      <c r="D42" s="18">
        <v>577760</v>
      </c>
      <c r="E42" s="132">
        <v>17.417281007684636</v>
      </c>
      <c r="F42" s="133">
        <v>17.436499997842912</v>
      </c>
      <c r="G42" s="134">
        <v>17.58373930195209</v>
      </c>
    </row>
    <row r="43" spans="1:7">
      <c r="A43" s="131" t="s">
        <v>157</v>
      </c>
      <c r="B43" s="18">
        <v>222779</v>
      </c>
      <c r="C43" s="18">
        <v>243220</v>
      </c>
      <c r="D43" s="18">
        <v>265991</v>
      </c>
      <c r="E43" s="135">
        <v>6.9075846723983112</v>
      </c>
      <c r="F43" s="133">
        <v>7.4949508769788959</v>
      </c>
      <c r="G43" s="134">
        <v>8.0952582398669648</v>
      </c>
    </row>
    <row r="44" spans="1:7">
      <c r="A44" s="131" t="s">
        <v>158</v>
      </c>
      <c r="B44" s="18">
        <v>0</v>
      </c>
      <c r="C44" s="18">
        <v>0</v>
      </c>
      <c r="D44" s="18">
        <v>0</v>
      </c>
      <c r="E44" s="135" t="s">
        <v>156</v>
      </c>
      <c r="F44" s="133" t="s">
        <v>156</v>
      </c>
      <c r="G44" s="134" t="s">
        <v>156</v>
      </c>
    </row>
    <row r="45" spans="1:7">
      <c r="A45" s="131" t="s">
        <v>82</v>
      </c>
      <c r="B45" s="18">
        <v>757780</v>
      </c>
      <c r="C45" s="18">
        <v>766506</v>
      </c>
      <c r="D45" s="18">
        <v>776479</v>
      </c>
      <c r="E45" s="135">
        <v>23.496063421821592</v>
      </c>
      <c r="F45" s="133">
        <v>23.62028129639662</v>
      </c>
      <c r="G45" s="134">
        <v>23.631619200776196</v>
      </c>
    </row>
    <row r="46" spans="1:7">
      <c r="A46" s="131" t="s">
        <v>84</v>
      </c>
      <c r="B46" s="18">
        <v>461892</v>
      </c>
      <c r="C46" s="18">
        <v>435270</v>
      </c>
      <c r="D46" s="18">
        <v>416648</v>
      </c>
      <c r="E46" s="135">
        <v>14.321628607289739</v>
      </c>
      <c r="F46" s="133">
        <v>13.413071573976662</v>
      </c>
      <c r="G46" s="134">
        <v>12.680403303585804</v>
      </c>
    </row>
    <row r="47" spans="1:7">
      <c r="A47" s="131" t="s">
        <v>152</v>
      </c>
      <c r="B47" s="18">
        <v>530534</v>
      </c>
      <c r="C47" s="18">
        <v>681024</v>
      </c>
      <c r="D47" s="18">
        <v>680714</v>
      </c>
      <c r="E47" s="135">
        <v>16.4499729623805</v>
      </c>
      <c r="F47" s="133">
        <v>20.986108979704284</v>
      </c>
      <c r="G47" s="134">
        <v>20.717075455533465</v>
      </c>
    </row>
    <row r="48" spans="1:7">
      <c r="A48" s="131" t="s">
        <v>159</v>
      </c>
      <c r="B48" s="18">
        <v>101020</v>
      </c>
      <c r="C48" s="18">
        <v>101731</v>
      </c>
      <c r="D48" s="18">
        <v>103069</v>
      </c>
      <c r="E48" s="135">
        <v>3.1322710112069694</v>
      </c>
      <c r="F48" s="133">
        <v>3.1348937080254093</v>
      </c>
      <c r="G48" s="134">
        <v>3.1368361016908399</v>
      </c>
    </row>
    <row r="49" spans="1:7">
      <c r="A49" s="131" t="s">
        <v>160</v>
      </c>
      <c r="B49" s="18">
        <v>37613</v>
      </c>
      <c r="C49" s="18">
        <v>37336</v>
      </c>
      <c r="D49" s="18">
        <v>43734</v>
      </c>
      <c r="E49" s="135">
        <v>1.1662453924423652</v>
      </c>
      <c r="F49" s="133">
        <v>1.1505282704665902</v>
      </c>
      <c r="G49" s="134">
        <v>1.3310150488638408</v>
      </c>
    </row>
    <row r="50" spans="1:7">
      <c r="A50" s="131" t="s">
        <v>161</v>
      </c>
      <c r="B50" s="18">
        <v>98900</v>
      </c>
      <c r="C50" s="18">
        <v>97945</v>
      </c>
      <c r="D50" s="18">
        <v>102976</v>
      </c>
      <c r="E50" s="135">
        <v>3.0665373491226418</v>
      </c>
      <c r="F50" s="133">
        <v>3.0182261477086505</v>
      </c>
      <c r="G50" s="134">
        <v>3.1340057088718813</v>
      </c>
    </row>
    <row r="51" spans="1:7">
      <c r="A51" s="131" t="s">
        <v>162</v>
      </c>
      <c r="B51" s="18">
        <v>0</v>
      </c>
      <c r="C51" s="18">
        <v>0</v>
      </c>
      <c r="D51" s="18">
        <v>0</v>
      </c>
      <c r="E51" s="135" t="s">
        <v>156</v>
      </c>
      <c r="F51" s="133" t="s">
        <v>156</v>
      </c>
      <c r="G51" s="134" t="s">
        <v>156</v>
      </c>
    </row>
    <row r="52" spans="1:7">
      <c r="A52" s="131" t="s">
        <v>163</v>
      </c>
      <c r="B52" s="18">
        <v>0</v>
      </c>
      <c r="C52" s="18">
        <v>0</v>
      </c>
      <c r="D52" s="18">
        <v>0</v>
      </c>
      <c r="E52" s="135" t="s">
        <v>156</v>
      </c>
      <c r="F52" s="133" t="s">
        <v>156</v>
      </c>
      <c r="G52" s="134" t="s">
        <v>156</v>
      </c>
    </row>
    <row r="53" spans="1:7">
      <c r="A53" s="131" t="s">
        <v>164</v>
      </c>
      <c r="B53" s="18">
        <v>0</v>
      </c>
      <c r="C53" s="18">
        <v>0</v>
      </c>
      <c r="D53" s="18">
        <v>0</v>
      </c>
      <c r="E53" s="135" t="s">
        <v>156</v>
      </c>
      <c r="F53" s="133" t="s">
        <v>156</v>
      </c>
      <c r="G53" s="134" t="s">
        <v>156</v>
      </c>
    </row>
    <row r="54" spans="1:7">
      <c r="A54" s="131" t="s">
        <v>165</v>
      </c>
      <c r="B54" s="18">
        <v>0</v>
      </c>
      <c r="C54" s="18">
        <v>6016</v>
      </c>
      <c r="D54" s="18">
        <v>5855</v>
      </c>
      <c r="E54" s="135" t="s">
        <v>156</v>
      </c>
      <c r="F54" s="133">
        <v>0.1853861708572693</v>
      </c>
      <c r="G54" s="134">
        <v>0.17819301026884776</v>
      </c>
    </row>
    <row r="55" spans="1:7">
      <c r="A55" s="131" t="s">
        <v>166</v>
      </c>
      <c r="B55" s="18">
        <v>20016</v>
      </c>
      <c r="C55" s="18">
        <v>16817</v>
      </c>
      <c r="D55" s="18">
        <v>17896</v>
      </c>
      <c r="E55" s="135">
        <v>0.62062499069806665</v>
      </c>
      <c r="F55" s="133">
        <v>0.51822460693262928</v>
      </c>
      <c r="G55" s="134">
        <v>0.54465279449552506</v>
      </c>
    </row>
    <row r="56" spans="1:7">
      <c r="A56" s="131" t="s">
        <v>167</v>
      </c>
      <c r="B56" s="18">
        <v>162149</v>
      </c>
      <c r="C56" s="18">
        <v>0</v>
      </c>
      <c r="D56" s="18">
        <v>0</v>
      </c>
      <c r="E56" s="135">
        <v>5.0276639496753006</v>
      </c>
      <c r="F56" s="133" t="s">
        <v>156</v>
      </c>
      <c r="G56" s="134" t="s">
        <v>156</v>
      </c>
    </row>
    <row r="57" spans="1:7">
      <c r="A57" s="131" t="s">
        <v>168</v>
      </c>
      <c r="B57" s="18">
        <v>0</v>
      </c>
      <c r="C57" s="18">
        <v>0</v>
      </c>
      <c r="D57" s="18">
        <v>0</v>
      </c>
      <c r="E57" s="135" t="s">
        <v>156</v>
      </c>
      <c r="F57" s="133" t="s">
        <v>156</v>
      </c>
      <c r="G57" s="134" t="s">
        <v>156</v>
      </c>
    </row>
    <row r="58" spans="1:7">
      <c r="A58" s="131" t="s">
        <v>169</v>
      </c>
      <c r="B58" s="18">
        <v>0</v>
      </c>
      <c r="C58" s="18">
        <v>0</v>
      </c>
      <c r="D58" s="18">
        <v>0</v>
      </c>
      <c r="E58" s="135" t="s">
        <v>156</v>
      </c>
      <c r="F58" s="133" t="s">
        <v>156</v>
      </c>
      <c r="G58" s="134" t="s">
        <v>156</v>
      </c>
    </row>
    <row r="59" spans="1:7">
      <c r="A59" s="131" t="s">
        <v>170</v>
      </c>
      <c r="B59" s="18">
        <v>9557</v>
      </c>
      <c r="C59" s="18">
        <v>9557</v>
      </c>
      <c r="D59" s="18">
        <v>0</v>
      </c>
      <c r="E59" s="135">
        <v>0.29632858893392405</v>
      </c>
      <c r="F59" s="133">
        <v>0.29450392867069858</v>
      </c>
      <c r="G59" s="134" t="s">
        <v>156</v>
      </c>
    </row>
    <row r="60" spans="1:7">
      <c r="A60" s="131" t="s">
        <v>171</v>
      </c>
      <c r="B60" s="18">
        <v>1298</v>
      </c>
      <c r="C60" s="18">
        <v>1327</v>
      </c>
      <c r="D60" s="18">
        <v>1294</v>
      </c>
      <c r="E60" s="135">
        <v>4.0246364804460956E-2</v>
      </c>
      <c r="F60" s="133">
        <v>4.0892195599666947E-2</v>
      </c>
      <c r="G60" s="134">
        <v>3.9382024814327753E-2</v>
      </c>
    </row>
    <row r="61" spans="1:7">
      <c r="A61" s="131" t="s">
        <v>172</v>
      </c>
      <c r="B61" s="18">
        <v>148158</v>
      </c>
      <c r="C61" s="18">
        <v>152729</v>
      </c>
      <c r="D61" s="18">
        <v>163794</v>
      </c>
      <c r="E61" s="135">
        <v>4.5938527863631178</v>
      </c>
      <c r="F61" s="133">
        <v>4.7064236184939965</v>
      </c>
      <c r="G61" s="134">
        <v>4.9849608751452861</v>
      </c>
    </row>
    <row r="62" spans="1:7">
      <c r="A62" s="131" t="s">
        <v>173</v>
      </c>
      <c r="B62" s="18">
        <v>21614</v>
      </c>
      <c r="C62" s="18">
        <v>24001</v>
      </c>
      <c r="D62" s="18">
        <v>18649</v>
      </c>
      <c r="E62" s="135">
        <v>0.67017328881634763</v>
      </c>
      <c r="F62" s="133">
        <v>0.73960330564250665</v>
      </c>
      <c r="G62" s="134">
        <v>0.56756984602967409</v>
      </c>
    </row>
    <row r="63" spans="1:7">
      <c r="A63" s="131" t="s">
        <v>174</v>
      </c>
      <c r="B63" s="18">
        <v>18723</v>
      </c>
      <c r="C63" s="18">
        <v>31260</v>
      </c>
      <c r="D63" s="18">
        <v>35081</v>
      </c>
      <c r="E63" s="135">
        <v>0.58053365811550273</v>
      </c>
      <c r="F63" s="133">
        <v>0.96329316838401557</v>
      </c>
      <c r="G63" s="134">
        <v>1.0676667793751407</v>
      </c>
    </row>
    <row r="64" spans="1:7">
      <c r="A64" s="131" t="s">
        <v>175</v>
      </c>
      <c r="B64" s="18">
        <v>0</v>
      </c>
      <c r="C64" s="18">
        <v>0</v>
      </c>
      <c r="D64" s="18">
        <v>0</v>
      </c>
      <c r="E64" s="135" t="s">
        <v>156</v>
      </c>
      <c r="F64" s="133" t="s">
        <v>156</v>
      </c>
      <c r="G64" s="134" t="s">
        <v>156</v>
      </c>
    </row>
    <row r="65" spans="1:7">
      <c r="A65" s="131" t="s">
        <v>176</v>
      </c>
      <c r="B65" s="18">
        <v>28560</v>
      </c>
      <c r="C65" s="18">
        <v>31029</v>
      </c>
      <c r="D65" s="18">
        <v>28343</v>
      </c>
      <c r="E65" s="135">
        <v>0.88554405147565873</v>
      </c>
      <c r="F65" s="133">
        <v>0.95617478316659055</v>
      </c>
      <c r="G65" s="134">
        <v>0.86260025449187905</v>
      </c>
    </row>
    <row r="66" spans="1:7">
      <c r="A66" s="131" t="s">
        <v>177</v>
      </c>
      <c r="B66" s="18">
        <v>0</v>
      </c>
      <c r="C66" s="18">
        <v>0</v>
      </c>
      <c r="D66" s="18">
        <v>0</v>
      </c>
      <c r="E66" s="135" t="s">
        <v>156</v>
      </c>
      <c r="F66" s="133" t="s">
        <v>156</v>
      </c>
      <c r="G66" s="134" t="s">
        <v>156</v>
      </c>
    </row>
    <row r="67" spans="1:7">
      <c r="A67" s="131" t="s">
        <v>178</v>
      </c>
      <c r="B67" s="18">
        <v>0</v>
      </c>
      <c r="C67" s="18">
        <v>0</v>
      </c>
      <c r="D67" s="18">
        <v>0</v>
      </c>
      <c r="E67" s="135" t="s">
        <v>156</v>
      </c>
      <c r="F67" s="133" t="s">
        <v>156</v>
      </c>
      <c r="G67" s="134" t="s">
        <v>156</v>
      </c>
    </row>
    <row r="68" spans="1:7">
      <c r="A68" s="131" t="s">
        <v>179</v>
      </c>
      <c r="B68" s="18">
        <v>42812</v>
      </c>
      <c r="C68" s="18">
        <v>43515</v>
      </c>
      <c r="D68" s="18">
        <v>47480</v>
      </c>
      <c r="E68" s="135">
        <v>1.3274478967708649</v>
      </c>
      <c r="F68" s="133">
        <v>1.3409373711526051</v>
      </c>
      <c r="G68" s="134">
        <v>1.4450220542382393</v>
      </c>
    </row>
    <row r="69" spans="1:7">
      <c r="A69" s="131" t="s">
        <v>180</v>
      </c>
      <c r="B69" s="18">
        <v>0</v>
      </c>
      <c r="C69" s="18">
        <v>0</v>
      </c>
      <c r="D69" s="18">
        <v>0</v>
      </c>
      <c r="E69" s="135" t="s">
        <v>156</v>
      </c>
      <c r="F69" s="133" t="s">
        <v>156</v>
      </c>
      <c r="G69" s="134" t="s">
        <v>156</v>
      </c>
    </row>
    <row r="70" spans="1:7">
      <c r="A70" s="131" t="s">
        <v>181</v>
      </c>
      <c r="B70" s="18">
        <v>0</v>
      </c>
      <c r="C70" s="18">
        <v>0</v>
      </c>
      <c r="D70" s="18">
        <v>0</v>
      </c>
      <c r="E70" s="135" t="s">
        <v>156</v>
      </c>
      <c r="F70" s="133" t="s">
        <v>156</v>
      </c>
      <c r="G70" s="134" t="s">
        <v>156</v>
      </c>
    </row>
    <row r="71" spans="1:7">
      <c r="A71" s="131" t="s">
        <v>5</v>
      </c>
      <c r="B71" s="18" t="s">
        <v>5</v>
      </c>
      <c r="C71" s="18" t="s">
        <v>5</v>
      </c>
      <c r="D71" s="18" t="s">
        <v>5</v>
      </c>
      <c r="E71" s="135" t="s">
        <v>5</v>
      </c>
      <c r="F71" s="133" t="s">
        <v>5</v>
      </c>
      <c r="G71" s="134" t="s">
        <v>5</v>
      </c>
    </row>
    <row r="72" spans="1:7" ht="13.8" thickBot="1">
      <c r="A72" s="136" t="s">
        <v>4</v>
      </c>
      <c r="B72" s="21">
        <v>3225136</v>
      </c>
      <c r="C72" s="21">
        <v>3245118</v>
      </c>
      <c r="D72" s="21">
        <v>3285763</v>
      </c>
      <c r="E72" s="137">
        <v>100</v>
      </c>
      <c r="F72" s="138">
        <v>100</v>
      </c>
      <c r="G72" s="139">
        <v>100</v>
      </c>
    </row>
    <row r="73" spans="1:7">
      <c r="A73" s="140"/>
      <c r="B73" s="140"/>
      <c r="C73" s="140"/>
      <c r="D73" s="140"/>
      <c r="E73" s="140"/>
      <c r="F73" s="140"/>
      <c r="G73" s="140"/>
    </row>
    <row r="74" spans="1:7">
      <c r="A74" s="142" t="str">
        <f>Innhold!B53</f>
        <v>Finans Norge / Skadeforsikringsstatistikk</v>
      </c>
      <c r="F74" s="141"/>
      <c r="G74" s="174">
        <f>Innhold!H25</f>
        <v>9</v>
      </c>
    </row>
    <row r="75" spans="1:7">
      <c r="A75" s="142" t="str">
        <f>Innhold!B54</f>
        <v>Premiestatistikk skadeforsikring 4. kvartal 2025</v>
      </c>
      <c r="F75" s="141"/>
      <c r="G75" s="175"/>
    </row>
  </sheetData>
  <mergeCells count="1">
    <mergeCell ref="G74:G75"/>
  </mergeCells>
  <hyperlinks>
    <hyperlink ref="A2" location="Innhold!A26" tooltip="Move to Tab2" display="Tilbake til innholdsfortegnelsen" xr:uid="{00000000-0004-0000-0800-000000000000}"/>
  </hyperlinks>
  <pageMargins left="0.78740157480314965" right="0.78740157480314965" top="0.39370078740157483" bottom="0.19685039370078741" header="3.937007874015748E-2" footer="3.937007874015748E-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f0685f-21c9-4365-9f92-50f85d18d402" xsi:nil="true"/>
    <lcf76f155ced4ddcb4097134ff3c332f xmlns="c0a106e9-1018-4606-bc95-f0056290cd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683EF44FAD7C47A850056520B2E969" ma:contentTypeVersion="21" ma:contentTypeDescription="Opprett et nytt dokument." ma:contentTypeScope="" ma:versionID="61e725cdb8e772a8ea65b96803c69a14">
  <xsd:schema xmlns:xsd="http://www.w3.org/2001/XMLSchema" xmlns:xs="http://www.w3.org/2001/XMLSchema" xmlns:p="http://schemas.microsoft.com/office/2006/metadata/properties" xmlns:ns2="c0a106e9-1018-4606-bc95-f0056290cdbf" xmlns:ns3="d1f0685f-21c9-4365-9f92-50f85d18d402" targetNamespace="http://schemas.microsoft.com/office/2006/metadata/properties" ma:root="true" ma:fieldsID="9f84986890908fd5690cef4871c3ce79" ns2:_="" ns3:_="">
    <xsd:import namespace="c0a106e9-1018-4606-bc95-f0056290cdbf"/>
    <xsd:import namespace="d1f0685f-21c9-4365-9f92-50f85d18d4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106e9-1018-4606-bc95-f0056290cd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d0b69f77-55ff-434e-ae2e-5cb16f2743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0685f-21c9-4365-9f92-50f85d18d4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e74b48-2924-426a-b68e-c8f27751ab6c}" ma:internalName="TaxCatchAll" ma:showField="CatchAllData" ma:web="d1f0685f-21c9-4365-9f92-50f85d18d4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E9EAF-DAB6-4FFC-9595-8452E0EFC6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29E5F3-DDC4-4168-AB4C-04D2DF48FD65}">
  <ds:schemaRefs>
    <ds:schemaRef ds:uri="http://schemas.microsoft.com/office/2006/metadata/properties"/>
    <ds:schemaRef ds:uri="http://schemas.microsoft.com/office/infopath/2007/PartnerControls"/>
    <ds:schemaRef ds:uri="d1f0685f-21c9-4365-9f92-50f85d18d402"/>
    <ds:schemaRef ds:uri="c0a106e9-1018-4606-bc95-f0056290cdbf"/>
  </ds:schemaRefs>
</ds:datastoreItem>
</file>

<file path=customXml/itemProps3.xml><?xml version="1.0" encoding="utf-8"?>
<ds:datastoreItem xmlns:ds="http://schemas.openxmlformats.org/officeDocument/2006/customXml" ds:itemID="{972C5EB5-A870-47BD-AC32-7FFB3325D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a106e9-1018-4606-bc95-f0056290cdbf"/>
    <ds:schemaRef ds:uri="d1f0685f-21c9-4365-9f92-50f85d18d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Navngitte områder</vt:lpstr>
      </vt:variant>
      <vt:variant>
        <vt:i4>9</vt:i4>
      </vt:variant>
    </vt:vector>
  </HeadingPairs>
  <TitlesOfParts>
    <vt:vector size="28" baseType="lpstr">
      <vt:lpstr>Forside</vt:lpstr>
      <vt:lpstr>Innhold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Dato_1årsiden</vt:lpstr>
      <vt:lpstr>Dato_2årsiden</vt:lpstr>
      <vt:lpstr>Dato_nå</vt:lpstr>
      <vt:lpstr>Innhold!Utskriftsområde</vt:lpstr>
      <vt:lpstr>'Tab1'!Utskriftsområde</vt:lpstr>
      <vt:lpstr>'Tab15'!Utskriftsområde</vt:lpstr>
      <vt:lpstr>'Tab17'!Utskriftsområde</vt:lpstr>
      <vt:lpstr>'Tab2'!Utskriftsområde</vt:lpstr>
      <vt:lpstr>Utskriftsområde</vt:lpstr>
    </vt:vector>
  </TitlesOfParts>
  <Company>Norges Forsikringsforbund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Rendedal</dc:creator>
  <cp:lastModifiedBy>Tobias Abrahamsen</cp:lastModifiedBy>
  <cp:lastPrinted>2014-08-07T08:18:02Z</cp:lastPrinted>
  <dcterms:created xsi:type="dcterms:W3CDTF">2001-06-06T07:37:41Z</dcterms:created>
  <dcterms:modified xsi:type="dcterms:W3CDTF">2026-02-13T11:06:46Z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0x01010090683EF44FAD7C47A850056520B2E969</vt:lpwstr>
  </property>
  <property fmtid="{D5CDD505-2E9C-101B-9397-08002B2CF9AE}" pid="3" name="MediaServiceImageTags">
    <vt:lpwstr/>
  </property>
</Properties>
</file>