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2103228E-F998-45AC-9238-5FF48B4269DC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'Tab15'!$A$1:$U$66</definedName>
    <definedName name="_xlnm.Print_Area" localSheetId="18">'Tab17'!$A$1:$C$53</definedName>
    <definedName name="_xlnm.Print_Area" localSheetId="3">'Tab2'!$A$1:$K$65</definedName>
    <definedName name="_xlnm.Print_Area">'Tab5'!$A$4:$G$63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A75" i="60" l="1"/>
  <c r="G74" i="60"/>
  <c r="H26" i="2"/>
  <c r="C52" i="18" l="1"/>
  <c r="G74" i="17"/>
  <c r="U65" i="16"/>
  <c r="U74" i="54"/>
  <c r="U74" i="53"/>
  <c r="U74" i="52"/>
  <c r="G74" i="15"/>
  <c r="U74" i="14"/>
  <c r="U74" i="8"/>
  <c r="U62" i="7"/>
  <c r="L55" i="6"/>
  <c r="L55" i="5"/>
  <c r="E64" i="4"/>
  <c r="C52" i="3"/>
  <c r="H24" i="2" l="1"/>
  <c r="H28" i="2" l="1"/>
  <c r="U74" i="10"/>
  <c r="A75" i="55" l="1"/>
  <c r="B97" i="4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A74" i="55" l="1"/>
  <c r="A74" i="60"/>
  <c r="A75" i="53"/>
  <c r="A75" i="52"/>
  <c r="A75" i="54"/>
  <c r="A74" i="54"/>
  <c r="A74" i="53"/>
  <c r="A74" i="52"/>
  <c r="B107" i="4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75" i="10"/>
  <c r="A63" i="7"/>
  <c r="A66" i="16"/>
  <c r="A75" i="8"/>
  <c r="A56" i="6"/>
  <c r="A65" i="4"/>
  <c r="A56" i="5"/>
  <c r="A53" i="18"/>
  <c r="G65" i="4"/>
  <c r="A75" i="17"/>
  <c r="A75" i="15"/>
  <c r="A75" i="14"/>
  <c r="A53" i="3"/>
  <c r="A74" i="8"/>
  <c r="A62" i="7"/>
  <c r="A55" i="6"/>
  <c r="A74" i="17"/>
  <c r="A65" i="16"/>
  <c r="A74" i="15"/>
  <c r="A74" i="14"/>
  <c r="A74" i="10"/>
  <c r="A55" i="5"/>
  <c r="A64" i="4"/>
  <c r="G64" i="4"/>
  <c r="A52" i="18"/>
  <c r="B83" i="4"/>
  <c r="C83" i="4"/>
  <c r="H30" i="2" l="1"/>
  <c r="U74" i="55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<sst xmlns="http://schemas.openxmlformats.org/spreadsheetml/2006/main" count="3995" uniqueCount="181">
  <si>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</si>
  <si>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</si>
  <si>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</si>
  <si>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</si>
  <si>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</si>
  <si>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</si>
  <si>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</si>
  <si>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</si>
  <si>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</si>
  <si>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</si>
  <si>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</si>
  <si>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</si>
  <si>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</si>
  <si>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</si>
  <si>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</si>
  <si>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</si>
  <si>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</si>
  <si>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</si>
  <si>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</si>
  <si>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</si>
  <si>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</si>
  <si>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</si>
  <si>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</si>
  <si>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</si>
  <si>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</si>
  <si>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</si>
  <si>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</si>
  <si>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</si>
  <si>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</si>
  <si>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</si>
  <si>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</si>
  <si>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</si>
  <si>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</si>
  <si>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</si>
  <si>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</si>
  <si>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</si>
  <si>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</si>
  <si>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</si>
  <si>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</si>
  <si>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</si>
  <si>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</si>
  <si>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</si>
  <si>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</si>
  <si>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</si>
  <si>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</si>
  <si>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</si>
  <si>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</si>
  <si>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</si>
  <si>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</si>
  <si>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</si>
  <si>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</si>
  <si>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</si>
  <si>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</si>
  <si>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</si>
  <si>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</si>
  <si>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</si>
  <si>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</si>
  <si>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</si>
  <si>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</si>
  <si>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</si>
  <si>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</si>
  <si>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</si>
  <si>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</si>
  <si>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</si>
  <si>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</si>
  <si>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</si>
  <si>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</si>
  <si>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</si>
  <si>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</si>
  <si>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</si>
  <si>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</si>
  <si>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</si>
  <si>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</si>
  <si>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</si>
  <si>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</si>
  <si>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</si>
  <si>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</si>
  <si>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</si>
  <si>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</si>
  <si>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</si>
  <si>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</si>
  <si>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</si>
  <si>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</si>
  <si>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</si>
  <si>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</si>
  <si>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</si>
  <si>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</si>
  <si>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</si>
  <si>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</si>
  <si>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</si>
  <si>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</si>
  <si>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</si>
  <si>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</si>
  <si>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</si>
  <si>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</si>
  <si>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</si>
  <si>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</si>
  <si>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</si>
  <si>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</si>
  <si>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</si>
  <si>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</si>
  <si>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</si>
  <si>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</si>
  <si>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</si>
  <si>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</si>
  <si>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</si>
  <si>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</si>
  <si>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</si>
  <si>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</si>
  <si>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</si>
  <si>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</si>
  <si>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</si>
  <si>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</si>
  <si>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</si>
  <si>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</si>
  <si>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</si>
  <si>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</si>
  <si>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</si>
  <si>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</si>
  <si>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</si>
  <si>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</si>
  <si>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</si>
  <si>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</si>
  <si>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</si>
  <si>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</si>
  <si>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</si>
  <si>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</si>
  <si>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</si>
  <si>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</si>
  <si>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</si>
  <si>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</si>
  <si>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</si>
  <si>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</si>
  <si>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</si>
  <si>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</si>
  <si>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</si>
  <si>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</si>
  <si>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</si>
  <si>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</si>
  <si>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</si>
  <si>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</si>
  <si>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</si>
  <si>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</si>
  <si>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</si>
  <si>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</si>
  <si>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</si>
  <si>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</si>
  <si>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</si>
  <si>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</si>
  <si>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</si>
  <si>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</si>
  <si>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</si>
  <si>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</si>
  <si>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 xml:space="preserve">-   </t>
  </si>
  <si>
    <t>31.12.2020</t>
  </si>
  <si>
    <t>31.12.2021</t>
  </si>
  <si>
    <t>31.12.2019</t>
  </si>
  <si>
    <t>Storebrand</t>
  </si>
  <si>
    <t>Fremtind Livsforsikring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</si>
  <si>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</si>
  <si>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</si>
  <si>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</si>
  <si>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</si>
  <si>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</si>
  <si>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</si>
  <si>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</si>
  <si>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</si>
  <si>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</si>
  <si>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Eir Försäkring AB</t>
  </si>
  <si>
    <t>Oslo Forsikring</t>
  </si>
  <si>
    <t>Frende 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</si>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</sst>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0" fontId="6" fillId="0" borderId="0"/>
    <xf numFmtId="0" fontId="36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9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169" fontId="39" fillId="0" borderId="0" xfId="7" applyNumberFormat="1" applyFont="1"/>
    <xf numFmtId="14" fontId="40" fillId="0" borderId="0" xfId="0" applyNumberFormat="1" applyFont="1"/>
    <xf numFmtId="168" fontId="39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9" fillId="0" borderId="0" xfId="0" applyNumberFormat="1" applyFont="1"/>
    <xf numFmtId="3" fontId="37" fillId="0" borderId="0" xfId="0" applyNumberFormat="1" applyFo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0.26150298745623618</c:v>
                </c:pt>
                <c:pt idx="1">
                  <c:v>0.21591978139684204</c:v>
                </c:pt>
                <c:pt idx="2">
                  <c:v>0.13196997039601349</c:v>
                </c:pt>
                <c:pt idx="3">
                  <c:v>0.13897821703901925</c:v>
                </c:pt>
                <c:pt idx="4">
                  <c:v>0.2516290437118891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31.12.2020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2604.92</c:v>
                </c:pt>
                <c:pt idx="1">
                  <c:v>8723.6180000000004</c:v>
                </c:pt>
                <c:pt idx="2">
                  <c:v>2225.9079999999994</c:v>
                </c:pt>
                <c:pt idx="3">
                  <c:v>9292.0450000000001</c:v>
                </c:pt>
                <c:pt idx="4">
                  <c:v>1177.9829999999999</c:v>
                </c:pt>
                <c:pt idx="5">
                  <c:v>2258.4549999999999</c:v>
                </c:pt>
                <c:pt idx="6">
                  <c:v>3660.68</c:v>
                </c:pt>
                <c:pt idx="7">
                  <c:v>2218.3029999999999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2749.3679999999999</c:v>
                </c:pt>
                <c:pt idx="1">
                  <c:v>9165.9069999999992</c:v>
                </c:pt>
                <c:pt idx="2">
                  <c:v>2140.9150000000009</c:v>
                </c:pt>
                <c:pt idx="3">
                  <c:v>10302.974</c:v>
                </c:pt>
                <c:pt idx="4">
                  <c:v>1252.3629999999998</c:v>
                </c:pt>
                <c:pt idx="5">
                  <c:v>2336.1840000000002</c:v>
                </c:pt>
                <c:pt idx="6">
                  <c:v>3750.3069999999998</c:v>
                </c:pt>
                <c:pt idx="7">
                  <c:v>2516.2240000000002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45393557</c:v>
                </c:pt>
                <c:pt idx="1">
                  <c:v>26896707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2021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11. februar 2022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Tidligere Sparebank 1 Livsforsikring heter Fremtind Livsforsikring fra 1.kv.2020.</a:t>
          </a:r>
        </a:p>
        <a:p>
          <a:pPr rtl="0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DNB Forsikring heter DNB Livsforsikring fra 1.kv.2020, og hvor individuelle personforsikringer er overført til Fremtind livsforsikring. </a:t>
          </a:r>
        </a:p>
        <a:p>
          <a:pPr rtl="0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Mange kan ha flere enn en reiseforsikring (individuelle- og kollektive forsikringer, f. eks. via kredittkort). Antallet reiseforsikringer representerer derfor antall avtaler og ikke antall forsikrede.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fontAlgn="base"/>
          <a:r>
            <a:rPr lang="nb-NO" sz="12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31.12.18:</a:t>
          </a:r>
          <a:endParaRPr lang="nb-NO" sz="1200" i="1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2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30.06.2019: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Telenor har ikke lenger bestand (tegner ikke ny forsikring)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endParaRPr lang="en-US" sz="12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Fremtind Skadeforsikring omfatter fra og med 1.kv.2019 Fremtinds skadeportefølje, 2018 tallene inneholder hele porteføljen til SpareBank 1 Forsikring (også skadeforsikringsprodukter i SpareBank 1 Liv (nå Fremtind Liv)).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Gjenværende portefølje fra DNB (kollektive personprodukter) fremkommer etter 1.kv 2020 som DNB Livsforsikring, tidligere år omfatter selskapet både DNB Skade og DNB Liv.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Gjenværende liv-portefølje fra SpareBank 1 etter 1.kv. 2019 fremkommer nå som Fremtind Livsforsikring.</a:t>
          </a:r>
        </a:p>
        <a:p>
          <a:pPr rtl="0" eaLnBrk="1" fontAlgn="base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avvikler forsikringsdriften gradvis fra oktober 2020.</a:t>
          </a:r>
        </a:p>
        <a:p>
          <a:pPr rtl="0" eaLnBrk="1" fontAlgn="base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 </a:t>
          </a:r>
        </a:p>
        <a:p>
          <a:pPr rtl="0" eaLnBrk="1" fontAlgn="base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 nytt selskap er med i statistikken fra og med 3.kvartal 2021; Eir Försäkring AB.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avvikler virksomheten og rapporterer derfor ikke til 3.kvartal 2021 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31.12.2021:</a:t>
          </a:r>
        </a:p>
        <a:p>
          <a:pPr fontAlgn="base"/>
          <a:r>
            <a:rPr lang="nb-NO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Ly</a:t>
          </a:r>
          <a:r>
            <a:rPr lang="nb-NO" sz="1200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forsikring har ikke levert oppdaterte premietall og er ikke med i statistikken.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Danica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DNB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Eika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Eir Försäkring AB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Euro Accident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Euro Insurance LTD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Fremtind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Fremtind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Frende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HDI Global Specialty SE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Insr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Jernbanepersonalets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KNIF Trygghet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Landkreditt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Møretrygd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Storebrand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WaterCircles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57" customWidth="1"/>
    <col min="2" max="4" width="11.42578125" style="157"/>
    <col min="5" max="5" width="14.140625" style="157" bestFit="1" customWidth="1"/>
    <col min="6" max="7" width="11.42578125" style="157"/>
    <col min="8" max="8" width="13.42578125" style="157" customWidth="1"/>
    <col min="9" max="9" width="11.42578125" style="157"/>
    <col min="10" max="10" width="13.42578125" style="157" bestFit="1" customWidth="1"/>
    <col min="11" max="256" width="11.42578125" style="157"/>
    <col min="257" max="257" width="16.28515625" style="157" customWidth="1"/>
    <col min="258" max="260" width="11.42578125" style="157"/>
    <col min="261" max="261" width="14.140625" style="157" bestFit="1" customWidth="1"/>
    <col min="262" max="263" width="11.42578125" style="157"/>
    <col min="264" max="264" width="13.42578125" style="157" customWidth="1"/>
    <col min="265" max="265" width="11.42578125" style="157"/>
    <col min="266" max="266" width="13.42578125" style="157" bestFit="1" customWidth="1"/>
    <col min="267" max="512" width="11.42578125" style="157"/>
    <col min="513" max="513" width="16.28515625" style="157" customWidth="1"/>
    <col min="514" max="516" width="11.42578125" style="157"/>
    <col min="517" max="517" width="14.140625" style="157" bestFit="1" customWidth="1"/>
    <col min="518" max="519" width="11.42578125" style="157"/>
    <col min="520" max="520" width="13.42578125" style="157" customWidth="1"/>
    <col min="521" max="521" width="11.42578125" style="157"/>
    <col min="522" max="522" width="13.42578125" style="157" bestFit="1" customWidth="1"/>
    <col min="523" max="768" width="11.42578125" style="157"/>
    <col min="769" max="769" width="16.28515625" style="157" customWidth="1"/>
    <col min="770" max="772" width="11.42578125" style="157"/>
    <col min="773" max="773" width="14.140625" style="157" bestFit="1" customWidth="1"/>
    <col min="774" max="775" width="11.42578125" style="157"/>
    <col min="776" max="776" width="13.42578125" style="157" customWidth="1"/>
    <col min="777" max="777" width="11.42578125" style="157"/>
    <col min="778" max="778" width="13.42578125" style="157" bestFit="1" customWidth="1"/>
    <col min="779" max="1024" width="11.42578125" style="157"/>
    <col min="1025" max="1025" width="16.28515625" style="157" customWidth="1"/>
    <col min="1026" max="1028" width="11.42578125" style="157"/>
    <col min="1029" max="1029" width="14.140625" style="157" bestFit="1" customWidth="1"/>
    <col min="1030" max="1031" width="11.42578125" style="157"/>
    <col min="1032" max="1032" width="13.42578125" style="157" customWidth="1"/>
    <col min="1033" max="1033" width="11.42578125" style="157"/>
    <col min="1034" max="1034" width="13.42578125" style="157" bestFit="1" customWidth="1"/>
    <col min="1035" max="1280" width="11.42578125" style="157"/>
    <col min="1281" max="1281" width="16.28515625" style="157" customWidth="1"/>
    <col min="1282" max="1284" width="11.42578125" style="157"/>
    <col min="1285" max="1285" width="14.140625" style="157" bestFit="1" customWidth="1"/>
    <col min="1286" max="1287" width="11.42578125" style="157"/>
    <col min="1288" max="1288" width="13.42578125" style="157" customWidth="1"/>
    <col min="1289" max="1289" width="11.42578125" style="157"/>
    <col min="1290" max="1290" width="13.42578125" style="157" bestFit="1" customWidth="1"/>
    <col min="1291" max="1536" width="11.42578125" style="157"/>
    <col min="1537" max="1537" width="16.28515625" style="157" customWidth="1"/>
    <col min="1538" max="1540" width="11.42578125" style="157"/>
    <col min="1541" max="1541" width="14.140625" style="157" bestFit="1" customWidth="1"/>
    <col min="1542" max="1543" width="11.42578125" style="157"/>
    <col min="1544" max="1544" width="13.42578125" style="157" customWidth="1"/>
    <col min="1545" max="1545" width="11.42578125" style="157"/>
    <col min="1546" max="1546" width="13.42578125" style="157" bestFit="1" customWidth="1"/>
    <col min="1547" max="1792" width="11.42578125" style="157"/>
    <col min="1793" max="1793" width="16.28515625" style="157" customWidth="1"/>
    <col min="1794" max="1796" width="11.42578125" style="157"/>
    <col min="1797" max="1797" width="14.140625" style="157" bestFit="1" customWidth="1"/>
    <col min="1798" max="1799" width="11.42578125" style="157"/>
    <col min="1800" max="1800" width="13.42578125" style="157" customWidth="1"/>
    <col min="1801" max="1801" width="11.42578125" style="157"/>
    <col min="1802" max="1802" width="13.42578125" style="157" bestFit="1" customWidth="1"/>
    <col min="1803" max="2048" width="11.42578125" style="157"/>
    <col min="2049" max="2049" width="16.28515625" style="157" customWidth="1"/>
    <col min="2050" max="2052" width="11.42578125" style="157"/>
    <col min="2053" max="2053" width="14.140625" style="157" bestFit="1" customWidth="1"/>
    <col min="2054" max="2055" width="11.42578125" style="157"/>
    <col min="2056" max="2056" width="13.42578125" style="157" customWidth="1"/>
    <col min="2057" max="2057" width="11.42578125" style="157"/>
    <col min="2058" max="2058" width="13.42578125" style="157" bestFit="1" customWidth="1"/>
    <col min="2059" max="2304" width="11.42578125" style="157"/>
    <col min="2305" max="2305" width="16.28515625" style="157" customWidth="1"/>
    <col min="2306" max="2308" width="11.42578125" style="157"/>
    <col min="2309" max="2309" width="14.140625" style="157" bestFit="1" customWidth="1"/>
    <col min="2310" max="2311" width="11.42578125" style="157"/>
    <col min="2312" max="2312" width="13.42578125" style="157" customWidth="1"/>
    <col min="2313" max="2313" width="11.42578125" style="157"/>
    <col min="2314" max="2314" width="13.42578125" style="157" bestFit="1" customWidth="1"/>
    <col min="2315" max="2560" width="11.42578125" style="157"/>
    <col min="2561" max="2561" width="16.28515625" style="157" customWidth="1"/>
    <col min="2562" max="2564" width="11.42578125" style="157"/>
    <col min="2565" max="2565" width="14.140625" style="157" bestFit="1" customWidth="1"/>
    <col min="2566" max="2567" width="11.42578125" style="157"/>
    <col min="2568" max="2568" width="13.42578125" style="157" customWidth="1"/>
    <col min="2569" max="2569" width="11.42578125" style="157"/>
    <col min="2570" max="2570" width="13.42578125" style="157" bestFit="1" customWidth="1"/>
    <col min="2571" max="2816" width="11.42578125" style="157"/>
    <col min="2817" max="2817" width="16.28515625" style="157" customWidth="1"/>
    <col min="2818" max="2820" width="11.42578125" style="157"/>
    <col min="2821" max="2821" width="14.140625" style="157" bestFit="1" customWidth="1"/>
    <col min="2822" max="2823" width="11.42578125" style="157"/>
    <col min="2824" max="2824" width="13.42578125" style="157" customWidth="1"/>
    <col min="2825" max="2825" width="11.42578125" style="157"/>
    <col min="2826" max="2826" width="13.42578125" style="157" bestFit="1" customWidth="1"/>
    <col min="2827" max="3072" width="11.42578125" style="157"/>
    <col min="3073" max="3073" width="16.28515625" style="157" customWidth="1"/>
    <col min="3074" max="3076" width="11.42578125" style="157"/>
    <col min="3077" max="3077" width="14.140625" style="157" bestFit="1" customWidth="1"/>
    <col min="3078" max="3079" width="11.42578125" style="157"/>
    <col min="3080" max="3080" width="13.42578125" style="157" customWidth="1"/>
    <col min="3081" max="3081" width="11.42578125" style="157"/>
    <col min="3082" max="3082" width="13.42578125" style="157" bestFit="1" customWidth="1"/>
    <col min="3083" max="3328" width="11.42578125" style="157"/>
    <col min="3329" max="3329" width="16.28515625" style="157" customWidth="1"/>
    <col min="3330" max="3332" width="11.42578125" style="157"/>
    <col min="3333" max="3333" width="14.140625" style="157" bestFit="1" customWidth="1"/>
    <col min="3334" max="3335" width="11.42578125" style="157"/>
    <col min="3336" max="3336" width="13.42578125" style="157" customWidth="1"/>
    <col min="3337" max="3337" width="11.42578125" style="157"/>
    <col min="3338" max="3338" width="13.42578125" style="157" bestFit="1" customWidth="1"/>
    <col min="3339" max="3584" width="11.42578125" style="157"/>
    <col min="3585" max="3585" width="16.28515625" style="157" customWidth="1"/>
    <col min="3586" max="3588" width="11.42578125" style="157"/>
    <col min="3589" max="3589" width="14.140625" style="157" bestFit="1" customWidth="1"/>
    <col min="3590" max="3591" width="11.42578125" style="157"/>
    <col min="3592" max="3592" width="13.42578125" style="157" customWidth="1"/>
    <col min="3593" max="3593" width="11.42578125" style="157"/>
    <col min="3594" max="3594" width="13.42578125" style="157" bestFit="1" customWidth="1"/>
    <col min="3595" max="3840" width="11.42578125" style="157"/>
    <col min="3841" max="3841" width="16.28515625" style="157" customWidth="1"/>
    <col min="3842" max="3844" width="11.42578125" style="157"/>
    <col min="3845" max="3845" width="14.140625" style="157" bestFit="1" customWidth="1"/>
    <col min="3846" max="3847" width="11.42578125" style="157"/>
    <col min="3848" max="3848" width="13.42578125" style="157" customWidth="1"/>
    <col min="3849" max="3849" width="11.42578125" style="157"/>
    <col min="3850" max="3850" width="13.42578125" style="157" bestFit="1" customWidth="1"/>
    <col min="3851" max="4096" width="11.42578125" style="157"/>
    <col min="4097" max="4097" width="16.28515625" style="157" customWidth="1"/>
    <col min="4098" max="4100" width="11.42578125" style="157"/>
    <col min="4101" max="4101" width="14.140625" style="157" bestFit="1" customWidth="1"/>
    <col min="4102" max="4103" width="11.42578125" style="157"/>
    <col min="4104" max="4104" width="13.42578125" style="157" customWidth="1"/>
    <col min="4105" max="4105" width="11.42578125" style="157"/>
    <col min="4106" max="4106" width="13.42578125" style="157" bestFit="1" customWidth="1"/>
    <col min="4107" max="4352" width="11.42578125" style="157"/>
    <col min="4353" max="4353" width="16.28515625" style="157" customWidth="1"/>
    <col min="4354" max="4356" width="11.42578125" style="157"/>
    <col min="4357" max="4357" width="14.140625" style="157" bestFit="1" customWidth="1"/>
    <col min="4358" max="4359" width="11.42578125" style="157"/>
    <col min="4360" max="4360" width="13.42578125" style="157" customWidth="1"/>
    <col min="4361" max="4361" width="11.42578125" style="157"/>
    <col min="4362" max="4362" width="13.42578125" style="157" bestFit="1" customWidth="1"/>
    <col min="4363" max="4608" width="11.42578125" style="157"/>
    <col min="4609" max="4609" width="16.28515625" style="157" customWidth="1"/>
    <col min="4610" max="4612" width="11.42578125" style="157"/>
    <col min="4613" max="4613" width="14.140625" style="157" bestFit="1" customWidth="1"/>
    <col min="4614" max="4615" width="11.42578125" style="157"/>
    <col min="4616" max="4616" width="13.42578125" style="157" customWidth="1"/>
    <col min="4617" max="4617" width="11.42578125" style="157"/>
    <col min="4618" max="4618" width="13.42578125" style="157" bestFit="1" customWidth="1"/>
    <col min="4619" max="4864" width="11.42578125" style="157"/>
    <col min="4865" max="4865" width="16.28515625" style="157" customWidth="1"/>
    <col min="4866" max="4868" width="11.42578125" style="157"/>
    <col min="4869" max="4869" width="14.140625" style="157" bestFit="1" customWidth="1"/>
    <col min="4870" max="4871" width="11.42578125" style="157"/>
    <col min="4872" max="4872" width="13.42578125" style="157" customWidth="1"/>
    <col min="4873" max="4873" width="11.42578125" style="157"/>
    <col min="4874" max="4874" width="13.42578125" style="157" bestFit="1" customWidth="1"/>
    <col min="4875" max="5120" width="11.42578125" style="157"/>
    <col min="5121" max="5121" width="16.28515625" style="157" customWidth="1"/>
    <col min="5122" max="5124" width="11.42578125" style="157"/>
    <col min="5125" max="5125" width="14.140625" style="157" bestFit="1" customWidth="1"/>
    <col min="5126" max="5127" width="11.42578125" style="157"/>
    <col min="5128" max="5128" width="13.42578125" style="157" customWidth="1"/>
    <col min="5129" max="5129" width="11.42578125" style="157"/>
    <col min="5130" max="5130" width="13.42578125" style="157" bestFit="1" customWidth="1"/>
    <col min="5131" max="5376" width="11.42578125" style="157"/>
    <col min="5377" max="5377" width="16.28515625" style="157" customWidth="1"/>
    <col min="5378" max="5380" width="11.42578125" style="157"/>
    <col min="5381" max="5381" width="14.140625" style="157" bestFit="1" customWidth="1"/>
    <col min="5382" max="5383" width="11.42578125" style="157"/>
    <col min="5384" max="5384" width="13.42578125" style="157" customWidth="1"/>
    <col min="5385" max="5385" width="11.42578125" style="157"/>
    <col min="5386" max="5386" width="13.42578125" style="157" bestFit="1" customWidth="1"/>
    <col min="5387" max="5632" width="11.42578125" style="157"/>
    <col min="5633" max="5633" width="16.28515625" style="157" customWidth="1"/>
    <col min="5634" max="5636" width="11.42578125" style="157"/>
    <col min="5637" max="5637" width="14.140625" style="157" bestFit="1" customWidth="1"/>
    <col min="5638" max="5639" width="11.42578125" style="157"/>
    <col min="5640" max="5640" width="13.42578125" style="157" customWidth="1"/>
    <col min="5641" max="5641" width="11.42578125" style="157"/>
    <col min="5642" max="5642" width="13.42578125" style="157" bestFit="1" customWidth="1"/>
    <col min="5643" max="5888" width="11.42578125" style="157"/>
    <col min="5889" max="5889" width="16.28515625" style="157" customWidth="1"/>
    <col min="5890" max="5892" width="11.42578125" style="157"/>
    <col min="5893" max="5893" width="14.140625" style="157" bestFit="1" customWidth="1"/>
    <col min="5894" max="5895" width="11.42578125" style="157"/>
    <col min="5896" max="5896" width="13.42578125" style="157" customWidth="1"/>
    <col min="5897" max="5897" width="11.42578125" style="157"/>
    <col min="5898" max="5898" width="13.42578125" style="157" bestFit="1" customWidth="1"/>
    <col min="5899" max="6144" width="11.42578125" style="157"/>
    <col min="6145" max="6145" width="16.28515625" style="157" customWidth="1"/>
    <col min="6146" max="6148" width="11.42578125" style="157"/>
    <col min="6149" max="6149" width="14.140625" style="157" bestFit="1" customWidth="1"/>
    <col min="6150" max="6151" width="11.42578125" style="157"/>
    <col min="6152" max="6152" width="13.42578125" style="157" customWidth="1"/>
    <col min="6153" max="6153" width="11.42578125" style="157"/>
    <col min="6154" max="6154" width="13.42578125" style="157" bestFit="1" customWidth="1"/>
    <col min="6155" max="6400" width="11.42578125" style="157"/>
    <col min="6401" max="6401" width="16.28515625" style="157" customWidth="1"/>
    <col min="6402" max="6404" width="11.42578125" style="157"/>
    <col min="6405" max="6405" width="14.140625" style="157" bestFit="1" customWidth="1"/>
    <col min="6406" max="6407" width="11.42578125" style="157"/>
    <col min="6408" max="6408" width="13.42578125" style="157" customWidth="1"/>
    <col min="6409" max="6409" width="11.42578125" style="157"/>
    <col min="6410" max="6410" width="13.42578125" style="157" bestFit="1" customWidth="1"/>
    <col min="6411" max="6656" width="11.42578125" style="157"/>
    <col min="6657" max="6657" width="16.28515625" style="157" customWidth="1"/>
    <col min="6658" max="6660" width="11.42578125" style="157"/>
    <col min="6661" max="6661" width="14.140625" style="157" bestFit="1" customWidth="1"/>
    <col min="6662" max="6663" width="11.42578125" style="157"/>
    <col min="6664" max="6664" width="13.42578125" style="157" customWidth="1"/>
    <col min="6665" max="6665" width="11.42578125" style="157"/>
    <col min="6666" max="6666" width="13.42578125" style="157" bestFit="1" customWidth="1"/>
    <col min="6667" max="6912" width="11.42578125" style="157"/>
    <col min="6913" max="6913" width="16.28515625" style="157" customWidth="1"/>
    <col min="6914" max="6916" width="11.42578125" style="157"/>
    <col min="6917" max="6917" width="14.140625" style="157" bestFit="1" customWidth="1"/>
    <col min="6918" max="6919" width="11.42578125" style="157"/>
    <col min="6920" max="6920" width="13.42578125" style="157" customWidth="1"/>
    <col min="6921" max="6921" width="11.42578125" style="157"/>
    <col min="6922" max="6922" width="13.42578125" style="157" bestFit="1" customWidth="1"/>
    <col min="6923" max="7168" width="11.42578125" style="157"/>
    <col min="7169" max="7169" width="16.28515625" style="157" customWidth="1"/>
    <col min="7170" max="7172" width="11.42578125" style="157"/>
    <col min="7173" max="7173" width="14.140625" style="157" bestFit="1" customWidth="1"/>
    <col min="7174" max="7175" width="11.42578125" style="157"/>
    <col min="7176" max="7176" width="13.42578125" style="157" customWidth="1"/>
    <col min="7177" max="7177" width="11.42578125" style="157"/>
    <col min="7178" max="7178" width="13.42578125" style="157" bestFit="1" customWidth="1"/>
    <col min="7179" max="7424" width="11.42578125" style="157"/>
    <col min="7425" max="7425" width="16.28515625" style="157" customWidth="1"/>
    <col min="7426" max="7428" width="11.42578125" style="157"/>
    <col min="7429" max="7429" width="14.140625" style="157" bestFit="1" customWidth="1"/>
    <col min="7430" max="7431" width="11.42578125" style="157"/>
    <col min="7432" max="7432" width="13.42578125" style="157" customWidth="1"/>
    <col min="7433" max="7433" width="11.42578125" style="157"/>
    <col min="7434" max="7434" width="13.42578125" style="157" bestFit="1" customWidth="1"/>
    <col min="7435" max="7680" width="11.42578125" style="157"/>
    <col min="7681" max="7681" width="16.28515625" style="157" customWidth="1"/>
    <col min="7682" max="7684" width="11.42578125" style="157"/>
    <col min="7685" max="7685" width="14.140625" style="157" bestFit="1" customWidth="1"/>
    <col min="7686" max="7687" width="11.42578125" style="157"/>
    <col min="7688" max="7688" width="13.42578125" style="157" customWidth="1"/>
    <col min="7689" max="7689" width="11.42578125" style="157"/>
    <col min="7690" max="7690" width="13.42578125" style="157" bestFit="1" customWidth="1"/>
    <col min="7691" max="7936" width="11.42578125" style="157"/>
    <col min="7937" max="7937" width="16.28515625" style="157" customWidth="1"/>
    <col min="7938" max="7940" width="11.42578125" style="157"/>
    <col min="7941" max="7941" width="14.140625" style="157" bestFit="1" customWidth="1"/>
    <col min="7942" max="7943" width="11.42578125" style="157"/>
    <col min="7944" max="7944" width="13.42578125" style="157" customWidth="1"/>
    <col min="7945" max="7945" width="11.42578125" style="157"/>
    <col min="7946" max="7946" width="13.42578125" style="157" bestFit="1" customWidth="1"/>
    <col min="7947" max="8192" width="11.42578125" style="157"/>
    <col min="8193" max="8193" width="16.28515625" style="157" customWidth="1"/>
    <col min="8194" max="8196" width="11.42578125" style="157"/>
    <col min="8197" max="8197" width="14.140625" style="157" bestFit="1" customWidth="1"/>
    <col min="8198" max="8199" width="11.42578125" style="157"/>
    <col min="8200" max="8200" width="13.42578125" style="157" customWidth="1"/>
    <col min="8201" max="8201" width="11.42578125" style="157"/>
    <col min="8202" max="8202" width="13.42578125" style="157" bestFit="1" customWidth="1"/>
    <col min="8203" max="8448" width="11.42578125" style="157"/>
    <col min="8449" max="8449" width="16.28515625" style="157" customWidth="1"/>
    <col min="8450" max="8452" width="11.42578125" style="157"/>
    <col min="8453" max="8453" width="14.140625" style="157" bestFit="1" customWidth="1"/>
    <col min="8454" max="8455" width="11.42578125" style="157"/>
    <col min="8456" max="8456" width="13.42578125" style="157" customWidth="1"/>
    <col min="8457" max="8457" width="11.42578125" style="157"/>
    <col min="8458" max="8458" width="13.42578125" style="157" bestFit="1" customWidth="1"/>
    <col min="8459" max="8704" width="11.42578125" style="157"/>
    <col min="8705" max="8705" width="16.28515625" style="157" customWidth="1"/>
    <col min="8706" max="8708" width="11.42578125" style="157"/>
    <col min="8709" max="8709" width="14.140625" style="157" bestFit="1" customWidth="1"/>
    <col min="8710" max="8711" width="11.42578125" style="157"/>
    <col min="8712" max="8712" width="13.42578125" style="157" customWidth="1"/>
    <col min="8713" max="8713" width="11.42578125" style="157"/>
    <col min="8714" max="8714" width="13.42578125" style="157" bestFit="1" customWidth="1"/>
    <col min="8715" max="8960" width="11.42578125" style="157"/>
    <col min="8961" max="8961" width="16.28515625" style="157" customWidth="1"/>
    <col min="8962" max="8964" width="11.42578125" style="157"/>
    <col min="8965" max="8965" width="14.140625" style="157" bestFit="1" customWidth="1"/>
    <col min="8966" max="8967" width="11.42578125" style="157"/>
    <col min="8968" max="8968" width="13.42578125" style="157" customWidth="1"/>
    <col min="8969" max="8969" width="11.42578125" style="157"/>
    <col min="8970" max="8970" width="13.42578125" style="157" bestFit="1" customWidth="1"/>
    <col min="8971" max="9216" width="11.42578125" style="157"/>
    <col min="9217" max="9217" width="16.28515625" style="157" customWidth="1"/>
    <col min="9218" max="9220" width="11.42578125" style="157"/>
    <col min="9221" max="9221" width="14.140625" style="157" bestFit="1" customWidth="1"/>
    <col min="9222" max="9223" width="11.42578125" style="157"/>
    <col min="9224" max="9224" width="13.42578125" style="157" customWidth="1"/>
    <col min="9225" max="9225" width="11.42578125" style="157"/>
    <col min="9226" max="9226" width="13.42578125" style="157" bestFit="1" customWidth="1"/>
    <col min="9227" max="9472" width="11.42578125" style="157"/>
    <col min="9473" max="9473" width="16.28515625" style="157" customWidth="1"/>
    <col min="9474" max="9476" width="11.42578125" style="157"/>
    <col min="9477" max="9477" width="14.140625" style="157" bestFit="1" customWidth="1"/>
    <col min="9478" max="9479" width="11.42578125" style="157"/>
    <col min="9480" max="9480" width="13.42578125" style="157" customWidth="1"/>
    <col min="9481" max="9481" width="11.42578125" style="157"/>
    <col min="9482" max="9482" width="13.42578125" style="157" bestFit="1" customWidth="1"/>
    <col min="9483" max="9728" width="11.42578125" style="157"/>
    <col min="9729" max="9729" width="16.28515625" style="157" customWidth="1"/>
    <col min="9730" max="9732" width="11.42578125" style="157"/>
    <col min="9733" max="9733" width="14.140625" style="157" bestFit="1" customWidth="1"/>
    <col min="9734" max="9735" width="11.42578125" style="157"/>
    <col min="9736" max="9736" width="13.42578125" style="157" customWidth="1"/>
    <col min="9737" max="9737" width="11.42578125" style="157"/>
    <col min="9738" max="9738" width="13.42578125" style="157" bestFit="1" customWidth="1"/>
    <col min="9739" max="9984" width="11.42578125" style="157"/>
    <col min="9985" max="9985" width="16.28515625" style="157" customWidth="1"/>
    <col min="9986" max="9988" width="11.42578125" style="157"/>
    <col min="9989" max="9989" width="14.140625" style="157" bestFit="1" customWidth="1"/>
    <col min="9990" max="9991" width="11.42578125" style="157"/>
    <col min="9992" max="9992" width="13.42578125" style="157" customWidth="1"/>
    <col min="9993" max="9993" width="11.42578125" style="157"/>
    <col min="9994" max="9994" width="13.42578125" style="157" bestFit="1" customWidth="1"/>
    <col min="9995" max="10240" width="11.42578125" style="157"/>
    <col min="10241" max="10241" width="16.28515625" style="157" customWidth="1"/>
    <col min="10242" max="10244" width="11.42578125" style="157"/>
    <col min="10245" max="10245" width="14.140625" style="157" bestFit="1" customWidth="1"/>
    <col min="10246" max="10247" width="11.42578125" style="157"/>
    <col min="10248" max="10248" width="13.42578125" style="157" customWidth="1"/>
    <col min="10249" max="10249" width="11.42578125" style="157"/>
    <col min="10250" max="10250" width="13.42578125" style="157" bestFit="1" customWidth="1"/>
    <col min="10251" max="10496" width="11.42578125" style="157"/>
    <col min="10497" max="10497" width="16.28515625" style="157" customWidth="1"/>
    <col min="10498" max="10500" width="11.42578125" style="157"/>
    <col min="10501" max="10501" width="14.140625" style="157" bestFit="1" customWidth="1"/>
    <col min="10502" max="10503" width="11.42578125" style="157"/>
    <col min="10504" max="10504" width="13.42578125" style="157" customWidth="1"/>
    <col min="10505" max="10505" width="11.42578125" style="157"/>
    <col min="10506" max="10506" width="13.42578125" style="157" bestFit="1" customWidth="1"/>
    <col min="10507" max="10752" width="11.42578125" style="157"/>
    <col min="10753" max="10753" width="16.28515625" style="157" customWidth="1"/>
    <col min="10754" max="10756" width="11.42578125" style="157"/>
    <col min="10757" max="10757" width="14.140625" style="157" bestFit="1" customWidth="1"/>
    <col min="10758" max="10759" width="11.42578125" style="157"/>
    <col min="10760" max="10760" width="13.42578125" style="157" customWidth="1"/>
    <col min="10761" max="10761" width="11.42578125" style="157"/>
    <col min="10762" max="10762" width="13.42578125" style="157" bestFit="1" customWidth="1"/>
    <col min="10763" max="11008" width="11.42578125" style="157"/>
    <col min="11009" max="11009" width="16.28515625" style="157" customWidth="1"/>
    <col min="11010" max="11012" width="11.42578125" style="157"/>
    <col min="11013" max="11013" width="14.140625" style="157" bestFit="1" customWidth="1"/>
    <col min="11014" max="11015" width="11.42578125" style="157"/>
    <col min="11016" max="11016" width="13.42578125" style="157" customWidth="1"/>
    <col min="11017" max="11017" width="11.42578125" style="157"/>
    <col min="11018" max="11018" width="13.42578125" style="157" bestFit="1" customWidth="1"/>
    <col min="11019" max="11264" width="11.42578125" style="157"/>
    <col min="11265" max="11265" width="16.28515625" style="157" customWidth="1"/>
    <col min="11266" max="11268" width="11.42578125" style="157"/>
    <col min="11269" max="11269" width="14.140625" style="157" bestFit="1" customWidth="1"/>
    <col min="11270" max="11271" width="11.42578125" style="157"/>
    <col min="11272" max="11272" width="13.42578125" style="157" customWidth="1"/>
    <col min="11273" max="11273" width="11.42578125" style="157"/>
    <col min="11274" max="11274" width="13.42578125" style="157" bestFit="1" customWidth="1"/>
    <col min="11275" max="11520" width="11.42578125" style="157"/>
    <col min="11521" max="11521" width="16.28515625" style="157" customWidth="1"/>
    <col min="11522" max="11524" width="11.42578125" style="157"/>
    <col min="11525" max="11525" width="14.140625" style="157" bestFit="1" customWidth="1"/>
    <col min="11526" max="11527" width="11.42578125" style="157"/>
    <col min="11528" max="11528" width="13.42578125" style="157" customWidth="1"/>
    <col min="11529" max="11529" width="11.42578125" style="157"/>
    <col min="11530" max="11530" width="13.42578125" style="157" bestFit="1" customWidth="1"/>
    <col min="11531" max="11776" width="11.42578125" style="157"/>
    <col min="11777" max="11777" width="16.28515625" style="157" customWidth="1"/>
    <col min="11778" max="11780" width="11.42578125" style="157"/>
    <col min="11781" max="11781" width="14.140625" style="157" bestFit="1" customWidth="1"/>
    <col min="11782" max="11783" width="11.42578125" style="157"/>
    <col min="11784" max="11784" width="13.42578125" style="157" customWidth="1"/>
    <col min="11785" max="11785" width="11.42578125" style="157"/>
    <col min="11786" max="11786" width="13.42578125" style="157" bestFit="1" customWidth="1"/>
    <col min="11787" max="12032" width="11.42578125" style="157"/>
    <col min="12033" max="12033" width="16.28515625" style="157" customWidth="1"/>
    <col min="12034" max="12036" width="11.42578125" style="157"/>
    <col min="12037" max="12037" width="14.140625" style="157" bestFit="1" customWidth="1"/>
    <col min="12038" max="12039" width="11.42578125" style="157"/>
    <col min="12040" max="12040" width="13.42578125" style="157" customWidth="1"/>
    <col min="12041" max="12041" width="11.42578125" style="157"/>
    <col min="12042" max="12042" width="13.42578125" style="157" bestFit="1" customWidth="1"/>
    <col min="12043" max="12288" width="11.42578125" style="157"/>
    <col min="12289" max="12289" width="16.28515625" style="157" customWidth="1"/>
    <col min="12290" max="12292" width="11.42578125" style="157"/>
    <col min="12293" max="12293" width="14.140625" style="157" bestFit="1" customWidth="1"/>
    <col min="12294" max="12295" width="11.42578125" style="157"/>
    <col min="12296" max="12296" width="13.42578125" style="157" customWidth="1"/>
    <col min="12297" max="12297" width="11.42578125" style="157"/>
    <col min="12298" max="12298" width="13.42578125" style="157" bestFit="1" customWidth="1"/>
    <col min="12299" max="12544" width="11.42578125" style="157"/>
    <col min="12545" max="12545" width="16.28515625" style="157" customWidth="1"/>
    <col min="12546" max="12548" width="11.42578125" style="157"/>
    <col min="12549" max="12549" width="14.140625" style="157" bestFit="1" customWidth="1"/>
    <col min="12550" max="12551" width="11.42578125" style="157"/>
    <col min="12552" max="12552" width="13.42578125" style="157" customWidth="1"/>
    <col min="12553" max="12553" width="11.42578125" style="157"/>
    <col min="12554" max="12554" width="13.42578125" style="157" bestFit="1" customWidth="1"/>
    <col min="12555" max="12800" width="11.42578125" style="157"/>
    <col min="12801" max="12801" width="16.28515625" style="157" customWidth="1"/>
    <col min="12802" max="12804" width="11.42578125" style="157"/>
    <col min="12805" max="12805" width="14.140625" style="157" bestFit="1" customWidth="1"/>
    <col min="12806" max="12807" width="11.42578125" style="157"/>
    <col min="12808" max="12808" width="13.42578125" style="157" customWidth="1"/>
    <col min="12809" max="12809" width="11.42578125" style="157"/>
    <col min="12810" max="12810" width="13.42578125" style="157" bestFit="1" customWidth="1"/>
    <col min="12811" max="13056" width="11.42578125" style="157"/>
    <col min="13057" max="13057" width="16.28515625" style="157" customWidth="1"/>
    <col min="13058" max="13060" width="11.42578125" style="157"/>
    <col min="13061" max="13061" width="14.140625" style="157" bestFit="1" customWidth="1"/>
    <col min="13062" max="13063" width="11.42578125" style="157"/>
    <col min="13064" max="13064" width="13.42578125" style="157" customWidth="1"/>
    <col min="13065" max="13065" width="11.42578125" style="157"/>
    <col min="13066" max="13066" width="13.42578125" style="157" bestFit="1" customWidth="1"/>
    <col min="13067" max="13312" width="11.42578125" style="157"/>
    <col min="13313" max="13313" width="16.28515625" style="157" customWidth="1"/>
    <col min="13314" max="13316" width="11.42578125" style="157"/>
    <col min="13317" max="13317" width="14.140625" style="157" bestFit="1" customWidth="1"/>
    <col min="13318" max="13319" width="11.42578125" style="157"/>
    <col min="13320" max="13320" width="13.42578125" style="157" customWidth="1"/>
    <col min="13321" max="13321" width="11.42578125" style="157"/>
    <col min="13322" max="13322" width="13.42578125" style="157" bestFit="1" customWidth="1"/>
    <col min="13323" max="13568" width="11.42578125" style="157"/>
    <col min="13569" max="13569" width="16.28515625" style="157" customWidth="1"/>
    <col min="13570" max="13572" width="11.42578125" style="157"/>
    <col min="13573" max="13573" width="14.140625" style="157" bestFit="1" customWidth="1"/>
    <col min="13574" max="13575" width="11.42578125" style="157"/>
    <col min="13576" max="13576" width="13.42578125" style="157" customWidth="1"/>
    <col min="13577" max="13577" width="11.42578125" style="157"/>
    <col min="13578" max="13578" width="13.42578125" style="157" bestFit="1" customWidth="1"/>
    <col min="13579" max="13824" width="11.42578125" style="157"/>
    <col min="13825" max="13825" width="16.28515625" style="157" customWidth="1"/>
    <col min="13826" max="13828" width="11.42578125" style="157"/>
    <col min="13829" max="13829" width="14.140625" style="157" bestFit="1" customWidth="1"/>
    <col min="13830" max="13831" width="11.42578125" style="157"/>
    <col min="13832" max="13832" width="13.42578125" style="157" customWidth="1"/>
    <col min="13833" max="13833" width="11.42578125" style="157"/>
    <col min="13834" max="13834" width="13.42578125" style="157" bestFit="1" customWidth="1"/>
    <col min="13835" max="14080" width="11.42578125" style="157"/>
    <col min="14081" max="14081" width="16.28515625" style="157" customWidth="1"/>
    <col min="14082" max="14084" width="11.42578125" style="157"/>
    <col min="14085" max="14085" width="14.140625" style="157" bestFit="1" customWidth="1"/>
    <col min="14086" max="14087" width="11.42578125" style="157"/>
    <col min="14088" max="14088" width="13.42578125" style="157" customWidth="1"/>
    <col min="14089" max="14089" width="11.42578125" style="157"/>
    <col min="14090" max="14090" width="13.42578125" style="157" bestFit="1" customWidth="1"/>
    <col min="14091" max="14336" width="11.42578125" style="157"/>
    <col min="14337" max="14337" width="16.28515625" style="157" customWidth="1"/>
    <col min="14338" max="14340" width="11.42578125" style="157"/>
    <col min="14341" max="14341" width="14.140625" style="157" bestFit="1" customWidth="1"/>
    <col min="14342" max="14343" width="11.42578125" style="157"/>
    <col min="14344" max="14344" width="13.42578125" style="157" customWidth="1"/>
    <col min="14345" max="14345" width="11.42578125" style="157"/>
    <col min="14346" max="14346" width="13.42578125" style="157" bestFit="1" customWidth="1"/>
    <col min="14347" max="14592" width="11.42578125" style="157"/>
    <col min="14593" max="14593" width="16.28515625" style="157" customWidth="1"/>
    <col min="14594" max="14596" width="11.42578125" style="157"/>
    <col min="14597" max="14597" width="14.140625" style="157" bestFit="1" customWidth="1"/>
    <col min="14598" max="14599" width="11.42578125" style="157"/>
    <col min="14600" max="14600" width="13.42578125" style="157" customWidth="1"/>
    <col min="14601" max="14601" width="11.42578125" style="157"/>
    <col min="14602" max="14602" width="13.42578125" style="157" bestFit="1" customWidth="1"/>
    <col min="14603" max="14848" width="11.42578125" style="157"/>
    <col min="14849" max="14849" width="16.28515625" style="157" customWidth="1"/>
    <col min="14850" max="14852" width="11.42578125" style="157"/>
    <col min="14853" max="14853" width="14.140625" style="157" bestFit="1" customWidth="1"/>
    <col min="14854" max="14855" width="11.42578125" style="157"/>
    <col min="14856" max="14856" width="13.42578125" style="157" customWidth="1"/>
    <col min="14857" max="14857" width="11.42578125" style="157"/>
    <col min="14858" max="14858" width="13.42578125" style="157" bestFit="1" customWidth="1"/>
    <col min="14859" max="15104" width="11.42578125" style="157"/>
    <col min="15105" max="15105" width="16.28515625" style="157" customWidth="1"/>
    <col min="15106" max="15108" width="11.42578125" style="157"/>
    <col min="15109" max="15109" width="14.140625" style="157" bestFit="1" customWidth="1"/>
    <col min="15110" max="15111" width="11.42578125" style="157"/>
    <col min="15112" max="15112" width="13.42578125" style="157" customWidth="1"/>
    <col min="15113" max="15113" width="11.42578125" style="157"/>
    <col min="15114" max="15114" width="13.42578125" style="157" bestFit="1" customWidth="1"/>
    <col min="15115" max="15360" width="11.42578125" style="157"/>
    <col min="15361" max="15361" width="16.28515625" style="157" customWidth="1"/>
    <col min="15362" max="15364" width="11.42578125" style="157"/>
    <col min="15365" max="15365" width="14.140625" style="157" bestFit="1" customWidth="1"/>
    <col min="15366" max="15367" width="11.42578125" style="157"/>
    <col min="15368" max="15368" width="13.42578125" style="157" customWidth="1"/>
    <col min="15369" max="15369" width="11.42578125" style="157"/>
    <col min="15370" max="15370" width="13.42578125" style="157" bestFit="1" customWidth="1"/>
    <col min="15371" max="15616" width="11.42578125" style="157"/>
    <col min="15617" max="15617" width="16.28515625" style="157" customWidth="1"/>
    <col min="15618" max="15620" width="11.42578125" style="157"/>
    <col min="15621" max="15621" width="14.140625" style="157" bestFit="1" customWidth="1"/>
    <col min="15622" max="15623" width="11.42578125" style="157"/>
    <col min="15624" max="15624" width="13.42578125" style="157" customWidth="1"/>
    <col min="15625" max="15625" width="11.42578125" style="157"/>
    <col min="15626" max="15626" width="13.42578125" style="157" bestFit="1" customWidth="1"/>
    <col min="15627" max="15872" width="11.42578125" style="157"/>
    <col min="15873" max="15873" width="16.28515625" style="157" customWidth="1"/>
    <col min="15874" max="15876" width="11.42578125" style="157"/>
    <col min="15877" max="15877" width="14.140625" style="157" bestFit="1" customWidth="1"/>
    <col min="15878" max="15879" width="11.42578125" style="157"/>
    <col min="15880" max="15880" width="13.42578125" style="157" customWidth="1"/>
    <col min="15881" max="15881" width="11.42578125" style="157"/>
    <col min="15882" max="15882" width="13.42578125" style="157" bestFit="1" customWidth="1"/>
    <col min="15883" max="16128" width="11.42578125" style="157"/>
    <col min="16129" max="16129" width="16.28515625" style="157" customWidth="1"/>
    <col min="16130" max="16132" width="11.42578125" style="157"/>
    <col min="16133" max="16133" width="14.140625" style="157" bestFit="1" customWidth="1"/>
    <col min="16134" max="16135" width="11.42578125" style="157"/>
    <col min="16136" max="16136" width="13.42578125" style="157" customWidth="1"/>
    <col min="16137" max="16137" width="11.42578125" style="157"/>
    <col min="16138" max="16138" width="13.42578125" style="157" bestFit="1" customWidth="1"/>
    <col min="16139" max="16384" width="11.42578125" style="157"/>
  </cols>
  <sheetData>
    <row r="5" spans="2:9" x14ac:dyDescent="0.2">
      <c r="B5" s="156"/>
      <c r="C5" s="156"/>
      <c r="D5" s="156"/>
      <c r="E5" s="156"/>
      <c r="F5" s="156"/>
      <c r="G5" s="156"/>
      <c r="H5" s="156"/>
    </row>
    <row r="6" spans="2:9" ht="23.25" x14ac:dyDescent="0.35">
      <c r="B6" s="158"/>
      <c r="C6" s="156"/>
      <c r="D6" s="156"/>
      <c r="E6" s="156"/>
      <c r="F6" s="156"/>
      <c r="G6" s="156"/>
      <c r="H6" s="156"/>
      <c r="I6" s="159"/>
    </row>
    <row r="7" spans="2:9" x14ac:dyDescent="0.2">
      <c r="B7" s="156"/>
      <c r="C7" s="156"/>
      <c r="D7" s="156"/>
      <c r="E7" s="156"/>
      <c r="F7" s="156"/>
      <c r="G7" s="156"/>
      <c r="H7" s="156"/>
      <c r="I7" s="156"/>
    </row>
    <row r="8" spans="2:9" x14ac:dyDescent="0.2">
      <c r="B8" s="156"/>
      <c r="C8" s="156"/>
      <c r="D8" s="156"/>
      <c r="F8" s="156"/>
      <c r="G8" s="156"/>
      <c r="H8" s="156"/>
    </row>
    <row r="9" spans="2:9" x14ac:dyDescent="0.2">
      <c r="B9" s="156"/>
      <c r="C9" s="156"/>
      <c r="D9" s="156"/>
      <c r="E9" s="156"/>
      <c r="F9" s="156"/>
      <c r="G9" s="156"/>
      <c r="H9" s="156"/>
    </row>
    <row r="10" spans="2:9" ht="23.25" x14ac:dyDescent="0.35">
      <c r="B10" s="156"/>
      <c r="C10" s="156"/>
      <c r="D10" s="156"/>
      <c r="I10" s="159"/>
    </row>
    <row r="11" spans="2:9" x14ac:dyDescent="0.2">
      <c r="B11" s="156"/>
      <c r="C11" s="156"/>
      <c r="D11" s="156"/>
    </row>
    <row r="12" spans="2:9" ht="27" customHeight="1" x14ac:dyDescent="0.35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35">
      <c r="B13" s="156"/>
      <c r="C13" s="169"/>
      <c r="D13" s="169"/>
      <c r="E13" s="169"/>
      <c r="F13" s="169"/>
      <c r="G13" s="169"/>
      <c r="H13" s="169"/>
      <c r="I13" s="159"/>
    </row>
    <row r="14" spans="2:9" x14ac:dyDescent="0.2">
      <c r="B14" s="156"/>
      <c r="C14" s="156"/>
      <c r="D14" s="156"/>
      <c r="F14" s="156"/>
      <c r="G14" s="156"/>
      <c r="H14" s="156"/>
    </row>
    <row r="15" spans="2:9" x14ac:dyDescent="0.2">
      <c r="B15" s="156"/>
      <c r="C15" s="156"/>
      <c r="D15" s="156"/>
      <c r="F15" s="156"/>
      <c r="G15" s="156"/>
      <c r="H15" s="156"/>
      <c r="I15" s="156"/>
    </row>
    <row r="16" spans="2:9" ht="34.5" x14ac:dyDescent="0.45">
      <c r="B16" s="156"/>
      <c r="C16" s="156"/>
      <c r="D16" s="156"/>
      <c r="E16" s="160"/>
      <c r="F16" s="156"/>
      <c r="G16" s="156"/>
      <c r="H16" s="156"/>
      <c r="I16" s="156"/>
    </row>
    <row r="17" spans="2:9" ht="33" x14ac:dyDescent="0.45">
      <c r="B17" s="156"/>
      <c r="C17" s="156"/>
      <c r="D17" s="156"/>
      <c r="E17" s="161"/>
      <c r="F17" s="156"/>
      <c r="G17" s="156"/>
      <c r="H17" s="156"/>
      <c r="I17" s="156"/>
    </row>
    <row r="18" spans="2:9" ht="33" x14ac:dyDescent="0.45">
      <c r="D18" s="161"/>
    </row>
    <row r="19" spans="2:9" ht="18.75" x14ac:dyDescent="0.3">
      <c r="E19" s="170"/>
      <c r="I19" s="162"/>
    </row>
    <row r="21" spans="2:9" x14ac:dyDescent="0.2">
      <c r="E21" s="163"/>
    </row>
    <row r="22" spans="2:9" ht="26.25" x14ac:dyDescent="0.4">
      <c r="E22" s="164"/>
    </row>
    <row r="25" spans="2:9" ht="18.75" x14ac:dyDescent="0.3">
      <c r="E25" s="165"/>
    </row>
    <row r="26" spans="2:9" ht="18.75" x14ac:dyDescent="0.3">
      <c r="E26" s="166"/>
    </row>
    <row r="28" spans="2:9" x14ac:dyDescent="0.2">
      <c r="D28" s="169"/>
      <c r="E28" s="169"/>
      <c r="F28" s="169"/>
      <c r="G28" s="169"/>
      <c r="H28" s="169"/>
    </row>
    <row r="33" spans="1:9" ht="35.25" x14ac:dyDescent="0.2">
      <c r="A33" s="171"/>
    </row>
    <row r="36" spans="1:9" ht="33" x14ac:dyDescent="0.2">
      <c r="B36" s="172"/>
    </row>
    <row r="39" spans="1:9" ht="18" x14ac:dyDescent="0.25">
      <c r="B39" s="173"/>
    </row>
    <row r="41" spans="1:9" ht="18.75" x14ac:dyDescent="0.3">
      <c r="I41" s="167"/>
    </row>
    <row r="43" spans="1:9" ht="18.75" x14ac:dyDescent="0.3">
      <c r="B43" s="185"/>
      <c r="C43" s="185"/>
      <c r="D43" s="185"/>
    </row>
    <row r="57" spans="10:10" ht="18.75" x14ac:dyDescent="0.3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198" t="s">
        <v>104</v>
      </c>
      <c r="E4" s="198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07" t="s">
        <v>81</v>
      </c>
      <c r="B7" s="111">
        <v>4517070</v>
      </c>
      <c r="C7" s="18">
        <v>5074458</v>
      </c>
      <c r="D7" s="19">
        <v>5658340</v>
      </c>
      <c r="E7" s="27">
        <v>21.336187687146335</v>
      </c>
      <c r="F7" s="27">
        <v>22.211104541174397</v>
      </c>
      <c r="G7" s="28">
        <v>23.228793894568796</v>
      </c>
      <c r="I7" s="100">
        <v>2312632</v>
      </c>
      <c r="J7" s="18">
        <v>2423507</v>
      </c>
      <c r="K7" s="19">
        <v>2533247</v>
      </c>
      <c r="L7" s="27">
        <v>18.011407949863464</v>
      </c>
      <c r="M7" s="27">
        <v>17.879793832960786</v>
      </c>
      <c r="N7" s="28">
        <v>18.022287689622864</v>
      </c>
      <c r="P7" s="100">
        <v>2204438</v>
      </c>
      <c r="Q7" s="18">
        <v>2650951</v>
      </c>
      <c r="R7" s="19">
        <v>3125093</v>
      </c>
      <c r="S7" s="27">
        <v>26.460299731788602</v>
      </c>
      <c r="T7" s="27">
        <v>28.529252710248389</v>
      </c>
      <c r="U7" s="28">
        <v>30.331950755189716</v>
      </c>
    </row>
    <row r="8" spans="1:21" x14ac:dyDescent="0.2">
      <c r="A8" s="107" t="s">
        <v>157</v>
      </c>
      <c r="B8" s="111">
        <v>356422</v>
      </c>
      <c r="C8" s="18">
        <v>470668</v>
      </c>
      <c r="D8" s="19">
        <v>757066</v>
      </c>
      <c r="E8" s="27">
        <v>1.6835441310026347</v>
      </c>
      <c r="F8" s="27">
        <v>2.0601325604006324</v>
      </c>
      <c r="G8" s="28">
        <v>3.1079309618343225</v>
      </c>
      <c r="I8" s="100">
        <v>352572</v>
      </c>
      <c r="J8" s="18">
        <v>457803</v>
      </c>
      <c r="K8" s="19">
        <v>676364</v>
      </c>
      <c r="L8" s="27">
        <v>2.7459267724822891</v>
      </c>
      <c r="M8" s="27">
        <v>3.3775117035399309</v>
      </c>
      <c r="N8" s="28">
        <v>4.8118586900148621</v>
      </c>
      <c r="P8" s="100">
        <v>3850</v>
      </c>
      <c r="Q8" s="18">
        <v>12865</v>
      </c>
      <c r="R8" s="19">
        <v>80702</v>
      </c>
      <c r="S8" s="27">
        <v>4.6212301714716457E-2</v>
      </c>
      <c r="T8" s="27">
        <v>0.13845176169508433</v>
      </c>
      <c r="U8" s="28">
        <v>0.78328839808777539</v>
      </c>
    </row>
    <row r="9" spans="1:21" x14ac:dyDescent="0.2">
      <c r="A9" s="107" t="s">
        <v>82</v>
      </c>
      <c r="B9" s="111">
        <v>5935289</v>
      </c>
      <c r="C9" s="18">
        <v>6460172</v>
      </c>
      <c r="D9" s="19">
        <v>6762589</v>
      </c>
      <c r="E9" s="27">
        <v>28.035084707886988</v>
      </c>
      <c r="F9" s="27">
        <v>28.276429846491524</v>
      </c>
      <c r="G9" s="28">
        <v>27.761991339275848</v>
      </c>
      <c r="I9" s="100">
        <v>3083792</v>
      </c>
      <c r="J9" s="18">
        <v>3348522</v>
      </c>
      <c r="K9" s="19">
        <v>3314261</v>
      </c>
      <c r="L9" s="27">
        <v>24.017412084813039</v>
      </c>
      <c r="M9" s="27">
        <v>24.704233577676284</v>
      </c>
      <c r="N9" s="28">
        <v>23.578658228154286</v>
      </c>
      <c r="P9" s="100">
        <v>2851497</v>
      </c>
      <c r="Q9" s="18">
        <v>3111650</v>
      </c>
      <c r="R9" s="19">
        <v>3448328</v>
      </c>
      <c r="S9" s="27">
        <v>34.227075247430868</v>
      </c>
      <c r="T9" s="27">
        <v>33.487246348893059</v>
      </c>
      <c r="U9" s="28">
        <v>33.469248781953638</v>
      </c>
    </row>
    <row r="10" spans="1:21" x14ac:dyDescent="0.2">
      <c r="A10" s="107" t="s">
        <v>84</v>
      </c>
      <c r="B10" s="111">
        <v>2752610</v>
      </c>
      <c r="C10" s="18">
        <v>2899501</v>
      </c>
      <c r="D10" s="19">
        <v>3009596</v>
      </c>
      <c r="E10" s="27">
        <v>13.001836055123315</v>
      </c>
      <c r="F10" s="27">
        <v>12.691231226712233</v>
      </c>
      <c r="G10" s="28">
        <v>12.355087391340689</v>
      </c>
      <c r="I10" s="100">
        <v>1731699</v>
      </c>
      <c r="J10" s="18">
        <v>1780503</v>
      </c>
      <c r="K10" s="19">
        <v>1910575</v>
      </c>
      <c r="L10" s="27">
        <v>13.486943506520108</v>
      </c>
      <c r="M10" s="27">
        <v>13.135933405172</v>
      </c>
      <c r="N10" s="28">
        <v>13.592410176584124</v>
      </c>
      <c r="P10" s="100">
        <v>1020911</v>
      </c>
      <c r="Q10" s="18">
        <v>1118998</v>
      </c>
      <c r="R10" s="19">
        <v>1099021</v>
      </c>
      <c r="S10" s="27">
        <v>12.254194066460492</v>
      </c>
      <c r="T10" s="27">
        <v>12.042537460806528</v>
      </c>
      <c r="U10" s="28">
        <v>10.667026821575984</v>
      </c>
    </row>
    <row r="11" spans="1:21" x14ac:dyDescent="0.2">
      <c r="A11" s="107" t="s">
        <v>152</v>
      </c>
      <c r="B11" s="111">
        <v>3423422</v>
      </c>
      <c r="C11" s="18">
        <v>3694356</v>
      </c>
      <c r="D11" s="19">
        <v>3916198</v>
      </c>
      <c r="E11" s="27">
        <v>16.170387955977187</v>
      </c>
      <c r="F11" s="27">
        <v>16.170343183117268</v>
      </c>
      <c r="G11" s="28">
        <v>16.076898205537759</v>
      </c>
      <c r="I11" s="100">
        <v>2990179</v>
      </c>
      <c r="J11" s="18">
        <v>3175508</v>
      </c>
      <c r="K11" s="19">
        <v>3311937</v>
      </c>
      <c r="L11" s="27">
        <v>23.28832854172855</v>
      </c>
      <c r="M11" s="27">
        <v>23.427796311262004</v>
      </c>
      <c r="N11" s="28">
        <v>23.562124587103618</v>
      </c>
      <c r="P11" s="100">
        <v>433243</v>
      </c>
      <c r="Q11" s="18">
        <v>518848</v>
      </c>
      <c r="R11" s="19">
        <v>604261</v>
      </c>
      <c r="S11" s="27">
        <v>5.2003003199451694</v>
      </c>
      <c r="T11" s="27">
        <v>5.5837869919915368</v>
      </c>
      <c r="U11" s="28">
        <v>5.8649182265237201</v>
      </c>
    </row>
    <row r="12" spans="1:21" x14ac:dyDescent="0.2">
      <c r="A12" s="107" t="s">
        <v>158</v>
      </c>
      <c r="B12" s="111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  <c r="I12" s="100">
        <v>0</v>
      </c>
      <c r="J12" s="18">
        <v>0</v>
      </c>
      <c r="K12" s="19">
        <v>0</v>
      </c>
      <c r="L12" s="27" t="s">
        <v>153</v>
      </c>
      <c r="M12" s="27" t="s">
        <v>153</v>
      </c>
      <c r="N12" s="28" t="s">
        <v>153</v>
      </c>
      <c r="P12" s="100">
        <v>0</v>
      </c>
      <c r="Q12" s="18">
        <v>0</v>
      </c>
      <c r="R12" s="19">
        <v>0</v>
      </c>
      <c r="S12" s="27" t="s">
        <v>153</v>
      </c>
      <c r="T12" s="27" t="s">
        <v>153</v>
      </c>
      <c r="U12" s="28" t="s">
        <v>153</v>
      </c>
    </row>
    <row r="13" spans="1:21" x14ac:dyDescent="0.2">
      <c r="A13" s="107" t="s">
        <v>159</v>
      </c>
      <c r="B13" s="111">
        <v>293151</v>
      </c>
      <c r="C13" s="18">
        <v>305424</v>
      </c>
      <c r="D13" s="19">
        <v>306742</v>
      </c>
      <c r="E13" s="27">
        <v>1.3846862582768553</v>
      </c>
      <c r="F13" s="27">
        <v>1.3368529985633242</v>
      </c>
      <c r="G13" s="28">
        <v>1.2592468280110105</v>
      </c>
      <c r="I13" s="100">
        <v>289617</v>
      </c>
      <c r="J13" s="18">
        <v>301608</v>
      </c>
      <c r="K13" s="19">
        <v>302847</v>
      </c>
      <c r="L13" s="27">
        <v>2.2556160842778299</v>
      </c>
      <c r="M13" s="27">
        <v>2.2251591839312357</v>
      </c>
      <c r="N13" s="28">
        <v>2.1545454351428091</v>
      </c>
      <c r="P13" s="100">
        <v>3534</v>
      </c>
      <c r="Q13" s="18">
        <v>3816</v>
      </c>
      <c r="R13" s="19">
        <v>3895</v>
      </c>
      <c r="S13" s="27">
        <v>4.2419292015534536E-2</v>
      </c>
      <c r="T13" s="27">
        <v>4.1067386135129565E-2</v>
      </c>
      <c r="U13" s="28">
        <v>3.7804618355826193E-2</v>
      </c>
    </row>
    <row r="14" spans="1:21" x14ac:dyDescent="0.2">
      <c r="A14" s="107" t="s">
        <v>160</v>
      </c>
      <c r="B14" s="111">
        <v>344019</v>
      </c>
      <c r="C14" s="18">
        <v>360826</v>
      </c>
      <c r="D14" s="19">
        <v>356162</v>
      </c>
      <c r="E14" s="27">
        <v>1.624959088954653</v>
      </c>
      <c r="F14" s="27">
        <v>1.5793497565993833</v>
      </c>
      <c r="G14" s="28">
        <v>1.4621273537958857</v>
      </c>
      <c r="I14" s="100">
        <v>175241</v>
      </c>
      <c r="J14" s="18">
        <v>176773</v>
      </c>
      <c r="K14" s="19">
        <v>189684</v>
      </c>
      <c r="L14" s="27">
        <v>1.3648246415953871</v>
      </c>
      <c r="M14" s="27">
        <v>1.3041698642644635</v>
      </c>
      <c r="N14" s="28">
        <v>1.349469521968613</v>
      </c>
      <c r="P14" s="100">
        <v>168778</v>
      </c>
      <c r="Q14" s="18">
        <v>184053</v>
      </c>
      <c r="R14" s="19">
        <v>166478</v>
      </c>
      <c r="S14" s="27">
        <v>2.0258752880016662</v>
      </c>
      <c r="T14" s="27">
        <v>1.980758810358753</v>
      </c>
      <c r="U14" s="28">
        <v>1.6158247123597516</v>
      </c>
    </row>
    <row r="15" spans="1:21" x14ac:dyDescent="0.2">
      <c r="A15" s="107" t="s">
        <v>161</v>
      </c>
      <c r="B15" s="111">
        <v>270854</v>
      </c>
      <c r="C15" s="18">
        <v>289485</v>
      </c>
      <c r="D15" s="19">
        <v>330100</v>
      </c>
      <c r="E15" s="27">
        <v>1.2793673287804557</v>
      </c>
      <c r="F15" s="27">
        <v>1.2670873614683322</v>
      </c>
      <c r="G15" s="28">
        <v>1.3551368183243071</v>
      </c>
      <c r="I15" s="100">
        <v>0</v>
      </c>
      <c r="J15" s="18">
        <v>0</v>
      </c>
      <c r="K15" s="19">
        <v>0</v>
      </c>
      <c r="L15" s="27" t="s">
        <v>153</v>
      </c>
      <c r="M15" s="27" t="s">
        <v>153</v>
      </c>
      <c r="N15" s="28" t="s">
        <v>153</v>
      </c>
      <c r="P15" s="100">
        <v>270854</v>
      </c>
      <c r="Q15" s="18">
        <v>289485</v>
      </c>
      <c r="R15" s="19">
        <v>330100</v>
      </c>
      <c r="S15" s="27">
        <v>3.2511134463994313</v>
      </c>
      <c r="T15" s="27">
        <v>3.1154067807463264</v>
      </c>
      <c r="U15" s="28">
        <v>3.2039292732370286</v>
      </c>
    </row>
    <row r="16" spans="1:21" x14ac:dyDescent="0.2">
      <c r="A16" s="107" t="s">
        <v>162</v>
      </c>
      <c r="B16" s="111">
        <v>530041</v>
      </c>
      <c r="C16" s="18">
        <v>587700</v>
      </c>
      <c r="D16" s="19">
        <v>639328</v>
      </c>
      <c r="E16" s="27">
        <v>2.5036260801543322</v>
      </c>
      <c r="F16" s="27">
        <v>2.5723862802388342</v>
      </c>
      <c r="G16" s="28">
        <v>2.6245892510925253</v>
      </c>
      <c r="I16" s="100">
        <v>190114</v>
      </c>
      <c r="J16" s="18">
        <v>215568</v>
      </c>
      <c r="K16" s="19">
        <v>232760</v>
      </c>
      <c r="L16" s="27">
        <v>1.4806596168263444</v>
      </c>
      <c r="M16" s="27">
        <v>1.5903859147028214</v>
      </c>
      <c r="N16" s="28">
        <v>1.6559252542829885</v>
      </c>
      <c r="P16" s="100">
        <v>339927</v>
      </c>
      <c r="Q16" s="18">
        <v>372132</v>
      </c>
      <c r="R16" s="19">
        <v>406568</v>
      </c>
      <c r="S16" s="27">
        <v>4.0802101519424472</v>
      </c>
      <c r="T16" s="27">
        <v>4.0048450045173052</v>
      </c>
      <c r="U16" s="28">
        <v>3.9461227408707429</v>
      </c>
    </row>
    <row r="17" spans="1:21" x14ac:dyDescent="0.2">
      <c r="A17" s="107" t="s">
        <v>163</v>
      </c>
      <c r="B17" s="111">
        <v>0</v>
      </c>
      <c r="C17" s="18">
        <v>0</v>
      </c>
      <c r="D17" s="19">
        <v>0</v>
      </c>
      <c r="E17" s="27" t="s">
        <v>153</v>
      </c>
      <c r="F17" s="27" t="s">
        <v>153</v>
      </c>
      <c r="G17" s="28" t="s">
        <v>153</v>
      </c>
      <c r="I17" s="100">
        <v>0</v>
      </c>
      <c r="J17" s="18">
        <v>0</v>
      </c>
      <c r="K17" s="19">
        <v>0</v>
      </c>
      <c r="L17" s="27" t="s">
        <v>153</v>
      </c>
      <c r="M17" s="27" t="s">
        <v>153</v>
      </c>
      <c r="N17" s="28" t="s">
        <v>153</v>
      </c>
      <c r="P17" s="100">
        <v>0</v>
      </c>
      <c r="Q17" s="18">
        <v>0</v>
      </c>
      <c r="R17" s="19">
        <v>0</v>
      </c>
      <c r="S17" s="27" t="s">
        <v>153</v>
      </c>
      <c r="T17" s="27" t="s">
        <v>153</v>
      </c>
      <c r="U17" s="28" t="s">
        <v>153</v>
      </c>
    </row>
    <row r="18" spans="1:21" x14ac:dyDescent="0.2">
      <c r="A18" s="107" t="s">
        <v>164</v>
      </c>
      <c r="B18" s="111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27" t="s">
        <v>153</v>
      </c>
      <c r="M18" s="27" t="s">
        <v>153</v>
      </c>
      <c r="N18" s="28" t="s">
        <v>153</v>
      </c>
      <c r="P18" s="100">
        <v>0</v>
      </c>
      <c r="Q18" s="18">
        <v>0</v>
      </c>
      <c r="R18" s="19">
        <v>0</v>
      </c>
      <c r="S18" s="27" t="s">
        <v>153</v>
      </c>
      <c r="T18" s="27" t="s">
        <v>153</v>
      </c>
      <c r="U18" s="28" t="s">
        <v>153</v>
      </c>
    </row>
    <row r="19" spans="1:21" x14ac:dyDescent="0.2">
      <c r="A19" s="107" t="s">
        <v>165</v>
      </c>
      <c r="B19" s="111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27" t="s">
        <v>153</v>
      </c>
      <c r="M19" s="27" t="s">
        <v>153</v>
      </c>
      <c r="N19" s="28" t="s">
        <v>153</v>
      </c>
      <c r="P19" s="100">
        <v>0</v>
      </c>
      <c r="Q19" s="18">
        <v>0</v>
      </c>
      <c r="R19" s="19">
        <v>0</v>
      </c>
      <c r="S19" s="27" t="s">
        <v>153</v>
      </c>
      <c r="T19" s="27" t="s">
        <v>153</v>
      </c>
      <c r="U19" s="28" t="s">
        <v>153</v>
      </c>
    </row>
    <row r="20" spans="1:21" x14ac:dyDescent="0.2">
      <c r="A20" s="107" t="s">
        <v>166</v>
      </c>
      <c r="B20" s="111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27" t="s">
        <v>153</v>
      </c>
      <c r="M20" s="27" t="s">
        <v>153</v>
      </c>
      <c r="N20" s="28" t="s">
        <v>153</v>
      </c>
      <c r="P20" s="100">
        <v>0</v>
      </c>
      <c r="Q20" s="18">
        <v>0</v>
      </c>
      <c r="R20" s="19">
        <v>0</v>
      </c>
      <c r="S20" s="27" t="s">
        <v>153</v>
      </c>
      <c r="T20" s="27" t="s">
        <v>153</v>
      </c>
      <c r="U20" s="28" t="s">
        <v>153</v>
      </c>
    </row>
    <row r="21" spans="1:21" x14ac:dyDescent="0.2">
      <c r="A21" s="107" t="s">
        <v>167</v>
      </c>
      <c r="B21" s="111">
        <v>1060665</v>
      </c>
      <c r="C21" s="18">
        <v>1093948</v>
      </c>
      <c r="D21" s="19">
        <v>1118552</v>
      </c>
      <c r="E21" s="27">
        <v>5.0100059359689064</v>
      </c>
      <c r="F21" s="27">
        <v>4.788253916104666</v>
      </c>
      <c r="G21" s="28">
        <v>4.5919145665261745</v>
      </c>
      <c r="I21" s="100">
        <v>610060</v>
      </c>
      <c r="J21" s="18">
        <v>618437</v>
      </c>
      <c r="K21" s="19">
        <v>609579</v>
      </c>
      <c r="L21" s="27">
        <v>4.7513134531969223</v>
      </c>
      <c r="M21" s="27">
        <v>4.5626136250791802</v>
      </c>
      <c r="N21" s="28">
        <v>4.3367299389094773</v>
      </c>
      <c r="P21" s="100">
        <v>450605</v>
      </c>
      <c r="Q21" s="18">
        <v>475511</v>
      </c>
      <c r="R21" s="19">
        <v>508973</v>
      </c>
      <c r="S21" s="27">
        <v>5.4086997958856644</v>
      </c>
      <c r="T21" s="27">
        <v>5.1173988072593275</v>
      </c>
      <c r="U21" s="28">
        <v>4.9400590547933056</v>
      </c>
    </row>
    <row r="22" spans="1:21" x14ac:dyDescent="0.2">
      <c r="A22" s="107" t="s">
        <v>168</v>
      </c>
      <c r="B22" s="111">
        <v>0</v>
      </c>
      <c r="C22" s="18">
        <v>0</v>
      </c>
      <c r="D22" s="19">
        <v>2323</v>
      </c>
      <c r="E22" s="27" t="s">
        <v>153</v>
      </c>
      <c r="F22" s="27" t="s">
        <v>153</v>
      </c>
      <c r="G22" s="28">
        <v>9.5364520720005001E-3</v>
      </c>
      <c r="I22" s="100">
        <v>0</v>
      </c>
      <c r="J22" s="18">
        <v>0</v>
      </c>
      <c r="K22" s="19">
        <v>2323</v>
      </c>
      <c r="L22" s="27" t="s">
        <v>153</v>
      </c>
      <c r="M22" s="27" t="s">
        <v>153</v>
      </c>
      <c r="N22" s="28">
        <v>1.6526526747290694E-2</v>
      </c>
      <c r="P22" s="100">
        <v>0</v>
      </c>
      <c r="Q22" s="18">
        <v>0</v>
      </c>
      <c r="R22" s="19">
        <v>0</v>
      </c>
      <c r="S22" s="27" t="s">
        <v>153</v>
      </c>
      <c r="T22" s="27" t="s">
        <v>153</v>
      </c>
      <c r="U22" s="28" t="s">
        <v>153</v>
      </c>
    </row>
    <row r="23" spans="1:21" x14ac:dyDescent="0.2">
      <c r="A23" s="107" t="s">
        <v>169</v>
      </c>
      <c r="B23" s="111">
        <v>69751</v>
      </c>
      <c r="C23" s="18">
        <v>73745</v>
      </c>
      <c r="D23" s="19">
        <v>76182</v>
      </c>
      <c r="E23" s="27">
        <v>0.32946587663377896</v>
      </c>
      <c r="F23" s="27">
        <v>0.32278479876844107</v>
      </c>
      <c r="G23" s="28">
        <v>0.31274472309476631</v>
      </c>
      <c r="I23" s="100">
        <v>0</v>
      </c>
      <c r="J23" s="18">
        <v>0</v>
      </c>
      <c r="K23" s="19">
        <v>0</v>
      </c>
      <c r="L23" s="27" t="s">
        <v>153</v>
      </c>
      <c r="M23" s="27" t="s">
        <v>153</v>
      </c>
      <c r="N23" s="28" t="s">
        <v>153</v>
      </c>
      <c r="P23" s="100">
        <v>69751</v>
      </c>
      <c r="Q23" s="18">
        <v>73745</v>
      </c>
      <c r="R23" s="19">
        <v>76182</v>
      </c>
      <c r="S23" s="27">
        <v>0.83723487192290591</v>
      </c>
      <c r="T23" s="27">
        <v>0.79363584657629183</v>
      </c>
      <c r="U23" s="28">
        <v>0.7394175701113096</v>
      </c>
    </row>
    <row r="24" spans="1:21" x14ac:dyDescent="0.2">
      <c r="A24" s="107" t="s">
        <v>170</v>
      </c>
      <c r="B24" s="111">
        <v>757743</v>
      </c>
      <c r="C24" s="18">
        <v>777376</v>
      </c>
      <c r="D24" s="19">
        <v>841538</v>
      </c>
      <c r="E24" s="27">
        <v>3.5791667755029972</v>
      </c>
      <c r="F24" s="27">
        <v>3.4026056780448255</v>
      </c>
      <c r="G24" s="28">
        <v>3.4547080515571058</v>
      </c>
      <c r="I24" s="100">
        <v>627331</v>
      </c>
      <c r="J24" s="18">
        <v>634067</v>
      </c>
      <c r="K24" s="19">
        <v>675139</v>
      </c>
      <c r="L24" s="27">
        <v>4.8858247056149864</v>
      </c>
      <c r="M24" s="27">
        <v>4.677926342397174</v>
      </c>
      <c r="N24" s="28">
        <v>4.8031436683767081</v>
      </c>
      <c r="P24" s="100">
        <v>130412</v>
      </c>
      <c r="Q24" s="18">
        <v>143309</v>
      </c>
      <c r="R24" s="19">
        <v>166399</v>
      </c>
      <c r="S24" s="27">
        <v>1.5653606990180786</v>
      </c>
      <c r="T24" s="27">
        <v>1.5422762158383865</v>
      </c>
      <c r="U24" s="28">
        <v>1.6150579434637029</v>
      </c>
    </row>
    <row r="25" spans="1:21" x14ac:dyDescent="0.2">
      <c r="A25" s="107" t="s">
        <v>171</v>
      </c>
      <c r="B25" s="111">
        <v>118198</v>
      </c>
      <c r="C25" s="18">
        <v>130212</v>
      </c>
      <c r="D25" s="19">
        <v>154574</v>
      </c>
      <c r="E25" s="27">
        <v>0.55830321696261564</v>
      </c>
      <c r="F25" s="27">
        <v>0.56994310417297778</v>
      </c>
      <c r="G25" s="28">
        <v>0.63456200713620547</v>
      </c>
      <c r="I25" s="100">
        <v>22366</v>
      </c>
      <c r="J25" s="18">
        <v>23401</v>
      </c>
      <c r="K25" s="19">
        <v>36739</v>
      </c>
      <c r="L25" s="27">
        <v>0.17419250023637406</v>
      </c>
      <c r="M25" s="27">
        <v>0.17264445924237701</v>
      </c>
      <c r="N25" s="28">
        <v>0.26137239180745281</v>
      </c>
      <c r="P25" s="100">
        <v>95832</v>
      </c>
      <c r="Q25" s="18">
        <v>106811</v>
      </c>
      <c r="R25" s="19">
        <v>117835</v>
      </c>
      <c r="S25" s="27">
        <v>1.1502902072531709</v>
      </c>
      <c r="T25" s="27">
        <v>1.1494886217189004</v>
      </c>
      <c r="U25" s="28">
        <v>1.1436988970369137</v>
      </c>
    </row>
    <row r="26" spans="1:21" x14ac:dyDescent="0.2">
      <c r="A26" s="107" t="s">
        <v>172</v>
      </c>
      <c r="B26" s="111">
        <v>177475</v>
      </c>
      <c r="C26" s="18">
        <v>210274</v>
      </c>
      <c r="D26" s="19">
        <v>231261</v>
      </c>
      <c r="E26" s="27">
        <v>0.83829560085991484</v>
      </c>
      <c r="F26" s="27">
        <v>0.92037766324815484</v>
      </c>
      <c r="G26" s="28">
        <v>0.94937987198575446</v>
      </c>
      <c r="I26" s="100">
        <v>76819</v>
      </c>
      <c r="J26" s="18">
        <v>88115</v>
      </c>
      <c r="K26" s="19">
        <v>99976</v>
      </c>
      <c r="L26" s="27">
        <v>0.59828729659563706</v>
      </c>
      <c r="M26" s="27">
        <v>0.65008189932661209</v>
      </c>
      <c r="N26" s="28">
        <v>0.71125959452739329</v>
      </c>
      <c r="P26" s="100">
        <v>100656</v>
      </c>
      <c r="Q26" s="18">
        <v>122159</v>
      </c>
      <c r="R26" s="19">
        <v>131285</v>
      </c>
      <c r="S26" s="27">
        <v>1.2081936211419479</v>
      </c>
      <c r="T26" s="27">
        <v>1.3146621653252863</v>
      </c>
      <c r="U26" s="28">
        <v>1.2742437280730787</v>
      </c>
    </row>
    <row r="27" spans="1:21" x14ac:dyDescent="0.2">
      <c r="A27" s="107" t="s">
        <v>173</v>
      </c>
      <c r="B27" s="111">
        <v>46876</v>
      </c>
      <c r="C27" s="18">
        <v>57324</v>
      </c>
      <c r="D27" s="19">
        <v>63827</v>
      </c>
      <c r="E27" s="27">
        <v>0.22141678876410406</v>
      </c>
      <c r="F27" s="27">
        <v>0.25090942849823195</v>
      </c>
      <c r="G27" s="28">
        <v>0.26202459164854752</v>
      </c>
      <c r="I27" s="100">
        <v>24635</v>
      </c>
      <c r="J27" s="18">
        <v>30363</v>
      </c>
      <c r="K27" s="19">
        <v>35007</v>
      </c>
      <c r="L27" s="27">
        <v>0.19186409028539189</v>
      </c>
      <c r="M27" s="27">
        <v>0.22400767984172867</v>
      </c>
      <c r="N27" s="28">
        <v>0.24905041835661015</v>
      </c>
      <c r="P27" s="100">
        <v>22241</v>
      </c>
      <c r="Q27" s="18">
        <v>26961</v>
      </c>
      <c r="R27" s="19">
        <v>28820</v>
      </c>
      <c r="S27" s="27">
        <v>0.26696306556805421</v>
      </c>
      <c r="T27" s="27">
        <v>0.29015141446258602</v>
      </c>
      <c r="U27" s="28">
        <v>0.27972505802693476</v>
      </c>
    </row>
    <row r="28" spans="1:21" x14ac:dyDescent="0.2">
      <c r="A28" s="107" t="s">
        <v>174</v>
      </c>
      <c r="B28" s="111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27" t="s">
        <v>153</v>
      </c>
      <c r="M28" s="27" t="s">
        <v>153</v>
      </c>
      <c r="N28" s="28" t="s">
        <v>153</v>
      </c>
      <c r="P28" s="100">
        <v>0</v>
      </c>
      <c r="Q28" s="18">
        <v>0</v>
      </c>
      <c r="R28" s="19">
        <v>0</v>
      </c>
      <c r="S28" s="27" t="s">
        <v>153</v>
      </c>
      <c r="T28" s="27" t="s">
        <v>153</v>
      </c>
      <c r="U28" s="28" t="s">
        <v>153</v>
      </c>
    </row>
    <row r="29" spans="1:21" x14ac:dyDescent="0.2">
      <c r="A29" s="107" t="s">
        <v>175</v>
      </c>
      <c r="B29" s="111">
        <v>23261</v>
      </c>
      <c r="C29" s="18">
        <v>0</v>
      </c>
      <c r="D29" s="19">
        <v>0</v>
      </c>
      <c r="E29" s="27">
        <v>0.10987234242345389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27" t="s">
        <v>153</v>
      </c>
      <c r="M29" s="27" t="s">
        <v>153</v>
      </c>
      <c r="N29" s="28" t="s">
        <v>153</v>
      </c>
      <c r="P29" s="100">
        <v>23261</v>
      </c>
      <c r="Q29" s="18">
        <v>0</v>
      </c>
      <c r="R29" s="19">
        <v>0</v>
      </c>
      <c r="S29" s="27">
        <v>0.27920632472364143</v>
      </c>
      <c r="T29" s="27" t="s">
        <v>153</v>
      </c>
      <c r="U29" s="28" t="s">
        <v>153</v>
      </c>
    </row>
    <row r="30" spans="1:21" x14ac:dyDescent="0.2">
      <c r="A30" s="107" t="s">
        <v>176</v>
      </c>
      <c r="B30" s="111">
        <v>48748</v>
      </c>
      <c r="C30" s="18">
        <v>240</v>
      </c>
      <c r="D30" s="19">
        <v>279</v>
      </c>
      <c r="E30" s="27">
        <v>0.23025910100419286</v>
      </c>
      <c r="F30" s="27">
        <v>1.050489547825966E-3</v>
      </c>
      <c r="G30" s="28">
        <v>1.1453595041274816E-3</v>
      </c>
      <c r="I30" s="100">
        <v>0</v>
      </c>
      <c r="J30" s="18">
        <v>0</v>
      </c>
      <c r="K30" s="19">
        <v>0</v>
      </c>
      <c r="L30" s="27" t="s">
        <v>153</v>
      </c>
      <c r="M30" s="27" t="s">
        <v>153</v>
      </c>
      <c r="N30" s="28" t="s">
        <v>153</v>
      </c>
      <c r="P30" s="100">
        <v>48748</v>
      </c>
      <c r="Q30" s="18">
        <v>240</v>
      </c>
      <c r="R30" s="19">
        <v>279</v>
      </c>
      <c r="S30" s="27">
        <v>0.58513176207506434</v>
      </c>
      <c r="T30" s="27">
        <v>2.5828544739075199E-3</v>
      </c>
      <c r="U30" s="28">
        <v>2.7079559746535321E-3</v>
      </c>
    </row>
    <row r="31" spans="1:21" x14ac:dyDescent="0.2">
      <c r="A31" s="107" t="s">
        <v>177</v>
      </c>
      <c r="B31" s="111">
        <v>364414</v>
      </c>
      <c r="C31" s="18">
        <v>252299</v>
      </c>
      <c r="D31" s="19">
        <v>0</v>
      </c>
      <c r="E31" s="27">
        <v>1.7212940024891676</v>
      </c>
      <c r="F31" s="27">
        <v>1.104322760112264</v>
      </c>
      <c r="G31" s="28" t="s">
        <v>153</v>
      </c>
      <c r="I31" s="100">
        <v>281014</v>
      </c>
      <c r="J31" s="18">
        <v>180595</v>
      </c>
      <c r="K31" s="19">
        <v>0</v>
      </c>
      <c r="L31" s="27">
        <v>2.1886135769214174</v>
      </c>
      <c r="M31" s="27">
        <v>1.3323672542573854</v>
      </c>
      <c r="N31" s="28" t="s">
        <v>153</v>
      </c>
      <c r="P31" s="100">
        <v>83400</v>
      </c>
      <c r="Q31" s="18">
        <v>71704</v>
      </c>
      <c r="R31" s="19">
        <v>0</v>
      </c>
      <c r="S31" s="27">
        <v>1.0010664838980137</v>
      </c>
      <c r="T31" s="27">
        <v>0.77167082165443668</v>
      </c>
      <c r="U31" s="28" t="s">
        <v>153</v>
      </c>
    </row>
    <row r="32" spans="1:21" x14ac:dyDescent="0.2">
      <c r="A32" s="107" t="s">
        <v>178</v>
      </c>
      <c r="B32" s="111">
        <v>80924</v>
      </c>
      <c r="C32" s="18">
        <v>108483</v>
      </c>
      <c r="D32" s="19">
        <v>134002</v>
      </c>
      <c r="E32" s="27">
        <v>0.38224106608811242</v>
      </c>
      <c r="F32" s="27">
        <v>0.47483440673668442</v>
      </c>
      <c r="G32" s="28">
        <v>0.55010919093939348</v>
      </c>
      <c r="I32" s="100">
        <v>71747</v>
      </c>
      <c r="J32" s="18">
        <v>99676</v>
      </c>
      <c r="K32" s="19">
        <v>125247</v>
      </c>
      <c r="L32" s="27">
        <v>0.55878517904225744</v>
      </c>
      <c r="M32" s="27">
        <v>0.73537494634601808</v>
      </c>
      <c r="N32" s="28">
        <v>0.89104515519497107</v>
      </c>
      <c r="P32" s="100">
        <v>9177</v>
      </c>
      <c r="Q32" s="18">
        <v>8807</v>
      </c>
      <c r="R32" s="19">
        <v>8755</v>
      </c>
      <c r="S32" s="27">
        <v>0.11015332281453323</v>
      </c>
      <c r="T32" s="27">
        <v>9.4779997298764698E-2</v>
      </c>
      <c r="U32" s="28">
        <v>8.4975464365919975E-2</v>
      </c>
    </row>
    <row r="33" spans="1:21" x14ac:dyDescent="0.2">
      <c r="A33" s="107" t="s">
        <v>179</v>
      </c>
      <c r="B33" s="111">
        <v>0</v>
      </c>
      <c r="C33" s="18">
        <v>0</v>
      </c>
      <c r="D33" s="19">
        <v>0</v>
      </c>
      <c r="E33" s="27" t="s">
        <v>153</v>
      </c>
      <c r="F33" s="27" t="s">
        <v>153</v>
      </c>
      <c r="G33" s="28" t="s">
        <v>153</v>
      </c>
      <c r="I33" s="100">
        <v>0</v>
      </c>
      <c r="J33" s="18">
        <v>0</v>
      </c>
      <c r="K33" s="19">
        <v>0</v>
      </c>
      <c r="L33" s="27" t="s">
        <v>153</v>
      </c>
      <c r="M33" s="27" t="s">
        <v>153</v>
      </c>
      <c r="N33" s="28" t="s">
        <v>153</v>
      </c>
      <c r="P33" s="100">
        <v>0</v>
      </c>
      <c r="Q33" s="18">
        <v>0</v>
      </c>
      <c r="R33" s="19">
        <v>0</v>
      </c>
      <c r="S33" s="27" t="s">
        <v>153</v>
      </c>
      <c r="T33" s="27" t="s">
        <v>153</v>
      </c>
      <c r="U33" s="28" t="s">
        <v>153</v>
      </c>
    </row>
    <row r="34" spans="1:21" x14ac:dyDescent="0.2">
      <c r="A34" s="107" t="s">
        <v>180</v>
      </c>
      <c r="B34" s="111">
        <v>0</v>
      </c>
      <c r="C34" s="18">
        <v>0</v>
      </c>
      <c r="D34" s="19">
        <v>505</v>
      </c>
      <c r="E34" s="27" t="s">
        <v>153</v>
      </c>
      <c r="F34" s="27" t="s">
        <v>153</v>
      </c>
      <c r="G34" s="28">
        <v>2.0731417547827174E-3</v>
      </c>
      <c r="I34" s="100">
        <v>0</v>
      </c>
      <c r="J34" s="18">
        <v>0</v>
      </c>
      <c r="K34" s="19">
        <v>505</v>
      </c>
      <c r="L34" s="27" t="s">
        <v>153</v>
      </c>
      <c r="M34" s="27" t="s">
        <v>153</v>
      </c>
      <c r="N34" s="28">
        <v>3.5927232059327599E-3</v>
      </c>
      <c r="P34" s="100">
        <v>0</v>
      </c>
      <c r="Q34" s="18">
        <v>0</v>
      </c>
      <c r="R34" s="19">
        <v>0</v>
      </c>
      <c r="S34" s="27" t="s">
        <v>153</v>
      </c>
      <c r="T34" s="27" t="s">
        <v>153</v>
      </c>
      <c r="U34" s="28" t="s">
        <v>153</v>
      </c>
    </row>
    <row r="35" spans="1:21" x14ac:dyDescent="0.2">
      <c r="A35" s="107" t="s">
        <v>5</v>
      </c>
      <c r="B35" s="111"/>
      <c r="C35" s="18"/>
      <c r="D35" s="19"/>
      <c r="E35" s="27" t="s">
        <v>153</v>
      </c>
      <c r="F35" s="27" t="s">
        <v>153</v>
      </c>
      <c r="G35" s="28" t="s">
        <v>153</v>
      </c>
      <c r="I35" s="100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100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x14ac:dyDescent="0.2">
      <c r="A36" s="107" t="s">
        <v>5</v>
      </c>
      <c r="B36" s="111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100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3.5" thickBot="1" x14ac:dyDescent="0.25">
      <c r="A37" s="110" t="s">
        <v>4</v>
      </c>
      <c r="B37" s="112">
        <v>21170933</v>
      </c>
      <c r="C37" s="21">
        <v>22846491</v>
      </c>
      <c r="D37" s="22">
        <v>24359164</v>
      </c>
      <c r="E37" s="23">
        <v>100</v>
      </c>
      <c r="F37" s="23">
        <v>100</v>
      </c>
      <c r="G37" s="48">
        <v>100</v>
      </c>
      <c r="I37" s="101">
        <v>12839818</v>
      </c>
      <c r="J37" s="21">
        <v>13554446</v>
      </c>
      <c r="K37" s="22">
        <v>14056190</v>
      </c>
      <c r="L37" s="23">
        <v>100</v>
      </c>
      <c r="M37" s="23">
        <v>100</v>
      </c>
      <c r="N37" s="48">
        <v>100</v>
      </c>
      <c r="P37" s="101">
        <v>8331115</v>
      </c>
      <c r="Q37" s="21">
        <v>9292045</v>
      </c>
      <c r="R37" s="22">
        <v>10302974</v>
      </c>
      <c r="S37" s="23">
        <v>100</v>
      </c>
      <c r="T37" s="23">
        <v>100</v>
      </c>
      <c r="U37" s="48">
        <v>100</v>
      </c>
    </row>
    <row r="38" spans="1:21" x14ac:dyDescent="0.2">
      <c r="I38" s="108"/>
    </row>
    <row r="39" spans="1:21" ht="16.5" thickBot="1" x14ac:dyDescent="0.3">
      <c r="A39" s="5" t="s">
        <v>110</v>
      </c>
      <c r="I39" s="198" t="s">
        <v>91</v>
      </c>
      <c r="J39" s="198"/>
      <c r="K39" s="198"/>
      <c r="L39" s="198"/>
      <c r="M39" s="198"/>
      <c r="N39" s="198"/>
      <c r="P39" s="198" t="s">
        <v>92</v>
      </c>
      <c r="Q39" s="198"/>
      <c r="R39" s="198"/>
      <c r="S39" s="198"/>
      <c r="T39" s="198"/>
      <c r="U39" s="198"/>
    </row>
    <row r="40" spans="1:21" x14ac:dyDescent="0.2">
      <c r="A40" s="113"/>
      <c r="I40" s="32"/>
      <c r="J40" s="43" t="s">
        <v>29</v>
      </c>
      <c r="K40" s="92"/>
      <c r="L40" s="11"/>
      <c r="M40" s="90" t="s">
        <v>2</v>
      </c>
      <c r="N40" s="12"/>
      <c r="P40" s="32"/>
      <c r="Q40" s="90" t="s">
        <v>37</v>
      </c>
      <c r="R40" s="92"/>
      <c r="S40" s="11"/>
      <c r="T40" s="90" t="s">
        <v>2</v>
      </c>
      <c r="U40" s="12"/>
    </row>
    <row r="41" spans="1:21" x14ac:dyDescent="0.2">
      <c r="A41" s="114" t="s">
        <v>3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I42" s="100">
        <v>590807</v>
      </c>
      <c r="J42" s="18">
        <v>593517</v>
      </c>
      <c r="K42" s="19">
        <v>598420</v>
      </c>
      <c r="L42" s="27">
        <v>13.881306368643468</v>
      </c>
      <c r="M42" s="27">
        <v>13.74067698040661</v>
      </c>
      <c r="N42" s="28">
        <v>13.478595786277699</v>
      </c>
      <c r="P42" s="100">
        <v>4339044</v>
      </c>
      <c r="Q42" s="18">
        <v>6326874</v>
      </c>
      <c r="R42" s="19">
        <v>6690989</v>
      </c>
      <c r="S42" s="27">
        <v>39.657361676132147</v>
      </c>
      <c r="T42" s="27">
        <v>48.194149736804583</v>
      </c>
      <c r="U42" s="28">
        <v>49.354939979543964</v>
      </c>
    </row>
    <row r="43" spans="1:21" x14ac:dyDescent="0.2">
      <c r="A43" s="17" t="s">
        <v>157</v>
      </c>
      <c r="I43" s="100">
        <v>110064</v>
      </c>
      <c r="J43" s="18">
        <v>166117</v>
      </c>
      <c r="K43" s="19">
        <v>224409</v>
      </c>
      <c r="L43" s="27">
        <v>2.5860088051738974</v>
      </c>
      <c r="M43" s="27">
        <v>3.8458208239261973</v>
      </c>
      <c r="N43" s="28">
        <v>5.0545072053119746</v>
      </c>
      <c r="P43" s="100">
        <v>605</v>
      </c>
      <c r="Q43" s="18">
        <v>1677</v>
      </c>
      <c r="R43" s="19">
        <v>5829</v>
      </c>
      <c r="S43" s="27">
        <v>5.5294907850807571E-3</v>
      </c>
      <c r="T43" s="27">
        <v>1.2774332017457797E-2</v>
      </c>
      <c r="U43" s="28">
        <v>4.2996625034170843E-2</v>
      </c>
    </row>
    <row r="44" spans="1:21" x14ac:dyDescent="0.2">
      <c r="A44" s="17" t="s">
        <v>82</v>
      </c>
      <c r="I44" s="100">
        <v>886969</v>
      </c>
      <c r="J44" s="18">
        <v>889856</v>
      </c>
      <c r="K44" s="19">
        <v>894141</v>
      </c>
      <c r="L44" s="27">
        <v>20.839780890357307</v>
      </c>
      <c r="M44" s="27">
        <v>20.601303509548512</v>
      </c>
      <c r="N44" s="28">
        <v>20.139308704485359</v>
      </c>
      <c r="P44" s="100">
        <v>2882210</v>
      </c>
      <c r="Q44" s="18">
        <v>3065349</v>
      </c>
      <c r="R44" s="19">
        <v>3343976</v>
      </c>
      <c r="S44" s="27">
        <v>26.342402703582827</v>
      </c>
      <c r="T44" s="27">
        <v>23.349902132010875</v>
      </c>
      <c r="U44" s="28">
        <v>24.666269033327584</v>
      </c>
    </row>
    <row r="45" spans="1:21" x14ac:dyDescent="0.2">
      <c r="A45" s="17" t="s">
        <v>84</v>
      </c>
      <c r="I45" s="100">
        <v>522224</v>
      </c>
      <c r="J45" s="18">
        <v>533246</v>
      </c>
      <c r="K45" s="19">
        <v>601698</v>
      </c>
      <c r="L45" s="27">
        <v>12.269914434085017</v>
      </c>
      <c r="M45" s="27">
        <v>12.345326312631151</v>
      </c>
      <c r="N45" s="28">
        <v>13.55242827347301</v>
      </c>
      <c r="P45" s="100">
        <v>1220727</v>
      </c>
      <c r="Q45" s="18">
        <v>1090962</v>
      </c>
      <c r="R45" s="19">
        <v>947151</v>
      </c>
      <c r="S45" s="27">
        <v>11.157022640659964</v>
      </c>
      <c r="T45" s="27">
        <v>8.3102628541620707</v>
      </c>
      <c r="U45" s="28">
        <v>6.9864979237845173</v>
      </c>
    </row>
    <row r="46" spans="1:21" x14ac:dyDescent="0.2">
      <c r="A46" s="17" t="s">
        <v>152</v>
      </c>
      <c r="I46" s="100">
        <v>1491310</v>
      </c>
      <c r="J46" s="18">
        <v>1500107</v>
      </c>
      <c r="K46" s="19">
        <v>1503181</v>
      </c>
      <c r="L46" s="27">
        <v>35.039075367457883</v>
      </c>
      <c r="M46" s="27">
        <v>34.729393973629769</v>
      </c>
      <c r="N46" s="28">
        <v>33.857105532256099</v>
      </c>
      <c r="P46" s="100">
        <v>440700</v>
      </c>
      <c r="Q46" s="18">
        <v>546259</v>
      </c>
      <c r="R46" s="19">
        <v>605260</v>
      </c>
      <c r="S46" s="27">
        <v>4.0278456016282478</v>
      </c>
      <c r="T46" s="27">
        <v>4.1610577421135826</v>
      </c>
      <c r="U46" s="28">
        <v>4.4645972324896634</v>
      </c>
    </row>
    <row r="47" spans="1:21" x14ac:dyDescent="0.2">
      <c r="A47" s="17" t="s">
        <v>158</v>
      </c>
      <c r="I47" s="100">
        <v>0</v>
      </c>
      <c r="J47" s="18">
        <v>0</v>
      </c>
      <c r="K47" s="19">
        <v>0</v>
      </c>
      <c r="L47" s="27" t="s">
        <v>153</v>
      </c>
      <c r="M47" s="27" t="s">
        <v>153</v>
      </c>
      <c r="N47" s="28" t="s">
        <v>153</v>
      </c>
      <c r="P47" s="100">
        <v>0</v>
      </c>
      <c r="Q47" s="18">
        <v>0</v>
      </c>
      <c r="R47" s="19">
        <v>0</v>
      </c>
      <c r="S47" s="27" t="s">
        <v>153</v>
      </c>
      <c r="T47" s="27" t="s">
        <v>153</v>
      </c>
      <c r="U47" s="28" t="s">
        <v>153</v>
      </c>
    </row>
    <row r="48" spans="1:21" x14ac:dyDescent="0.2">
      <c r="A48" s="17" t="s">
        <v>159</v>
      </c>
      <c r="I48" s="100">
        <v>74340</v>
      </c>
      <c r="J48" s="18">
        <v>75947</v>
      </c>
      <c r="K48" s="19">
        <v>76830</v>
      </c>
      <c r="L48" s="27">
        <v>1.7466555329319988</v>
      </c>
      <c r="M48" s="27">
        <v>1.7582700994764107</v>
      </c>
      <c r="N48" s="28">
        <v>1.7304911504624103</v>
      </c>
      <c r="P48" s="100">
        <v>331</v>
      </c>
      <c r="Q48" s="18">
        <v>341</v>
      </c>
      <c r="R48" s="19">
        <v>344</v>
      </c>
      <c r="S48" s="27">
        <v>3.0252255369615385E-3</v>
      </c>
      <c r="T48" s="27">
        <v>2.59752368393149E-3</v>
      </c>
      <c r="U48" s="28">
        <v>2.5374573703473616E-3</v>
      </c>
    </row>
    <row r="49" spans="1:21" x14ac:dyDescent="0.2">
      <c r="A49" s="17" t="s">
        <v>160</v>
      </c>
      <c r="I49" s="100">
        <v>60771</v>
      </c>
      <c r="J49" s="18">
        <v>69561</v>
      </c>
      <c r="K49" s="19">
        <v>73046</v>
      </c>
      <c r="L49" s="27">
        <v>1.4278450819452584</v>
      </c>
      <c r="M49" s="27">
        <v>1.6104260390756528</v>
      </c>
      <c r="N49" s="28">
        <v>1.6452617021564131</v>
      </c>
      <c r="P49" s="100">
        <v>251124</v>
      </c>
      <c r="Q49" s="18">
        <v>284361</v>
      </c>
      <c r="R49" s="19">
        <v>221460</v>
      </c>
      <c r="S49" s="27">
        <v>2.2951865188638352</v>
      </c>
      <c r="T49" s="27">
        <v>2.1660833791391272</v>
      </c>
      <c r="U49" s="28">
        <v>1.6335619454567638</v>
      </c>
    </row>
    <row r="50" spans="1:21" x14ac:dyDescent="0.2">
      <c r="A50" s="17" t="s">
        <v>161</v>
      </c>
      <c r="I50" s="100">
        <v>0</v>
      </c>
      <c r="J50" s="18">
        <v>0</v>
      </c>
      <c r="K50" s="19">
        <v>0</v>
      </c>
      <c r="L50" s="27" t="s">
        <v>153</v>
      </c>
      <c r="M50" s="27" t="s">
        <v>153</v>
      </c>
      <c r="N50" s="28" t="s">
        <v>153</v>
      </c>
      <c r="P50" s="100">
        <v>0</v>
      </c>
      <c r="Q50" s="18">
        <v>0</v>
      </c>
      <c r="R50" s="19">
        <v>0</v>
      </c>
      <c r="S50" s="27" t="s">
        <v>153</v>
      </c>
      <c r="T50" s="27" t="s">
        <v>153</v>
      </c>
      <c r="U50" s="28" t="s">
        <v>153</v>
      </c>
    </row>
    <row r="51" spans="1:21" x14ac:dyDescent="0.2">
      <c r="A51" s="17" t="s">
        <v>162</v>
      </c>
      <c r="I51" s="100">
        <v>60133</v>
      </c>
      <c r="J51" s="18">
        <v>66873</v>
      </c>
      <c r="K51" s="19">
        <v>71139</v>
      </c>
      <c r="L51" s="27">
        <v>1.4128549524051639</v>
      </c>
      <c r="M51" s="27">
        <v>1.54819540419353</v>
      </c>
      <c r="N51" s="28">
        <v>1.6023091234250346</v>
      </c>
      <c r="P51" s="100">
        <v>917374</v>
      </c>
      <c r="Q51" s="18">
        <v>948268</v>
      </c>
      <c r="R51" s="19">
        <v>934788</v>
      </c>
      <c r="S51" s="27">
        <v>8.3844811230953304</v>
      </c>
      <c r="T51" s="27">
        <v>7.2233096443235958</v>
      </c>
      <c r="U51" s="28">
        <v>6.8953043613728768</v>
      </c>
    </row>
    <row r="52" spans="1:21" x14ac:dyDescent="0.2">
      <c r="A52" s="17" t="s">
        <v>163</v>
      </c>
      <c r="I52" s="100">
        <v>0</v>
      </c>
      <c r="J52" s="18">
        <v>0</v>
      </c>
      <c r="K52" s="19">
        <v>0</v>
      </c>
      <c r="L52" s="27" t="s">
        <v>153</v>
      </c>
      <c r="M52" s="27" t="s">
        <v>153</v>
      </c>
      <c r="N52" s="28" t="s">
        <v>153</v>
      </c>
      <c r="P52" s="100">
        <v>0</v>
      </c>
      <c r="Q52" s="18">
        <v>0</v>
      </c>
      <c r="R52" s="19">
        <v>0</v>
      </c>
      <c r="S52" s="27" t="s">
        <v>153</v>
      </c>
      <c r="T52" s="27" t="s">
        <v>153</v>
      </c>
      <c r="U52" s="28" t="s">
        <v>153</v>
      </c>
    </row>
    <row r="53" spans="1:21" x14ac:dyDescent="0.2">
      <c r="A53" s="17" t="s">
        <v>164</v>
      </c>
      <c r="I53" s="100">
        <v>0</v>
      </c>
      <c r="J53" s="18">
        <v>0</v>
      </c>
      <c r="K53" s="19">
        <v>0</v>
      </c>
      <c r="L53" s="27" t="s">
        <v>153</v>
      </c>
      <c r="M53" s="27" t="s">
        <v>153</v>
      </c>
      <c r="N53" s="28" t="s">
        <v>153</v>
      </c>
      <c r="P53" s="100">
        <v>0</v>
      </c>
      <c r="Q53" s="18">
        <v>0</v>
      </c>
      <c r="R53" s="19">
        <v>0</v>
      </c>
      <c r="S53" s="27" t="s">
        <v>153</v>
      </c>
      <c r="T53" s="27" t="s">
        <v>153</v>
      </c>
      <c r="U53" s="28" t="s">
        <v>153</v>
      </c>
    </row>
    <row r="54" spans="1:21" x14ac:dyDescent="0.2">
      <c r="A54" s="17" t="s">
        <v>165</v>
      </c>
      <c r="I54" s="100">
        <v>0</v>
      </c>
      <c r="J54" s="18">
        <v>0</v>
      </c>
      <c r="K54" s="19">
        <v>0</v>
      </c>
      <c r="L54" s="27" t="s">
        <v>153</v>
      </c>
      <c r="M54" s="27" t="s">
        <v>153</v>
      </c>
      <c r="N54" s="28" t="s">
        <v>153</v>
      </c>
      <c r="P54" s="100">
        <v>0</v>
      </c>
      <c r="Q54" s="18">
        <v>0</v>
      </c>
      <c r="R54" s="19">
        <v>0</v>
      </c>
      <c r="S54" s="27" t="s">
        <v>153</v>
      </c>
      <c r="T54" s="27" t="s">
        <v>153</v>
      </c>
      <c r="U54" s="28" t="s">
        <v>153</v>
      </c>
    </row>
    <row r="55" spans="1:21" x14ac:dyDescent="0.2">
      <c r="A55" s="17" t="s">
        <v>166</v>
      </c>
      <c r="I55" s="100">
        <v>0</v>
      </c>
      <c r="J55" s="18">
        <v>0</v>
      </c>
      <c r="K55" s="19">
        <v>0</v>
      </c>
      <c r="L55" s="27" t="s">
        <v>153</v>
      </c>
      <c r="M55" s="27" t="s">
        <v>153</v>
      </c>
      <c r="N55" s="28" t="s">
        <v>153</v>
      </c>
      <c r="P55" s="100">
        <v>0</v>
      </c>
      <c r="Q55" s="18">
        <v>0</v>
      </c>
      <c r="R55" s="19">
        <v>0</v>
      </c>
      <c r="S55" s="27" t="s">
        <v>153</v>
      </c>
      <c r="T55" s="27" t="s">
        <v>153</v>
      </c>
      <c r="U55" s="28" t="s">
        <v>153</v>
      </c>
    </row>
    <row r="56" spans="1:21" x14ac:dyDescent="0.2">
      <c r="A56" s="17" t="s">
        <v>167</v>
      </c>
      <c r="I56" s="100">
        <v>116728</v>
      </c>
      <c r="J56" s="18">
        <v>117062</v>
      </c>
      <c r="K56" s="19">
        <v>131838</v>
      </c>
      <c r="L56" s="27">
        <v>2.7425828228152591</v>
      </c>
      <c r="M56" s="27">
        <v>2.7101348886053116</v>
      </c>
      <c r="N56" s="28">
        <v>2.9694714602975822</v>
      </c>
      <c r="P56" s="100">
        <v>262299</v>
      </c>
      <c r="Q56" s="18">
        <v>276613</v>
      </c>
      <c r="R56" s="19">
        <v>292406</v>
      </c>
      <c r="S56" s="27">
        <v>2.3973221544395003</v>
      </c>
      <c r="T56" s="27">
        <v>2.1070639847018806</v>
      </c>
      <c r="U56" s="28">
        <v>2.1568830227726474</v>
      </c>
    </row>
    <row r="57" spans="1:21" x14ac:dyDescent="0.2">
      <c r="A57" s="17" t="s">
        <v>168</v>
      </c>
      <c r="I57" s="100">
        <v>0</v>
      </c>
      <c r="J57" s="18">
        <v>0</v>
      </c>
      <c r="K57" s="19">
        <v>248</v>
      </c>
      <c r="L57" s="27" t="s">
        <v>153</v>
      </c>
      <c r="M57" s="27" t="s">
        <v>153</v>
      </c>
      <c r="N57" s="28">
        <v>5.5858623625494961E-3</v>
      </c>
      <c r="P57" s="100">
        <v>0</v>
      </c>
      <c r="Q57" s="18">
        <v>0</v>
      </c>
      <c r="R57" s="19">
        <v>0</v>
      </c>
      <c r="S57" s="27" t="s">
        <v>153</v>
      </c>
      <c r="T57" s="27" t="s">
        <v>153</v>
      </c>
      <c r="U57" s="28" t="s">
        <v>153</v>
      </c>
    </row>
    <row r="58" spans="1:21" x14ac:dyDescent="0.2">
      <c r="A58" s="17" t="s">
        <v>169</v>
      </c>
      <c r="I58" s="100">
        <v>0</v>
      </c>
      <c r="J58" s="18">
        <v>0</v>
      </c>
      <c r="K58" s="19">
        <v>0</v>
      </c>
      <c r="L58" s="27" t="s">
        <v>153</v>
      </c>
      <c r="M58" s="27" t="s">
        <v>153</v>
      </c>
      <c r="N58" s="28" t="s">
        <v>153</v>
      </c>
      <c r="P58" s="100">
        <v>133042</v>
      </c>
      <c r="Q58" s="18">
        <v>143349</v>
      </c>
      <c r="R58" s="19">
        <v>148677</v>
      </c>
      <c r="S58" s="27">
        <v>1.2159578727747342</v>
      </c>
      <c r="T58" s="27">
        <v>1.0919425881756457</v>
      </c>
      <c r="U58" s="28">
        <v>1.0966905507300426</v>
      </c>
    </row>
    <row r="59" spans="1:21" x14ac:dyDescent="0.2">
      <c r="A59" s="17" t="s">
        <v>170</v>
      </c>
      <c r="I59" s="100">
        <v>203450</v>
      </c>
      <c r="J59" s="18">
        <v>196631</v>
      </c>
      <c r="K59" s="19">
        <v>202838</v>
      </c>
      <c r="L59" s="27">
        <v>4.7801596472291523</v>
      </c>
      <c r="M59" s="27">
        <v>4.5522589164831544</v>
      </c>
      <c r="N59" s="28">
        <v>4.5686497979629621</v>
      </c>
      <c r="P59" s="100">
        <v>93058</v>
      </c>
      <c r="Q59" s="18">
        <v>102452</v>
      </c>
      <c r="R59" s="19">
        <v>123920</v>
      </c>
      <c r="S59" s="27">
        <v>0.85051793963313249</v>
      </c>
      <c r="T59" s="27">
        <v>0.78041494564853087</v>
      </c>
      <c r="U59" s="28">
        <v>0.91407475969024732</v>
      </c>
    </row>
    <row r="60" spans="1:21" x14ac:dyDescent="0.2">
      <c r="A60" s="17" t="s">
        <v>171</v>
      </c>
      <c r="I60" s="100">
        <v>10790</v>
      </c>
      <c r="J60" s="18">
        <v>10635</v>
      </c>
      <c r="K60" s="19">
        <v>16433</v>
      </c>
      <c r="L60" s="27">
        <v>0.25351645413419782</v>
      </c>
      <c r="M60" s="27">
        <v>0.2462138400191137</v>
      </c>
      <c r="N60" s="28">
        <v>0.37013095243458011</v>
      </c>
      <c r="P60" s="100">
        <v>91739</v>
      </c>
      <c r="Q60" s="18">
        <v>99959</v>
      </c>
      <c r="R60" s="19">
        <v>110790</v>
      </c>
      <c r="S60" s="27">
        <v>0.83846273575623742</v>
      </c>
      <c r="T60" s="27">
        <v>0.76142483848125453</v>
      </c>
      <c r="U60" s="28">
        <v>0.81722355250227963</v>
      </c>
    </row>
    <row r="61" spans="1:21" x14ac:dyDescent="0.2">
      <c r="A61" s="17" t="s">
        <v>172</v>
      </c>
      <c r="I61" s="100">
        <v>19861</v>
      </c>
      <c r="J61" s="18">
        <v>21439</v>
      </c>
      <c r="K61" s="19">
        <v>21981</v>
      </c>
      <c r="L61" s="27">
        <v>0.46664414231318846</v>
      </c>
      <c r="M61" s="27">
        <v>0.49634024599621801</v>
      </c>
      <c r="N61" s="28">
        <v>0.4950920991580664</v>
      </c>
      <c r="P61" s="100">
        <v>108539</v>
      </c>
      <c r="Q61" s="18">
        <v>134622</v>
      </c>
      <c r="R61" s="19">
        <v>119681</v>
      </c>
      <c r="S61" s="27">
        <v>0.99200892615186831</v>
      </c>
      <c r="T61" s="27">
        <v>1.025465787032918</v>
      </c>
      <c r="U61" s="28">
        <v>0.882806498664368</v>
      </c>
    </row>
    <row r="62" spans="1:21" x14ac:dyDescent="0.2">
      <c r="A62" s="17" t="s">
        <v>173</v>
      </c>
      <c r="I62" s="100">
        <v>0</v>
      </c>
      <c r="J62" s="18">
        <v>0</v>
      </c>
      <c r="K62" s="19">
        <v>0</v>
      </c>
      <c r="L62" s="27" t="s">
        <v>153</v>
      </c>
      <c r="M62" s="27" t="s">
        <v>153</v>
      </c>
      <c r="N62" s="28" t="s">
        <v>153</v>
      </c>
      <c r="P62" s="100">
        <v>0</v>
      </c>
      <c r="Q62" s="18">
        <v>0</v>
      </c>
      <c r="R62" s="19">
        <v>0</v>
      </c>
      <c r="S62" s="27" t="s">
        <v>153</v>
      </c>
      <c r="T62" s="27" t="s">
        <v>153</v>
      </c>
      <c r="U62" s="28" t="s">
        <v>153</v>
      </c>
    </row>
    <row r="63" spans="1:21" x14ac:dyDescent="0.2">
      <c r="A63" s="17" t="s">
        <v>174</v>
      </c>
      <c r="I63" s="100">
        <v>0</v>
      </c>
      <c r="J63" s="18">
        <v>0</v>
      </c>
      <c r="K63" s="19">
        <v>0</v>
      </c>
      <c r="L63" s="27" t="s">
        <v>153</v>
      </c>
      <c r="M63" s="27" t="s">
        <v>153</v>
      </c>
      <c r="N63" s="28" t="s">
        <v>153</v>
      </c>
      <c r="P63" s="100">
        <v>0</v>
      </c>
      <c r="Q63" s="18">
        <v>0</v>
      </c>
      <c r="R63" s="19">
        <v>0</v>
      </c>
      <c r="S63" s="27" t="s">
        <v>153</v>
      </c>
      <c r="T63" s="27" t="s">
        <v>153</v>
      </c>
      <c r="U63" s="28" t="s">
        <v>153</v>
      </c>
    </row>
    <row r="64" spans="1:21" x14ac:dyDescent="0.2">
      <c r="A64" s="17" t="s">
        <v>175</v>
      </c>
      <c r="I64" s="100">
        <v>0</v>
      </c>
      <c r="J64" s="18">
        <v>0</v>
      </c>
      <c r="K64" s="19">
        <v>0</v>
      </c>
      <c r="L64" s="27" t="s">
        <v>153</v>
      </c>
      <c r="M64" s="27" t="s">
        <v>153</v>
      </c>
      <c r="N64" s="28" t="s">
        <v>153</v>
      </c>
      <c r="P64" s="100">
        <v>0</v>
      </c>
      <c r="Q64" s="18">
        <v>0</v>
      </c>
      <c r="R64" s="19">
        <v>0</v>
      </c>
      <c r="S64" s="27" t="s">
        <v>153</v>
      </c>
      <c r="T64" s="27" t="s">
        <v>153</v>
      </c>
      <c r="U64" s="28" t="s">
        <v>153</v>
      </c>
    </row>
    <row r="65" spans="1:21" x14ac:dyDescent="0.2">
      <c r="A65" s="17" t="s">
        <v>176</v>
      </c>
      <c r="I65" s="100">
        <v>0</v>
      </c>
      <c r="J65" s="18">
        <v>0</v>
      </c>
      <c r="K65" s="19">
        <v>0</v>
      </c>
      <c r="L65" s="27" t="s">
        <v>153</v>
      </c>
      <c r="M65" s="27" t="s">
        <v>153</v>
      </c>
      <c r="N65" s="28" t="s">
        <v>153</v>
      </c>
      <c r="P65" s="100">
        <v>71823</v>
      </c>
      <c r="Q65" s="18">
        <v>168</v>
      </c>
      <c r="R65" s="19">
        <v>221</v>
      </c>
      <c r="S65" s="27">
        <v>0.65643738290389297</v>
      </c>
      <c r="T65" s="27">
        <v>1.2797184131979188E-3</v>
      </c>
      <c r="U65" s="28">
        <v>1.6301688338568807E-3</v>
      </c>
    </row>
    <row r="66" spans="1:21" x14ac:dyDescent="0.2">
      <c r="A66" s="17" t="s">
        <v>177</v>
      </c>
      <c r="I66" s="100">
        <v>94660</v>
      </c>
      <c r="J66" s="18">
        <v>59339</v>
      </c>
      <c r="K66" s="19">
        <v>0</v>
      </c>
      <c r="L66" s="27">
        <v>2.2240841101337505</v>
      </c>
      <c r="M66" s="27">
        <v>1.3737736768118654</v>
      </c>
      <c r="N66" s="28" t="s">
        <v>153</v>
      </c>
      <c r="P66" s="100">
        <v>114484</v>
      </c>
      <c r="Q66" s="18">
        <v>94147</v>
      </c>
      <c r="R66" s="19">
        <v>0</v>
      </c>
      <c r="S66" s="27">
        <v>1.0463441703127032</v>
      </c>
      <c r="T66" s="27">
        <v>0.71715267528181226</v>
      </c>
      <c r="U66" s="28" t="s">
        <v>153</v>
      </c>
    </row>
    <row r="67" spans="1:21" x14ac:dyDescent="0.2">
      <c r="A67" s="17" t="s">
        <v>178</v>
      </c>
      <c r="I67" s="100">
        <v>14027</v>
      </c>
      <c r="J67" s="18">
        <v>19086</v>
      </c>
      <c r="K67" s="19">
        <v>23080</v>
      </c>
      <c r="L67" s="27">
        <v>0.32957139037445721</v>
      </c>
      <c r="M67" s="27">
        <v>0.44186528919650248</v>
      </c>
      <c r="N67" s="28">
        <v>0.51984557793404174</v>
      </c>
      <c r="P67" s="100">
        <v>14234</v>
      </c>
      <c r="Q67" s="18">
        <v>12487</v>
      </c>
      <c r="R67" s="19">
        <v>11386</v>
      </c>
      <c r="S67" s="27">
        <v>0.13009383774353636</v>
      </c>
      <c r="T67" s="27">
        <v>9.5118118009538163E-2</v>
      </c>
      <c r="U67" s="28">
        <v>8.398688842667168E-2</v>
      </c>
    </row>
    <row r="68" spans="1:21" x14ac:dyDescent="0.2">
      <c r="A68" s="17" t="s">
        <v>179</v>
      </c>
      <c r="I68" s="100">
        <v>0</v>
      </c>
      <c r="J68" s="18">
        <v>0</v>
      </c>
      <c r="K68" s="19">
        <v>0</v>
      </c>
      <c r="L68" s="27" t="s">
        <v>153</v>
      </c>
      <c r="M68" s="27" t="s">
        <v>153</v>
      </c>
      <c r="N68" s="28" t="s">
        <v>153</v>
      </c>
      <c r="P68" s="100">
        <v>0</v>
      </c>
      <c r="Q68" s="18">
        <v>0</v>
      </c>
      <c r="R68" s="19">
        <v>0</v>
      </c>
      <c r="S68" s="27" t="s">
        <v>153</v>
      </c>
      <c r="T68" s="27" t="s">
        <v>153</v>
      </c>
      <c r="U68" s="28" t="s">
        <v>153</v>
      </c>
    </row>
    <row r="69" spans="1:21" x14ac:dyDescent="0.2">
      <c r="A69" s="17" t="s">
        <v>180</v>
      </c>
      <c r="I69" s="100">
        <v>0</v>
      </c>
      <c r="J69" s="18">
        <v>0</v>
      </c>
      <c r="K69" s="19">
        <v>498</v>
      </c>
      <c r="L69" s="27" t="s">
        <v>153</v>
      </c>
      <c r="M69" s="27" t="s">
        <v>153</v>
      </c>
      <c r="N69" s="28">
        <v>1.1216772002216326E-2</v>
      </c>
      <c r="P69" s="100">
        <v>0</v>
      </c>
      <c r="Q69" s="18">
        <v>0</v>
      </c>
      <c r="R69" s="19">
        <v>0</v>
      </c>
      <c r="S69" s="27" t="s">
        <v>153</v>
      </c>
      <c r="T69" s="27" t="s">
        <v>153</v>
      </c>
      <c r="U69" s="28" t="s">
        <v>153</v>
      </c>
    </row>
    <row r="70" spans="1:21" x14ac:dyDescent="0.2">
      <c r="A70" s="17" t="s">
        <v>5</v>
      </c>
      <c r="I70" s="100" t="s">
        <v>5</v>
      </c>
      <c r="J70" s="18" t="s">
        <v>5</v>
      </c>
      <c r="K70" s="19" t="s">
        <v>5</v>
      </c>
      <c r="L70" s="27" t="s">
        <v>5</v>
      </c>
      <c r="M70" s="27" t="s">
        <v>5</v>
      </c>
      <c r="N70" s="28" t="s">
        <v>5</v>
      </c>
      <c r="P70" s="100" t="s">
        <v>5</v>
      </c>
      <c r="Q70" s="18" t="s">
        <v>5</v>
      </c>
      <c r="R70" s="19" t="s">
        <v>5</v>
      </c>
      <c r="S70" s="27" t="s">
        <v>5</v>
      </c>
      <c r="T70" s="27" t="s">
        <v>5</v>
      </c>
      <c r="U70" s="28" t="s">
        <v>5</v>
      </c>
    </row>
    <row r="71" spans="1:21" x14ac:dyDescent="0.2">
      <c r="A71" s="17" t="s">
        <v>5</v>
      </c>
      <c r="I71" s="100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100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3.5" thickBot="1" x14ac:dyDescent="0.25">
      <c r="A72" s="20" t="s">
        <v>4</v>
      </c>
      <c r="I72" s="101">
        <v>4256134</v>
      </c>
      <c r="J72" s="21">
        <v>4319416</v>
      </c>
      <c r="K72" s="22">
        <v>4439780</v>
      </c>
      <c r="L72" s="23">
        <v>100</v>
      </c>
      <c r="M72" s="23">
        <v>100</v>
      </c>
      <c r="N72" s="48">
        <v>100</v>
      </c>
      <c r="P72" s="101">
        <v>10941333</v>
      </c>
      <c r="Q72" s="21">
        <v>13127888</v>
      </c>
      <c r="R72" s="22">
        <v>13556878</v>
      </c>
      <c r="S72" s="23">
        <v>100</v>
      </c>
      <c r="T72" s="23">
        <v>100</v>
      </c>
      <c r="U72" s="48">
        <v>100</v>
      </c>
    </row>
    <row r="73" spans="1:21" x14ac:dyDescent="0.2">
      <c r="A73" s="50"/>
      <c r="I73" s="50"/>
      <c r="J73" s="50"/>
      <c r="K73" s="50"/>
      <c r="L73" s="50"/>
      <c r="M73" s="50"/>
      <c r="N73" s="50"/>
    </row>
    <row r="74" spans="1:21" x14ac:dyDescent="0.2">
      <c r="A74" s="61" t="str">
        <f>+Innhold!B53</f>
        <v>Finans Norge / Skadeforsikringsstatistikk</v>
      </c>
      <c r="B74" s="109"/>
      <c r="C74" s="109"/>
      <c r="D74" s="109"/>
      <c r="E74" s="109"/>
      <c r="F74" s="109"/>
      <c r="G74" s="109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98"/>
      <c r="U74" s="188">
        <f>Innhold!H27</f>
        <v>10</v>
      </c>
    </row>
    <row r="75" spans="1:21" x14ac:dyDescent="0.2">
      <c r="A75" s="26" t="str">
        <f>+Innhold!B54</f>
        <v>Premiestatistikk skadeforsikring 4. kvartal 2021</v>
      </c>
      <c r="T75" s="25"/>
      <c r="U75" s="187"/>
    </row>
    <row r="82" ht="12.75" customHeight="1" x14ac:dyDescent="0.2"/>
    <row r="83" ht="12.75" customHeight="1" x14ac:dyDescent="0.2"/>
  </sheetData>
  <mergeCells count="6">
    <mergeCell ref="U74:U75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1945018</v>
      </c>
      <c r="C7" s="18">
        <v>1979117</v>
      </c>
      <c r="D7" s="19">
        <v>2086733</v>
      </c>
      <c r="E7" s="82">
        <v>20.217704724454464</v>
      </c>
      <c r="F7" s="82">
        <v>19.367232892326705</v>
      </c>
      <c r="G7" s="83">
        <v>18.943200890072166</v>
      </c>
      <c r="I7" s="100">
        <v>742289</v>
      </c>
      <c r="J7" s="18">
        <v>811876</v>
      </c>
      <c r="K7" s="19">
        <v>894570</v>
      </c>
      <c r="L7" s="82">
        <v>19.60808605813515</v>
      </c>
      <c r="M7" s="82">
        <v>20.030963915319244</v>
      </c>
      <c r="N7" s="83">
        <v>20.460642933110712</v>
      </c>
      <c r="P7" s="100">
        <v>1202729</v>
      </c>
      <c r="Q7" s="18">
        <v>1167241</v>
      </c>
      <c r="R7" s="19">
        <v>1192163</v>
      </c>
      <c r="S7" s="82">
        <v>20.613230094281789</v>
      </c>
      <c r="T7" s="82">
        <v>18.930926763792922</v>
      </c>
      <c r="U7" s="83">
        <v>17.944570898909113</v>
      </c>
    </row>
    <row r="8" spans="1:21" x14ac:dyDescent="0.2">
      <c r="A8" s="17" t="s">
        <v>157</v>
      </c>
      <c r="B8" s="18">
        <v>767023</v>
      </c>
      <c r="C8" s="18">
        <v>876876</v>
      </c>
      <c r="D8" s="19">
        <v>1013742</v>
      </c>
      <c r="E8" s="82">
        <v>7.972905408004058</v>
      </c>
      <c r="F8" s="82">
        <v>8.5809286210425508</v>
      </c>
      <c r="G8" s="83">
        <v>9.2026715237184327</v>
      </c>
      <c r="I8" s="100">
        <v>335491</v>
      </c>
      <c r="J8" s="18">
        <v>375615</v>
      </c>
      <c r="K8" s="19">
        <v>490192</v>
      </c>
      <c r="L8" s="82">
        <v>8.8622307480372466</v>
      </c>
      <c r="M8" s="82">
        <v>9.2673394841732453</v>
      </c>
      <c r="N8" s="83">
        <v>11.211692188053933</v>
      </c>
      <c r="P8" s="100">
        <v>431532</v>
      </c>
      <c r="Q8" s="18">
        <v>501261</v>
      </c>
      <c r="R8" s="19">
        <v>523550</v>
      </c>
      <c r="S8" s="82">
        <v>7.3959041555043639</v>
      </c>
      <c r="T8" s="82">
        <v>8.1297138127821107</v>
      </c>
      <c r="U8" s="83">
        <v>7.8805331939708463</v>
      </c>
    </row>
    <row r="9" spans="1:21" x14ac:dyDescent="0.2">
      <c r="A9" s="17" t="s">
        <v>82</v>
      </c>
      <c r="B9" s="18">
        <v>2017059</v>
      </c>
      <c r="C9" s="18">
        <v>2214778</v>
      </c>
      <c r="D9" s="19">
        <v>2592143</v>
      </c>
      <c r="E9" s="82">
        <v>20.966542866854393</v>
      </c>
      <c r="F9" s="82">
        <v>21.673363086063912</v>
      </c>
      <c r="G9" s="83">
        <v>23.531273806852308</v>
      </c>
      <c r="I9" s="100">
        <v>801962</v>
      </c>
      <c r="J9" s="18">
        <v>859645</v>
      </c>
      <c r="K9" s="19">
        <v>896942</v>
      </c>
      <c r="L9" s="82">
        <v>21.184390326886405</v>
      </c>
      <c r="M9" s="82">
        <v>21.209541820406823</v>
      </c>
      <c r="N9" s="83">
        <v>20.514895417586313</v>
      </c>
      <c r="P9" s="100">
        <v>1215097</v>
      </c>
      <c r="Q9" s="18">
        <v>1355133</v>
      </c>
      <c r="R9" s="19">
        <v>1695201</v>
      </c>
      <c r="S9" s="82">
        <v>20.825201726965524</v>
      </c>
      <c r="T9" s="82">
        <v>21.978257770416729</v>
      </c>
      <c r="U9" s="83">
        <v>25.516355173245291</v>
      </c>
    </row>
    <row r="10" spans="1:21" x14ac:dyDescent="0.2">
      <c r="A10" s="17" t="s">
        <v>84</v>
      </c>
      <c r="B10" s="18">
        <v>1026776</v>
      </c>
      <c r="C10" s="18">
        <v>1038407</v>
      </c>
      <c r="D10" s="19">
        <v>1068128</v>
      </c>
      <c r="E10" s="82">
        <v>10.672936695781971</v>
      </c>
      <c r="F10" s="82">
        <v>10.161637844565176</v>
      </c>
      <c r="G10" s="83">
        <v>9.6963834282157819</v>
      </c>
      <c r="I10" s="100">
        <v>303915</v>
      </c>
      <c r="J10" s="18">
        <v>345863</v>
      </c>
      <c r="K10" s="19">
        <v>379814</v>
      </c>
      <c r="L10" s="82">
        <v>8.0281284976042286</v>
      </c>
      <c r="M10" s="82">
        <v>8.5332849753460618</v>
      </c>
      <c r="N10" s="83">
        <v>8.687121896549753</v>
      </c>
      <c r="P10" s="100">
        <v>722861</v>
      </c>
      <c r="Q10" s="18">
        <v>692544</v>
      </c>
      <c r="R10" s="19">
        <v>688314</v>
      </c>
      <c r="S10" s="82">
        <v>12.388908988793508</v>
      </c>
      <c r="T10" s="82">
        <v>11.232041836008335</v>
      </c>
      <c r="U10" s="83">
        <v>10.360579361808517</v>
      </c>
    </row>
    <row r="11" spans="1:21" x14ac:dyDescent="0.2">
      <c r="A11" s="17" t="s">
        <v>152</v>
      </c>
      <c r="B11" s="18">
        <v>595924</v>
      </c>
      <c r="C11" s="18">
        <v>572586</v>
      </c>
      <c r="D11" s="19">
        <v>562515</v>
      </c>
      <c r="E11" s="82">
        <v>6.1943979285619992</v>
      </c>
      <c r="F11" s="82">
        <v>5.6032091144110119</v>
      </c>
      <c r="G11" s="83">
        <v>5.1064676931255431</v>
      </c>
      <c r="I11" s="100">
        <v>340187</v>
      </c>
      <c r="J11" s="18">
        <v>309970</v>
      </c>
      <c r="K11" s="19">
        <v>284304</v>
      </c>
      <c r="L11" s="82">
        <v>8.986278891185</v>
      </c>
      <c r="M11" s="82">
        <v>7.6477169972157153</v>
      </c>
      <c r="N11" s="83">
        <v>6.5026131308395181</v>
      </c>
      <c r="P11" s="100">
        <v>255737</v>
      </c>
      <c r="Q11" s="18">
        <v>262616</v>
      </c>
      <c r="R11" s="19">
        <v>278211</v>
      </c>
      <c r="S11" s="82">
        <v>4.3830036729981083</v>
      </c>
      <c r="T11" s="82">
        <v>4.2592440318668059</v>
      </c>
      <c r="U11" s="83">
        <v>4.1876631084477571</v>
      </c>
    </row>
    <row r="12" spans="1:21" x14ac:dyDescent="0.2">
      <c r="A12" s="17" t="s">
        <v>158</v>
      </c>
      <c r="B12" s="18">
        <v>463483</v>
      </c>
      <c r="C12" s="18">
        <v>612007</v>
      </c>
      <c r="D12" s="19">
        <v>665189</v>
      </c>
      <c r="E12" s="82">
        <v>4.8177253057834575</v>
      </c>
      <c r="F12" s="82">
        <v>5.9889749321208345</v>
      </c>
      <c r="G12" s="83">
        <v>6.0385343294356364</v>
      </c>
      <c r="I12" s="100">
        <v>463483</v>
      </c>
      <c r="J12" s="18">
        <v>612007</v>
      </c>
      <c r="K12" s="19">
        <v>639821</v>
      </c>
      <c r="L12" s="82">
        <v>12.243229457101823</v>
      </c>
      <c r="M12" s="82">
        <v>15.099707508194335</v>
      </c>
      <c r="N12" s="83">
        <v>14.634013014192103</v>
      </c>
      <c r="P12" s="100">
        <v>0</v>
      </c>
      <c r="Q12" s="18">
        <v>0</v>
      </c>
      <c r="R12" s="19">
        <v>25368</v>
      </c>
      <c r="S12" s="82" t="s">
        <v>153</v>
      </c>
      <c r="T12" s="82" t="s">
        <v>153</v>
      </c>
      <c r="U12" s="83">
        <v>0.38184197510200063</v>
      </c>
    </row>
    <row r="13" spans="1:21" x14ac:dyDescent="0.2">
      <c r="A13" s="17" t="s">
        <v>159</v>
      </c>
      <c r="B13" s="18">
        <v>57485</v>
      </c>
      <c r="C13" s="18">
        <v>63143</v>
      </c>
      <c r="D13" s="19">
        <v>72042</v>
      </c>
      <c r="E13" s="82">
        <v>0.59753419047292355</v>
      </c>
      <c r="F13" s="82">
        <v>0.61790444249641885</v>
      </c>
      <c r="G13" s="83">
        <v>0.65399170786227989</v>
      </c>
      <c r="I13" s="100">
        <v>40500</v>
      </c>
      <c r="J13" s="18">
        <v>45678</v>
      </c>
      <c r="K13" s="19">
        <v>53614</v>
      </c>
      <c r="L13" s="82">
        <v>1.0698359875391843</v>
      </c>
      <c r="M13" s="82">
        <v>1.1269878278504999</v>
      </c>
      <c r="N13" s="83">
        <v>1.2262616790366296</v>
      </c>
      <c r="P13" s="100">
        <v>16985</v>
      </c>
      <c r="Q13" s="18">
        <v>17465</v>
      </c>
      <c r="R13" s="19">
        <v>18428</v>
      </c>
      <c r="S13" s="82">
        <v>0.29110108191569023</v>
      </c>
      <c r="T13" s="82">
        <v>0.28325653051053157</v>
      </c>
      <c r="U13" s="83">
        <v>0.27738031840033378</v>
      </c>
    </row>
    <row r="14" spans="1:21" x14ac:dyDescent="0.2">
      <c r="A14" s="17" t="s">
        <v>160</v>
      </c>
      <c r="B14" s="18">
        <v>208085</v>
      </c>
      <c r="C14" s="18">
        <v>232171</v>
      </c>
      <c r="D14" s="19">
        <v>163336</v>
      </c>
      <c r="E14" s="82">
        <v>2.1629625471785388</v>
      </c>
      <c r="F14" s="82">
        <v>2.2719777698056167</v>
      </c>
      <c r="G14" s="83">
        <v>1.4827515837343959</v>
      </c>
      <c r="I14" s="100">
        <v>12302</v>
      </c>
      <c r="J14" s="18">
        <v>11332</v>
      </c>
      <c r="K14" s="19">
        <v>10920</v>
      </c>
      <c r="L14" s="82">
        <v>0.32496598317795178</v>
      </c>
      <c r="M14" s="82">
        <v>0.27958811824514784</v>
      </c>
      <c r="N14" s="83">
        <v>0.24976270256052513</v>
      </c>
      <c r="P14" s="100">
        <v>195783</v>
      </c>
      <c r="Q14" s="18">
        <v>220839</v>
      </c>
      <c r="R14" s="19">
        <v>152416</v>
      </c>
      <c r="S14" s="82">
        <v>3.3554691269178436</v>
      </c>
      <c r="T14" s="82">
        <v>3.5816827335479693</v>
      </c>
      <c r="U14" s="83">
        <v>2.2941826898906705</v>
      </c>
    </row>
    <row r="15" spans="1:21" x14ac:dyDescent="0.2">
      <c r="A15" s="17" t="s">
        <v>161</v>
      </c>
      <c r="B15" s="18">
        <v>534074</v>
      </c>
      <c r="C15" s="18">
        <v>364010</v>
      </c>
      <c r="D15" s="19">
        <v>322798</v>
      </c>
      <c r="E15" s="82">
        <v>5.5514912628100586</v>
      </c>
      <c r="F15" s="82">
        <v>3.5621271734494946</v>
      </c>
      <c r="G15" s="83">
        <v>2.9303352948908725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534074</v>
      </c>
      <c r="Q15" s="18">
        <v>364010</v>
      </c>
      <c r="R15" s="19">
        <v>322798</v>
      </c>
      <c r="S15" s="82">
        <v>9.1533423151628099</v>
      </c>
      <c r="T15" s="82">
        <v>5.9037051057050443</v>
      </c>
      <c r="U15" s="83">
        <v>4.8587916224761747</v>
      </c>
    </row>
    <row r="16" spans="1:21" x14ac:dyDescent="0.2">
      <c r="A16" s="17" t="s">
        <v>162</v>
      </c>
      <c r="B16" s="18">
        <v>197758</v>
      </c>
      <c r="C16" s="18">
        <v>223665</v>
      </c>
      <c r="D16" s="19">
        <v>276757</v>
      </c>
      <c r="E16" s="82">
        <v>2.0556174034886392</v>
      </c>
      <c r="F16" s="82">
        <v>2.1887397990428319</v>
      </c>
      <c r="G16" s="83">
        <v>2.5123786554071375</v>
      </c>
      <c r="I16" s="100">
        <v>16714</v>
      </c>
      <c r="J16" s="18">
        <v>21089</v>
      </c>
      <c r="K16" s="19">
        <v>24524</v>
      </c>
      <c r="L16" s="82">
        <v>0.44151206656123276</v>
      </c>
      <c r="M16" s="82">
        <v>0.52031713957570802</v>
      </c>
      <c r="N16" s="83">
        <v>0.56091396681266659</v>
      </c>
      <c r="P16" s="100">
        <v>181044</v>
      </c>
      <c r="Q16" s="18">
        <v>202576</v>
      </c>
      <c r="R16" s="19">
        <v>252233</v>
      </c>
      <c r="S16" s="82">
        <v>3.1028615999025151</v>
      </c>
      <c r="T16" s="82">
        <v>3.2854838204810446</v>
      </c>
      <c r="U16" s="83">
        <v>3.7966393450765898</v>
      </c>
    </row>
    <row r="17" spans="1:21" x14ac:dyDescent="0.2">
      <c r="A17" s="17" t="s">
        <v>163</v>
      </c>
      <c r="B17" s="18">
        <v>713419</v>
      </c>
      <c r="C17" s="18">
        <v>901624</v>
      </c>
      <c r="D17" s="19">
        <v>990927</v>
      </c>
      <c r="E17" s="82">
        <v>7.4157127012786415</v>
      </c>
      <c r="F17" s="82">
        <v>8.8231074713173463</v>
      </c>
      <c r="G17" s="83">
        <v>8.9955587170934379</v>
      </c>
      <c r="I17" s="100">
        <v>107710</v>
      </c>
      <c r="J17" s="18">
        <v>0</v>
      </c>
      <c r="K17" s="19">
        <v>0</v>
      </c>
      <c r="L17" s="82">
        <v>2.8452354127863098</v>
      </c>
      <c r="M17" s="82" t="s">
        <v>153</v>
      </c>
      <c r="N17" s="83" t="s">
        <v>153</v>
      </c>
      <c r="P17" s="100">
        <v>605709</v>
      </c>
      <c r="Q17" s="18">
        <v>901624</v>
      </c>
      <c r="R17" s="19">
        <v>990927</v>
      </c>
      <c r="S17" s="82">
        <v>10.381074196412763</v>
      </c>
      <c r="T17" s="82">
        <v>14.623010939881336</v>
      </c>
      <c r="U17" s="83">
        <v>14.915544105246775</v>
      </c>
    </row>
    <row r="18" spans="1:21" x14ac:dyDescent="0.2">
      <c r="A18" s="17" t="s">
        <v>164</v>
      </c>
      <c r="B18" s="18">
        <v>179066</v>
      </c>
      <c r="C18" s="18">
        <v>199426</v>
      </c>
      <c r="D18" s="19">
        <v>216555</v>
      </c>
      <c r="E18" s="82">
        <v>1.8613213421105426</v>
      </c>
      <c r="F18" s="82">
        <v>1.9515419183328451</v>
      </c>
      <c r="G18" s="83">
        <v>1.965869552429361</v>
      </c>
      <c r="I18" s="100">
        <v>179066</v>
      </c>
      <c r="J18" s="18">
        <v>199426</v>
      </c>
      <c r="K18" s="19">
        <v>216555</v>
      </c>
      <c r="L18" s="82">
        <v>4.7301543443133722</v>
      </c>
      <c r="M18" s="82">
        <v>4.9203265151038522</v>
      </c>
      <c r="N18" s="83">
        <v>4.9530551330581067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49787</v>
      </c>
      <c r="C19" s="18">
        <v>50560</v>
      </c>
      <c r="D19" s="19">
        <v>49969</v>
      </c>
      <c r="E19" s="82">
        <v>0.51751647805645729</v>
      </c>
      <c r="F19" s="82">
        <v>0.49476978624105505</v>
      </c>
      <c r="G19" s="83">
        <v>0.45361471988798568</v>
      </c>
      <c r="I19" s="100">
        <v>48975</v>
      </c>
      <c r="J19" s="18">
        <v>49517</v>
      </c>
      <c r="K19" s="19">
        <v>49969</v>
      </c>
      <c r="L19" s="82">
        <v>1.2937090738205321</v>
      </c>
      <c r="M19" s="82">
        <v>1.221705334552152</v>
      </c>
      <c r="N19" s="83">
        <v>1.1428930846379928</v>
      </c>
      <c r="P19" s="100">
        <v>812</v>
      </c>
      <c r="Q19" s="18">
        <v>1043</v>
      </c>
      <c r="R19" s="19">
        <v>0</v>
      </c>
      <c r="S19" s="82">
        <v>1.3916636945277625E-2</v>
      </c>
      <c r="T19" s="82">
        <v>1.6915921060548778E-2</v>
      </c>
      <c r="U19" s="83" t="s">
        <v>153</v>
      </c>
    </row>
    <row r="20" spans="1:21" x14ac:dyDescent="0.2">
      <c r="A20" s="17" t="s">
        <v>166</v>
      </c>
      <c r="B20" s="18">
        <v>74180</v>
      </c>
      <c r="C20" s="18">
        <v>71279</v>
      </c>
      <c r="D20" s="19">
        <v>68734</v>
      </c>
      <c r="E20" s="82">
        <v>0.77107221447823737</v>
      </c>
      <c r="F20" s="82">
        <v>0.69752166917476588</v>
      </c>
      <c r="G20" s="83">
        <v>0.62396193953812984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74180</v>
      </c>
      <c r="Q20" s="18">
        <v>71279</v>
      </c>
      <c r="R20" s="19">
        <v>68734</v>
      </c>
      <c r="S20" s="82">
        <v>1.2713499120698204</v>
      </c>
      <c r="T20" s="82">
        <v>1.1560402083172161</v>
      </c>
      <c r="U20" s="83">
        <v>1.0345918604801685</v>
      </c>
    </row>
    <row r="21" spans="1:21" x14ac:dyDescent="0.2">
      <c r="A21" s="17" t="s">
        <v>167</v>
      </c>
      <c r="B21" s="18">
        <v>265528</v>
      </c>
      <c r="C21" s="18">
        <v>271468</v>
      </c>
      <c r="D21" s="19">
        <v>322500</v>
      </c>
      <c r="E21" s="82">
        <v>2.7600601640061662</v>
      </c>
      <c r="F21" s="82">
        <v>2.6565301489574118</v>
      </c>
      <c r="G21" s="83">
        <v>2.9276300739233401</v>
      </c>
      <c r="I21" s="100">
        <v>154986</v>
      </c>
      <c r="J21" s="18">
        <v>160930</v>
      </c>
      <c r="K21" s="19">
        <v>187368</v>
      </c>
      <c r="L21" s="82">
        <v>4.0940642065369888</v>
      </c>
      <c r="M21" s="82">
        <v>3.9705361691838728</v>
      </c>
      <c r="N21" s="83">
        <v>4.285488832725318</v>
      </c>
      <c r="P21" s="100">
        <v>110542</v>
      </c>
      <c r="Q21" s="18">
        <v>110538</v>
      </c>
      <c r="R21" s="19">
        <v>135132</v>
      </c>
      <c r="S21" s="82">
        <v>1.8945478832572402</v>
      </c>
      <c r="T21" s="82">
        <v>1.7927632619280356</v>
      </c>
      <c r="U21" s="83">
        <v>2.0340219875230034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82" t="s">
        <v>153</v>
      </c>
      <c r="F22" s="82" t="s">
        <v>153</v>
      </c>
      <c r="G22" s="83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82" t="s">
        <v>153</v>
      </c>
      <c r="F23" s="82" t="s">
        <v>153</v>
      </c>
      <c r="G23" s="83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170</v>
      </c>
      <c r="B24" s="18">
        <v>226450</v>
      </c>
      <c r="C24" s="18">
        <v>241872</v>
      </c>
      <c r="D24" s="19">
        <v>254576</v>
      </c>
      <c r="E24" s="82">
        <v>2.3538595708896852</v>
      </c>
      <c r="F24" s="82">
        <v>2.3669097653816547</v>
      </c>
      <c r="G24" s="83">
        <v>2.3110212517801805</v>
      </c>
      <c r="I24" s="100">
        <v>162314</v>
      </c>
      <c r="J24" s="18">
        <v>172651</v>
      </c>
      <c r="K24" s="19">
        <v>180176</v>
      </c>
      <c r="L24" s="82">
        <v>4.287638481023091</v>
      </c>
      <c r="M24" s="82">
        <v>4.2597218675558617</v>
      </c>
      <c r="N24" s="83">
        <v>4.1209931040792291</v>
      </c>
      <c r="P24" s="100">
        <v>64136</v>
      </c>
      <c r="Q24" s="18">
        <v>69221</v>
      </c>
      <c r="R24" s="19">
        <v>74400</v>
      </c>
      <c r="S24" s="82">
        <v>1.099208654091534</v>
      </c>
      <c r="T24" s="82">
        <v>1.1226624848823079</v>
      </c>
      <c r="U24" s="83">
        <v>1.1198771266000018</v>
      </c>
    </row>
    <row r="25" spans="1:21" x14ac:dyDescent="0.2">
      <c r="A25" s="17" t="s">
        <v>171</v>
      </c>
      <c r="B25" s="18">
        <v>93954</v>
      </c>
      <c r="C25" s="18">
        <v>96367</v>
      </c>
      <c r="D25" s="19">
        <v>101363</v>
      </c>
      <c r="E25" s="82">
        <v>0.97661524452801707</v>
      </c>
      <c r="F25" s="82">
        <v>0.94302768968931472</v>
      </c>
      <c r="G25" s="83">
        <v>0.92016547963749318</v>
      </c>
      <c r="I25" s="100">
        <v>7016</v>
      </c>
      <c r="J25" s="18">
        <v>7214</v>
      </c>
      <c r="K25" s="19">
        <v>7633</v>
      </c>
      <c r="L25" s="82">
        <v>0.18533257502654119</v>
      </c>
      <c r="M25" s="82">
        <v>0.17798700009005441</v>
      </c>
      <c r="N25" s="83">
        <v>0.17458229932641836</v>
      </c>
      <c r="P25" s="100">
        <v>86938</v>
      </c>
      <c r="Q25" s="18">
        <v>89153</v>
      </c>
      <c r="R25" s="19">
        <v>93730</v>
      </c>
      <c r="S25" s="82">
        <v>1.4900056437789977</v>
      </c>
      <c r="T25" s="82">
        <v>1.4459301153510118</v>
      </c>
      <c r="U25" s="83">
        <v>1.410834449949169</v>
      </c>
    </row>
    <row r="26" spans="1:21" x14ac:dyDescent="0.2">
      <c r="A26" s="17" t="s">
        <v>172</v>
      </c>
      <c r="B26" s="18">
        <v>113530</v>
      </c>
      <c r="C26" s="18">
        <v>139892</v>
      </c>
      <c r="D26" s="19">
        <v>150892</v>
      </c>
      <c r="E26" s="82">
        <v>1.1801001416785426</v>
      </c>
      <c r="F26" s="82">
        <v>1.3689544093519319</v>
      </c>
      <c r="G26" s="83">
        <v>1.3697859135331494</v>
      </c>
      <c r="I26" s="100">
        <v>36332</v>
      </c>
      <c r="J26" s="18">
        <v>40660</v>
      </c>
      <c r="K26" s="19">
        <v>46449</v>
      </c>
      <c r="L26" s="82">
        <v>0.95973533578453452</v>
      </c>
      <c r="M26" s="82">
        <v>1.0031815114584992</v>
      </c>
      <c r="N26" s="83">
        <v>1.0623834955342337</v>
      </c>
      <c r="P26" s="100">
        <v>77198</v>
      </c>
      <c r="Q26" s="18">
        <v>99232</v>
      </c>
      <c r="R26" s="19">
        <v>104443</v>
      </c>
      <c r="S26" s="82">
        <v>1.3230745552974656</v>
      </c>
      <c r="T26" s="82">
        <v>1.6093966238546276</v>
      </c>
      <c r="U26" s="83">
        <v>1.5720877249124192</v>
      </c>
    </row>
    <row r="27" spans="1:21" x14ac:dyDescent="0.2">
      <c r="A27" s="17" t="s">
        <v>173</v>
      </c>
      <c r="B27" s="18">
        <v>3536</v>
      </c>
      <c r="C27" s="18">
        <v>4240</v>
      </c>
      <c r="D27" s="19">
        <v>4699</v>
      </c>
      <c r="E27" s="82">
        <v>3.6755343089714843E-2</v>
      </c>
      <c r="F27" s="82">
        <v>4.1491770048696072E-2</v>
      </c>
      <c r="G27" s="83">
        <v>4.2657158813537287E-2</v>
      </c>
      <c r="I27" s="100">
        <v>364</v>
      </c>
      <c r="J27" s="18">
        <v>463</v>
      </c>
      <c r="K27" s="19">
        <v>547</v>
      </c>
      <c r="L27" s="82">
        <v>9.6153160361546457E-3</v>
      </c>
      <c r="M27" s="82">
        <v>1.1423340870764513E-2</v>
      </c>
      <c r="N27" s="83">
        <v>1.251100717038528E-2</v>
      </c>
      <c r="P27" s="100">
        <v>3172</v>
      </c>
      <c r="Q27" s="18">
        <v>3777</v>
      </c>
      <c r="R27" s="19">
        <v>4152</v>
      </c>
      <c r="S27" s="82">
        <v>5.4364005406921947E-2</v>
      </c>
      <c r="T27" s="82">
        <v>6.1257367062025642E-2</v>
      </c>
      <c r="U27" s="83">
        <v>6.2496368678000104E-2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82" t="s">
        <v>153</v>
      </c>
      <c r="F28" s="82" t="s">
        <v>153</v>
      </c>
      <c r="G28" s="83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82" t="s">
        <v>153</v>
      </c>
      <c r="F29" s="82" t="s">
        <v>153</v>
      </c>
      <c r="G29" s="83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12535</v>
      </c>
      <c r="C30" s="18">
        <v>0</v>
      </c>
      <c r="D30" s="19">
        <v>0</v>
      </c>
      <c r="E30" s="82">
        <v>0.13029644389976686</v>
      </c>
      <c r="F30" s="82" t="s">
        <v>153</v>
      </c>
      <c r="G30" s="83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12535</v>
      </c>
      <c r="Q30" s="18">
        <v>0</v>
      </c>
      <c r="R30" s="19">
        <v>0</v>
      </c>
      <c r="S30" s="82">
        <v>0.21483379816386086</v>
      </c>
      <c r="T30" s="82" t="s">
        <v>153</v>
      </c>
      <c r="U30" s="83" t="s">
        <v>153</v>
      </c>
    </row>
    <row r="31" spans="1:21" x14ac:dyDescent="0.2">
      <c r="A31" s="17" t="s">
        <v>177</v>
      </c>
      <c r="B31" s="18">
        <v>64508</v>
      </c>
      <c r="C31" s="18">
        <v>52061</v>
      </c>
      <c r="D31" s="19">
        <v>0</v>
      </c>
      <c r="E31" s="82">
        <v>0.67053554073284083</v>
      </c>
      <c r="F31" s="82">
        <v>0.50945826427008634</v>
      </c>
      <c r="G31" s="83" t="s">
        <v>153</v>
      </c>
      <c r="I31" s="100">
        <v>27073</v>
      </c>
      <c r="J31" s="18">
        <v>22426</v>
      </c>
      <c r="K31" s="19">
        <v>0</v>
      </c>
      <c r="L31" s="82">
        <v>0.71515233804069978</v>
      </c>
      <c r="M31" s="82">
        <v>0.55330419517875806</v>
      </c>
      <c r="N31" s="83" t="s">
        <v>153</v>
      </c>
      <c r="P31" s="100">
        <v>37435</v>
      </c>
      <c r="Q31" s="18">
        <v>29635</v>
      </c>
      <c r="R31" s="19">
        <v>0</v>
      </c>
      <c r="S31" s="82">
        <v>0.64158781286510824</v>
      </c>
      <c r="T31" s="82">
        <v>0.48063597375777861</v>
      </c>
      <c r="U31" s="83" t="s">
        <v>153</v>
      </c>
    </row>
    <row r="32" spans="1:21" x14ac:dyDescent="0.2">
      <c r="A32" s="17" t="s">
        <v>178</v>
      </c>
      <c r="B32" s="18">
        <v>11192</v>
      </c>
      <c r="C32" s="18">
        <v>13345</v>
      </c>
      <c r="D32" s="19">
        <v>15229</v>
      </c>
      <c r="E32" s="82">
        <v>0.11633648186088477</v>
      </c>
      <c r="F32" s="82">
        <v>0.13059143191034175</v>
      </c>
      <c r="G32" s="83">
        <v>0.13824768494815054</v>
      </c>
      <c r="I32" s="100">
        <v>4948</v>
      </c>
      <c r="J32" s="18">
        <v>6743</v>
      </c>
      <c r="K32" s="19">
        <v>8752</v>
      </c>
      <c r="L32" s="82">
        <v>0.1307049004035527</v>
      </c>
      <c r="M32" s="82">
        <v>0.16636627967940629</v>
      </c>
      <c r="N32" s="83">
        <v>0.20017611472616448</v>
      </c>
      <c r="P32" s="100">
        <v>6244</v>
      </c>
      <c r="Q32" s="18">
        <v>6602</v>
      </c>
      <c r="R32" s="19">
        <v>6477</v>
      </c>
      <c r="S32" s="82">
        <v>0.10701413926885897</v>
      </c>
      <c r="T32" s="82">
        <v>0.10707469879361749</v>
      </c>
      <c r="U32" s="83">
        <v>9.7492528884250168E-2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16909</v>
      </c>
      <c r="E33" s="82" t="s">
        <v>153</v>
      </c>
      <c r="F33" s="82" t="s">
        <v>153</v>
      </c>
      <c r="G33" s="83">
        <v>0.15349859510068142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16909</v>
      </c>
      <c r="S33" s="82" t="s">
        <v>153</v>
      </c>
      <c r="T33" s="82" t="s">
        <v>153</v>
      </c>
      <c r="U33" s="83">
        <v>0.25451616039891711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82" t="s">
        <v>153</v>
      </c>
      <c r="F34" s="82" t="s">
        <v>153</v>
      </c>
      <c r="G34" s="83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82" t="s">
        <v>5</v>
      </c>
      <c r="F35" s="82" t="s">
        <v>5</v>
      </c>
      <c r="G35" s="83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82" t="s">
        <v>5</v>
      </c>
      <c r="F36" s="82" t="s">
        <v>5</v>
      </c>
      <c r="G36" s="83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9620370</v>
      </c>
      <c r="C37" s="21">
        <v>10218894</v>
      </c>
      <c r="D37" s="22">
        <v>11015736</v>
      </c>
      <c r="E37" s="86">
        <v>100</v>
      </c>
      <c r="F37" s="86">
        <v>100</v>
      </c>
      <c r="G37" s="87">
        <v>100</v>
      </c>
      <c r="I37" s="101">
        <v>3785627</v>
      </c>
      <c r="J37" s="21">
        <v>4053105</v>
      </c>
      <c r="K37" s="22">
        <v>4372150</v>
      </c>
      <c r="L37" s="86">
        <v>100</v>
      </c>
      <c r="M37" s="86">
        <v>100</v>
      </c>
      <c r="N37" s="87">
        <v>100</v>
      </c>
      <c r="P37" s="101">
        <v>5834743</v>
      </c>
      <c r="Q37" s="21">
        <v>6165789</v>
      </c>
      <c r="R37" s="22">
        <v>6643586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112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31</v>
      </c>
      <c r="D40" s="92"/>
      <c r="E40" s="11"/>
      <c r="F40" s="90" t="s">
        <v>2</v>
      </c>
      <c r="G40" s="12"/>
      <c r="I40" s="32"/>
      <c r="J40" s="90" t="s">
        <v>31</v>
      </c>
      <c r="K40" s="92"/>
      <c r="L40" s="11"/>
      <c r="M40" s="90" t="s">
        <v>2</v>
      </c>
      <c r="N40" s="12"/>
      <c r="P40" s="32"/>
      <c r="Q40" s="90" t="s">
        <v>31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1962060</v>
      </c>
      <c r="C42" s="18">
        <v>1806425</v>
      </c>
      <c r="D42" s="19">
        <v>1622704</v>
      </c>
      <c r="E42" s="82">
        <v>17.031068597431965</v>
      </c>
      <c r="F42" s="82">
        <v>14.71158197729102</v>
      </c>
      <c r="G42" s="83">
        <v>12.884650779738998</v>
      </c>
      <c r="I42" s="100">
        <v>404324</v>
      </c>
      <c r="J42" s="18">
        <v>413124</v>
      </c>
      <c r="K42" s="19">
        <v>415520</v>
      </c>
      <c r="L42" s="82">
        <v>16.31432032273241</v>
      </c>
      <c r="M42" s="82">
        <v>16.329915489394669</v>
      </c>
      <c r="N42" s="83">
        <v>16.177245803657012</v>
      </c>
      <c r="P42" s="100">
        <v>1557736</v>
      </c>
      <c r="Q42" s="18">
        <v>1393301</v>
      </c>
      <c r="R42" s="19">
        <v>1207184</v>
      </c>
      <c r="S42" s="82">
        <v>17.227520441240827</v>
      </c>
      <c r="T42" s="82">
        <v>14.291628402337002</v>
      </c>
      <c r="U42" s="83">
        <v>12.041087063639464</v>
      </c>
    </row>
    <row r="43" spans="1:21" x14ac:dyDescent="0.2">
      <c r="A43" s="17" t="s">
        <v>157</v>
      </c>
      <c r="B43" s="18">
        <v>458128</v>
      </c>
      <c r="C43" s="18">
        <v>491468</v>
      </c>
      <c r="D43" s="19">
        <v>474418</v>
      </c>
      <c r="E43" s="82">
        <v>3.9766415881289618</v>
      </c>
      <c r="F43" s="82">
        <v>4.0025308392074193</v>
      </c>
      <c r="G43" s="83">
        <v>3.7669903159308267</v>
      </c>
      <c r="I43" s="100">
        <v>105249</v>
      </c>
      <c r="J43" s="18">
        <v>131300</v>
      </c>
      <c r="K43" s="19">
        <v>149568</v>
      </c>
      <c r="L43" s="82">
        <v>4.2467573026762286</v>
      </c>
      <c r="M43" s="82">
        <v>5.1900105144158175</v>
      </c>
      <c r="N43" s="83">
        <v>5.8230609846971788</v>
      </c>
      <c r="P43" s="100">
        <v>352879</v>
      </c>
      <c r="Q43" s="18">
        <v>360168</v>
      </c>
      <c r="R43" s="19">
        <v>324850</v>
      </c>
      <c r="S43" s="82">
        <v>3.9026062091295453</v>
      </c>
      <c r="T43" s="82">
        <v>3.69438277760004</v>
      </c>
      <c r="U43" s="83">
        <v>3.2402244667120175</v>
      </c>
    </row>
    <row r="44" spans="1:21" x14ac:dyDescent="0.2">
      <c r="A44" s="17" t="s">
        <v>82</v>
      </c>
      <c r="B44" s="18">
        <v>2180548</v>
      </c>
      <c r="C44" s="18">
        <v>2483255</v>
      </c>
      <c r="D44" s="19">
        <v>2919855</v>
      </c>
      <c r="E44" s="82">
        <v>18.927587621170133</v>
      </c>
      <c r="F44" s="82">
        <v>20.223706770564963</v>
      </c>
      <c r="G44" s="83">
        <v>23.184334297860122</v>
      </c>
      <c r="I44" s="100">
        <v>401831</v>
      </c>
      <c r="J44" s="18">
        <v>404102</v>
      </c>
      <c r="K44" s="19">
        <v>405460</v>
      </c>
      <c r="L44" s="82">
        <v>16.213728716583454</v>
      </c>
      <c r="M44" s="82">
        <v>15.973294964938772</v>
      </c>
      <c r="N44" s="83">
        <v>15.785584529146062</v>
      </c>
      <c r="P44" s="100">
        <v>1778717</v>
      </c>
      <c r="Q44" s="18">
        <v>2079153</v>
      </c>
      <c r="R44" s="19">
        <v>2514395</v>
      </c>
      <c r="S44" s="82">
        <v>19.671422806356507</v>
      </c>
      <c r="T44" s="82">
        <v>21.326678203492413</v>
      </c>
      <c r="U44" s="83">
        <v>25.079895945754544</v>
      </c>
    </row>
    <row r="45" spans="1:21" x14ac:dyDescent="0.2">
      <c r="A45" s="17" t="s">
        <v>84</v>
      </c>
      <c r="B45" s="18">
        <v>1221090</v>
      </c>
      <c r="C45" s="18">
        <v>1148453</v>
      </c>
      <c r="D45" s="19">
        <v>1145531</v>
      </c>
      <c r="E45" s="82">
        <v>10.599302546118976</v>
      </c>
      <c r="F45" s="82">
        <v>9.3530373287381448</v>
      </c>
      <c r="G45" s="83">
        <v>9.0957851169191635</v>
      </c>
      <c r="I45" s="100">
        <v>210272</v>
      </c>
      <c r="J45" s="18">
        <v>214565</v>
      </c>
      <c r="K45" s="19">
        <v>214115</v>
      </c>
      <c r="L45" s="82">
        <v>8.4843955909161703</v>
      </c>
      <c r="M45" s="82">
        <v>8.4812993604389177</v>
      </c>
      <c r="N45" s="83">
        <v>8.3360391443252322</v>
      </c>
      <c r="P45" s="100">
        <v>1010818</v>
      </c>
      <c r="Q45" s="18">
        <v>933888</v>
      </c>
      <c r="R45" s="19">
        <v>931416</v>
      </c>
      <c r="S45" s="82">
        <v>11.178972404421653</v>
      </c>
      <c r="T45" s="82">
        <v>9.579251192241804</v>
      </c>
      <c r="U45" s="83">
        <v>9.2904322360690799</v>
      </c>
    </row>
    <row r="46" spans="1:21" x14ac:dyDescent="0.2">
      <c r="A46" s="17" t="s">
        <v>152</v>
      </c>
      <c r="B46" s="18">
        <v>844507</v>
      </c>
      <c r="C46" s="18">
        <v>833428</v>
      </c>
      <c r="D46" s="19">
        <v>834588</v>
      </c>
      <c r="E46" s="82">
        <v>7.3304876752043642</v>
      </c>
      <c r="F46" s="82">
        <v>6.7874638272663965</v>
      </c>
      <c r="G46" s="83">
        <v>6.6268246858088791</v>
      </c>
      <c r="I46" s="100">
        <v>688839</v>
      </c>
      <c r="J46" s="18">
        <v>676469</v>
      </c>
      <c r="K46" s="19">
        <v>673156</v>
      </c>
      <c r="L46" s="82">
        <v>27.794392855211839</v>
      </c>
      <c r="M46" s="82">
        <v>26.739384788091041</v>
      </c>
      <c r="N46" s="83">
        <v>26.207667684363059</v>
      </c>
      <c r="P46" s="100">
        <v>155668</v>
      </c>
      <c r="Q46" s="18">
        <v>156959</v>
      </c>
      <c r="R46" s="19">
        <v>161432</v>
      </c>
      <c r="S46" s="82">
        <v>1.7215841786073358</v>
      </c>
      <c r="T46" s="82">
        <v>1.6099893005189931</v>
      </c>
      <c r="U46" s="83">
        <v>1.6102075299684606</v>
      </c>
    </row>
    <row r="47" spans="1:21" x14ac:dyDescent="0.2">
      <c r="A47" s="17" t="s">
        <v>158</v>
      </c>
      <c r="B47" s="18">
        <v>227479</v>
      </c>
      <c r="C47" s="18">
        <v>300977</v>
      </c>
      <c r="D47" s="19">
        <v>318374</v>
      </c>
      <c r="E47" s="82">
        <v>1.9745626807922416</v>
      </c>
      <c r="F47" s="82">
        <v>2.4511661479325846</v>
      </c>
      <c r="G47" s="83">
        <v>2.5279643159495655</v>
      </c>
      <c r="I47" s="100">
        <v>227479</v>
      </c>
      <c r="J47" s="18">
        <v>300977</v>
      </c>
      <c r="K47" s="19">
        <v>295745</v>
      </c>
      <c r="L47" s="82">
        <v>9.178691526337408</v>
      </c>
      <c r="M47" s="82">
        <v>11.896982441716142</v>
      </c>
      <c r="N47" s="83">
        <v>11.514101752509006</v>
      </c>
      <c r="P47" s="100">
        <v>0</v>
      </c>
      <c r="Q47" s="18">
        <v>0</v>
      </c>
      <c r="R47" s="19">
        <v>22629</v>
      </c>
      <c r="S47" s="82" t="s">
        <v>153</v>
      </c>
      <c r="T47" s="82" t="s">
        <v>153</v>
      </c>
      <c r="U47" s="83">
        <v>0.22571352765038094</v>
      </c>
    </row>
    <row r="48" spans="1:21" x14ac:dyDescent="0.2">
      <c r="A48" s="17" t="s">
        <v>159</v>
      </c>
      <c r="B48" s="18">
        <v>37194</v>
      </c>
      <c r="C48" s="18">
        <v>37597</v>
      </c>
      <c r="D48" s="19">
        <v>39579</v>
      </c>
      <c r="E48" s="82">
        <v>0.32285127132344804</v>
      </c>
      <c r="F48" s="82">
        <v>0.3061911497018755</v>
      </c>
      <c r="G48" s="83">
        <v>0.31426655336480946</v>
      </c>
      <c r="I48" s="100">
        <v>29118</v>
      </c>
      <c r="J48" s="18">
        <v>29293</v>
      </c>
      <c r="K48" s="19">
        <v>30907</v>
      </c>
      <c r="L48" s="82">
        <v>1.1749002759107112</v>
      </c>
      <c r="M48" s="82">
        <v>1.1578901599297984</v>
      </c>
      <c r="N48" s="83">
        <v>1.2032877744840855</v>
      </c>
      <c r="P48" s="100">
        <v>8076</v>
      </c>
      <c r="Q48" s="18">
        <v>8304</v>
      </c>
      <c r="R48" s="19">
        <v>8672</v>
      </c>
      <c r="S48" s="82">
        <v>8.9315169633019276E-2</v>
      </c>
      <c r="T48" s="82">
        <v>8.5177346641541543E-2</v>
      </c>
      <c r="U48" s="83">
        <v>8.6499081346241694E-2</v>
      </c>
    </row>
    <row r="49" spans="1:21" x14ac:dyDescent="0.2">
      <c r="A49" s="17" t="s">
        <v>160</v>
      </c>
      <c r="B49" s="18">
        <v>293534</v>
      </c>
      <c r="C49" s="18">
        <v>318063</v>
      </c>
      <c r="D49" s="19">
        <v>294697</v>
      </c>
      <c r="E49" s="82">
        <v>2.5479331364375168</v>
      </c>
      <c r="F49" s="82">
        <v>2.5903150689583647</v>
      </c>
      <c r="G49" s="83">
        <v>2.3399633764609833</v>
      </c>
      <c r="I49" s="100">
        <v>13545</v>
      </c>
      <c r="J49" s="18">
        <v>11826</v>
      </c>
      <c r="K49" s="19">
        <v>11105</v>
      </c>
      <c r="L49" s="82">
        <v>0.54653562185626015</v>
      </c>
      <c r="M49" s="82">
        <v>0.46745669720854116</v>
      </c>
      <c r="N49" s="83">
        <v>0.43234577072008834</v>
      </c>
      <c r="P49" s="100">
        <v>279989</v>
      </c>
      <c r="Q49" s="18">
        <v>306237</v>
      </c>
      <c r="R49" s="19">
        <v>283592</v>
      </c>
      <c r="S49" s="82">
        <v>3.0964914599281119</v>
      </c>
      <c r="T49" s="82">
        <v>3.1411916068720802</v>
      </c>
      <c r="U49" s="83">
        <v>2.828695511663212</v>
      </c>
    </row>
    <row r="50" spans="1:21" x14ac:dyDescent="0.2">
      <c r="A50" s="17" t="s">
        <v>161</v>
      </c>
      <c r="B50" s="18">
        <v>1004928</v>
      </c>
      <c r="C50" s="18">
        <v>656891</v>
      </c>
      <c r="D50" s="19">
        <v>353142</v>
      </c>
      <c r="E50" s="82">
        <v>8.7229736621102862</v>
      </c>
      <c r="F50" s="82">
        <v>5.3497409505762352</v>
      </c>
      <c r="G50" s="83">
        <v>2.8040303996653666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1004928</v>
      </c>
      <c r="Q50" s="18">
        <v>656891</v>
      </c>
      <c r="R50" s="19">
        <v>353142</v>
      </c>
      <c r="S50" s="82">
        <v>11.113832935731896</v>
      </c>
      <c r="T50" s="82">
        <v>6.7379855988329558</v>
      </c>
      <c r="U50" s="83">
        <v>3.5224237297941059</v>
      </c>
    </row>
    <row r="51" spans="1:21" x14ac:dyDescent="0.2">
      <c r="A51" s="17" t="s">
        <v>162</v>
      </c>
      <c r="B51" s="18">
        <v>1170122</v>
      </c>
      <c r="C51" s="18">
        <v>1535864</v>
      </c>
      <c r="D51" s="19">
        <v>1804969</v>
      </c>
      <c r="E51" s="82">
        <v>10.156890232390591</v>
      </c>
      <c r="F51" s="82">
        <v>12.508124689356102</v>
      </c>
      <c r="G51" s="83">
        <v>14.3318776765539</v>
      </c>
      <c r="I51" s="100">
        <v>15721</v>
      </c>
      <c r="J51" s="18">
        <v>18686</v>
      </c>
      <c r="K51" s="19">
        <v>20736</v>
      </c>
      <c r="L51" s="82">
        <v>0.63433639802157737</v>
      </c>
      <c r="M51" s="82">
        <v>0.73861794723818708</v>
      </c>
      <c r="N51" s="83">
        <v>0.80730498889254854</v>
      </c>
      <c r="P51" s="100">
        <v>1154401</v>
      </c>
      <c r="Q51" s="18">
        <v>1517178</v>
      </c>
      <c r="R51" s="19">
        <v>1784233</v>
      </c>
      <c r="S51" s="82">
        <v>12.766904549223264</v>
      </c>
      <c r="T51" s="82">
        <v>15.562282806228408</v>
      </c>
      <c r="U51" s="83">
        <v>17.796876776712278</v>
      </c>
    </row>
    <row r="52" spans="1:21" x14ac:dyDescent="0.2">
      <c r="A52" s="17" t="s">
        <v>163</v>
      </c>
      <c r="B52" s="18">
        <v>571505</v>
      </c>
      <c r="C52" s="18">
        <v>1054367</v>
      </c>
      <c r="D52" s="19">
        <v>1106112</v>
      </c>
      <c r="E52" s="82">
        <v>4.9607763568776457</v>
      </c>
      <c r="F52" s="82">
        <v>8.5867979875446814</v>
      </c>
      <c r="G52" s="83">
        <v>8.7827890011232252</v>
      </c>
      <c r="I52" s="100">
        <v>53595</v>
      </c>
      <c r="J52" s="18">
        <v>0</v>
      </c>
      <c r="K52" s="19">
        <v>0</v>
      </c>
      <c r="L52" s="82">
        <v>2.1625379589063316</v>
      </c>
      <c r="M52" s="82" t="s">
        <v>153</v>
      </c>
      <c r="N52" s="83" t="s">
        <v>153</v>
      </c>
      <c r="P52" s="100">
        <v>517910</v>
      </c>
      <c r="Q52" s="18">
        <v>1054367</v>
      </c>
      <c r="R52" s="19">
        <v>1106112</v>
      </c>
      <c r="S52" s="82">
        <v>5.7277389183552518</v>
      </c>
      <c r="T52" s="82">
        <v>10.815050993063853</v>
      </c>
      <c r="U52" s="83">
        <v>11.032941866473028</v>
      </c>
    </row>
    <row r="53" spans="1:21" x14ac:dyDescent="0.2">
      <c r="A53" s="17" t="s">
        <v>164</v>
      </c>
      <c r="B53" s="18">
        <v>63877</v>
      </c>
      <c r="C53" s="18">
        <v>68765</v>
      </c>
      <c r="D53" s="19">
        <v>71652</v>
      </c>
      <c r="E53" s="82">
        <v>0.55446498516771225</v>
      </c>
      <c r="F53" s="82">
        <v>0.56002432133546476</v>
      </c>
      <c r="G53" s="83">
        <v>0.56893370427992951</v>
      </c>
      <c r="I53" s="100">
        <v>63877</v>
      </c>
      <c r="J53" s="18">
        <v>68765</v>
      </c>
      <c r="K53" s="19">
        <v>71652</v>
      </c>
      <c r="L53" s="82">
        <v>2.5774127661360153</v>
      </c>
      <c r="M53" s="82">
        <v>2.7181346003336153</v>
      </c>
      <c r="N53" s="83">
        <v>2.789593801317944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24053</v>
      </c>
      <c r="C54" s="18">
        <v>24878</v>
      </c>
      <c r="D54" s="19">
        <v>19147</v>
      </c>
      <c r="E54" s="82">
        <v>0.20878479402976005</v>
      </c>
      <c r="F54" s="82">
        <v>0.20260721393417716</v>
      </c>
      <c r="G54" s="83">
        <v>0.15203167581990468</v>
      </c>
      <c r="I54" s="100">
        <v>21671</v>
      </c>
      <c r="J54" s="18">
        <v>19980</v>
      </c>
      <c r="K54" s="19">
        <v>19147</v>
      </c>
      <c r="L54" s="82">
        <v>0.87441664534861674</v>
      </c>
      <c r="M54" s="82">
        <v>0.789767022681097</v>
      </c>
      <c r="N54" s="83">
        <v>0.74544119513530227</v>
      </c>
      <c r="P54" s="100">
        <v>2382</v>
      </c>
      <c r="Q54" s="18">
        <v>4898</v>
      </c>
      <c r="R54" s="19">
        <v>0</v>
      </c>
      <c r="S54" s="82">
        <v>2.6343330122071806E-2</v>
      </c>
      <c r="T54" s="82">
        <v>5.0240684471371685E-2</v>
      </c>
      <c r="U54" s="83" t="s">
        <v>153</v>
      </c>
    </row>
    <row r="55" spans="1:21" x14ac:dyDescent="0.2">
      <c r="A55" s="17" t="s">
        <v>166</v>
      </c>
      <c r="B55" s="18">
        <v>237902</v>
      </c>
      <c r="C55" s="18">
        <v>266788</v>
      </c>
      <c r="D55" s="19">
        <v>270147</v>
      </c>
      <c r="E55" s="82">
        <v>2.0650363808783925</v>
      </c>
      <c r="F55" s="82">
        <v>2.1727298573467024</v>
      </c>
      <c r="G55" s="83">
        <v>2.1450306119872455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237902</v>
      </c>
      <c r="Q55" s="18">
        <v>266788</v>
      </c>
      <c r="R55" s="19">
        <v>270147</v>
      </c>
      <c r="S55" s="82">
        <v>2.6310373311087853</v>
      </c>
      <c r="T55" s="82">
        <v>2.7365479233867513</v>
      </c>
      <c r="U55" s="83">
        <v>2.6945880221913234</v>
      </c>
    </row>
    <row r="56" spans="1:21" x14ac:dyDescent="0.2">
      <c r="A56" s="17" t="s">
        <v>167</v>
      </c>
      <c r="B56" s="18">
        <v>133384</v>
      </c>
      <c r="C56" s="18">
        <v>133859</v>
      </c>
      <c r="D56" s="19">
        <v>204051</v>
      </c>
      <c r="E56" s="82">
        <v>1.15779948309423</v>
      </c>
      <c r="F56" s="82">
        <v>1.0901519032886495</v>
      </c>
      <c r="G56" s="83">
        <v>1.6202128522863826</v>
      </c>
      <c r="I56" s="100">
        <v>99782</v>
      </c>
      <c r="J56" s="18">
        <v>99000</v>
      </c>
      <c r="K56" s="19">
        <v>129648</v>
      </c>
      <c r="L56" s="82">
        <v>4.0261659224851494</v>
      </c>
      <c r="M56" s="82">
        <v>3.9132600222937239</v>
      </c>
      <c r="N56" s="83">
        <v>5.0475249421267909</v>
      </c>
      <c r="P56" s="100">
        <v>33602</v>
      </c>
      <c r="Q56" s="18">
        <v>34859</v>
      </c>
      <c r="R56" s="19">
        <v>74403</v>
      </c>
      <c r="S56" s="82">
        <v>0.37161569217542267</v>
      </c>
      <c r="T56" s="82">
        <v>0.35756227439517058</v>
      </c>
      <c r="U56" s="83">
        <v>0.74213458826157996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0</v>
      </c>
      <c r="E57" s="82" t="s">
        <v>153</v>
      </c>
      <c r="F57" s="82" t="s">
        <v>153</v>
      </c>
      <c r="G57" s="83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169</v>
      </c>
      <c r="B58" s="18">
        <v>0</v>
      </c>
      <c r="C58" s="18">
        <v>0</v>
      </c>
      <c r="D58" s="19">
        <v>0</v>
      </c>
      <c r="E58" s="82" t="s">
        <v>153</v>
      </c>
      <c r="F58" s="82" t="s">
        <v>153</v>
      </c>
      <c r="G58" s="83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170</v>
      </c>
      <c r="B59" s="18">
        <v>123541</v>
      </c>
      <c r="C59" s="18">
        <v>129656</v>
      </c>
      <c r="D59" s="19">
        <v>147455</v>
      </c>
      <c r="E59" s="82">
        <v>1.0723602976439774</v>
      </c>
      <c r="F59" s="82">
        <v>1.0559225391852107</v>
      </c>
      <c r="G59" s="83">
        <v>1.1708273232372719</v>
      </c>
      <c r="I59" s="100">
        <v>79159</v>
      </c>
      <c r="J59" s="18">
        <v>80388</v>
      </c>
      <c r="K59" s="19">
        <v>82722</v>
      </c>
      <c r="L59" s="82">
        <v>3.1940356803632111</v>
      </c>
      <c r="M59" s="82">
        <v>3.1775671381025039</v>
      </c>
      <c r="N59" s="83">
        <v>3.220576933409018</v>
      </c>
      <c r="P59" s="100">
        <v>44382</v>
      </c>
      <c r="Q59" s="18">
        <v>49268</v>
      </c>
      <c r="R59" s="19">
        <v>64733</v>
      </c>
      <c r="S59" s="82">
        <v>0.49083529700998779</v>
      </c>
      <c r="T59" s="82">
        <v>0.50536097234290323</v>
      </c>
      <c r="U59" s="83">
        <v>0.64568093090247503</v>
      </c>
    </row>
    <row r="60" spans="1:21" x14ac:dyDescent="0.2">
      <c r="A60" s="17" t="s">
        <v>171</v>
      </c>
      <c r="B60" s="18">
        <v>764858</v>
      </c>
      <c r="C60" s="18">
        <v>786514</v>
      </c>
      <c r="D60" s="19">
        <v>793996</v>
      </c>
      <c r="E60" s="82">
        <v>6.6391186127308117</v>
      </c>
      <c r="F60" s="82">
        <v>6.4053947367242312</v>
      </c>
      <c r="G60" s="83">
        <v>6.3045146745861507</v>
      </c>
      <c r="I60" s="100">
        <v>2408</v>
      </c>
      <c r="J60" s="18">
        <v>2317</v>
      </c>
      <c r="K60" s="19">
        <v>3126</v>
      </c>
      <c r="L60" s="82">
        <v>9.7161888330001805E-2</v>
      </c>
      <c r="M60" s="82">
        <v>9.158609567327837E-2</v>
      </c>
      <c r="N60" s="83">
        <v>0.12170309583710005</v>
      </c>
      <c r="P60" s="100">
        <v>762450</v>
      </c>
      <c r="Q60" s="18">
        <v>784197</v>
      </c>
      <c r="R60" s="19">
        <v>790870</v>
      </c>
      <c r="S60" s="82">
        <v>8.4321880988974183</v>
      </c>
      <c r="T60" s="82">
        <v>8.0438125848093627</v>
      </c>
      <c r="U60" s="83">
        <v>7.8885526365662102</v>
      </c>
    </row>
    <row r="61" spans="1:21" x14ac:dyDescent="0.2">
      <c r="A61" s="17" t="s">
        <v>172</v>
      </c>
      <c r="B61" s="18">
        <v>140106</v>
      </c>
      <c r="C61" s="18">
        <v>160025</v>
      </c>
      <c r="D61" s="19">
        <v>148515</v>
      </c>
      <c r="E61" s="82">
        <v>1.2161477716847613</v>
      </c>
      <c r="F61" s="82">
        <v>1.3032486297056316</v>
      </c>
      <c r="G61" s="83">
        <v>1.1792439721310464</v>
      </c>
      <c r="I61" s="100">
        <v>39484</v>
      </c>
      <c r="J61" s="18">
        <v>39773</v>
      </c>
      <c r="K61" s="19">
        <v>39424</v>
      </c>
      <c r="L61" s="82">
        <v>1.593164451337953</v>
      </c>
      <c r="M61" s="82">
        <v>1.5721423319867502</v>
      </c>
      <c r="N61" s="83">
        <v>1.5348761517216356</v>
      </c>
      <c r="P61" s="100">
        <v>100622</v>
      </c>
      <c r="Q61" s="18">
        <v>120252</v>
      </c>
      <c r="R61" s="19">
        <v>109091</v>
      </c>
      <c r="S61" s="82">
        <v>1.1128121593379972</v>
      </c>
      <c r="T61" s="82">
        <v>1.233471373836543</v>
      </c>
      <c r="U61" s="83">
        <v>1.0881309136465467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82" t="s">
        <v>153</v>
      </c>
      <c r="F62" s="82" t="s">
        <v>153</v>
      </c>
      <c r="G62" s="83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0</v>
      </c>
      <c r="C63" s="18">
        <v>0</v>
      </c>
      <c r="D63" s="19">
        <v>0</v>
      </c>
      <c r="E63" s="82" t="s">
        <v>153</v>
      </c>
      <c r="F63" s="82" t="s">
        <v>153</v>
      </c>
      <c r="G63" s="83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82" t="s">
        <v>153</v>
      </c>
      <c r="F64" s="82" t="s">
        <v>153</v>
      </c>
      <c r="G64" s="83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13000</v>
      </c>
      <c r="C65" s="18">
        <v>0</v>
      </c>
      <c r="D65" s="19">
        <v>0</v>
      </c>
      <c r="E65" s="82">
        <v>0.11284256942530581</v>
      </c>
      <c r="F65" s="82" t="s">
        <v>153</v>
      </c>
      <c r="G65" s="83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13000</v>
      </c>
      <c r="Q65" s="18">
        <v>0</v>
      </c>
      <c r="R65" s="19">
        <v>0</v>
      </c>
      <c r="S65" s="82">
        <v>0.14377132308435495</v>
      </c>
      <c r="T65" s="82" t="s">
        <v>153</v>
      </c>
      <c r="U65" s="83" t="s">
        <v>153</v>
      </c>
    </row>
    <row r="66" spans="1:21" x14ac:dyDescent="0.2">
      <c r="A66" s="17" t="s">
        <v>177</v>
      </c>
      <c r="B66" s="18">
        <v>40933</v>
      </c>
      <c r="C66" s="18">
        <v>32608</v>
      </c>
      <c r="D66" s="19">
        <v>0</v>
      </c>
      <c r="E66" s="82">
        <v>0.35530653032969561</v>
      </c>
      <c r="F66" s="82">
        <v>0.26556057689386803</v>
      </c>
      <c r="G66" s="83" t="s">
        <v>153</v>
      </c>
      <c r="I66" s="100">
        <v>18096</v>
      </c>
      <c r="J66" s="18">
        <v>14093</v>
      </c>
      <c r="K66" s="19">
        <v>0</v>
      </c>
      <c r="L66" s="82">
        <v>0.73016674884539556</v>
      </c>
      <c r="M66" s="82">
        <v>0.55706639893116616</v>
      </c>
      <c r="N66" s="83" t="s">
        <v>153</v>
      </c>
      <c r="P66" s="100">
        <v>22837</v>
      </c>
      <c r="Q66" s="18">
        <v>18515</v>
      </c>
      <c r="R66" s="19">
        <v>0</v>
      </c>
      <c r="S66" s="82">
        <v>0.25256197732903185</v>
      </c>
      <c r="T66" s="82">
        <v>0.18991553143884171</v>
      </c>
      <c r="U66" s="83" t="s">
        <v>153</v>
      </c>
    </row>
    <row r="67" spans="1:21" x14ac:dyDescent="0.2">
      <c r="A67" s="17" t="s">
        <v>178</v>
      </c>
      <c r="B67" s="18">
        <v>7726</v>
      </c>
      <c r="C67" s="18">
        <v>9050</v>
      </c>
      <c r="D67" s="19">
        <v>9986</v>
      </c>
      <c r="E67" s="82">
        <v>6.7063207029224053E-2</v>
      </c>
      <c r="F67" s="82">
        <v>7.3703484448279746E-2</v>
      </c>
      <c r="G67" s="83">
        <v>7.9291184767199457E-2</v>
      </c>
      <c r="I67" s="100">
        <v>3888</v>
      </c>
      <c r="J67" s="18">
        <v>5202</v>
      </c>
      <c r="K67" s="19">
        <v>6515</v>
      </c>
      <c r="L67" s="82">
        <v>0.15687932800126536</v>
      </c>
      <c r="M67" s="82">
        <v>0.20562402662597931</v>
      </c>
      <c r="N67" s="83">
        <v>0.25364544765793567</v>
      </c>
      <c r="P67" s="100">
        <v>3838</v>
      </c>
      <c r="Q67" s="18">
        <v>3848</v>
      </c>
      <c r="R67" s="19">
        <v>3471</v>
      </c>
      <c r="S67" s="82">
        <v>4.2445718307519559E-2</v>
      </c>
      <c r="T67" s="82">
        <v>3.9470427489962892E-2</v>
      </c>
      <c r="U67" s="83">
        <v>3.4621576493635259E-2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15168</v>
      </c>
      <c r="E68" s="82" t="s">
        <v>153</v>
      </c>
      <c r="F68" s="82" t="s">
        <v>153</v>
      </c>
      <c r="G68" s="83">
        <v>0.12043748152902878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15168</v>
      </c>
      <c r="S68" s="82" t="s">
        <v>153</v>
      </c>
      <c r="T68" s="82" t="s">
        <v>153</v>
      </c>
      <c r="U68" s="83">
        <v>0.15129359615541907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82" t="s">
        <v>153</v>
      </c>
      <c r="F69" s="82" t="s">
        <v>153</v>
      </c>
      <c r="G69" s="83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82" t="s">
        <v>5</v>
      </c>
      <c r="F70" s="82" t="s">
        <v>5</v>
      </c>
      <c r="G70" s="83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82" t="s">
        <v>5</v>
      </c>
      <c r="F71" s="82" t="s">
        <v>5</v>
      </c>
      <c r="G71" s="83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11520475</v>
      </c>
      <c r="C72" s="21">
        <v>12278931</v>
      </c>
      <c r="D72" s="22">
        <v>12594086</v>
      </c>
      <c r="E72" s="86">
        <v>100</v>
      </c>
      <c r="F72" s="86">
        <v>100</v>
      </c>
      <c r="G72" s="87">
        <v>100</v>
      </c>
      <c r="I72" s="101">
        <v>2478338</v>
      </c>
      <c r="J72" s="21">
        <v>2529860</v>
      </c>
      <c r="K72" s="22">
        <v>2568546</v>
      </c>
      <c r="L72" s="86">
        <v>100</v>
      </c>
      <c r="M72" s="86">
        <v>100</v>
      </c>
      <c r="N72" s="87">
        <v>100</v>
      </c>
      <c r="P72" s="101">
        <v>9042137</v>
      </c>
      <c r="Q72" s="21">
        <v>9749071</v>
      </c>
      <c r="R72" s="22">
        <v>10025540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x14ac:dyDescent="0.2">
      <c r="A74" s="26" t="str">
        <f>+Innhold!B53</f>
        <v>Finans Norge / Skadeforsikringsstatistikk</v>
      </c>
      <c r="F74" s="25"/>
      <c r="G74" s="25"/>
      <c r="H74" s="98"/>
      <c r="I74" s="25"/>
      <c r="J74" s="25"/>
      <c r="K74" s="25"/>
      <c r="L74" s="25"/>
      <c r="M74" s="25"/>
      <c r="N74" s="25"/>
      <c r="O74" s="98"/>
      <c r="P74" s="25"/>
      <c r="T74" s="25"/>
      <c r="U74" s="186">
        <f>Innhold!H29</f>
        <v>11</v>
      </c>
    </row>
    <row r="75" spans="1:21" x14ac:dyDescent="0.2">
      <c r="A75" s="26" t="str">
        <f>+Innhold!B54</f>
        <v>Premiestatistikk skadeforsikring 4. kvartal 2021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7"/>
    </row>
    <row r="76" spans="1:21" ht="12.75" customHeight="1" x14ac:dyDescent="0.2"/>
    <row r="77" spans="1:21" ht="12.75" customHeight="1" x14ac:dyDescent="0.2"/>
    <row r="82" ht="12.75" customHeight="1" x14ac:dyDescent="0.2"/>
    <row r="83" ht="12.75" customHeight="1" x14ac:dyDescent="0.2"/>
  </sheetData>
  <mergeCells count="7">
    <mergeCell ref="U74:U75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299522</v>
      </c>
      <c r="C7" s="18">
        <v>275458</v>
      </c>
      <c r="D7" s="19">
        <v>280864</v>
      </c>
      <c r="E7" s="27">
        <v>26.321677362998923</v>
      </c>
      <c r="F7" s="27">
        <v>23.383868867377544</v>
      </c>
      <c r="G7" s="28">
        <v>22.426724519967454</v>
      </c>
      <c r="I7" s="100">
        <v>197072</v>
      </c>
      <c r="J7" s="18">
        <v>203486</v>
      </c>
      <c r="K7" s="19">
        <v>205068</v>
      </c>
      <c r="L7" s="82">
        <v>24.052089753525639</v>
      </c>
      <c r="M7" s="82">
        <v>23.640573500521057</v>
      </c>
      <c r="N7" s="83">
        <v>22.822711863652248</v>
      </c>
      <c r="P7" s="100">
        <v>102450</v>
      </c>
      <c r="Q7" s="18">
        <v>71972</v>
      </c>
      <c r="R7" s="19">
        <v>75796</v>
      </c>
      <c r="S7" s="82">
        <v>32.158933246278728</v>
      </c>
      <c r="T7" s="82">
        <v>22.687353814534383</v>
      </c>
      <c r="U7" s="83">
        <v>21.421162851821602</v>
      </c>
    </row>
    <row r="8" spans="1:21" x14ac:dyDescent="0.2">
      <c r="A8" s="17" t="s">
        <v>157</v>
      </c>
      <c r="B8" s="18">
        <v>17900</v>
      </c>
      <c r="C8" s="18">
        <v>20270</v>
      </c>
      <c r="D8" s="19">
        <v>28392</v>
      </c>
      <c r="E8" s="27">
        <v>1.5730331154228427</v>
      </c>
      <c r="F8" s="27">
        <v>1.7207379053857315</v>
      </c>
      <c r="G8" s="28">
        <v>2.2670743227003674</v>
      </c>
      <c r="I8" s="100">
        <v>10205</v>
      </c>
      <c r="J8" s="18">
        <v>18923</v>
      </c>
      <c r="K8" s="19">
        <v>26993</v>
      </c>
      <c r="L8" s="82">
        <v>1.2454918808086848</v>
      </c>
      <c r="M8" s="82">
        <v>2.1984341544399122</v>
      </c>
      <c r="N8" s="83">
        <v>3.0041423397876077</v>
      </c>
      <c r="P8" s="100">
        <v>7695</v>
      </c>
      <c r="Q8" s="18">
        <v>1347</v>
      </c>
      <c r="R8" s="19">
        <v>1399</v>
      </c>
      <c r="S8" s="82">
        <v>2.4154513551011694</v>
      </c>
      <c r="T8" s="82">
        <v>0.42460770283134847</v>
      </c>
      <c r="U8" s="83">
        <v>0.39537979352074543</v>
      </c>
    </row>
    <row r="9" spans="1:21" x14ac:dyDescent="0.2">
      <c r="A9" s="17" t="s">
        <v>82</v>
      </c>
      <c r="B9" s="18">
        <v>195135</v>
      </c>
      <c r="C9" s="18">
        <v>228159</v>
      </c>
      <c r="D9" s="19">
        <v>264002</v>
      </c>
      <c r="E9" s="27">
        <v>17.148257931733877</v>
      </c>
      <c r="F9" s="27">
        <v>19.368615676117567</v>
      </c>
      <c r="G9" s="28">
        <v>21.080309782387374</v>
      </c>
      <c r="I9" s="100">
        <v>131791</v>
      </c>
      <c r="J9" s="18">
        <v>136408</v>
      </c>
      <c r="K9" s="19">
        <v>142864</v>
      </c>
      <c r="L9" s="82">
        <v>16.08472518017221</v>
      </c>
      <c r="M9" s="82">
        <v>15.847593200805346</v>
      </c>
      <c r="N9" s="83">
        <v>15.899818146609002</v>
      </c>
      <c r="P9" s="100">
        <v>63344</v>
      </c>
      <c r="Q9" s="18">
        <v>91751</v>
      </c>
      <c r="R9" s="19">
        <v>121138</v>
      </c>
      <c r="S9" s="82">
        <v>19.88360632066647</v>
      </c>
      <c r="T9" s="82">
        <v>28.922183624706054</v>
      </c>
      <c r="U9" s="83">
        <v>34.235537832391749</v>
      </c>
    </row>
    <row r="10" spans="1:21" x14ac:dyDescent="0.2">
      <c r="A10" s="17" t="s">
        <v>84</v>
      </c>
      <c r="B10" s="18">
        <v>189581</v>
      </c>
      <c r="C10" s="18">
        <v>208681</v>
      </c>
      <c r="D10" s="19">
        <v>220233</v>
      </c>
      <c r="E10" s="27">
        <v>16.660178271227817</v>
      </c>
      <c r="F10" s="27">
        <v>17.715111338618637</v>
      </c>
      <c r="G10" s="28">
        <v>17.585396566331006</v>
      </c>
      <c r="I10" s="100">
        <v>124088</v>
      </c>
      <c r="J10" s="18">
        <v>139878</v>
      </c>
      <c r="K10" s="19">
        <v>149139</v>
      </c>
      <c r="L10" s="82">
        <v>15.144595443977275</v>
      </c>
      <c r="M10" s="82">
        <v>16.250730468464095</v>
      </c>
      <c r="N10" s="83">
        <v>16.598184137131256</v>
      </c>
      <c r="P10" s="100">
        <v>65493</v>
      </c>
      <c r="Q10" s="18">
        <v>68803</v>
      </c>
      <c r="R10" s="19">
        <v>71094</v>
      </c>
      <c r="S10" s="82">
        <v>20.558174866749955</v>
      </c>
      <c r="T10" s="82">
        <v>21.688406665111557</v>
      </c>
      <c r="U10" s="83">
        <v>20.092302387822642</v>
      </c>
    </row>
    <row r="11" spans="1:21" x14ac:dyDescent="0.2">
      <c r="A11" s="17" t="s">
        <v>152</v>
      </c>
      <c r="B11" s="18">
        <v>178932</v>
      </c>
      <c r="C11" s="18">
        <v>176234</v>
      </c>
      <c r="D11" s="19">
        <v>173956</v>
      </c>
      <c r="E11" s="27">
        <v>15.724355385968721</v>
      </c>
      <c r="F11" s="27">
        <v>14.96065732697331</v>
      </c>
      <c r="G11" s="28">
        <v>13.890221924473975</v>
      </c>
      <c r="I11" s="100">
        <v>178932</v>
      </c>
      <c r="J11" s="18">
        <v>176234</v>
      </c>
      <c r="K11" s="19">
        <v>173956</v>
      </c>
      <c r="L11" s="82">
        <v>21.838153181465909</v>
      </c>
      <c r="M11" s="82">
        <v>20.474493725813215</v>
      </c>
      <c r="N11" s="83">
        <v>19.360152071281188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158</v>
      </c>
      <c r="B12" s="18">
        <v>75083</v>
      </c>
      <c r="C12" s="18">
        <v>82925</v>
      </c>
      <c r="D12" s="19">
        <v>92130</v>
      </c>
      <c r="E12" s="27">
        <v>6.5982148271113576</v>
      </c>
      <c r="F12" s="27">
        <v>7.0395752740065012</v>
      </c>
      <c r="G12" s="28">
        <v>7.3564932850938582</v>
      </c>
      <c r="I12" s="100">
        <v>75083</v>
      </c>
      <c r="J12" s="18">
        <v>82925</v>
      </c>
      <c r="K12" s="19">
        <v>92130</v>
      </c>
      <c r="L12" s="82">
        <v>9.1636714244741295</v>
      </c>
      <c r="M12" s="82">
        <v>9.6340512739486197</v>
      </c>
      <c r="N12" s="83">
        <v>10.253459554870977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159</v>
      </c>
      <c r="B13" s="18">
        <v>7615</v>
      </c>
      <c r="C13" s="18">
        <v>7852</v>
      </c>
      <c r="D13" s="19">
        <v>8147</v>
      </c>
      <c r="E13" s="27">
        <v>0.66919816614217587</v>
      </c>
      <c r="F13" s="27">
        <v>0.66656309980704309</v>
      </c>
      <c r="G13" s="28">
        <v>0.65053023763876772</v>
      </c>
      <c r="I13" s="100">
        <v>7615</v>
      </c>
      <c r="J13" s="18">
        <v>7852</v>
      </c>
      <c r="K13" s="19">
        <v>8147</v>
      </c>
      <c r="L13" s="82">
        <v>0.92938958082882273</v>
      </c>
      <c r="M13" s="82">
        <v>0.91222876820071819</v>
      </c>
      <c r="N13" s="83">
        <v>0.90670720713702224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160</v>
      </c>
      <c r="B14" s="18">
        <v>19721</v>
      </c>
      <c r="C14" s="18">
        <v>19973</v>
      </c>
      <c r="D14" s="19">
        <v>20147</v>
      </c>
      <c r="E14" s="27">
        <v>1.7330606742599934</v>
      </c>
      <c r="F14" s="27">
        <v>1.6955253174281801</v>
      </c>
      <c r="G14" s="28">
        <v>1.6087188778333439</v>
      </c>
      <c r="I14" s="100">
        <v>7248</v>
      </c>
      <c r="J14" s="18">
        <v>6787</v>
      </c>
      <c r="K14" s="19">
        <v>6680</v>
      </c>
      <c r="L14" s="82">
        <v>0.88459825106333645</v>
      </c>
      <c r="M14" s="82">
        <v>0.78849931861669309</v>
      </c>
      <c r="N14" s="83">
        <v>0.74343981142448856</v>
      </c>
      <c r="P14" s="100">
        <v>12473</v>
      </c>
      <c r="Q14" s="18">
        <v>13186</v>
      </c>
      <c r="R14" s="19">
        <v>13467</v>
      </c>
      <c r="S14" s="82">
        <v>3.9152598768261062</v>
      </c>
      <c r="T14" s="82">
        <v>4.1565532067811146</v>
      </c>
      <c r="U14" s="83">
        <v>3.8059897636482334</v>
      </c>
    </row>
    <row r="15" spans="1:21" x14ac:dyDescent="0.2">
      <c r="A15" s="17" t="s">
        <v>161</v>
      </c>
      <c r="B15" s="18">
        <v>14895</v>
      </c>
      <c r="C15" s="18">
        <v>13020</v>
      </c>
      <c r="D15" s="19">
        <v>10023</v>
      </c>
      <c r="E15" s="27">
        <v>1.3089568857107956</v>
      </c>
      <c r="F15" s="27">
        <v>1.1052791084421423</v>
      </c>
      <c r="G15" s="28">
        <v>0.80032706172251977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14895</v>
      </c>
      <c r="Q15" s="18">
        <v>13020</v>
      </c>
      <c r="R15" s="19">
        <v>10023</v>
      </c>
      <c r="S15" s="82">
        <v>4.6755227984706851</v>
      </c>
      <c r="T15" s="82">
        <v>4.1042259026459966</v>
      </c>
      <c r="U15" s="83">
        <v>2.8326602362104585</v>
      </c>
    </row>
    <row r="16" spans="1:21" x14ac:dyDescent="0.2">
      <c r="A16" s="17" t="s">
        <v>162</v>
      </c>
      <c r="B16" s="18">
        <v>10854</v>
      </c>
      <c r="C16" s="18">
        <v>12876</v>
      </c>
      <c r="D16" s="19">
        <v>13996</v>
      </c>
      <c r="E16" s="27">
        <v>0.95383806898321422</v>
      </c>
      <c r="F16" s="27">
        <v>1.0930548233718143</v>
      </c>
      <c r="G16" s="28">
        <v>1.1175673506802739</v>
      </c>
      <c r="I16" s="100">
        <v>5550</v>
      </c>
      <c r="J16" s="18">
        <v>6111</v>
      </c>
      <c r="K16" s="19">
        <v>6542</v>
      </c>
      <c r="L16" s="82">
        <v>0.67736207138541904</v>
      </c>
      <c r="M16" s="82">
        <v>0.70996306704974388</v>
      </c>
      <c r="N16" s="83">
        <v>0.72808132430224615</v>
      </c>
      <c r="P16" s="100">
        <v>5304</v>
      </c>
      <c r="Q16" s="18">
        <v>6765</v>
      </c>
      <c r="R16" s="19">
        <v>7454</v>
      </c>
      <c r="S16" s="82">
        <v>1.6649192966155431</v>
      </c>
      <c r="T16" s="82">
        <v>2.1324952558679082</v>
      </c>
      <c r="U16" s="83">
        <v>2.1066197147274028</v>
      </c>
    </row>
    <row r="17" spans="1:21" x14ac:dyDescent="0.2">
      <c r="A17" s="17" t="s">
        <v>163</v>
      </c>
      <c r="B17" s="18">
        <v>17355</v>
      </c>
      <c r="C17" s="18">
        <v>21032</v>
      </c>
      <c r="D17" s="19">
        <v>23886</v>
      </c>
      <c r="E17" s="27">
        <v>1.525139090400192</v>
      </c>
      <c r="F17" s="27">
        <v>1.7854247472162161</v>
      </c>
      <c r="G17" s="28">
        <v>1.9072744883073038</v>
      </c>
      <c r="I17" s="100">
        <v>0</v>
      </c>
      <c r="J17" s="18">
        <v>0</v>
      </c>
      <c r="K17" s="19">
        <v>0</v>
      </c>
      <c r="L17" s="82" t="s">
        <v>153</v>
      </c>
      <c r="M17" s="82" t="s">
        <v>153</v>
      </c>
      <c r="N17" s="83" t="s">
        <v>153</v>
      </c>
      <c r="P17" s="100">
        <v>17355</v>
      </c>
      <c r="Q17" s="18">
        <v>21032</v>
      </c>
      <c r="R17" s="19">
        <v>23886</v>
      </c>
      <c r="S17" s="82">
        <v>5.4477138749552694</v>
      </c>
      <c r="T17" s="82">
        <v>6.6298063889746999</v>
      </c>
      <c r="U17" s="83">
        <v>6.7505659385536276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628</v>
      </c>
      <c r="C19" s="18">
        <v>559</v>
      </c>
      <c r="D19" s="19">
        <v>500</v>
      </c>
      <c r="E19" s="27">
        <v>5.5187977457293029E-2</v>
      </c>
      <c r="F19" s="27">
        <v>4.7453995516064322E-2</v>
      </c>
      <c r="G19" s="28">
        <v>3.9924526674774009E-2</v>
      </c>
      <c r="I19" s="100">
        <v>628</v>
      </c>
      <c r="J19" s="18">
        <v>559</v>
      </c>
      <c r="K19" s="19">
        <v>500</v>
      </c>
      <c r="L19" s="82">
        <v>7.6645654203611371E-2</v>
      </c>
      <c r="M19" s="82">
        <v>6.4943438795746489E-2</v>
      </c>
      <c r="N19" s="83">
        <v>5.5646692471892856E-2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166</v>
      </c>
      <c r="B20" s="18">
        <v>7226</v>
      </c>
      <c r="C20" s="18">
        <v>7433</v>
      </c>
      <c r="D20" s="19">
        <v>7501</v>
      </c>
      <c r="E20" s="27">
        <v>0.63501325653885266</v>
      </c>
      <c r="F20" s="27">
        <v>0.63099382588713082</v>
      </c>
      <c r="G20" s="28">
        <v>0.59894774917495963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7226</v>
      </c>
      <c r="Q20" s="18">
        <v>7433</v>
      </c>
      <c r="R20" s="19">
        <v>7501</v>
      </c>
      <c r="S20" s="82">
        <v>2.268232812470572</v>
      </c>
      <c r="T20" s="82">
        <v>2.3430653713032021</v>
      </c>
      <c r="U20" s="83">
        <v>2.1199026670472563</v>
      </c>
    </row>
    <row r="21" spans="1:21" x14ac:dyDescent="0.2">
      <c r="A21" s="17" t="s">
        <v>167</v>
      </c>
      <c r="B21" s="18">
        <v>29337</v>
      </c>
      <c r="C21" s="18">
        <v>28936</v>
      </c>
      <c r="D21" s="19">
        <v>35717</v>
      </c>
      <c r="E21" s="27">
        <v>2.5781046093385438</v>
      </c>
      <c r="F21" s="27">
        <v>2.4564021721875444</v>
      </c>
      <c r="G21" s="28">
        <v>2.8519686384858063</v>
      </c>
      <c r="I21" s="100">
        <v>22914</v>
      </c>
      <c r="J21" s="18">
        <v>22480</v>
      </c>
      <c r="K21" s="19">
        <v>29283</v>
      </c>
      <c r="L21" s="82">
        <v>2.7965900006712596</v>
      </c>
      <c r="M21" s="82">
        <v>2.6116788982618626</v>
      </c>
      <c r="N21" s="83">
        <v>3.2590041913088772</v>
      </c>
      <c r="P21" s="100">
        <v>6423</v>
      </c>
      <c r="Q21" s="18">
        <v>6456</v>
      </c>
      <c r="R21" s="19">
        <v>6434</v>
      </c>
      <c r="S21" s="82">
        <v>2.0161720667725551</v>
      </c>
      <c r="T21" s="82">
        <v>2.0350908162428998</v>
      </c>
      <c r="U21" s="83">
        <v>1.8183513877859014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170</v>
      </c>
      <c r="B24" s="18">
        <v>16736</v>
      </c>
      <c r="C24" s="18">
        <v>16864</v>
      </c>
      <c r="D24" s="19">
        <v>17899</v>
      </c>
      <c r="E24" s="27">
        <v>1.4707420234478601</v>
      </c>
      <c r="F24" s="27">
        <v>1.4315996071250603</v>
      </c>
      <c r="G24" s="28">
        <v>1.4292182059035599</v>
      </c>
      <c r="I24" s="100">
        <v>15831</v>
      </c>
      <c r="J24" s="18">
        <v>16016</v>
      </c>
      <c r="K24" s="19">
        <v>17028</v>
      </c>
      <c r="L24" s="82">
        <v>1.9321295409193817</v>
      </c>
      <c r="M24" s="82">
        <v>1.8607050371246439</v>
      </c>
      <c r="N24" s="83">
        <v>1.895103758822783</v>
      </c>
      <c r="P24" s="100">
        <v>905</v>
      </c>
      <c r="Q24" s="18">
        <v>848</v>
      </c>
      <c r="R24" s="19">
        <v>871</v>
      </c>
      <c r="S24" s="82">
        <v>0.28407842447908493</v>
      </c>
      <c r="T24" s="82">
        <v>0.26731056570228917</v>
      </c>
      <c r="U24" s="83">
        <v>0.2461585419274977</v>
      </c>
    </row>
    <row r="25" spans="1:21" x14ac:dyDescent="0.2">
      <c r="A25" s="17" t="s">
        <v>171</v>
      </c>
      <c r="B25" s="18">
        <v>7082</v>
      </c>
      <c r="C25" s="18">
        <v>5412</v>
      </c>
      <c r="D25" s="19">
        <v>5836</v>
      </c>
      <c r="E25" s="27">
        <v>0.62235868845947329</v>
      </c>
      <c r="F25" s="27">
        <v>0.4594293805598213</v>
      </c>
      <c r="G25" s="28">
        <v>0.4659990753479622</v>
      </c>
      <c r="I25" s="100">
        <v>777</v>
      </c>
      <c r="J25" s="18">
        <v>739</v>
      </c>
      <c r="K25" s="19">
        <v>1065</v>
      </c>
      <c r="L25" s="82">
        <v>9.4830689993958661E-2</v>
      </c>
      <c r="M25" s="82">
        <v>8.585545844375074E-2</v>
      </c>
      <c r="N25" s="83">
        <v>0.11852745496513178</v>
      </c>
      <c r="P25" s="100">
        <v>6305</v>
      </c>
      <c r="Q25" s="18">
        <v>4673</v>
      </c>
      <c r="R25" s="19">
        <v>4771</v>
      </c>
      <c r="S25" s="82">
        <v>1.9791320070062215</v>
      </c>
      <c r="T25" s="82">
        <v>1.47304513387594</v>
      </c>
      <c r="U25" s="83">
        <v>1.348360968468532</v>
      </c>
    </row>
    <row r="26" spans="1:21" x14ac:dyDescent="0.2">
      <c r="A26" s="17" t="s">
        <v>172</v>
      </c>
      <c r="B26" s="18">
        <v>35577</v>
      </c>
      <c r="C26" s="18">
        <v>40108</v>
      </c>
      <c r="D26" s="19">
        <v>43645</v>
      </c>
      <c r="E26" s="27">
        <v>3.1264692261116469</v>
      </c>
      <c r="F26" s="27">
        <v>3.4048029555604793</v>
      </c>
      <c r="G26" s="28">
        <v>3.4850119334410232</v>
      </c>
      <c r="I26" s="100">
        <v>29402</v>
      </c>
      <c r="J26" s="18">
        <v>31226</v>
      </c>
      <c r="K26" s="19">
        <v>34562</v>
      </c>
      <c r="L26" s="82">
        <v>3.5884323644818181</v>
      </c>
      <c r="M26" s="82">
        <v>3.6277706973810018</v>
      </c>
      <c r="N26" s="83">
        <v>3.8465219704271219</v>
      </c>
      <c r="P26" s="100">
        <v>6175</v>
      </c>
      <c r="Q26" s="18">
        <v>8882</v>
      </c>
      <c r="R26" s="19">
        <v>9083</v>
      </c>
      <c r="S26" s="82">
        <v>1.9383251615009385</v>
      </c>
      <c r="T26" s="82">
        <v>2.7998259959525145</v>
      </c>
      <c r="U26" s="83">
        <v>2.5670011898133884</v>
      </c>
    </row>
    <row r="27" spans="1:21" x14ac:dyDescent="0.2">
      <c r="A27" s="17" t="s">
        <v>173</v>
      </c>
      <c r="B27" s="18">
        <v>420</v>
      </c>
      <c r="C27" s="18">
        <v>557</v>
      </c>
      <c r="D27" s="19">
        <v>646</v>
      </c>
      <c r="E27" s="27">
        <v>3.6909156898189605E-2</v>
      </c>
      <c r="F27" s="27">
        <v>4.7284213778976437E-2</v>
      </c>
      <c r="G27" s="28">
        <v>5.1582488463808016E-2</v>
      </c>
      <c r="I27" s="100">
        <v>364</v>
      </c>
      <c r="J27" s="18">
        <v>463</v>
      </c>
      <c r="K27" s="19">
        <v>547</v>
      </c>
      <c r="L27" s="82">
        <v>4.442518810527793E-2</v>
      </c>
      <c r="M27" s="82">
        <v>5.3790361650144232E-2</v>
      </c>
      <c r="N27" s="83">
        <v>6.0877481564250782E-2</v>
      </c>
      <c r="P27" s="100">
        <v>56</v>
      </c>
      <c r="Q27" s="18">
        <v>94</v>
      </c>
      <c r="R27" s="19">
        <v>99</v>
      </c>
      <c r="S27" s="82">
        <v>1.7578333448429566E-2</v>
      </c>
      <c r="T27" s="82">
        <v>2.9631124028319789E-2</v>
      </c>
      <c r="U27" s="83">
        <v>2.7978984673733952E-2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1003</v>
      </c>
      <c r="C30" s="18">
        <v>0</v>
      </c>
      <c r="D30" s="19">
        <v>0</v>
      </c>
      <c r="E30" s="27">
        <v>8.8142581830676608E-2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1003</v>
      </c>
      <c r="Q30" s="18">
        <v>0</v>
      </c>
      <c r="R30" s="19">
        <v>0</v>
      </c>
      <c r="S30" s="82">
        <v>0.31484050801383667</v>
      </c>
      <c r="T30" s="82" t="s">
        <v>153</v>
      </c>
      <c r="U30" s="83" t="s">
        <v>153</v>
      </c>
    </row>
    <row r="31" spans="1:21" x14ac:dyDescent="0.2">
      <c r="A31" s="17" t="s">
        <v>177</v>
      </c>
      <c r="B31" s="18">
        <v>9992</v>
      </c>
      <c r="C31" s="18">
        <v>7497</v>
      </c>
      <c r="D31" s="19">
        <v>0</v>
      </c>
      <c r="E31" s="27">
        <v>0.87808641839692991</v>
      </c>
      <c r="F31" s="27">
        <v>0.63642684147394313</v>
      </c>
      <c r="G31" s="28" t="s">
        <v>153</v>
      </c>
      <c r="I31" s="100">
        <v>9313</v>
      </c>
      <c r="J31" s="18">
        <v>7330</v>
      </c>
      <c r="K31" s="19">
        <v>0</v>
      </c>
      <c r="L31" s="82">
        <v>1.13662576050674</v>
      </c>
      <c r="M31" s="82">
        <v>0.8515839112215059</v>
      </c>
      <c r="N31" s="83" t="s">
        <v>153</v>
      </c>
      <c r="P31" s="100">
        <v>679</v>
      </c>
      <c r="Q31" s="18">
        <v>167</v>
      </c>
      <c r="R31" s="19">
        <v>0</v>
      </c>
      <c r="S31" s="82">
        <v>0.21313729306220847</v>
      </c>
      <c r="T31" s="82">
        <v>5.2642528858823458E-2</v>
      </c>
      <c r="U31" s="83" t="s">
        <v>153</v>
      </c>
    </row>
    <row r="32" spans="1:21" x14ac:dyDescent="0.2">
      <c r="A32" s="17" t="s">
        <v>178</v>
      </c>
      <c r="B32" s="18">
        <v>3335</v>
      </c>
      <c r="C32" s="18">
        <v>4137</v>
      </c>
      <c r="D32" s="19">
        <v>4821</v>
      </c>
      <c r="E32" s="27">
        <v>0.2930762815606246</v>
      </c>
      <c r="F32" s="27">
        <v>0.3511935231662936</v>
      </c>
      <c r="G32" s="28">
        <v>0.38495228619817096</v>
      </c>
      <c r="I32" s="100">
        <v>2542</v>
      </c>
      <c r="J32" s="18">
        <v>3332</v>
      </c>
      <c r="K32" s="19">
        <v>4022</v>
      </c>
      <c r="L32" s="82">
        <v>0.31024403341652884</v>
      </c>
      <c r="M32" s="82">
        <v>0.38710471926194512</v>
      </c>
      <c r="N32" s="83">
        <v>0.44762199424390614</v>
      </c>
      <c r="P32" s="100">
        <v>793</v>
      </c>
      <c r="Q32" s="18">
        <v>805</v>
      </c>
      <c r="R32" s="19">
        <v>799</v>
      </c>
      <c r="S32" s="82">
        <v>0.24892175758222579</v>
      </c>
      <c r="T32" s="82">
        <v>0.25375590258295139</v>
      </c>
      <c r="U32" s="83">
        <v>0.22581018943750936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22</v>
      </c>
      <c r="E33" s="27" t="s">
        <v>153</v>
      </c>
      <c r="F33" s="27" t="s">
        <v>153</v>
      </c>
      <c r="G33" s="28">
        <v>1.7566791736900564E-3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22</v>
      </c>
      <c r="S33" s="82" t="s">
        <v>153</v>
      </c>
      <c r="T33" s="82" t="s">
        <v>153</v>
      </c>
      <c r="U33" s="83">
        <v>6.2175521497186562E-3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1137929</v>
      </c>
      <c r="C37" s="21">
        <v>1177983</v>
      </c>
      <c r="D37" s="22">
        <v>1252363</v>
      </c>
      <c r="E37" s="23">
        <v>100</v>
      </c>
      <c r="F37" s="23">
        <v>100</v>
      </c>
      <c r="G37" s="48">
        <v>100</v>
      </c>
      <c r="I37" s="101">
        <v>819355</v>
      </c>
      <c r="J37" s="21">
        <v>860749</v>
      </c>
      <c r="K37" s="22">
        <v>898526</v>
      </c>
      <c r="L37" s="86">
        <v>100</v>
      </c>
      <c r="M37" s="86">
        <v>100</v>
      </c>
      <c r="N37" s="87">
        <v>100</v>
      </c>
      <c r="P37" s="101">
        <v>318574</v>
      </c>
      <c r="Q37" s="21">
        <v>317234</v>
      </c>
      <c r="R37" s="22">
        <v>353837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114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38</v>
      </c>
      <c r="D40" s="92"/>
      <c r="E40" s="11"/>
      <c r="F40" s="9" t="s">
        <v>2</v>
      </c>
      <c r="G40" s="12"/>
      <c r="I40" s="32"/>
      <c r="J40" s="90" t="s">
        <v>31</v>
      </c>
      <c r="K40" s="92"/>
      <c r="L40" s="11"/>
      <c r="M40" s="90" t="s">
        <v>2</v>
      </c>
      <c r="N40" s="12"/>
      <c r="P40" s="32"/>
      <c r="Q40" s="90" t="s">
        <v>31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1169107</v>
      </c>
      <c r="C42" s="18">
        <v>908516</v>
      </c>
      <c r="D42" s="19">
        <v>898609</v>
      </c>
      <c r="E42" s="27">
        <v>21.104705864513328</v>
      </c>
      <c r="F42" s="27">
        <v>16.194656160616788</v>
      </c>
      <c r="G42" s="28">
        <v>15.311878855727116</v>
      </c>
      <c r="I42" s="100">
        <v>186361</v>
      </c>
      <c r="J42" s="18">
        <v>185897</v>
      </c>
      <c r="K42" s="19">
        <v>184324</v>
      </c>
      <c r="L42" s="82">
        <v>13.727896518321812</v>
      </c>
      <c r="M42" s="82">
        <v>13.632950176959868</v>
      </c>
      <c r="N42" s="83">
        <v>13.235125168020403</v>
      </c>
      <c r="P42" s="100">
        <v>982746</v>
      </c>
      <c r="Q42" s="18">
        <v>722619</v>
      </c>
      <c r="R42" s="19">
        <v>714285</v>
      </c>
      <c r="S42" s="82">
        <v>23.499308109643639</v>
      </c>
      <c r="T42" s="82">
        <v>17.017262671239653</v>
      </c>
      <c r="U42" s="83">
        <v>15.958049310357847</v>
      </c>
    </row>
    <row r="43" spans="1:21" x14ac:dyDescent="0.2">
      <c r="A43" s="17" t="s">
        <v>157</v>
      </c>
      <c r="B43" s="18">
        <v>27148</v>
      </c>
      <c r="C43" s="18">
        <v>28554</v>
      </c>
      <c r="D43" s="19">
        <v>40251</v>
      </c>
      <c r="E43" s="27">
        <v>0.49007537788227074</v>
      </c>
      <c r="F43" s="27">
        <v>0.50898631615761503</v>
      </c>
      <c r="G43" s="28">
        <v>0.68585829412110511</v>
      </c>
      <c r="I43" s="100">
        <v>14809</v>
      </c>
      <c r="J43" s="18">
        <v>26862</v>
      </c>
      <c r="K43" s="19">
        <v>38314</v>
      </c>
      <c r="L43" s="82">
        <v>1.0908742684350681</v>
      </c>
      <c r="M43" s="82">
        <v>1.9699527569218223</v>
      </c>
      <c r="N43" s="83">
        <v>2.7510827981572326</v>
      </c>
      <c r="P43" s="100">
        <v>12339</v>
      </c>
      <c r="Q43" s="18">
        <v>1692</v>
      </c>
      <c r="R43" s="19">
        <v>1937</v>
      </c>
      <c r="S43" s="82">
        <v>0.29504873361468054</v>
      </c>
      <c r="T43" s="82">
        <v>3.9845628802643564E-2</v>
      </c>
      <c r="U43" s="83">
        <v>4.3275081394909806E-2</v>
      </c>
    </row>
    <row r="44" spans="1:21" x14ac:dyDescent="0.2">
      <c r="A44" s="17" t="s">
        <v>82</v>
      </c>
      <c r="B44" s="18">
        <v>1037944</v>
      </c>
      <c r="C44" s="18">
        <v>1267341</v>
      </c>
      <c r="D44" s="19">
        <v>1486481</v>
      </c>
      <c r="E44" s="27">
        <v>18.736952925469119</v>
      </c>
      <c r="F44" s="27">
        <v>22.590853362243745</v>
      </c>
      <c r="G44" s="28">
        <v>25.328943949303977</v>
      </c>
      <c r="I44" s="100">
        <v>169589</v>
      </c>
      <c r="J44" s="18">
        <v>166480</v>
      </c>
      <c r="K44" s="19">
        <v>164090</v>
      </c>
      <c r="L44" s="82">
        <v>12.492421926506498</v>
      </c>
      <c r="M44" s="82">
        <v>12.208984251818368</v>
      </c>
      <c r="N44" s="83">
        <v>11.782251301081075</v>
      </c>
      <c r="P44" s="100">
        <v>868355</v>
      </c>
      <c r="Q44" s="18">
        <v>1100861</v>
      </c>
      <c r="R44" s="19">
        <v>1322391</v>
      </c>
      <c r="S44" s="82">
        <v>20.764003815380171</v>
      </c>
      <c r="T44" s="82">
        <v>25.924644662710993</v>
      </c>
      <c r="U44" s="83">
        <v>29.543922643725438</v>
      </c>
    </row>
    <row r="45" spans="1:21" x14ac:dyDescent="0.2">
      <c r="A45" s="17" t="s">
        <v>84</v>
      </c>
      <c r="B45" s="18">
        <v>634483</v>
      </c>
      <c r="C45" s="18">
        <v>628998</v>
      </c>
      <c r="D45" s="19">
        <v>648350</v>
      </c>
      <c r="E45" s="27">
        <v>11.453679681187445</v>
      </c>
      <c r="F45" s="27">
        <v>11.212137525058049</v>
      </c>
      <c r="G45" s="28">
        <v>11.047582047487477</v>
      </c>
      <c r="I45" s="100">
        <v>120225</v>
      </c>
      <c r="J45" s="18">
        <v>118713</v>
      </c>
      <c r="K45" s="19">
        <v>114966</v>
      </c>
      <c r="L45" s="82">
        <v>8.8561252564390607</v>
      </c>
      <c r="M45" s="82">
        <v>8.7059415394408575</v>
      </c>
      <c r="N45" s="83">
        <v>8.25497168066358</v>
      </c>
      <c r="P45" s="100">
        <v>514258</v>
      </c>
      <c r="Q45" s="18">
        <v>510285</v>
      </c>
      <c r="R45" s="19">
        <v>533384</v>
      </c>
      <c r="S45" s="82">
        <v>12.296877514484025</v>
      </c>
      <c r="T45" s="82">
        <v>12.016918849619959</v>
      </c>
      <c r="U45" s="83">
        <v>11.916487359185632</v>
      </c>
    </row>
    <row r="46" spans="1:21" x14ac:dyDescent="0.2">
      <c r="A46" s="17" t="s">
        <v>152</v>
      </c>
      <c r="B46" s="18">
        <v>629149</v>
      </c>
      <c r="C46" s="18">
        <v>627425</v>
      </c>
      <c r="D46" s="19">
        <v>627147</v>
      </c>
      <c r="E46" s="27">
        <v>11.357390375690759</v>
      </c>
      <c r="F46" s="27">
        <v>11.184098179421152</v>
      </c>
      <c r="G46" s="28">
        <v>10.686292802245129</v>
      </c>
      <c r="I46" s="100">
        <v>629149</v>
      </c>
      <c r="J46" s="18">
        <v>627425</v>
      </c>
      <c r="K46" s="19">
        <v>627147</v>
      </c>
      <c r="L46" s="82">
        <v>46.344956115311945</v>
      </c>
      <c r="M46" s="82">
        <v>46.012866075187041</v>
      </c>
      <c r="N46" s="83">
        <v>45.031406890847052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158</v>
      </c>
      <c r="B47" s="18">
        <v>98062</v>
      </c>
      <c r="C47" s="18">
        <v>104236</v>
      </c>
      <c r="D47" s="19">
        <v>111532</v>
      </c>
      <c r="E47" s="27">
        <v>1.7702140749186397</v>
      </c>
      <c r="F47" s="27">
        <v>1.8580478269596259</v>
      </c>
      <c r="G47" s="28">
        <v>1.9004533368093983</v>
      </c>
      <c r="I47" s="100">
        <v>98062</v>
      </c>
      <c r="J47" s="18">
        <v>104236</v>
      </c>
      <c r="K47" s="19">
        <v>111532</v>
      </c>
      <c r="L47" s="82">
        <v>7.2235338315402551</v>
      </c>
      <c r="M47" s="82">
        <v>7.6442556611757526</v>
      </c>
      <c r="N47" s="83">
        <v>8.0083981480417723</v>
      </c>
      <c r="P47" s="100">
        <v>0</v>
      </c>
      <c r="Q47" s="18">
        <v>0</v>
      </c>
      <c r="R47" s="19">
        <v>0</v>
      </c>
      <c r="S47" s="82" t="s">
        <v>153</v>
      </c>
      <c r="T47" s="82" t="s">
        <v>153</v>
      </c>
      <c r="U47" s="83" t="s">
        <v>153</v>
      </c>
    </row>
    <row r="48" spans="1:21" x14ac:dyDescent="0.2">
      <c r="A48" s="17" t="s">
        <v>159</v>
      </c>
      <c r="B48" s="18">
        <v>10604</v>
      </c>
      <c r="C48" s="18">
        <v>10564</v>
      </c>
      <c r="D48" s="19">
        <v>10561</v>
      </c>
      <c r="E48" s="27">
        <v>0.19142328374331805</v>
      </c>
      <c r="F48" s="27">
        <v>0.18830746809165247</v>
      </c>
      <c r="G48" s="28">
        <v>0.17995452148301883</v>
      </c>
      <c r="I48" s="100">
        <v>10604</v>
      </c>
      <c r="J48" s="18">
        <v>10564</v>
      </c>
      <c r="K48" s="19">
        <v>10561</v>
      </c>
      <c r="L48" s="82">
        <v>0.78112166537142691</v>
      </c>
      <c r="M48" s="82">
        <v>0.77472194639722025</v>
      </c>
      <c r="N48" s="83">
        <v>0.7583177280194846</v>
      </c>
      <c r="P48" s="100">
        <v>0</v>
      </c>
      <c r="Q48" s="18">
        <v>0</v>
      </c>
      <c r="R48" s="19">
        <v>0</v>
      </c>
      <c r="S48" s="82" t="s">
        <v>153</v>
      </c>
      <c r="T48" s="82" t="s">
        <v>153</v>
      </c>
      <c r="U48" s="83" t="s">
        <v>153</v>
      </c>
    </row>
    <row r="49" spans="1:21" x14ac:dyDescent="0.2">
      <c r="A49" s="17" t="s">
        <v>160</v>
      </c>
      <c r="B49" s="18">
        <v>164059</v>
      </c>
      <c r="C49" s="18">
        <v>174201</v>
      </c>
      <c r="D49" s="19">
        <v>189840</v>
      </c>
      <c r="E49" s="27">
        <v>2.9615911455719557</v>
      </c>
      <c r="F49" s="27">
        <v>3.1052015570838654</v>
      </c>
      <c r="G49" s="28">
        <v>3.2347851868512731</v>
      </c>
      <c r="I49" s="100">
        <v>10011</v>
      </c>
      <c r="J49" s="18">
        <v>8819</v>
      </c>
      <c r="K49" s="19">
        <v>8437</v>
      </c>
      <c r="L49" s="82">
        <v>0.73743955036150077</v>
      </c>
      <c r="M49" s="82">
        <v>0.64675055332043596</v>
      </c>
      <c r="N49" s="83">
        <v>0.60580690003791227</v>
      </c>
      <c r="P49" s="100">
        <v>154048</v>
      </c>
      <c r="Q49" s="18">
        <v>165382</v>
      </c>
      <c r="R49" s="19">
        <v>181403</v>
      </c>
      <c r="S49" s="82">
        <v>3.683577868212522</v>
      </c>
      <c r="T49" s="82">
        <v>3.8946511717723391</v>
      </c>
      <c r="U49" s="83">
        <v>4.0527772794428616</v>
      </c>
    </row>
    <row r="50" spans="1:21" x14ac:dyDescent="0.2">
      <c r="A50" s="17" t="s">
        <v>161</v>
      </c>
      <c r="B50" s="18">
        <v>399037</v>
      </c>
      <c r="C50" s="18">
        <v>213614</v>
      </c>
      <c r="D50" s="19">
        <v>82063</v>
      </c>
      <c r="E50" s="27">
        <v>7.2034112481216903</v>
      </c>
      <c r="F50" s="27">
        <v>3.8077538327272107</v>
      </c>
      <c r="G50" s="28">
        <v>1.3983153012461864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399037</v>
      </c>
      <c r="Q50" s="18">
        <v>213614</v>
      </c>
      <c r="R50" s="19">
        <v>82063</v>
      </c>
      <c r="S50" s="82">
        <v>9.5417263567064818</v>
      </c>
      <c r="T50" s="82">
        <v>5.030487086907744</v>
      </c>
      <c r="U50" s="83">
        <v>1.8333933941716485</v>
      </c>
    </row>
    <row r="51" spans="1:21" x14ac:dyDescent="0.2">
      <c r="A51" s="17" t="s">
        <v>162</v>
      </c>
      <c r="B51" s="18">
        <v>306150</v>
      </c>
      <c r="C51" s="18">
        <v>536480</v>
      </c>
      <c r="D51" s="19">
        <v>622147</v>
      </c>
      <c r="E51" s="27">
        <v>5.5266162125628844</v>
      </c>
      <c r="F51" s="27">
        <v>9.5629676715079253</v>
      </c>
      <c r="G51" s="28">
        <v>10.601095130867883</v>
      </c>
      <c r="I51" s="100">
        <v>8901</v>
      </c>
      <c r="J51" s="18">
        <v>9915</v>
      </c>
      <c r="K51" s="19">
        <v>10597</v>
      </c>
      <c r="L51" s="82">
        <v>0.65567370270379766</v>
      </c>
      <c r="M51" s="82">
        <v>0.72712685521851939</v>
      </c>
      <c r="N51" s="83">
        <v>0.76090265730730788</v>
      </c>
      <c r="P51" s="100">
        <v>297249</v>
      </c>
      <c r="Q51" s="18">
        <v>526565</v>
      </c>
      <c r="R51" s="19">
        <v>611550</v>
      </c>
      <c r="S51" s="82">
        <v>7.1077835333681971</v>
      </c>
      <c r="T51" s="82">
        <v>12.40030350500237</v>
      </c>
      <c r="U51" s="83">
        <v>13.66281674086582</v>
      </c>
    </row>
    <row r="52" spans="1:21" x14ac:dyDescent="0.2">
      <c r="A52" s="17" t="s">
        <v>163</v>
      </c>
      <c r="B52" s="18">
        <v>69582</v>
      </c>
      <c r="C52" s="18">
        <v>72148</v>
      </c>
      <c r="D52" s="19">
        <v>73792</v>
      </c>
      <c r="E52" s="27">
        <v>1.2560934486446207</v>
      </c>
      <c r="F52" s="27">
        <v>1.2860665664404149</v>
      </c>
      <c r="G52" s="28">
        <v>1.2573813132539462</v>
      </c>
      <c r="I52" s="100">
        <v>0</v>
      </c>
      <c r="J52" s="18">
        <v>0</v>
      </c>
      <c r="K52" s="19">
        <v>0</v>
      </c>
      <c r="L52" s="82" t="s">
        <v>153</v>
      </c>
      <c r="M52" s="82" t="s">
        <v>153</v>
      </c>
      <c r="N52" s="83" t="s">
        <v>153</v>
      </c>
      <c r="P52" s="100">
        <v>69582</v>
      </c>
      <c r="Q52" s="18">
        <v>72148</v>
      </c>
      <c r="R52" s="19">
        <v>73792</v>
      </c>
      <c r="S52" s="82">
        <v>1.6638366952246295</v>
      </c>
      <c r="T52" s="82">
        <v>1.6990439875018486</v>
      </c>
      <c r="U52" s="83">
        <v>1.64860857320247</v>
      </c>
    </row>
    <row r="53" spans="1:21" x14ac:dyDescent="0.2">
      <c r="A53" s="17" t="s">
        <v>164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1835</v>
      </c>
      <c r="C54" s="18">
        <v>1634</v>
      </c>
      <c r="D54" s="19">
        <v>1463</v>
      </c>
      <c r="E54" s="27">
        <v>3.3125398497641324E-2</v>
      </c>
      <c r="F54" s="27">
        <v>2.9126694704823944E-2</v>
      </c>
      <c r="G54" s="28">
        <v>2.4928838644982156E-2</v>
      </c>
      <c r="I54" s="100">
        <v>1835</v>
      </c>
      <c r="J54" s="18">
        <v>1634</v>
      </c>
      <c r="K54" s="19">
        <v>1463</v>
      </c>
      <c r="L54" s="82">
        <v>0.13517146887557227</v>
      </c>
      <c r="M54" s="82">
        <v>0.11983109242834702</v>
      </c>
      <c r="N54" s="83">
        <v>0.10504865411348414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166</v>
      </c>
      <c r="B55" s="18">
        <v>154142</v>
      </c>
      <c r="C55" s="18">
        <v>178764</v>
      </c>
      <c r="D55" s="19">
        <v>179357</v>
      </c>
      <c r="E55" s="27">
        <v>2.7825695777784358</v>
      </c>
      <c r="F55" s="27">
        <v>3.1865388324437869</v>
      </c>
      <c r="G55" s="28">
        <v>3.0561597490417394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154142</v>
      </c>
      <c r="Q55" s="18">
        <v>178764</v>
      </c>
      <c r="R55" s="19">
        <v>179357</v>
      </c>
      <c r="S55" s="82">
        <v>3.6858255852852007</v>
      </c>
      <c r="T55" s="82">
        <v>4.2097895905885192</v>
      </c>
      <c r="U55" s="83">
        <v>4.0070669972879909</v>
      </c>
    </row>
    <row r="56" spans="1:21" x14ac:dyDescent="0.2">
      <c r="A56" s="17" t="s">
        <v>167</v>
      </c>
      <c r="B56" s="18">
        <v>33003</v>
      </c>
      <c r="C56" s="18">
        <v>31678</v>
      </c>
      <c r="D56" s="19">
        <v>72130</v>
      </c>
      <c r="E56" s="27">
        <v>0.59576976927392733</v>
      </c>
      <c r="F56" s="27">
        <v>0.56467284875117063</v>
      </c>
      <c r="G56" s="28">
        <v>1.2290616072881495</v>
      </c>
      <c r="I56" s="100">
        <v>30597</v>
      </c>
      <c r="J56" s="18">
        <v>29298</v>
      </c>
      <c r="K56" s="19">
        <v>55574</v>
      </c>
      <c r="L56" s="82">
        <v>2.2538645412457137</v>
      </c>
      <c r="M56" s="82">
        <v>2.1485993549361755</v>
      </c>
      <c r="N56" s="83">
        <v>3.9904127844858288</v>
      </c>
      <c r="P56" s="100">
        <v>2406</v>
      </c>
      <c r="Q56" s="18">
        <v>2380</v>
      </c>
      <c r="R56" s="19">
        <v>16556</v>
      </c>
      <c r="S56" s="82">
        <v>5.7531992307068756E-2</v>
      </c>
      <c r="T56" s="82">
        <v>5.6047633894971444E-2</v>
      </c>
      <c r="U56" s="83">
        <v>0.36988242001761834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169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170</v>
      </c>
      <c r="B59" s="18">
        <v>30867</v>
      </c>
      <c r="C59" s="18">
        <v>30828</v>
      </c>
      <c r="D59" s="19">
        <v>42625</v>
      </c>
      <c r="E59" s="27">
        <v>0.55721072230337598</v>
      </c>
      <c r="F59" s="27">
        <v>0.54952126337840423</v>
      </c>
      <c r="G59" s="28">
        <v>0.72631014849102149</v>
      </c>
      <c r="I59" s="100">
        <v>26376</v>
      </c>
      <c r="J59" s="18">
        <v>25292</v>
      </c>
      <c r="K59" s="19">
        <v>25492</v>
      </c>
      <c r="L59" s="82">
        <v>1.9429333313689887</v>
      </c>
      <c r="M59" s="82">
        <v>1.8548151711736554</v>
      </c>
      <c r="N59" s="83">
        <v>1.8304171501441817</v>
      </c>
      <c r="P59" s="100">
        <v>4491</v>
      </c>
      <c r="Q59" s="18">
        <v>5536</v>
      </c>
      <c r="R59" s="19">
        <v>17133</v>
      </c>
      <c r="S59" s="82">
        <v>0.10738826992977797</v>
      </c>
      <c r="T59" s="82">
        <v>0.13036962237082433</v>
      </c>
      <c r="U59" s="83">
        <v>0.38277334514145056</v>
      </c>
    </row>
    <row r="60" spans="1:21" x14ac:dyDescent="0.2">
      <c r="A60" s="17" t="s">
        <v>171</v>
      </c>
      <c r="B60" s="18">
        <v>696458</v>
      </c>
      <c r="C60" s="18">
        <v>714928</v>
      </c>
      <c r="D60" s="19">
        <v>712555</v>
      </c>
      <c r="E60" s="27">
        <v>12.572451654970182</v>
      </c>
      <c r="F60" s="27">
        <v>12.743873679271953</v>
      </c>
      <c r="G60" s="28">
        <v>12.141605345642693</v>
      </c>
      <c r="I60" s="100">
        <v>1067</v>
      </c>
      <c r="J60" s="18">
        <v>1013</v>
      </c>
      <c r="K60" s="19">
        <v>1792</v>
      </c>
      <c r="L60" s="82">
        <v>7.8598341847539846E-2</v>
      </c>
      <c r="M60" s="82">
        <v>7.4289410422224922E-2</v>
      </c>
      <c r="N60" s="83">
        <v>0.12867203566053559</v>
      </c>
      <c r="P60" s="100">
        <v>695391</v>
      </c>
      <c r="Q60" s="18">
        <v>713915</v>
      </c>
      <c r="R60" s="19">
        <v>710763</v>
      </c>
      <c r="S60" s="82">
        <v>16.628108754116731</v>
      </c>
      <c r="T60" s="82">
        <v>16.812288467280897</v>
      </c>
      <c r="U60" s="83">
        <v>15.879363282132307</v>
      </c>
    </row>
    <row r="61" spans="1:21" x14ac:dyDescent="0.2">
      <c r="A61" s="17" t="s">
        <v>172</v>
      </c>
      <c r="B61" s="18">
        <v>56509</v>
      </c>
      <c r="C61" s="18">
        <v>64699</v>
      </c>
      <c r="D61" s="19">
        <v>64102</v>
      </c>
      <c r="E61" s="27">
        <v>1.0200998058328141</v>
      </c>
      <c r="F61" s="27">
        <v>1.1532852023913123</v>
      </c>
      <c r="G61" s="28">
        <v>1.0922682261248435</v>
      </c>
      <c r="I61" s="100">
        <v>35899</v>
      </c>
      <c r="J61" s="18">
        <v>34980</v>
      </c>
      <c r="K61" s="19">
        <v>33874</v>
      </c>
      <c r="L61" s="82">
        <v>2.6444253739314272</v>
      </c>
      <c r="M61" s="82">
        <v>2.5652947448859109</v>
      </c>
      <c r="N61" s="83">
        <v>2.4322748526590305</v>
      </c>
      <c r="P61" s="100">
        <v>20610</v>
      </c>
      <c r="Q61" s="18">
        <v>29719</v>
      </c>
      <c r="R61" s="19">
        <v>30228</v>
      </c>
      <c r="S61" s="82">
        <v>0.49282392412663639</v>
      </c>
      <c r="T61" s="82">
        <v>0.69986539148094806</v>
      </c>
      <c r="U61" s="83">
        <v>0.67533255570745154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3639</v>
      </c>
      <c r="C65" s="18">
        <v>0</v>
      </c>
      <c r="D65" s="19">
        <v>0</v>
      </c>
      <c r="E65" s="27">
        <v>6.5691185358537754E-2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3639</v>
      </c>
      <c r="Q65" s="18">
        <v>0</v>
      </c>
      <c r="R65" s="19">
        <v>0</v>
      </c>
      <c r="S65" s="82">
        <v>8.7015344973160103E-2</v>
      </c>
      <c r="T65" s="82" t="s">
        <v>153</v>
      </c>
      <c r="U65" s="83" t="s">
        <v>153</v>
      </c>
    </row>
    <row r="66" spans="1:21" x14ac:dyDescent="0.2">
      <c r="A66" s="17" t="s">
        <v>177</v>
      </c>
      <c r="B66" s="18">
        <v>13835</v>
      </c>
      <c r="C66" s="18">
        <v>10514</v>
      </c>
      <c r="D66" s="19">
        <v>0</v>
      </c>
      <c r="E66" s="27">
        <v>0.24974925788276173</v>
      </c>
      <c r="F66" s="27">
        <v>0.18741619836384268</v>
      </c>
      <c r="G66" s="28" t="s">
        <v>153</v>
      </c>
      <c r="I66" s="100">
        <v>11373</v>
      </c>
      <c r="J66" s="18">
        <v>8857</v>
      </c>
      <c r="K66" s="19">
        <v>0</v>
      </c>
      <c r="L66" s="82">
        <v>0.83776845532527711</v>
      </c>
      <c r="M66" s="82">
        <v>0.64953732291179289</v>
      </c>
      <c r="N66" s="83" t="s">
        <v>153</v>
      </c>
      <c r="P66" s="100">
        <v>2462</v>
      </c>
      <c r="Q66" s="18">
        <v>1657</v>
      </c>
      <c r="R66" s="19">
        <v>0</v>
      </c>
      <c r="S66" s="82">
        <v>5.8871057797175101E-2</v>
      </c>
      <c r="T66" s="82">
        <v>3.9021398892423398E-2</v>
      </c>
      <c r="U66" s="83" t="s">
        <v>153</v>
      </c>
    </row>
    <row r="67" spans="1:21" x14ac:dyDescent="0.2">
      <c r="A67" s="17" t="s">
        <v>178</v>
      </c>
      <c r="B67" s="18">
        <v>3943</v>
      </c>
      <c r="C67" s="18">
        <v>4852</v>
      </c>
      <c r="D67" s="19">
        <v>5639</v>
      </c>
      <c r="E67" s="27">
        <v>7.117898979629414E-2</v>
      </c>
      <c r="F67" s="27">
        <v>8.6488814386662047E-2</v>
      </c>
      <c r="G67" s="28">
        <v>9.6085933779257948E-2</v>
      </c>
      <c r="I67" s="100">
        <v>2677</v>
      </c>
      <c r="J67" s="18">
        <v>3601</v>
      </c>
      <c r="K67" s="19">
        <v>4525</v>
      </c>
      <c r="L67" s="82">
        <v>0.19719565241411824</v>
      </c>
      <c r="M67" s="82">
        <v>0.26408308680200587</v>
      </c>
      <c r="N67" s="83">
        <v>0.32491125076111804</v>
      </c>
      <c r="P67" s="100">
        <v>1266</v>
      </c>
      <c r="Q67" s="18">
        <v>1251</v>
      </c>
      <c r="R67" s="19">
        <v>1114</v>
      </c>
      <c r="S67" s="82">
        <v>3.0272444829904009E-2</v>
      </c>
      <c r="T67" s="82">
        <v>2.9460331933869443E-2</v>
      </c>
      <c r="U67" s="83">
        <v>2.488819859263269E-2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61</v>
      </c>
      <c r="E68" s="27" t="s">
        <v>153</v>
      </c>
      <c r="F68" s="27" t="s">
        <v>153</v>
      </c>
      <c r="G68" s="28">
        <v>1.0394115908024001E-3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61</v>
      </c>
      <c r="S68" s="82" t="s">
        <v>153</v>
      </c>
      <c r="T68" s="82" t="s">
        <v>153</v>
      </c>
      <c r="U68" s="83">
        <v>1.3628187739233341E-3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5539556</v>
      </c>
      <c r="C72" s="21">
        <v>5609974</v>
      </c>
      <c r="D72" s="22">
        <v>5868705</v>
      </c>
      <c r="E72" s="23">
        <v>100</v>
      </c>
      <c r="F72" s="23">
        <v>100</v>
      </c>
      <c r="G72" s="48">
        <v>100</v>
      </c>
      <c r="I72" s="101">
        <v>1357535</v>
      </c>
      <c r="J72" s="21">
        <v>1363586</v>
      </c>
      <c r="K72" s="22">
        <v>1392688</v>
      </c>
      <c r="L72" s="86">
        <v>100</v>
      </c>
      <c r="M72" s="86">
        <v>100</v>
      </c>
      <c r="N72" s="87">
        <v>100</v>
      </c>
      <c r="P72" s="101">
        <v>4182021</v>
      </c>
      <c r="Q72" s="21">
        <v>4246388</v>
      </c>
      <c r="R72" s="22">
        <v>4476017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x14ac:dyDescent="0.2">
      <c r="A74" s="61" t="str">
        <f>+Innhold!B53</f>
        <v>Finans Norge / Skadeforsikringsstatistikk</v>
      </c>
      <c r="F74" s="25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f>Innhold!H31</f>
        <v>12</v>
      </c>
    </row>
    <row r="75" spans="1:21" x14ac:dyDescent="0.2">
      <c r="A75" s="63" t="str">
        <f>+Innhold!B54</f>
        <v>Premiestatistikk skadeforsikring 4. kvartal 2021</v>
      </c>
      <c r="F75" s="2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7"/>
    </row>
    <row r="76" spans="1:21" ht="12.75" customHeight="1" x14ac:dyDescent="0.2"/>
    <row r="77" spans="1:21" ht="12.75" customHeight="1" x14ac:dyDescent="0.2"/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39:E39"/>
    <mergeCell ref="U74:U75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</row>
    <row r="7" spans="1:7" x14ac:dyDescent="0.2">
      <c r="A7" s="17" t="s">
        <v>81</v>
      </c>
      <c r="B7" s="18">
        <v>388384</v>
      </c>
      <c r="C7" s="18">
        <v>375971</v>
      </c>
      <c r="D7" s="19">
        <v>371699</v>
      </c>
      <c r="E7" s="27">
        <v>17.367297248350507</v>
      </c>
      <c r="F7" s="27">
        <v>16.647265497873548</v>
      </c>
      <c r="G7" s="28">
        <v>15.910519034459615</v>
      </c>
    </row>
    <row r="8" spans="1:7" x14ac:dyDescent="0.2">
      <c r="A8" s="17" t="s">
        <v>157</v>
      </c>
      <c r="B8" s="18">
        <v>69604</v>
      </c>
      <c r="C8" s="18">
        <v>81637</v>
      </c>
      <c r="D8" s="19">
        <v>61137</v>
      </c>
      <c r="E8" s="27">
        <v>3.1124695087186618</v>
      </c>
      <c r="F8" s="27">
        <v>3.6147277674339318</v>
      </c>
      <c r="G8" s="28">
        <v>2.6169599654821711</v>
      </c>
    </row>
    <row r="9" spans="1:7" x14ac:dyDescent="0.2">
      <c r="A9" s="17" t="s">
        <v>82</v>
      </c>
      <c r="B9" s="18">
        <v>513083</v>
      </c>
      <c r="C9" s="18">
        <v>538337</v>
      </c>
      <c r="D9" s="19">
        <v>620616</v>
      </c>
      <c r="E9" s="27">
        <v>22.943439930778364</v>
      </c>
      <c r="F9" s="27">
        <v>23.836516556672592</v>
      </c>
      <c r="G9" s="28">
        <v>26.565373275392691</v>
      </c>
    </row>
    <row r="10" spans="1:7" x14ac:dyDescent="0.2">
      <c r="A10" s="17" t="s">
        <v>84</v>
      </c>
      <c r="B10" s="18">
        <v>288108</v>
      </c>
      <c r="C10" s="18">
        <v>264134</v>
      </c>
      <c r="D10" s="19">
        <v>269239</v>
      </c>
      <c r="E10" s="27">
        <v>12.883273450059137</v>
      </c>
      <c r="F10" s="27">
        <v>11.69534039863535</v>
      </c>
      <c r="G10" s="28">
        <v>11.524734353116022</v>
      </c>
    </row>
    <row r="11" spans="1:7" x14ac:dyDescent="0.2">
      <c r="A11" s="17" t="s">
        <v>152</v>
      </c>
      <c r="B11" s="18">
        <v>102826</v>
      </c>
      <c r="C11" s="18">
        <v>105303</v>
      </c>
      <c r="D11" s="19">
        <v>110528</v>
      </c>
      <c r="E11" s="27">
        <v>4.5980516881717302</v>
      </c>
      <c r="F11" s="27">
        <v>4.6626122725491541</v>
      </c>
      <c r="G11" s="28">
        <v>4.7311341914849177</v>
      </c>
    </row>
    <row r="12" spans="1:7" x14ac:dyDescent="0.2">
      <c r="A12" s="17" t="s">
        <v>158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</row>
    <row r="13" spans="1:7" x14ac:dyDescent="0.2">
      <c r="A13" s="17" t="s">
        <v>159</v>
      </c>
      <c r="B13" s="18">
        <v>0</v>
      </c>
      <c r="C13" s="18">
        <v>5</v>
      </c>
      <c r="D13" s="19">
        <v>5</v>
      </c>
      <c r="E13" s="27" t="s">
        <v>153</v>
      </c>
      <c r="F13" s="27">
        <v>2.2139028672256035E-4</v>
      </c>
      <c r="G13" s="28">
        <v>2.1402423781688429E-4</v>
      </c>
    </row>
    <row r="14" spans="1:7" x14ac:dyDescent="0.2">
      <c r="A14" s="17" t="s">
        <v>160</v>
      </c>
      <c r="B14" s="18">
        <v>61403</v>
      </c>
      <c r="C14" s="18">
        <v>66598</v>
      </c>
      <c r="D14" s="19">
        <v>69463</v>
      </c>
      <c r="E14" s="27">
        <v>2.7457468714995117</v>
      </c>
      <c r="F14" s="27">
        <v>2.9488300630298148</v>
      </c>
      <c r="G14" s="28">
        <v>2.9733531262948465</v>
      </c>
    </row>
    <row r="15" spans="1:7" x14ac:dyDescent="0.2">
      <c r="A15" s="17" t="s">
        <v>161</v>
      </c>
      <c r="B15" s="18">
        <v>245762</v>
      </c>
      <c r="C15" s="18">
        <v>184380</v>
      </c>
      <c r="D15" s="19">
        <v>145006</v>
      </c>
      <c r="E15" s="27">
        <v>10.989695008932184</v>
      </c>
      <c r="F15" s="27">
        <v>8.1639882131811348</v>
      </c>
      <c r="G15" s="28">
        <v>6.2069597257750244</v>
      </c>
    </row>
    <row r="16" spans="1:7" x14ac:dyDescent="0.2">
      <c r="A16" s="17" t="s">
        <v>162</v>
      </c>
      <c r="B16" s="18">
        <v>110641</v>
      </c>
      <c r="C16" s="18">
        <v>118792</v>
      </c>
      <c r="D16" s="19">
        <v>151170</v>
      </c>
      <c r="E16" s="27">
        <v>4.947513633040364</v>
      </c>
      <c r="F16" s="27">
        <v>5.2598789880692776</v>
      </c>
      <c r="G16" s="28">
        <v>6.4708088061556799</v>
      </c>
    </row>
    <row r="17" spans="1:7" x14ac:dyDescent="0.2">
      <c r="A17" s="17" t="s">
        <v>163</v>
      </c>
      <c r="B17" s="18">
        <v>159234</v>
      </c>
      <c r="C17" s="18">
        <v>219115</v>
      </c>
      <c r="D17" s="19">
        <v>243454</v>
      </c>
      <c r="E17" s="27">
        <v>7.120438045964419</v>
      </c>
      <c r="F17" s="27">
        <v>9.7019865350427619</v>
      </c>
      <c r="G17" s="28">
        <v>10.421011358694349</v>
      </c>
    </row>
    <row r="18" spans="1:7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</row>
    <row r="19" spans="1:7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</row>
    <row r="20" spans="1:7" x14ac:dyDescent="0.2">
      <c r="A20" s="17" t="s">
        <v>166</v>
      </c>
      <c r="B20" s="18">
        <v>50255</v>
      </c>
      <c r="C20" s="18">
        <v>48413</v>
      </c>
      <c r="D20" s="19">
        <v>45392</v>
      </c>
      <c r="E20" s="27">
        <v>2.2472437670343135</v>
      </c>
      <c r="F20" s="27">
        <v>2.1436335902198627</v>
      </c>
      <c r="G20" s="28">
        <v>1.9429976405968024</v>
      </c>
    </row>
    <row r="21" spans="1:7" x14ac:dyDescent="0.2">
      <c r="A21" s="17" t="s">
        <v>167</v>
      </c>
      <c r="B21" s="18">
        <v>74127</v>
      </c>
      <c r="C21" s="18">
        <v>73896</v>
      </c>
      <c r="D21" s="19">
        <v>75991</v>
      </c>
      <c r="E21" s="27">
        <v>3.3147236835927281</v>
      </c>
      <c r="F21" s="27">
        <v>3.2719713255300635</v>
      </c>
      <c r="G21" s="28">
        <v>3.2527831711885709</v>
      </c>
    </row>
    <row r="22" spans="1:7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</row>
    <row r="23" spans="1:7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</row>
    <row r="24" spans="1:7" x14ac:dyDescent="0.2">
      <c r="A24" s="17" t="s">
        <v>170</v>
      </c>
      <c r="B24" s="18">
        <v>50036</v>
      </c>
      <c r="C24" s="18">
        <v>53412</v>
      </c>
      <c r="D24" s="19">
        <v>58109</v>
      </c>
      <c r="E24" s="27">
        <v>2.2374507835504707</v>
      </c>
      <c r="F24" s="27">
        <v>2.3649795988850784</v>
      </c>
      <c r="G24" s="28">
        <v>2.4873468870602657</v>
      </c>
    </row>
    <row r="25" spans="1:7" x14ac:dyDescent="0.2">
      <c r="A25" s="17" t="s">
        <v>171</v>
      </c>
      <c r="B25" s="18">
        <v>36017</v>
      </c>
      <c r="C25" s="18">
        <v>38675</v>
      </c>
      <c r="D25" s="19">
        <v>44562</v>
      </c>
      <c r="E25" s="27">
        <v>1.6105656901258556</v>
      </c>
      <c r="F25" s="27">
        <v>1.7124538677990042</v>
      </c>
      <c r="G25" s="28">
        <v>1.9074696171191996</v>
      </c>
    </row>
    <row r="26" spans="1:7" x14ac:dyDescent="0.2">
      <c r="A26" s="17" t="s">
        <v>172</v>
      </c>
      <c r="B26" s="18">
        <v>44523</v>
      </c>
      <c r="C26" s="18">
        <v>59791</v>
      </c>
      <c r="D26" s="19">
        <v>61776</v>
      </c>
      <c r="E26" s="27">
        <v>1.9909269573110882</v>
      </c>
      <c r="F26" s="27">
        <v>2.647429326685721</v>
      </c>
      <c r="G26" s="28">
        <v>2.6443122630751685</v>
      </c>
    </row>
    <row r="27" spans="1:7" x14ac:dyDescent="0.2">
      <c r="A27" s="17" t="s">
        <v>173</v>
      </c>
      <c r="B27" s="18">
        <v>3116</v>
      </c>
      <c r="C27" s="18">
        <v>3683</v>
      </c>
      <c r="D27" s="19">
        <v>4053</v>
      </c>
      <c r="E27" s="27">
        <v>0.139337609751844</v>
      </c>
      <c r="F27" s="27">
        <v>0.16307608519983793</v>
      </c>
      <c r="G27" s="28">
        <v>0.17348804717436639</v>
      </c>
    </row>
    <row r="28" spans="1:7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</row>
    <row r="29" spans="1:7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</row>
    <row r="30" spans="1:7" x14ac:dyDescent="0.2">
      <c r="A30" s="17" t="s">
        <v>176</v>
      </c>
      <c r="B30" s="18">
        <v>6302</v>
      </c>
      <c r="C30" s="18">
        <v>0</v>
      </c>
      <c r="D30" s="19">
        <v>0</v>
      </c>
      <c r="E30" s="27">
        <v>0.28180539687295281</v>
      </c>
      <c r="F30" s="27" t="s">
        <v>153</v>
      </c>
      <c r="G30" s="28" t="s">
        <v>153</v>
      </c>
    </row>
    <row r="31" spans="1:7" x14ac:dyDescent="0.2">
      <c r="A31" s="17" t="s">
        <v>177</v>
      </c>
      <c r="B31" s="18">
        <v>30265</v>
      </c>
      <c r="C31" s="18">
        <v>23745</v>
      </c>
      <c r="D31" s="19">
        <v>0</v>
      </c>
      <c r="E31" s="27">
        <v>1.3533545440114116</v>
      </c>
      <c r="F31" s="27">
        <v>1.051382471645439</v>
      </c>
      <c r="G31" s="28" t="s">
        <v>153</v>
      </c>
    </row>
    <row r="32" spans="1:7" x14ac:dyDescent="0.2">
      <c r="A32" s="17" t="s">
        <v>178</v>
      </c>
      <c r="B32" s="18">
        <v>2609</v>
      </c>
      <c r="C32" s="18">
        <v>2568</v>
      </c>
      <c r="D32" s="19">
        <v>2496</v>
      </c>
      <c r="E32" s="27">
        <v>0.11666618223445475</v>
      </c>
      <c r="F32" s="27">
        <v>0.11370605126070699</v>
      </c>
      <c r="G32" s="28">
        <v>0.10684089951818863</v>
      </c>
    </row>
    <row r="33" spans="1:7" x14ac:dyDescent="0.2">
      <c r="A33" s="17" t="s">
        <v>179</v>
      </c>
      <c r="B33" s="18">
        <v>0</v>
      </c>
      <c r="C33" s="18">
        <v>0</v>
      </c>
      <c r="D33" s="19">
        <v>1488</v>
      </c>
      <c r="E33" s="27" t="s">
        <v>153</v>
      </c>
      <c r="F33" s="27" t="s">
        <v>153</v>
      </c>
      <c r="G33" s="28">
        <v>6.3693613174304761E-2</v>
      </c>
    </row>
    <row r="34" spans="1:7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5" thickBot="1" x14ac:dyDescent="0.25">
      <c r="A37" s="20" t="s">
        <v>4</v>
      </c>
      <c r="B37" s="21">
        <v>2236295</v>
      </c>
      <c r="C37" s="21">
        <v>2258455</v>
      </c>
      <c r="D37" s="22">
        <v>2336184</v>
      </c>
      <c r="E37" s="23">
        <v>100</v>
      </c>
      <c r="F37" s="23">
        <v>100</v>
      </c>
      <c r="G37" s="48">
        <v>100</v>
      </c>
    </row>
    <row r="39" spans="1:7" ht="16.5" thickBot="1" x14ac:dyDescent="0.3">
      <c r="A39" s="5" t="s">
        <v>116</v>
      </c>
      <c r="B39" s="6"/>
      <c r="C39" s="6"/>
      <c r="D39" s="6"/>
      <c r="E39" s="6"/>
      <c r="F39" s="6"/>
    </row>
    <row r="40" spans="1:7" x14ac:dyDescent="0.2">
      <c r="A40" s="7"/>
      <c r="B40" s="91"/>
      <c r="C40" s="90" t="s">
        <v>31</v>
      </c>
      <c r="D40" s="92"/>
      <c r="E40" s="11"/>
      <c r="F40" s="9" t="s">
        <v>2</v>
      </c>
      <c r="G40" s="12"/>
    </row>
    <row r="41" spans="1:7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</row>
    <row r="42" spans="1:7" x14ac:dyDescent="0.2">
      <c r="A42" s="17" t="s">
        <v>81</v>
      </c>
      <c r="B42" s="18">
        <v>196966</v>
      </c>
      <c r="C42" s="18">
        <v>192524</v>
      </c>
      <c r="D42" s="19">
        <v>153088</v>
      </c>
      <c r="E42" s="27">
        <v>10.440379120089856</v>
      </c>
      <c r="F42" s="27">
        <v>9.3672516941664625</v>
      </c>
      <c r="G42" s="28">
        <v>7.5457524828753195</v>
      </c>
    </row>
    <row r="43" spans="1:7" x14ac:dyDescent="0.2">
      <c r="A43" s="17" t="s">
        <v>157</v>
      </c>
      <c r="B43" s="18">
        <v>103169</v>
      </c>
      <c r="C43" s="18">
        <v>104827</v>
      </c>
      <c r="D43" s="19">
        <v>59209</v>
      </c>
      <c r="E43" s="27">
        <v>5.4685756599644115</v>
      </c>
      <c r="F43" s="27">
        <v>5.10035576522609</v>
      </c>
      <c r="G43" s="28">
        <v>2.9184290000428827</v>
      </c>
    </row>
    <row r="44" spans="1:7" x14ac:dyDescent="0.2">
      <c r="A44" s="17" t="s">
        <v>82</v>
      </c>
      <c r="B44" s="18">
        <v>312764</v>
      </c>
      <c r="C44" s="18">
        <v>333684</v>
      </c>
      <c r="D44" s="19">
        <v>445625</v>
      </c>
      <c r="E44" s="27">
        <v>16.578367510716486</v>
      </c>
      <c r="F44" s="27">
        <v>16.235388908999614</v>
      </c>
      <c r="G44" s="28">
        <v>21.96498713276883</v>
      </c>
    </row>
    <row r="45" spans="1:7" x14ac:dyDescent="0.2">
      <c r="A45" s="17" t="s">
        <v>84</v>
      </c>
      <c r="B45" s="18">
        <v>193994</v>
      </c>
      <c r="C45" s="18">
        <v>161626</v>
      </c>
      <c r="D45" s="19">
        <v>153801</v>
      </c>
      <c r="E45" s="27">
        <v>10.282845298288596</v>
      </c>
      <c r="F45" s="27">
        <v>7.8639100700242492</v>
      </c>
      <c r="G45" s="28">
        <v>7.5808964622877495</v>
      </c>
    </row>
    <row r="46" spans="1:7" x14ac:dyDescent="0.2">
      <c r="A46" s="17" t="s">
        <v>152</v>
      </c>
      <c r="B46" s="18">
        <v>50188</v>
      </c>
      <c r="C46" s="18">
        <v>51427</v>
      </c>
      <c r="D46" s="19">
        <v>53466</v>
      </c>
      <c r="E46" s="27">
        <v>2.6602649557744469</v>
      </c>
      <c r="F46" s="27">
        <v>2.5021797431795445</v>
      </c>
      <c r="G46" s="28">
        <v>2.6353548432889049</v>
      </c>
    </row>
    <row r="47" spans="1:7" x14ac:dyDescent="0.2">
      <c r="A47" s="17" t="s">
        <v>158</v>
      </c>
      <c r="B47" s="18">
        <v>0</v>
      </c>
      <c r="C47" s="18">
        <v>0</v>
      </c>
      <c r="D47" s="19">
        <v>0</v>
      </c>
      <c r="E47" s="27" t="s">
        <v>153</v>
      </c>
      <c r="F47" s="27" t="s">
        <v>153</v>
      </c>
      <c r="G47" s="28" t="s">
        <v>153</v>
      </c>
    </row>
    <row r="48" spans="1:7" x14ac:dyDescent="0.2">
      <c r="A48" s="17" t="s">
        <v>159</v>
      </c>
      <c r="B48" s="18">
        <v>0</v>
      </c>
      <c r="C48" s="18">
        <v>2</v>
      </c>
      <c r="D48" s="19">
        <v>2</v>
      </c>
      <c r="E48" s="27" t="s">
        <v>153</v>
      </c>
      <c r="F48" s="27">
        <v>9.730996337252978E-5</v>
      </c>
      <c r="G48" s="28">
        <v>9.8580587412146209E-5</v>
      </c>
    </row>
    <row r="49" spans="1:7" x14ac:dyDescent="0.2">
      <c r="A49" s="17" t="s">
        <v>160</v>
      </c>
      <c r="B49" s="18">
        <v>60369</v>
      </c>
      <c r="C49" s="18">
        <v>66510</v>
      </c>
      <c r="D49" s="19">
        <v>67479</v>
      </c>
      <c r="E49" s="27">
        <v>3.1999190068372436</v>
      </c>
      <c r="F49" s="27">
        <v>3.236042831953478</v>
      </c>
      <c r="G49" s="28">
        <v>3.326059728992107</v>
      </c>
    </row>
    <row r="50" spans="1:7" x14ac:dyDescent="0.2">
      <c r="A50" s="17" t="s">
        <v>161</v>
      </c>
      <c r="B50" s="18">
        <v>332417</v>
      </c>
      <c r="C50" s="18">
        <v>234979</v>
      </c>
      <c r="D50" s="19">
        <v>132004</v>
      </c>
      <c r="E50" s="27">
        <v>17.62009436127509</v>
      </c>
      <c r="F50" s="27">
        <v>11.432898941656838</v>
      </c>
      <c r="G50" s="28">
        <v>6.5065159303764739</v>
      </c>
    </row>
    <row r="51" spans="1:7" x14ac:dyDescent="0.2">
      <c r="A51" s="17" t="s">
        <v>162</v>
      </c>
      <c r="B51" s="18">
        <v>314353</v>
      </c>
      <c r="C51" s="18">
        <v>343873</v>
      </c>
      <c r="D51" s="19">
        <v>394196</v>
      </c>
      <c r="E51" s="27">
        <v>16.662594039263663</v>
      </c>
      <c r="F51" s="27">
        <v>16.731134517400967</v>
      </c>
      <c r="G51" s="28">
        <v>19.430036617759193</v>
      </c>
    </row>
    <row r="52" spans="1:7" x14ac:dyDescent="0.2">
      <c r="A52" s="17" t="s">
        <v>163</v>
      </c>
      <c r="B52" s="18">
        <v>118225</v>
      </c>
      <c r="C52" s="18">
        <v>353704</v>
      </c>
      <c r="D52" s="19">
        <v>367009</v>
      </c>
      <c r="E52" s="27">
        <v>6.2666339442981185</v>
      </c>
      <c r="F52" s="27">
        <v>17.209461642358637</v>
      </c>
      <c r="G52" s="28">
        <v>18.089981402772185</v>
      </c>
    </row>
    <row r="53" spans="1:7" x14ac:dyDescent="0.2">
      <c r="A53" s="17" t="s">
        <v>164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</row>
    <row r="54" spans="1:7" x14ac:dyDescent="0.2">
      <c r="A54" s="17" t="s">
        <v>165</v>
      </c>
      <c r="B54" s="18">
        <v>0</v>
      </c>
      <c r="C54" s="18">
        <v>0</v>
      </c>
      <c r="D54" s="19">
        <v>0</v>
      </c>
      <c r="E54" s="27" t="s">
        <v>153</v>
      </c>
      <c r="F54" s="27" t="s">
        <v>153</v>
      </c>
      <c r="G54" s="28" t="s">
        <v>153</v>
      </c>
    </row>
    <row r="55" spans="1:7" x14ac:dyDescent="0.2">
      <c r="A55" s="17" t="s">
        <v>166</v>
      </c>
      <c r="B55" s="18">
        <v>41880</v>
      </c>
      <c r="C55" s="18">
        <v>44012</v>
      </c>
      <c r="D55" s="19">
        <v>45395</v>
      </c>
      <c r="E55" s="27">
        <v>2.2198911362842479</v>
      </c>
      <c r="F55" s="27">
        <v>2.1414030539758904</v>
      </c>
      <c r="G55" s="28">
        <v>2.2375328827871885</v>
      </c>
    </row>
    <row r="56" spans="1:7" x14ac:dyDescent="0.2">
      <c r="A56" s="17" t="s">
        <v>167</v>
      </c>
      <c r="B56" s="18">
        <v>24437</v>
      </c>
      <c r="C56" s="18">
        <v>25866</v>
      </c>
      <c r="D56" s="19">
        <v>26472</v>
      </c>
      <c r="E56" s="27">
        <v>1.29530753814179</v>
      </c>
      <c r="F56" s="27">
        <v>1.2585097562969276</v>
      </c>
      <c r="G56" s="28">
        <v>1.3048126549871673</v>
      </c>
    </row>
    <row r="57" spans="1:7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</row>
    <row r="58" spans="1:7" x14ac:dyDescent="0.2">
      <c r="A58" s="17" t="s">
        <v>169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</row>
    <row r="59" spans="1:7" x14ac:dyDescent="0.2">
      <c r="A59" s="17" t="s">
        <v>170</v>
      </c>
      <c r="B59" s="18">
        <v>19526</v>
      </c>
      <c r="C59" s="18">
        <v>21221</v>
      </c>
      <c r="D59" s="19">
        <v>23265</v>
      </c>
      <c r="E59" s="27">
        <v>1.0349950889944179</v>
      </c>
      <c r="F59" s="27">
        <v>1.0325073663642272</v>
      </c>
      <c r="G59" s="28">
        <v>1.1467386830717907</v>
      </c>
    </row>
    <row r="60" spans="1:7" x14ac:dyDescent="0.2">
      <c r="A60" s="17" t="s">
        <v>171</v>
      </c>
      <c r="B60" s="18">
        <v>26984</v>
      </c>
      <c r="C60" s="18">
        <v>28105</v>
      </c>
      <c r="D60" s="19">
        <v>33649</v>
      </c>
      <c r="E60" s="27">
        <v>1.4303138114014839</v>
      </c>
      <c r="F60" s="27">
        <v>1.3674482602924749</v>
      </c>
      <c r="G60" s="28">
        <v>1.658569092915654</v>
      </c>
    </row>
    <row r="61" spans="1:7" x14ac:dyDescent="0.2">
      <c r="A61" s="17" t="s">
        <v>172</v>
      </c>
      <c r="B61" s="18">
        <v>71033</v>
      </c>
      <c r="C61" s="18">
        <v>81164</v>
      </c>
      <c r="D61" s="19">
        <v>69054</v>
      </c>
      <c r="E61" s="27">
        <v>3.7651749542425734</v>
      </c>
      <c r="F61" s="27">
        <v>3.9490329335840038</v>
      </c>
      <c r="G61" s="28">
        <v>3.4036919415791722</v>
      </c>
    </row>
    <row r="62" spans="1:7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</row>
    <row r="63" spans="1:7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</row>
    <row r="64" spans="1:7" x14ac:dyDescent="0.2">
      <c r="A64" s="17" t="s">
        <v>175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</row>
    <row r="65" spans="1:7" x14ac:dyDescent="0.2">
      <c r="A65" s="17" t="s">
        <v>176</v>
      </c>
      <c r="B65" s="18">
        <v>5330</v>
      </c>
      <c r="C65" s="18">
        <v>0</v>
      </c>
      <c r="D65" s="19">
        <v>0</v>
      </c>
      <c r="E65" s="27">
        <v>0.2825219617095282</v>
      </c>
      <c r="F65" s="27" t="s">
        <v>153</v>
      </c>
      <c r="G65" s="28" t="s">
        <v>153</v>
      </c>
    </row>
    <row r="66" spans="1:7" x14ac:dyDescent="0.2">
      <c r="A66" s="17" t="s">
        <v>177</v>
      </c>
      <c r="B66" s="18">
        <v>12935</v>
      </c>
      <c r="C66" s="18">
        <v>9916</v>
      </c>
      <c r="D66" s="19">
        <v>0</v>
      </c>
      <c r="E66" s="27">
        <v>0.68563256561214769</v>
      </c>
      <c r="F66" s="27">
        <v>0.4824627984010027</v>
      </c>
      <c r="G66" s="28" t="s">
        <v>153</v>
      </c>
    </row>
    <row r="67" spans="1:7" x14ac:dyDescent="0.2">
      <c r="A67" s="17" t="s">
        <v>178</v>
      </c>
      <c r="B67" s="18">
        <v>2009</v>
      </c>
      <c r="C67" s="18">
        <v>1848</v>
      </c>
      <c r="D67" s="19">
        <v>1656</v>
      </c>
      <c r="E67" s="27">
        <v>0.10648904710589908</v>
      </c>
      <c r="F67" s="27">
        <v>8.9914406156217527E-2</v>
      </c>
      <c r="G67" s="28">
        <v>8.1624726377257067E-2</v>
      </c>
    </row>
    <row r="68" spans="1:7" x14ac:dyDescent="0.2">
      <c r="A68" s="17" t="s">
        <v>179</v>
      </c>
      <c r="B68" s="18">
        <v>0</v>
      </c>
      <c r="C68" s="18">
        <v>0</v>
      </c>
      <c r="D68" s="19">
        <v>3427</v>
      </c>
      <c r="E68" s="27" t="s">
        <v>153</v>
      </c>
      <c r="F68" s="27" t="s">
        <v>153</v>
      </c>
      <c r="G68" s="28">
        <v>0.16891783653071255</v>
      </c>
    </row>
    <row r="69" spans="1:7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</row>
    <row r="70" spans="1:7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</row>
    <row r="71" spans="1:7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5" thickBot="1" x14ac:dyDescent="0.25">
      <c r="A72" s="20" t="s">
        <v>4</v>
      </c>
      <c r="B72" s="21">
        <v>1886579</v>
      </c>
      <c r="C72" s="21">
        <v>2055288</v>
      </c>
      <c r="D72" s="22">
        <v>2028797</v>
      </c>
      <c r="E72" s="23">
        <v>100</v>
      </c>
      <c r="F72" s="23">
        <v>100</v>
      </c>
      <c r="G72" s="48">
        <v>100</v>
      </c>
    </row>
    <row r="73" spans="1:7" x14ac:dyDescent="0.2">
      <c r="A73" s="24"/>
      <c r="B73" s="24"/>
      <c r="C73" s="24"/>
      <c r="D73" s="24"/>
      <c r="E73" s="24"/>
      <c r="F73" s="24"/>
      <c r="G73" s="24"/>
    </row>
    <row r="74" spans="1:7" x14ac:dyDescent="0.2">
      <c r="A74" s="26" t="str">
        <f>+Innhold!B53</f>
        <v>Finans Norge / Skadeforsikringsstatistikk</v>
      </c>
      <c r="G74" s="188">
        <f>Innhold!H33</f>
        <v>13</v>
      </c>
    </row>
    <row r="75" spans="1:7" x14ac:dyDescent="0.2">
      <c r="A75" s="26" t="str">
        <f>+Innhold!B54</f>
        <v>Premiestatistikk skadeforsikring 4. kvartal 2021</v>
      </c>
      <c r="G75" s="187"/>
    </row>
    <row r="76" spans="1:7" ht="12.75" customHeight="1" x14ac:dyDescent="0.2"/>
    <row r="77" spans="1:7" ht="12.75" customHeight="1" x14ac:dyDescent="0.2"/>
    <row r="78" spans="1:7" ht="12.75" customHeight="1" x14ac:dyDescent="0.2"/>
  </sheetData>
  <mergeCells count="1">
    <mergeCell ref="G74:G75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318429</v>
      </c>
      <c r="C7" s="18">
        <v>340781</v>
      </c>
      <c r="D7" s="19">
        <v>376877</v>
      </c>
      <c r="E7" s="27">
        <v>19.369820383176069</v>
      </c>
      <c r="F7" s="27">
        <v>19.587692863026227</v>
      </c>
      <c r="G7" s="28">
        <v>19.450019585388421</v>
      </c>
      <c r="I7" s="100">
        <v>318429</v>
      </c>
      <c r="J7" s="18">
        <v>340781</v>
      </c>
      <c r="K7" s="19">
        <v>376877</v>
      </c>
      <c r="L7" s="82">
        <v>19.451462514141344</v>
      </c>
      <c r="M7" s="82">
        <v>19.630569865510427</v>
      </c>
      <c r="N7" s="83">
        <v>19.716553970101621</v>
      </c>
      <c r="P7" s="100">
        <v>0</v>
      </c>
      <c r="Q7" s="18">
        <v>0</v>
      </c>
      <c r="R7" s="19">
        <v>0</v>
      </c>
      <c r="S7" s="82" t="s">
        <v>153</v>
      </c>
      <c r="T7" s="82" t="s">
        <v>153</v>
      </c>
      <c r="U7" s="83" t="s">
        <v>153</v>
      </c>
    </row>
    <row r="8" spans="1:21" x14ac:dyDescent="0.2">
      <c r="A8" s="17" t="s">
        <v>157</v>
      </c>
      <c r="B8" s="18">
        <v>131718</v>
      </c>
      <c r="C8" s="18">
        <v>141844</v>
      </c>
      <c r="D8" s="19">
        <v>243215</v>
      </c>
      <c r="E8" s="27">
        <v>8.0123167212508459</v>
      </c>
      <c r="F8" s="27">
        <v>8.153027036316848</v>
      </c>
      <c r="G8" s="28">
        <v>12.551937405201818</v>
      </c>
      <c r="I8" s="100">
        <v>127608</v>
      </c>
      <c r="J8" s="18">
        <v>141006</v>
      </c>
      <c r="K8" s="19">
        <v>238167</v>
      </c>
      <c r="L8" s="82">
        <v>7.7950256682166152</v>
      </c>
      <c r="M8" s="82">
        <v>8.1226011264013049</v>
      </c>
      <c r="N8" s="83">
        <v>12.45985430099792</v>
      </c>
      <c r="P8" s="100">
        <v>4110</v>
      </c>
      <c r="Q8" s="18">
        <v>838</v>
      </c>
      <c r="R8" s="19">
        <v>5048</v>
      </c>
      <c r="S8" s="82">
        <v>59.565217391304351</v>
      </c>
      <c r="T8" s="82">
        <v>22.05263157894737</v>
      </c>
      <c r="U8" s="83">
        <v>19.271588913491641</v>
      </c>
    </row>
    <row r="9" spans="1:21" x14ac:dyDescent="0.2">
      <c r="A9" s="17" t="s">
        <v>82</v>
      </c>
      <c r="B9" s="18">
        <v>426402</v>
      </c>
      <c r="C9" s="18">
        <v>448150</v>
      </c>
      <c r="D9" s="19">
        <v>465013</v>
      </c>
      <c r="E9" s="27">
        <v>25.937744838023679</v>
      </c>
      <c r="F9" s="27">
        <v>25.759137265766586</v>
      </c>
      <c r="G9" s="28">
        <v>23.998577672450764</v>
      </c>
      <c r="I9" s="100">
        <v>426402</v>
      </c>
      <c r="J9" s="18">
        <v>448150</v>
      </c>
      <c r="K9" s="19">
        <v>465013</v>
      </c>
      <c r="L9" s="82">
        <v>26.047070207031698</v>
      </c>
      <c r="M9" s="82">
        <v>25.815523416001763</v>
      </c>
      <c r="N9" s="83">
        <v>24.327443466432989</v>
      </c>
      <c r="P9" s="100">
        <v>0</v>
      </c>
      <c r="Q9" s="18">
        <v>0</v>
      </c>
      <c r="R9" s="19">
        <v>0</v>
      </c>
      <c r="S9" s="82" t="s">
        <v>153</v>
      </c>
      <c r="T9" s="82" t="s">
        <v>153</v>
      </c>
      <c r="U9" s="83" t="s">
        <v>153</v>
      </c>
    </row>
    <row r="10" spans="1:21" x14ac:dyDescent="0.2">
      <c r="A10" s="17" t="s">
        <v>84</v>
      </c>
      <c r="B10" s="18">
        <v>158481</v>
      </c>
      <c r="C10" s="18">
        <v>179122</v>
      </c>
      <c r="D10" s="19">
        <v>196105</v>
      </c>
      <c r="E10" s="27">
        <v>9.6402918834218205</v>
      </c>
      <c r="F10" s="27">
        <v>10.295722827889417</v>
      </c>
      <c r="G10" s="28">
        <v>10.120665603877649</v>
      </c>
      <c r="I10" s="100">
        <v>158481</v>
      </c>
      <c r="J10" s="18">
        <v>179122</v>
      </c>
      <c r="K10" s="19">
        <v>196105</v>
      </c>
      <c r="L10" s="82">
        <v>9.6809248865638313</v>
      </c>
      <c r="M10" s="82">
        <v>10.318259924848975</v>
      </c>
      <c r="N10" s="83">
        <v>10.259354686825619</v>
      </c>
      <c r="P10" s="100">
        <v>0</v>
      </c>
      <c r="Q10" s="18">
        <v>0</v>
      </c>
      <c r="R10" s="19">
        <v>0</v>
      </c>
      <c r="S10" s="82" t="s">
        <v>153</v>
      </c>
      <c r="T10" s="82" t="s">
        <v>153</v>
      </c>
      <c r="U10" s="83" t="s">
        <v>153</v>
      </c>
    </row>
    <row r="11" spans="1:21" x14ac:dyDescent="0.2">
      <c r="A11" s="17" t="s">
        <v>152</v>
      </c>
      <c r="B11" s="18">
        <v>25699</v>
      </c>
      <c r="C11" s="18">
        <v>24221</v>
      </c>
      <c r="D11" s="19">
        <v>23827</v>
      </c>
      <c r="E11" s="27">
        <v>1.563252762867835</v>
      </c>
      <c r="F11" s="27">
        <v>1.3921947198798004</v>
      </c>
      <c r="G11" s="28">
        <v>1.2296733859085323</v>
      </c>
      <c r="I11" s="100">
        <v>25699</v>
      </c>
      <c r="J11" s="18">
        <v>24221</v>
      </c>
      <c r="K11" s="19">
        <v>23827</v>
      </c>
      <c r="L11" s="82">
        <v>1.5698417391346842</v>
      </c>
      <c r="M11" s="82">
        <v>1.3952422016266401</v>
      </c>
      <c r="N11" s="83">
        <v>1.2465242809871957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158</v>
      </c>
      <c r="B12" s="18">
        <v>251041</v>
      </c>
      <c r="C12" s="18">
        <v>344162</v>
      </c>
      <c r="D12" s="19">
        <v>363142</v>
      </c>
      <c r="E12" s="27">
        <v>15.270653988213711</v>
      </c>
      <c r="F12" s="27">
        <v>19.782028784248041</v>
      </c>
      <c r="G12" s="28">
        <v>18.74117818884443</v>
      </c>
      <c r="I12" s="100">
        <v>251041</v>
      </c>
      <c r="J12" s="18">
        <v>344162</v>
      </c>
      <c r="K12" s="19">
        <v>343557</v>
      </c>
      <c r="L12" s="82">
        <v>15.335018484536763</v>
      </c>
      <c r="M12" s="82">
        <v>19.825331183527837</v>
      </c>
      <c r="N12" s="83">
        <v>17.973397507160701</v>
      </c>
      <c r="P12" s="100">
        <v>0</v>
      </c>
      <c r="Q12" s="18">
        <v>0</v>
      </c>
      <c r="R12" s="19">
        <v>19585</v>
      </c>
      <c r="S12" s="82" t="s">
        <v>153</v>
      </c>
      <c r="T12" s="82" t="s">
        <v>153</v>
      </c>
      <c r="U12" s="83">
        <v>74.769031075818887</v>
      </c>
    </row>
    <row r="13" spans="1:21" x14ac:dyDescent="0.2">
      <c r="A13" s="17" t="s">
        <v>159</v>
      </c>
      <c r="B13" s="18">
        <v>16312</v>
      </c>
      <c r="C13" s="18">
        <v>17391</v>
      </c>
      <c r="D13" s="19">
        <v>18705</v>
      </c>
      <c r="E13" s="27">
        <v>0.99224791112106003</v>
      </c>
      <c r="F13" s="27">
        <v>0.99961431705667014</v>
      </c>
      <c r="G13" s="28">
        <v>0.96533515270151915</v>
      </c>
      <c r="I13" s="100">
        <v>16312</v>
      </c>
      <c r="J13" s="18">
        <v>17391</v>
      </c>
      <c r="K13" s="19">
        <v>18705</v>
      </c>
      <c r="L13" s="82">
        <v>0.99643015093057974</v>
      </c>
      <c r="M13" s="82">
        <v>1.0018024494648816</v>
      </c>
      <c r="N13" s="83">
        <v>0.97856367464915839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160</v>
      </c>
      <c r="B14" s="18">
        <v>5054</v>
      </c>
      <c r="C14" s="18">
        <v>4545</v>
      </c>
      <c r="D14" s="19">
        <v>4240</v>
      </c>
      <c r="E14" s="27">
        <v>0.3074313966899116</v>
      </c>
      <c r="F14" s="27">
        <v>0.26124127830616789</v>
      </c>
      <c r="G14" s="28">
        <v>0.21881962295933929</v>
      </c>
      <c r="I14" s="100">
        <v>5054</v>
      </c>
      <c r="J14" s="18">
        <v>4545</v>
      </c>
      <c r="K14" s="19">
        <v>4240</v>
      </c>
      <c r="L14" s="82">
        <v>0.30872719364904061</v>
      </c>
      <c r="M14" s="82">
        <v>0.26181312936679241</v>
      </c>
      <c r="N14" s="83">
        <v>0.22181822937783649</v>
      </c>
      <c r="P14" s="100">
        <v>0</v>
      </c>
      <c r="Q14" s="18">
        <v>0</v>
      </c>
      <c r="R14" s="19">
        <v>0</v>
      </c>
      <c r="S14" s="82" t="s">
        <v>153</v>
      </c>
      <c r="T14" s="82" t="s">
        <v>153</v>
      </c>
      <c r="U14" s="83" t="s">
        <v>153</v>
      </c>
    </row>
    <row r="15" spans="1:21" x14ac:dyDescent="0.2">
      <c r="A15" s="17" t="s">
        <v>161</v>
      </c>
      <c r="B15" s="18">
        <v>1963</v>
      </c>
      <c r="C15" s="18">
        <v>1891</v>
      </c>
      <c r="D15" s="19">
        <v>1529</v>
      </c>
      <c r="E15" s="27">
        <v>0.1194079603684797</v>
      </c>
      <c r="F15" s="27">
        <v>0.10869246584751671</v>
      </c>
      <c r="G15" s="28">
        <v>7.8909246109629669E-2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1963</v>
      </c>
      <c r="Q15" s="18">
        <v>1891</v>
      </c>
      <c r="R15" s="19">
        <v>1529</v>
      </c>
      <c r="S15" s="82">
        <v>28.44927536231884</v>
      </c>
      <c r="T15" s="82">
        <v>49.763157894736842</v>
      </c>
      <c r="U15" s="83">
        <v>5.8372146293044205</v>
      </c>
    </row>
    <row r="16" spans="1:21" x14ac:dyDescent="0.2">
      <c r="A16" s="17" t="s">
        <v>162</v>
      </c>
      <c r="B16" s="18">
        <v>6599</v>
      </c>
      <c r="C16" s="18">
        <v>8277</v>
      </c>
      <c r="D16" s="19">
        <v>9606</v>
      </c>
      <c r="E16" s="27">
        <v>0.40141270018930086</v>
      </c>
      <c r="F16" s="27">
        <v>0.47575226854568792</v>
      </c>
      <c r="G16" s="28">
        <v>0.49575030616684274</v>
      </c>
      <c r="I16" s="100">
        <v>6599</v>
      </c>
      <c r="J16" s="18">
        <v>8277</v>
      </c>
      <c r="K16" s="19">
        <v>9606</v>
      </c>
      <c r="L16" s="82">
        <v>0.40310462027899069</v>
      </c>
      <c r="M16" s="82">
        <v>0.47679367915708271</v>
      </c>
      <c r="N16" s="83">
        <v>0.50254384702912669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163</v>
      </c>
      <c r="B17" s="18">
        <v>81154</v>
      </c>
      <c r="C17" s="18">
        <v>0</v>
      </c>
      <c r="D17" s="19">
        <v>0</v>
      </c>
      <c r="E17" s="27">
        <v>4.93654285060805</v>
      </c>
      <c r="F17" s="27" t="s">
        <v>153</v>
      </c>
      <c r="G17" s="28" t="s">
        <v>153</v>
      </c>
      <c r="I17" s="100">
        <v>81154</v>
      </c>
      <c r="J17" s="18">
        <v>0</v>
      </c>
      <c r="K17" s="19">
        <v>0</v>
      </c>
      <c r="L17" s="82">
        <v>4.9573499551630871</v>
      </c>
      <c r="M17" s="82" t="s">
        <v>153</v>
      </c>
      <c r="N17" s="83" t="s">
        <v>153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21968</v>
      </c>
      <c r="C19" s="18">
        <v>22003</v>
      </c>
      <c r="D19" s="19">
        <v>21677</v>
      </c>
      <c r="E19" s="27">
        <v>1.3362985600482742</v>
      </c>
      <c r="F19" s="27">
        <v>1.264706676913226</v>
      </c>
      <c r="G19" s="28">
        <v>1.118715322379622</v>
      </c>
      <c r="I19" s="100">
        <v>21156</v>
      </c>
      <c r="J19" s="18">
        <v>20960</v>
      </c>
      <c r="K19" s="19">
        <v>21677</v>
      </c>
      <c r="L19" s="82">
        <v>1.2923293448435107</v>
      </c>
      <c r="M19" s="82">
        <v>1.2073934414803011</v>
      </c>
      <c r="N19" s="83">
        <v>1.1340456976941891</v>
      </c>
      <c r="P19" s="100">
        <v>812</v>
      </c>
      <c r="Q19" s="18">
        <v>1043</v>
      </c>
      <c r="R19" s="19">
        <v>0</v>
      </c>
      <c r="S19" s="82">
        <v>11.768115942028986</v>
      </c>
      <c r="T19" s="82">
        <v>27.44736842105263</v>
      </c>
      <c r="U19" s="83" t="s">
        <v>153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167</v>
      </c>
      <c r="B21" s="18">
        <v>73911</v>
      </c>
      <c r="C21" s="18">
        <v>75473</v>
      </c>
      <c r="D21" s="19">
        <v>76523</v>
      </c>
      <c r="E21" s="27">
        <v>4.4959560666300069</v>
      </c>
      <c r="F21" s="27">
        <v>4.338099669439254</v>
      </c>
      <c r="G21" s="28">
        <v>3.9492297188013019</v>
      </c>
      <c r="I21" s="100">
        <v>73911</v>
      </c>
      <c r="J21" s="18">
        <v>75473</v>
      </c>
      <c r="K21" s="19">
        <v>76523</v>
      </c>
      <c r="L21" s="82">
        <v>4.5149061356933595</v>
      </c>
      <c r="M21" s="82">
        <v>4.3475956683608192</v>
      </c>
      <c r="N21" s="83">
        <v>4.0033481996887224</v>
      </c>
      <c r="P21" s="100">
        <v>0</v>
      </c>
      <c r="Q21" s="18">
        <v>0</v>
      </c>
      <c r="R21" s="19">
        <v>0</v>
      </c>
      <c r="S21" s="82" t="s">
        <v>153</v>
      </c>
      <c r="T21" s="82" t="s">
        <v>153</v>
      </c>
      <c r="U21" s="83" t="s">
        <v>153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170</v>
      </c>
      <c r="B24" s="18">
        <v>115848</v>
      </c>
      <c r="C24" s="18">
        <v>121961</v>
      </c>
      <c r="D24" s="19">
        <v>129129</v>
      </c>
      <c r="E24" s="27">
        <v>7.0469553707425554</v>
      </c>
      <c r="F24" s="27">
        <v>7.0101754771173903</v>
      </c>
      <c r="G24" s="28">
        <v>6.6641412955463499</v>
      </c>
      <c r="I24" s="100">
        <v>115848</v>
      </c>
      <c r="J24" s="18">
        <v>121961</v>
      </c>
      <c r="K24" s="19">
        <v>129129</v>
      </c>
      <c r="L24" s="82">
        <v>7.0766576829944707</v>
      </c>
      <c r="M24" s="82">
        <v>7.025520587613503</v>
      </c>
      <c r="N24" s="83">
        <v>6.7554637125779831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171</v>
      </c>
      <c r="B25" s="18">
        <v>1061</v>
      </c>
      <c r="C25" s="18">
        <v>1155</v>
      </c>
      <c r="D25" s="19">
        <v>1260</v>
      </c>
      <c r="E25" s="27">
        <v>6.4539911335179306E-2</v>
      </c>
      <c r="F25" s="27">
        <v>6.6388047622359489E-2</v>
      </c>
      <c r="G25" s="28">
        <v>6.5026586068105546E-2</v>
      </c>
      <c r="I25" s="100">
        <v>1046</v>
      </c>
      <c r="J25" s="18">
        <v>1127</v>
      </c>
      <c r="K25" s="19">
        <v>1228</v>
      </c>
      <c r="L25" s="82">
        <v>6.3895655828432221E-2</v>
      </c>
      <c r="M25" s="82">
        <v>6.4920439339136424E-2</v>
      </c>
      <c r="N25" s="83">
        <v>6.4243581527354529E-2</v>
      </c>
      <c r="P25" s="100">
        <v>15</v>
      </c>
      <c r="Q25" s="18">
        <v>28</v>
      </c>
      <c r="R25" s="19">
        <v>32</v>
      </c>
      <c r="S25" s="82">
        <v>0.21739130434782608</v>
      </c>
      <c r="T25" s="82">
        <v>0.73684210526315785</v>
      </c>
      <c r="U25" s="83">
        <v>0.12216538138505001</v>
      </c>
    </row>
    <row r="26" spans="1:21" x14ac:dyDescent="0.2">
      <c r="A26" s="17" t="s">
        <v>172</v>
      </c>
      <c r="B26" s="18">
        <v>2274</v>
      </c>
      <c r="C26" s="18">
        <v>2930</v>
      </c>
      <c r="D26" s="19">
        <v>3496</v>
      </c>
      <c r="E26" s="27">
        <v>0.13832587971366422</v>
      </c>
      <c r="F26" s="27">
        <v>0.16841296929308514</v>
      </c>
      <c r="G26" s="28">
        <v>0.18042297213817221</v>
      </c>
      <c r="I26" s="100">
        <v>2274</v>
      </c>
      <c r="J26" s="18">
        <v>2930</v>
      </c>
      <c r="K26" s="19">
        <v>3496</v>
      </c>
      <c r="L26" s="82">
        <v>0.13890891142815953</v>
      </c>
      <c r="M26" s="82">
        <v>0.16878162135196959</v>
      </c>
      <c r="N26" s="83">
        <v>0.18289540799644255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153</v>
      </c>
      <c r="F27" s="27" t="s">
        <v>153</v>
      </c>
      <c r="G27" s="28" t="s">
        <v>153</v>
      </c>
      <c r="I27" s="100">
        <v>0</v>
      </c>
      <c r="J27" s="18">
        <v>0</v>
      </c>
      <c r="K27" s="19">
        <v>0</v>
      </c>
      <c r="L27" s="82" t="s">
        <v>153</v>
      </c>
      <c r="M27" s="82" t="s">
        <v>153</v>
      </c>
      <c r="N27" s="83" t="s">
        <v>153</v>
      </c>
      <c r="P27" s="100">
        <v>0</v>
      </c>
      <c r="Q27" s="18">
        <v>0</v>
      </c>
      <c r="R27" s="19">
        <v>0</v>
      </c>
      <c r="S27" s="82" t="s">
        <v>153</v>
      </c>
      <c r="T27" s="82" t="s">
        <v>153</v>
      </c>
      <c r="U27" s="83" t="s">
        <v>153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177</v>
      </c>
      <c r="B31" s="18">
        <v>3884</v>
      </c>
      <c r="C31" s="18">
        <v>3183</v>
      </c>
      <c r="D31" s="19">
        <v>0</v>
      </c>
      <c r="E31" s="27">
        <v>0.23626108918551969</v>
      </c>
      <c r="F31" s="27">
        <v>0.18295511305798293</v>
      </c>
      <c r="G31" s="28" t="s">
        <v>153</v>
      </c>
      <c r="I31" s="100">
        <v>3884</v>
      </c>
      <c r="J31" s="18">
        <v>3183</v>
      </c>
      <c r="K31" s="19">
        <v>0</v>
      </c>
      <c r="L31" s="82">
        <v>0.23725690940500072</v>
      </c>
      <c r="M31" s="82">
        <v>0.18335559753014308</v>
      </c>
      <c r="N31" s="83" t="s">
        <v>153</v>
      </c>
      <c r="P31" s="100">
        <v>0</v>
      </c>
      <c r="Q31" s="18">
        <v>0</v>
      </c>
      <c r="R31" s="19">
        <v>0</v>
      </c>
      <c r="S31" s="82" t="s">
        <v>153</v>
      </c>
      <c r="T31" s="82" t="s">
        <v>153</v>
      </c>
      <c r="U31" s="83" t="s">
        <v>153</v>
      </c>
    </row>
    <row r="32" spans="1:21" x14ac:dyDescent="0.2">
      <c r="A32" s="17" t="s">
        <v>178</v>
      </c>
      <c r="B32" s="18">
        <v>2146</v>
      </c>
      <c r="C32" s="18">
        <v>2682</v>
      </c>
      <c r="D32" s="19">
        <v>3325</v>
      </c>
      <c r="E32" s="27">
        <v>0.13053972641403844</v>
      </c>
      <c r="F32" s="27">
        <v>0.15415821967373866</v>
      </c>
      <c r="G32" s="28">
        <v>0.17159793545750074</v>
      </c>
      <c r="I32" s="100">
        <v>2146</v>
      </c>
      <c r="J32" s="18">
        <v>2682</v>
      </c>
      <c r="K32" s="19">
        <v>3325</v>
      </c>
      <c r="L32" s="82">
        <v>0.13108994016043551</v>
      </c>
      <c r="M32" s="82">
        <v>0.15449566841842405</v>
      </c>
      <c r="N32" s="83">
        <v>0.17394943695313828</v>
      </c>
      <c r="P32" s="100">
        <v>0</v>
      </c>
      <c r="Q32" s="18">
        <v>0</v>
      </c>
      <c r="R32" s="19">
        <v>0</v>
      </c>
      <c r="S32" s="82" t="s">
        <v>153</v>
      </c>
      <c r="T32" s="82" t="s">
        <v>153</v>
      </c>
      <c r="U32" s="83" t="s">
        <v>153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0</v>
      </c>
      <c r="E33" s="27" t="s">
        <v>153</v>
      </c>
      <c r="F33" s="27" t="s">
        <v>153</v>
      </c>
      <c r="G33" s="28" t="s">
        <v>153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0</v>
      </c>
      <c r="S33" s="82" t="s">
        <v>153</v>
      </c>
      <c r="T33" s="82" t="s">
        <v>153</v>
      </c>
      <c r="U33" s="83" t="s">
        <v>153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1643944</v>
      </c>
      <c r="C37" s="21">
        <v>1739771</v>
      </c>
      <c r="D37" s="22">
        <v>1937669</v>
      </c>
      <c r="E37" s="23">
        <v>100</v>
      </c>
      <c r="F37" s="23">
        <v>100</v>
      </c>
      <c r="G37" s="48">
        <v>100</v>
      </c>
      <c r="I37" s="101">
        <v>1637044</v>
      </c>
      <c r="J37" s="21">
        <v>1735971</v>
      </c>
      <c r="K37" s="22">
        <v>1911475</v>
      </c>
      <c r="L37" s="86">
        <v>100</v>
      </c>
      <c r="M37" s="86">
        <v>100</v>
      </c>
      <c r="N37" s="87">
        <v>100</v>
      </c>
      <c r="P37" s="101">
        <v>6900</v>
      </c>
      <c r="Q37" s="21">
        <v>3800</v>
      </c>
      <c r="R37" s="22">
        <v>26194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118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31</v>
      </c>
      <c r="D40" s="92"/>
      <c r="E40" s="11"/>
      <c r="F40" s="90" t="s">
        <v>2</v>
      </c>
      <c r="G40" s="12"/>
      <c r="I40" s="32"/>
      <c r="J40" s="90" t="s">
        <v>31</v>
      </c>
      <c r="K40" s="92"/>
      <c r="L40" s="11"/>
      <c r="M40" s="90" t="s">
        <v>2</v>
      </c>
      <c r="N40" s="12"/>
      <c r="P40" s="32"/>
      <c r="Q40" s="90" t="s">
        <v>31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125457</v>
      </c>
      <c r="C42" s="18">
        <v>127855</v>
      </c>
      <c r="D42" s="19">
        <v>127572</v>
      </c>
      <c r="E42" s="27">
        <v>20.258885879964925</v>
      </c>
      <c r="F42" s="27">
        <v>19.952745755623145</v>
      </c>
      <c r="G42" s="28">
        <v>19.793825949877736</v>
      </c>
      <c r="I42" s="100">
        <v>125457</v>
      </c>
      <c r="J42" s="18">
        <v>127855</v>
      </c>
      <c r="K42" s="19">
        <v>127572</v>
      </c>
      <c r="L42" s="82">
        <v>20.484447710017143</v>
      </c>
      <c r="M42" s="82">
        <v>20.298117437123544</v>
      </c>
      <c r="N42" s="83">
        <v>20.314497957753769</v>
      </c>
      <c r="P42" s="100">
        <v>0</v>
      </c>
      <c r="Q42" s="18">
        <v>0</v>
      </c>
      <c r="R42" s="19">
        <v>0</v>
      </c>
      <c r="S42" s="82" t="s">
        <v>153</v>
      </c>
      <c r="T42" s="82" t="s">
        <v>153</v>
      </c>
      <c r="U42" s="83" t="s">
        <v>153</v>
      </c>
    </row>
    <row r="43" spans="1:21" x14ac:dyDescent="0.2">
      <c r="A43" s="17" t="s">
        <v>157</v>
      </c>
      <c r="B43" s="18">
        <v>57335</v>
      </c>
      <c r="C43" s="18">
        <v>68207</v>
      </c>
      <c r="D43" s="19">
        <v>73600</v>
      </c>
      <c r="E43" s="27">
        <v>9.2584967114452681</v>
      </c>
      <c r="F43" s="27">
        <v>10.644221420779695</v>
      </c>
      <c r="G43" s="28">
        <v>11.419634323448729</v>
      </c>
      <c r="I43" s="100">
        <v>54554</v>
      </c>
      <c r="J43" s="18">
        <v>63811</v>
      </c>
      <c r="K43" s="19">
        <v>69483</v>
      </c>
      <c r="L43" s="82">
        <v>8.9075026532778185</v>
      </c>
      <c r="M43" s="82">
        <v>10.130563308281181</v>
      </c>
      <c r="N43" s="83">
        <v>11.064436252458259</v>
      </c>
      <c r="P43" s="100">
        <v>2781</v>
      </c>
      <c r="Q43" s="18">
        <v>4396</v>
      </c>
      <c r="R43" s="19">
        <v>4117</v>
      </c>
      <c r="S43" s="82">
        <v>40.78310602727673</v>
      </c>
      <c r="T43" s="82">
        <v>40.319178207832707</v>
      </c>
      <c r="U43" s="83">
        <v>24.922816151098736</v>
      </c>
    </row>
    <row r="44" spans="1:21" x14ac:dyDescent="0.2">
      <c r="A44" s="17" t="s">
        <v>82</v>
      </c>
      <c r="B44" s="18">
        <v>126835</v>
      </c>
      <c r="C44" s="18">
        <v>126753</v>
      </c>
      <c r="D44" s="19">
        <v>127929</v>
      </c>
      <c r="E44" s="27">
        <v>20.481406303238174</v>
      </c>
      <c r="F44" s="27">
        <v>19.780770269152562</v>
      </c>
      <c r="G44" s="28">
        <v>19.849217382669465</v>
      </c>
      <c r="I44" s="100">
        <v>126835</v>
      </c>
      <c r="J44" s="18">
        <v>126753</v>
      </c>
      <c r="K44" s="19">
        <v>127929</v>
      </c>
      <c r="L44" s="82">
        <v>20.709445669034206</v>
      </c>
      <c r="M44" s="82">
        <v>20.123165144168944</v>
      </c>
      <c r="N44" s="83">
        <v>20.371346449357866</v>
      </c>
      <c r="P44" s="100">
        <v>0</v>
      </c>
      <c r="Q44" s="18">
        <v>0</v>
      </c>
      <c r="R44" s="19">
        <v>0</v>
      </c>
      <c r="S44" s="82" t="s">
        <v>153</v>
      </c>
      <c r="T44" s="82" t="s">
        <v>153</v>
      </c>
      <c r="U44" s="83" t="s">
        <v>153</v>
      </c>
    </row>
    <row r="45" spans="1:21" x14ac:dyDescent="0.2">
      <c r="A45" s="17" t="s">
        <v>84</v>
      </c>
      <c r="B45" s="18">
        <v>83304</v>
      </c>
      <c r="C45" s="18">
        <v>87852</v>
      </c>
      <c r="D45" s="19">
        <v>90359</v>
      </c>
      <c r="E45" s="27">
        <v>13.451989361650591</v>
      </c>
      <c r="F45" s="27">
        <v>13.709973173696802</v>
      </c>
      <c r="G45" s="28">
        <v>14.019928503159019</v>
      </c>
      <c r="I45" s="100">
        <v>83304</v>
      </c>
      <c r="J45" s="18">
        <v>87852</v>
      </c>
      <c r="K45" s="19">
        <v>90359</v>
      </c>
      <c r="L45" s="82">
        <v>13.601763409257899</v>
      </c>
      <c r="M45" s="82">
        <v>13.947285699317019</v>
      </c>
      <c r="N45" s="83">
        <v>14.388719475783658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152</v>
      </c>
      <c r="B46" s="18">
        <v>9444</v>
      </c>
      <c r="C46" s="18">
        <v>8142</v>
      </c>
      <c r="D46" s="19">
        <v>6952</v>
      </c>
      <c r="E46" s="27">
        <v>1.5250238587754272</v>
      </c>
      <c r="F46" s="27">
        <v>1.270621062471422</v>
      </c>
      <c r="G46" s="28">
        <v>1.0786589377257549</v>
      </c>
      <c r="I46" s="100">
        <v>9444</v>
      </c>
      <c r="J46" s="18">
        <v>8142</v>
      </c>
      <c r="K46" s="19">
        <v>6952</v>
      </c>
      <c r="L46" s="82">
        <v>1.5420034288513349</v>
      </c>
      <c r="M46" s="82">
        <v>1.2926148541164593</v>
      </c>
      <c r="N46" s="83">
        <v>1.1070328112932635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158</v>
      </c>
      <c r="B47" s="18">
        <v>73394</v>
      </c>
      <c r="C47" s="18">
        <v>111293</v>
      </c>
      <c r="D47" s="19">
        <v>113960</v>
      </c>
      <c r="E47" s="27">
        <v>11.851715490360409</v>
      </c>
      <c r="F47" s="27">
        <v>17.368119615037088</v>
      </c>
      <c r="G47" s="28">
        <v>17.681814232339907</v>
      </c>
      <c r="I47" s="100">
        <v>73394</v>
      </c>
      <c r="J47" s="18">
        <v>111293</v>
      </c>
      <c r="K47" s="19">
        <v>102876</v>
      </c>
      <c r="L47" s="82">
        <v>11.983672136500939</v>
      </c>
      <c r="M47" s="82">
        <v>17.668752758435655</v>
      </c>
      <c r="N47" s="83">
        <v>16.381919950317286</v>
      </c>
      <c r="P47" s="100">
        <v>0</v>
      </c>
      <c r="Q47" s="18">
        <v>0</v>
      </c>
      <c r="R47" s="19">
        <v>11084</v>
      </c>
      <c r="S47" s="82" t="s">
        <v>153</v>
      </c>
      <c r="T47" s="82" t="s">
        <v>153</v>
      </c>
      <c r="U47" s="83">
        <v>67.098492644833229</v>
      </c>
    </row>
    <row r="48" spans="1:21" x14ac:dyDescent="0.2">
      <c r="A48" s="17" t="s">
        <v>159</v>
      </c>
      <c r="B48" s="18">
        <v>11757</v>
      </c>
      <c r="C48" s="18">
        <v>11989</v>
      </c>
      <c r="D48" s="19">
        <v>12350</v>
      </c>
      <c r="E48" s="27">
        <v>1.898528749218837</v>
      </c>
      <c r="F48" s="27">
        <v>1.8709746890161971</v>
      </c>
      <c r="G48" s="28">
        <v>1.9162022268286931</v>
      </c>
      <c r="I48" s="100">
        <v>11757</v>
      </c>
      <c r="J48" s="18">
        <v>11989</v>
      </c>
      <c r="K48" s="19">
        <v>12350</v>
      </c>
      <c r="L48" s="82">
        <v>1.9196669115846192</v>
      </c>
      <c r="M48" s="82">
        <v>1.903360290592266</v>
      </c>
      <c r="N48" s="83">
        <v>1.9666074826628024</v>
      </c>
      <c r="P48" s="100">
        <v>0</v>
      </c>
      <c r="Q48" s="18">
        <v>0</v>
      </c>
      <c r="R48" s="19">
        <v>0</v>
      </c>
      <c r="S48" s="82" t="s">
        <v>153</v>
      </c>
      <c r="T48" s="82" t="s">
        <v>153</v>
      </c>
      <c r="U48" s="83" t="s">
        <v>153</v>
      </c>
    </row>
    <row r="49" spans="1:21" x14ac:dyDescent="0.2">
      <c r="A49" s="17" t="s">
        <v>160</v>
      </c>
      <c r="B49" s="18">
        <v>3534</v>
      </c>
      <c r="C49" s="18">
        <v>3007</v>
      </c>
      <c r="D49" s="19">
        <v>2668</v>
      </c>
      <c r="E49" s="27">
        <v>0.57067284168915289</v>
      </c>
      <c r="F49" s="27">
        <v>0.46926523395376635</v>
      </c>
      <c r="G49" s="28">
        <v>0.41396174422501647</v>
      </c>
      <c r="I49" s="100">
        <v>3534</v>
      </c>
      <c r="J49" s="18">
        <v>3007</v>
      </c>
      <c r="K49" s="19">
        <v>2668</v>
      </c>
      <c r="L49" s="82">
        <v>0.577026696056821</v>
      </c>
      <c r="M49" s="82">
        <v>0.47738797179172104</v>
      </c>
      <c r="N49" s="83">
        <v>0.42485091204407749</v>
      </c>
      <c r="P49" s="100">
        <v>0</v>
      </c>
      <c r="Q49" s="18">
        <v>0</v>
      </c>
      <c r="R49" s="19">
        <v>0</v>
      </c>
      <c r="S49" s="82" t="s">
        <v>153</v>
      </c>
      <c r="T49" s="82" t="s">
        <v>153</v>
      </c>
      <c r="U49" s="83" t="s">
        <v>153</v>
      </c>
    </row>
    <row r="50" spans="1:21" x14ac:dyDescent="0.2">
      <c r="A50" s="17" t="s">
        <v>161</v>
      </c>
      <c r="B50" s="18">
        <v>1590</v>
      </c>
      <c r="C50" s="18">
        <v>1530</v>
      </c>
      <c r="D50" s="19">
        <v>1234</v>
      </c>
      <c r="E50" s="27">
        <v>0.25675433454605351</v>
      </c>
      <c r="F50" s="27">
        <v>0.23876814364790908</v>
      </c>
      <c r="G50" s="28">
        <v>0.19146506460782245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1590</v>
      </c>
      <c r="Q50" s="18">
        <v>1530</v>
      </c>
      <c r="R50" s="19">
        <v>1234</v>
      </c>
      <c r="S50" s="82">
        <v>23.317201935767709</v>
      </c>
      <c r="T50" s="82">
        <v>14.032834999541411</v>
      </c>
      <c r="U50" s="83">
        <v>7.4701858466008835</v>
      </c>
    </row>
    <row r="51" spans="1:21" x14ac:dyDescent="0.2">
      <c r="A51" s="17" t="s">
        <v>162</v>
      </c>
      <c r="B51" s="18">
        <v>4453</v>
      </c>
      <c r="C51" s="18">
        <v>5591</v>
      </c>
      <c r="D51" s="19">
        <v>6406</v>
      </c>
      <c r="E51" s="27">
        <v>0.71907361744250076</v>
      </c>
      <c r="F51" s="27">
        <v>0.87251809878134612</v>
      </c>
      <c r="G51" s="28">
        <v>0.9939426287501707</v>
      </c>
      <c r="I51" s="100">
        <v>4453</v>
      </c>
      <c r="J51" s="18">
        <v>5591</v>
      </c>
      <c r="K51" s="19">
        <v>6406</v>
      </c>
      <c r="L51" s="82">
        <v>0.72707976161319288</v>
      </c>
      <c r="M51" s="82">
        <v>0.88762093458181324</v>
      </c>
      <c r="N51" s="83">
        <v>1.0200880594281712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163</v>
      </c>
      <c r="B52" s="18">
        <v>35828</v>
      </c>
      <c r="C52" s="18">
        <v>0</v>
      </c>
      <c r="D52" s="19">
        <v>0</v>
      </c>
      <c r="E52" s="27">
        <v>5.7855310051044055</v>
      </c>
      <c r="F52" s="27" t="s">
        <v>153</v>
      </c>
      <c r="G52" s="28" t="s">
        <v>153</v>
      </c>
      <c r="I52" s="100">
        <v>35828</v>
      </c>
      <c r="J52" s="18">
        <v>0</v>
      </c>
      <c r="K52" s="19">
        <v>0</v>
      </c>
      <c r="L52" s="82">
        <v>5.8499469344436283</v>
      </c>
      <c r="M52" s="82" t="s">
        <v>153</v>
      </c>
      <c r="N52" s="83" t="s">
        <v>153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164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11748</v>
      </c>
      <c r="C54" s="18">
        <v>13777</v>
      </c>
      <c r="D54" s="19">
        <v>8728</v>
      </c>
      <c r="E54" s="27">
        <v>1.8970754227968782</v>
      </c>
      <c r="F54" s="27">
        <v>2.1500056961027734</v>
      </c>
      <c r="G54" s="28">
        <v>1.3542196790089744</v>
      </c>
      <c r="I54" s="100">
        <v>9366</v>
      </c>
      <c r="J54" s="18">
        <v>8879</v>
      </c>
      <c r="K54" s="19">
        <v>8728</v>
      </c>
      <c r="L54" s="82">
        <v>1.5292676953220672</v>
      </c>
      <c r="M54" s="82">
        <v>1.4096201534880914</v>
      </c>
      <c r="N54" s="83">
        <v>1.389842114063234</v>
      </c>
      <c r="P54" s="100">
        <v>2382</v>
      </c>
      <c r="Q54" s="18">
        <v>4898</v>
      </c>
      <c r="R54" s="19">
        <v>0</v>
      </c>
      <c r="S54" s="82">
        <v>34.931808183018035</v>
      </c>
      <c r="T54" s="82">
        <v>44.923415573695316</v>
      </c>
      <c r="U54" s="83" t="s">
        <v>153</v>
      </c>
    </row>
    <row r="55" spans="1:21" x14ac:dyDescent="0.2">
      <c r="A55" s="17" t="s">
        <v>166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167</v>
      </c>
      <c r="B56" s="18">
        <v>34046</v>
      </c>
      <c r="C56" s="18">
        <v>33471</v>
      </c>
      <c r="D56" s="19">
        <v>32429</v>
      </c>
      <c r="E56" s="27">
        <v>5.4977723735565647</v>
      </c>
      <c r="F56" s="27">
        <v>5.2234042719210221</v>
      </c>
      <c r="G56" s="28">
        <v>5.0316212156945497</v>
      </c>
      <c r="I56" s="100">
        <v>34046</v>
      </c>
      <c r="J56" s="18">
        <v>33471</v>
      </c>
      <c r="K56" s="19">
        <v>32429</v>
      </c>
      <c r="L56" s="82">
        <v>5.5589844068903584</v>
      </c>
      <c r="M56" s="82">
        <v>5.3138186910012291</v>
      </c>
      <c r="N56" s="83">
        <v>5.1639768465807308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169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170</v>
      </c>
      <c r="B59" s="18">
        <v>34481</v>
      </c>
      <c r="C59" s="18">
        <v>35209</v>
      </c>
      <c r="D59" s="19">
        <v>35722</v>
      </c>
      <c r="E59" s="27">
        <v>5.5680164839512392</v>
      </c>
      <c r="F59" s="27">
        <v>5.4946323984962291</v>
      </c>
      <c r="G59" s="28">
        <v>5.5425567568238518</v>
      </c>
      <c r="I59" s="100">
        <v>34481</v>
      </c>
      <c r="J59" s="18">
        <v>35209</v>
      </c>
      <c r="K59" s="19">
        <v>35722</v>
      </c>
      <c r="L59" s="82">
        <v>5.6300106131112742</v>
      </c>
      <c r="M59" s="82">
        <v>5.5897416357880632</v>
      </c>
      <c r="N59" s="83">
        <v>5.6883524288000507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171</v>
      </c>
      <c r="B60" s="18">
        <v>339</v>
      </c>
      <c r="C60" s="18">
        <v>359</v>
      </c>
      <c r="D60" s="19">
        <v>389</v>
      </c>
      <c r="E60" s="27">
        <v>5.4741961893781214E-2</v>
      </c>
      <c r="F60" s="27">
        <v>5.6024682071633566E-2</v>
      </c>
      <c r="G60" s="28">
        <v>6.0356491193227661E-2</v>
      </c>
      <c r="I60" s="100">
        <v>273</v>
      </c>
      <c r="J60" s="18">
        <v>280</v>
      </c>
      <c r="K60" s="19">
        <v>305</v>
      </c>
      <c r="L60" s="82">
        <v>4.4575067352436937E-2</v>
      </c>
      <c r="M60" s="82">
        <v>4.4452488228028567E-2</v>
      </c>
      <c r="N60" s="83">
        <v>4.8568039045518603E-2</v>
      </c>
      <c r="P60" s="100">
        <v>66</v>
      </c>
      <c r="Q60" s="18">
        <v>79</v>
      </c>
      <c r="R60" s="19">
        <v>84</v>
      </c>
      <c r="S60" s="82">
        <v>0.96788385393752752</v>
      </c>
      <c r="T60" s="82">
        <v>0.72457121893056953</v>
      </c>
      <c r="U60" s="83">
        <v>0.50850535746715908</v>
      </c>
    </row>
    <row r="61" spans="1:21" x14ac:dyDescent="0.2">
      <c r="A61" s="17" t="s">
        <v>172</v>
      </c>
      <c r="B61" s="18">
        <v>1993</v>
      </c>
      <c r="C61" s="18">
        <v>2390</v>
      </c>
      <c r="D61" s="19">
        <v>2605</v>
      </c>
      <c r="E61" s="27">
        <v>0.32183106210709722</v>
      </c>
      <c r="F61" s="27">
        <v>0.37297768844346579</v>
      </c>
      <c r="G61" s="28">
        <v>0.40418678549706438</v>
      </c>
      <c r="I61" s="100">
        <v>1993</v>
      </c>
      <c r="J61" s="18">
        <v>2390</v>
      </c>
      <c r="K61" s="19">
        <v>2605</v>
      </c>
      <c r="L61" s="82">
        <v>0.32541431953628869</v>
      </c>
      <c r="M61" s="82">
        <v>0.37943373880352954</v>
      </c>
      <c r="N61" s="83">
        <v>0.41481882529041297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177</v>
      </c>
      <c r="B66" s="18">
        <v>2589</v>
      </c>
      <c r="C66" s="18">
        <v>1991</v>
      </c>
      <c r="D66" s="19">
        <v>0</v>
      </c>
      <c r="E66" s="27">
        <v>0.41807356738347956</v>
      </c>
      <c r="F66" s="27">
        <v>0.31071070196273659</v>
      </c>
      <c r="G66" s="28" t="s">
        <v>153</v>
      </c>
      <c r="I66" s="100">
        <v>2589</v>
      </c>
      <c r="J66" s="18">
        <v>1991</v>
      </c>
      <c r="K66" s="19">
        <v>0</v>
      </c>
      <c r="L66" s="82">
        <v>0.42272838599069312</v>
      </c>
      <c r="M66" s="82">
        <v>0.31608894307858881</v>
      </c>
      <c r="N66" s="83" t="s">
        <v>153</v>
      </c>
      <c r="P66" s="100">
        <v>0</v>
      </c>
      <c r="Q66" s="18">
        <v>0</v>
      </c>
      <c r="R66" s="19">
        <v>0</v>
      </c>
      <c r="S66" s="82" t="s">
        <v>153</v>
      </c>
      <c r="T66" s="82" t="s">
        <v>153</v>
      </c>
      <c r="U66" s="83" t="s">
        <v>153</v>
      </c>
    </row>
    <row r="67" spans="1:21" x14ac:dyDescent="0.2">
      <c r="A67" s="17" t="s">
        <v>178</v>
      </c>
      <c r="B67" s="18">
        <v>1142</v>
      </c>
      <c r="C67" s="18">
        <v>1373</v>
      </c>
      <c r="D67" s="19">
        <v>1601</v>
      </c>
      <c r="E67" s="27">
        <v>0.18441097487521577</v>
      </c>
      <c r="F67" s="27">
        <v>0.2142670988422086</v>
      </c>
      <c r="G67" s="28">
        <v>0.24840807815001925</v>
      </c>
      <c r="I67" s="100">
        <v>1142</v>
      </c>
      <c r="J67" s="18">
        <v>1373</v>
      </c>
      <c r="K67" s="19">
        <v>1601</v>
      </c>
      <c r="L67" s="82">
        <v>0.18646420115927831</v>
      </c>
      <c r="M67" s="82">
        <v>0.21797595120386865</v>
      </c>
      <c r="N67" s="83">
        <v>0.25494239512090255</v>
      </c>
      <c r="P67" s="100">
        <v>0</v>
      </c>
      <c r="Q67" s="18">
        <v>0</v>
      </c>
      <c r="R67" s="19">
        <v>0</v>
      </c>
      <c r="S67" s="82" t="s">
        <v>153</v>
      </c>
      <c r="T67" s="82" t="s">
        <v>153</v>
      </c>
      <c r="U67" s="83" t="s">
        <v>153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0</v>
      </c>
      <c r="E68" s="27" t="s">
        <v>153</v>
      </c>
      <c r="F68" s="27" t="s">
        <v>153</v>
      </c>
      <c r="G68" s="28" t="s">
        <v>153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0</v>
      </c>
      <c r="S68" s="82" t="s">
        <v>153</v>
      </c>
      <c r="T68" s="82" t="s">
        <v>153</v>
      </c>
      <c r="U68" s="83" t="s">
        <v>153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619269</v>
      </c>
      <c r="C72" s="21">
        <v>640789</v>
      </c>
      <c r="D72" s="22">
        <v>644504</v>
      </c>
      <c r="E72" s="23">
        <v>100</v>
      </c>
      <c r="F72" s="23">
        <v>100</v>
      </c>
      <c r="G72" s="48">
        <v>100</v>
      </c>
      <c r="I72" s="101">
        <v>612450</v>
      </c>
      <c r="J72" s="21">
        <v>629886</v>
      </c>
      <c r="K72" s="22">
        <v>627985</v>
      </c>
      <c r="L72" s="86">
        <v>100</v>
      </c>
      <c r="M72" s="86">
        <v>100</v>
      </c>
      <c r="N72" s="87">
        <v>100</v>
      </c>
      <c r="P72" s="101">
        <v>6819</v>
      </c>
      <c r="Q72" s="21">
        <v>10903</v>
      </c>
      <c r="R72" s="22">
        <v>16519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x14ac:dyDescent="0.2">
      <c r="A74" s="26" t="str">
        <f>+Innhold!B53</f>
        <v>Finans Norge / Skadeforsikringsstatistikk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f>Innhold!H35</f>
        <v>14</v>
      </c>
    </row>
    <row r="75" spans="1:21" x14ac:dyDescent="0.2">
      <c r="A75" s="26" t="str">
        <f>+Innhold!B54</f>
        <v>Premiestatistikk skadeforsikring 4. kvartal 2021</v>
      </c>
      <c r="U75" s="187"/>
    </row>
    <row r="76" spans="1:21" ht="12.75" customHeight="1" x14ac:dyDescent="0.2"/>
    <row r="77" spans="1:21" ht="12.75" customHeight="1" x14ac:dyDescent="0.2"/>
    <row r="78" spans="1:21" ht="12.75" customHeight="1" x14ac:dyDescent="0.2"/>
  </sheetData>
  <mergeCells count="7">
    <mergeCell ref="D4:E4"/>
    <mergeCell ref="D39:E39"/>
    <mergeCell ref="U74:U75"/>
    <mergeCell ref="I4:N4"/>
    <mergeCell ref="P4:U4"/>
    <mergeCell ref="I39:N39"/>
    <mergeCell ref="P39:U39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143859</v>
      </c>
      <c r="C7" s="18">
        <v>172426</v>
      </c>
      <c r="D7" s="19">
        <v>196351</v>
      </c>
      <c r="E7" s="27">
        <v>14.779173815223086</v>
      </c>
      <c r="F7" s="27">
        <v>15.81034119146517</v>
      </c>
      <c r="G7" s="28">
        <v>16.537968489160885</v>
      </c>
      <c r="I7" s="100">
        <v>137698</v>
      </c>
      <c r="J7" s="18">
        <v>163307</v>
      </c>
      <c r="K7" s="19">
        <v>186171</v>
      </c>
      <c r="L7" s="82">
        <v>14.830843000806714</v>
      </c>
      <c r="M7" s="82">
        <v>15.757763477713803</v>
      </c>
      <c r="N7" s="83">
        <v>16.618152312755569</v>
      </c>
      <c r="P7" s="100">
        <v>6161</v>
      </c>
      <c r="Q7" s="18">
        <v>9119</v>
      </c>
      <c r="R7" s="19">
        <v>10180</v>
      </c>
      <c r="S7" s="82">
        <v>13.711526049896513</v>
      </c>
      <c r="T7" s="82">
        <v>16.815105751323046</v>
      </c>
      <c r="U7" s="83">
        <v>15.196978518219954</v>
      </c>
    </row>
    <row r="8" spans="1:21" x14ac:dyDescent="0.2">
      <c r="A8" s="17" t="s">
        <v>157</v>
      </c>
      <c r="B8" s="18">
        <v>136292</v>
      </c>
      <c r="C8" s="18">
        <v>148184</v>
      </c>
      <c r="D8" s="19">
        <v>152760</v>
      </c>
      <c r="E8" s="27">
        <v>14.001787567162186</v>
      </c>
      <c r="F8" s="27">
        <v>13.587507679329537</v>
      </c>
      <c r="G8" s="28">
        <v>12.866448688339844</v>
      </c>
      <c r="I8" s="100">
        <v>115656</v>
      </c>
      <c r="J8" s="18">
        <v>125841</v>
      </c>
      <c r="K8" s="19">
        <v>128515</v>
      </c>
      <c r="L8" s="82">
        <v>12.456796599088596</v>
      </c>
      <c r="M8" s="82">
        <v>12.142606953767951</v>
      </c>
      <c r="N8" s="83">
        <v>11.47161397034867</v>
      </c>
      <c r="P8" s="100">
        <v>20636</v>
      </c>
      <c r="Q8" s="18">
        <v>22343</v>
      </c>
      <c r="R8" s="19">
        <v>24245</v>
      </c>
      <c r="S8" s="82">
        <v>45.926156722230878</v>
      </c>
      <c r="T8" s="82">
        <v>41.199682838229059</v>
      </c>
      <c r="U8" s="83">
        <v>36.193589801006162</v>
      </c>
    </row>
    <row r="9" spans="1:21" x14ac:dyDescent="0.2">
      <c r="A9" s="17" t="s">
        <v>82</v>
      </c>
      <c r="B9" s="18">
        <v>210761</v>
      </c>
      <c r="C9" s="18">
        <v>233866</v>
      </c>
      <c r="D9" s="19">
        <v>257598</v>
      </c>
      <c r="E9" s="27">
        <v>21.652266820082392</v>
      </c>
      <c r="F9" s="27">
        <v>21.443989033458955</v>
      </c>
      <c r="G9" s="28">
        <v>21.696592361998999</v>
      </c>
      <c r="I9" s="100">
        <v>197844</v>
      </c>
      <c r="J9" s="18">
        <v>218706</v>
      </c>
      <c r="K9" s="19">
        <v>239476</v>
      </c>
      <c r="L9" s="82">
        <v>21.308902835564812</v>
      </c>
      <c r="M9" s="82">
        <v>21.103304935837873</v>
      </c>
      <c r="N9" s="83">
        <v>21.376308035351656</v>
      </c>
      <c r="P9" s="100">
        <v>12917</v>
      </c>
      <c r="Q9" s="18">
        <v>15160</v>
      </c>
      <c r="R9" s="19">
        <v>18122</v>
      </c>
      <c r="S9" s="82">
        <v>28.747245899450292</v>
      </c>
      <c r="T9" s="82">
        <v>27.954490973797274</v>
      </c>
      <c r="U9" s="83">
        <v>27.053010285577798</v>
      </c>
    </row>
    <row r="10" spans="1:21" x14ac:dyDescent="0.2">
      <c r="A10" s="17" t="s">
        <v>84</v>
      </c>
      <c r="B10" s="18">
        <v>10073</v>
      </c>
      <c r="C10" s="18">
        <v>12776</v>
      </c>
      <c r="D10" s="19">
        <v>15333</v>
      </c>
      <c r="E10" s="27">
        <v>1.0348370129136317</v>
      </c>
      <c r="F10" s="27">
        <v>1.1714759900604259</v>
      </c>
      <c r="G10" s="28">
        <v>1.2914457825236634</v>
      </c>
      <c r="I10" s="100">
        <v>6276</v>
      </c>
      <c r="J10" s="18">
        <v>7537</v>
      </c>
      <c r="K10" s="19">
        <v>9378</v>
      </c>
      <c r="L10" s="82">
        <v>0.67596022217507112</v>
      </c>
      <c r="M10" s="82">
        <v>0.72725763948593103</v>
      </c>
      <c r="N10" s="83">
        <v>0.8371069199231983</v>
      </c>
      <c r="P10" s="100">
        <v>3797</v>
      </c>
      <c r="Q10" s="18">
        <v>5239</v>
      </c>
      <c r="R10" s="19">
        <v>5955</v>
      </c>
      <c r="S10" s="82">
        <v>8.4503594240313351</v>
      </c>
      <c r="T10" s="82">
        <v>9.6605262672641103</v>
      </c>
      <c r="U10" s="83">
        <v>8.8897845850687442</v>
      </c>
    </row>
    <row r="11" spans="1:21" x14ac:dyDescent="0.2">
      <c r="A11" s="17" t="s">
        <v>152</v>
      </c>
      <c r="B11" s="18">
        <v>9150</v>
      </c>
      <c r="C11" s="18">
        <v>6800</v>
      </c>
      <c r="D11" s="19">
        <v>4501</v>
      </c>
      <c r="E11" s="27">
        <v>0.94001376632182376</v>
      </c>
      <c r="F11" s="27">
        <v>0.62351571167899944</v>
      </c>
      <c r="G11" s="28">
        <v>0.3791037283727261</v>
      </c>
      <c r="I11" s="100">
        <v>9150</v>
      </c>
      <c r="J11" s="18">
        <v>6800</v>
      </c>
      <c r="K11" s="19">
        <v>4501</v>
      </c>
      <c r="L11" s="82">
        <v>0.9855060600544775</v>
      </c>
      <c r="M11" s="82">
        <v>0.65614328625505258</v>
      </c>
      <c r="N11" s="83">
        <v>0.40177204591323473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158</v>
      </c>
      <c r="B12" s="18">
        <v>132021</v>
      </c>
      <c r="C12" s="18">
        <v>176990</v>
      </c>
      <c r="D12" s="19">
        <v>198848</v>
      </c>
      <c r="E12" s="27">
        <v>13.563011742467047</v>
      </c>
      <c r="F12" s="27">
        <v>16.228830266186193</v>
      </c>
      <c r="G12" s="28">
        <v>16.748282199391209</v>
      </c>
      <c r="I12" s="100">
        <v>132021</v>
      </c>
      <c r="J12" s="18">
        <v>176990</v>
      </c>
      <c r="K12" s="19">
        <v>193065</v>
      </c>
      <c r="L12" s="82">
        <v>14.219398421251604</v>
      </c>
      <c r="M12" s="82">
        <v>17.078058857982612</v>
      </c>
      <c r="N12" s="83">
        <v>17.233530336422721</v>
      </c>
      <c r="P12" s="100">
        <v>0</v>
      </c>
      <c r="Q12" s="18">
        <v>0</v>
      </c>
      <c r="R12" s="19">
        <v>5783</v>
      </c>
      <c r="S12" s="82" t="s">
        <v>153</v>
      </c>
      <c r="T12" s="82" t="s">
        <v>153</v>
      </c>
      <c r="U12" s="83">
        <v>8.6330183468434178</v>
      </c>
    </row>
    <row r="13" spans="1:21" x14ac:dyDescent="0.2">
      <c r="A13" s="17" t="s">
        <v>159</v>
      </c>
      <c r="B13" s="18">
        <v>2441</v>
      </c>
      <c r="C13" s="18">
        <v>3224</v>
      </c>
      <c r="D13" s="19">
        <v>4419</v>
      </c>
      <c r="E13" s="27">
        <v>0.25077307143077288</v>
      </c>
      <c r="F13" s="27">
        <v>0.29561980212545502</v>
      </c>
      <c r="G13" s="28">
        <v>0.37219715078406501</v>
      </c>
      <c r="I13" s="100">
        <v>2441</v>
      </c>
      <c r="J13" s="18">
        <v>3224</v>
      </c>
      <c r="K13" s="19">
        <v>4419</v>
      </c>
      <c r="L13" s="82">
        <v>0.26290932159486113</v>
      </c>
      <c r="M13" s="82">
        <v>0.3110891110126896</v>
      </c>
      <c r="N13" s="83">
        <v>0.39445249297724599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160</v>
      </c>
      <c r="B14" s="18">
        <v>0</v>
      </c>
      <c r="C14" s="18">
        <v>0</v>
      </c>
      <c r="D14" s="19">
        <v>0</v>
      </c>
      <c r="E14" s="27" t="s">
        <v>153</v>
      </c>
      <c r="F14" s="27" t="s">
        <v>153</v>
      </c>
      <c r="G14" s="28" t="s">
        <v>153</v>
      </c>
      <c r="I14" s="100">
        <v>0</v>
      </c>
      <c r="J14" s="18">
        <v>0</v>
      </c>
      <c r="K14" s="19">
        <v>0</v>
      </c>
      <c r="L14" s="82" t="s">
        <v>153</v>
      </c>
      <c r="M14" s="82" t="s">
        <v>153</v>
      </c>
      <c r="N14" s="83" t="s">
        <v>153</v>
      </c>
      <c r="P14" s="100">
        <v>0</v>
      </c>
      <c r="Q14" s="18">
        <v>0</v>
      </c>
      <c r="R14" s="19">
        <v>0</v>
      </c>
      <c r="S14" s="82" t="s">
        <v>153</v>
      </c>
      <c r="T14" s="82" t="s">
        <v>153</v>
      </c>
      <c r="U14" s="83" t="s">
        <v>153</v>
      </c>
    </row>
    <row r="15" spans="1:21" x14ac:dyDescent="0.2">
      <c r="A15" s="17" t="s">
        <v>161</v>
      </c>
      <c r="B15" s="18">
        <v>1422</v>
      </c>
      <c r="C15" s="18">
        <v>1818</v>
      </c>
      <c r="D15" s="19">
        <v>2198</v>
      </c>
      <c r="E15" s="27">
        <v>0.14608738532345719</v>
      </c>
      <c r="F15" s="27">
        <v>0.16669875938712073</v>
      </c>
      <c r="G15" s="28">
        <v>0.18512996999850076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1422</v>
      </c>
      <c r="Q15" s="18">
        <v>1818</v>
      </c>
      <c r="R15" s="19">
        <v>2198</v>
      </c>
      <c r="S15" s="82">
        <v>3.1647119043909822</v>
      </c>
      <c r="T15" s="82">
        <v>3.3523261603142114</v>
      </c>
      <c r="U15" s="83">
        <v>3.2812336722050546</v>
      </c>
    </row>
    <row r="16" spans="1:21" x14ac:dyDescent="0.2">
      <c r="A16" s="17" t="s">
        <v>162</v>
      </c>
      <c r="B16" s="18">
        <v>4565</v>
      </c>
      <c r="C16" s="18">
        <v>6701</v>
      </c>
      <c r="D16" s="19">
        <v>8376</v>
      </c>
      <c r="E16" s="27">
        <v>0.46897954571137984</v>
      </c>
      <c r="F16" s="27">
        <v>0.61443805646484928</v>
      </c>
      <c r="G16" s="28">
        <v>0.70548163271494191</v>
      </c>
      <c r="I16" s="100">
        <v>4565</v>
      </c>
      <c r="J16" s="18">
        <v>6701</v>
      </c>
      <c r="K16" s="19">
        <v>8376</v>
      </c>
      <c r="L16" s="82">
        <v>0.49167597422390052</v>
      </c>
      <c r="M16" s="82">
        <v>0.64659061194045697</v>
      </c>
      <c r="N16" s="83">
        <v>0.74766555355904341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163</v>
      </c>
      <c r="B17" s="18">
        <v>26556</v>
      </c>
      <c r="C17" s="18">
        <v>0</v>
      </c>
      <c r="D17" s="19">
        <v>0</v>
      </c>
      <c r="E17" s="27">
        <v>2.7281973309773062</v>
      </c>
      <c r="F17" s="27" t="s">
        <v>153</v>
      </c>
      <c r="G17" s="28" t="s">
        <v>153</v>
      </c>
      <c r="I17" s="100">
        <v>26556</v>
      </c>
      <c r="J17" s="18">
        <v>0</v>
      </c>
      <c r="K17" s="19">
        <v>0</v>
      </c>
      <c r="L17" s="82">
        <v>2.860229391344995</v>
      </c>
      <c r="M17" s="82" t="s">
        <v>153</v>
      </c>
      <c r="N17" s="83" t="s">
        <v>153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164</v>
      </c>
      <c r="B18" s="18">
        <v>179066</v>
      </c>
      <c r="C18" s="18">
        <v>199426</v>
      </c>
      <c r="D18" s="19">
        <v>216555</v>
      </c>
      <c r="E18" s="27">
        <v>18.396120773790567</v>
      </c>
      <c r="F18" s="27">
        <v>18.286065340778844</v>
      </c>
      <c r="G18" s="28">
        <v>18.239681825762208</v>
      </c>
      <c r="I18" s="100">
        <v>179066</v>
      </c>
      <c r="J18" s="18">
        <v>199426</v>
      </c>
      <c r="K18" s="19">
        <v>216555</v>
      </c>
      <c r="L18" s="82">
        <v>19.286407448056291</v>
      </c>
      <c r="M18" s="82">
        <v>19.242945735985309</v>
      </c>
      <c r="N18" s="83">
        <v>19.330314464061441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27191</v>
      </c>
      <c r="C19" s="18">
        <v>27998</v>
      </c>
      <c r="D19" s="19">
        <v>27792</v>
      </c>
      <c r="E19" s="27">
        <v>2.7934332590225912</v>
      </c>
      <c r="F19" s="27">
        <v>2.5672342493512685</v>
      </c>
      <c r="G19" s="28">
        <v>2.340824443220352</v>
      </c>
      <c r="I19" s="100">
        <v>27191</v>
      </c>
      <c r="J19" s="18">
        <v>27998</v>
      </c>
      <c r="K19" s="19">
        <v>27792</v>
      </c>
      <c r="L19" s="82">
        <v>2.9286224348569725</v>
      </c>
      <c r="M19" s="82">
        <v>2.7015734894954355</v>
      </c>
      <c r="N19" s="83">
        <v>2.4807928682560809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167</v>
      </c>
      <c r="B21" s="18">
        <v>58132</v>
      </c>
      <c r="C21" s="18">
        <v>62948</v>
      </c>
      <c r="D21" s="19">
        <v>64606</v>
      </c>
      <c r="E21" s="27">
        <v>5.9721180616197005</v>
      </c>
      <c r="F21" s="27">
        <v>5.7719216204073023</v>
      </c>
      <c r="G21" s="28">
        <v>5.4415408743053417</v>
      </c>
      <c r="I21" s="100">
        <v>58132</v>
      </c>
      <c r="J21" s="18">
        <v>62948</v>
      </c>
      <c r="K21" s="19">
        <v>64606</v>
      </c>
      <c r="L21" s="82">
        <v>6.2611407959657797</v>
      </c>
      <c r="M21" s="82">
        <v>6.0739569975269188</v>
      </c>
      <c r="N21" s="83">
        <v>5.766915085152287</v>
      </c>
      <c r="P21" s="100">
        <v>0</v>
      </c>
      <c r="Q21" s="18">
        <v>0</v>
      </c>
      <c r="R21" s="19">
        <v>0</v>
      </c>
      <c r="S21" s="82" t="s">
        <v>153</v>
      </c>
      <c r="T21" s="82" t="s">
        <v>153</v>
      </c>
      <c r="U21" s="83" t="s">
        <v>153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170</v>
      </c>
      <c r="B24" s="18">
        <v>30635</v>
      </c>
      <c r="C24" s="18">
        <v>34674</v>
      </c>
      <c r="D24" s="19">
        <v>34019</v>
      </c>
      <c r="E24" s="27">
        <v>3.1472482766414283</v>
      </c>
      <c r="F24" s="27">
        <v>3.1793799686408275</v>
      </c>
      <c r="G24" s="28">
        <v>2.8653032071787976</v>
      </c>
      <c r="I24" s="100">
        <v>30635</v>
      </c>
      <c r="J24" s="18">
        <v>34674</v>
      </c>
      <c r="K24" s="19">
        <v>34019</v>
      </c>
      <c r="L24" s="82">
        <v>3.2995604535266576</v>
      </c>
      <c r="M24" s="82">
        <v>3.3457518099423078</v>
      </c>
      <c r="N24" s="83">
        <v>3.03663257718781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171</v>
      </c>
      <c r="B25" s="18">
        <v>140</v>
      </c>
      <c r="C25" s="18">
        <v>139</v>
      </c>
      <c r="D25" s="19">
        <v>177</v>
      </c>
      <c r="E25" s="27">
        <v>1.4382724293448669E-2</v>
      </c>
      <c r="F25" s="27">
        <v>1.2745394694614842E-2</v>
      </c>
      <c r="G25" s="28">
        <v>1.4908100404792828E-2</v>
      </c>
      <c r="I25" s="100">
        <v>140</v>
      </c>
      <c r="J25" s="18">
        <v>136</v>
      </c>
      <c r="K25" s="19">
        <v>177</v>
      </c>
      <c r="L25" s="82">
        <v>1.5078781246735175E-2</v>
      </c>
      <c r="M25" s="82">
        <v>1.3122865725101051E-2</v>
      </c>
      <c r="N25" s="83">
        <v>1.579952280085371E-2</v>
      </c>
      <c r="P25" s="100">
        <v>0</v>
      </c>
      <c r="Q25" s="18">
        <v>3</v>
      </c>
      <c r="R25" s="19">
        <v>0</v>
      </c>
      <c r="S25" s="82" t="s">
        <v>153</v>
      </c>
      <c r="T25" s="82">
        <v>5.5318913536538143E-3</v>
      </c>
      <c r="U25" s="83" t="s">
        <v>153</v>
      </c>
    </row>
    <row r="26" spans="1:21" x14ac:dyDescent="0.2">
      <c r="A26" s="17" t="s">
        <v>172</v>
      </c>
      <c r="B26" s="18">
        <v>826</v>
      </c>
      <c r="C26" s="18">
        <v>1342</v>
      </c>
      <c r="D26" s="19">
        <v>1832</v>
      </c>
      <c r="E26" s="27">
        <v>8.485807333134715E-2</v>
      </c>
      <c r="F26" s="27">
        <v>0.12305265956959077</v>
      </c>
      <c r="G26" s="28">
        <v>0.15430305051740373</v>
      </c>
      <c r="I26" s="100">
        <v>826</v>
      </c>
      <c r="J26" s="18">
        <v>1342</v>
      </c>
      <c r="K26" s="19">
        <v>1832</v>
      </c>
      <c r="L26" s="82">
        <v>8.8964809355737529E-2</v>
      </c>
      <c r="M26" s="82">
        <v>0.12949180737562949</v>
      </c>
      <c r="N26" s="83">
        <v>0.16352952413087005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153</v>
      </c>
      <c r="F27" s="27" t="s">
        <v>153</v>
      </c>
      <c r="G27" s="28" t="s">
        <v>153</v>
      </c>
      <c r="I27" s="100">
        <v>0</v>
      </c>
      <c r="J27" s="18">
        <v>0</v>
      </c>
      <c r="K27" s="19">
        <v>0</v>
      </c>
      <c r="L27" s="82" t="s">
        <v>153</v>
      </c>
      <c r="M27" s="82" t="s">
        <v>153</v>
      </c>
      <c r="N27" s="83" t="s">
        <v>153</v>
      </c>
      <c r="P27" s="100">
        <v>0</v>
      </c>
      <c r="Q27" s="18">
        <v>0</v>
      </c>
      <c r="R27" s="19">
        <v>0</v>
      </c>
      <c r="S27" s="82" t="s">
        <v>153</v>
      </c>
      <c r="T27" s="82" t="s">
        <v>153</v>
      </c>
      <c r="U27" s="83" t="s">
        <v>153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177</v>
      </c>
      <c r="B31" s="18">
        <v>0</v>
      </c>
      <c r="C31" s="18">
        <v>0</v>
      </c>
      <c r="D31" s="19">
        <v>0</v>
      </c>
      <c r="E31" s="27" t="s">
        <v>153</v>
      </c>
      <c r="F31" s="27" t="s">
        <v>153</v>
      </c>
      <c r="G31" s="28" t="s">
        <v>153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0</v>
      </c>
      <c r="Q31" s="18">
        <v>0</v>
      </c>
      <c r="R31" s="19">
        <v>0</v>
      </c>
      <c r="S31" s="82" t="s">
        <v>153</v>
      </c>
      <c r="T31" s="82" t="s">
        <v>153</v>
      </c>
      <c r="U31" s="83" t="s">
        <v>153</v>
      </c>
    </row>
    <row r="32" spans="1:21" x14ac:dyDescent="0.2">
      <c r="A32" s="17" t="s">
        <v>178</v>
      </c>
      <c r="B32" s="18">
        <v>260</v>
      </c>
      <c r="C32" s="18">
        <v>1278</v>
      </c>
      <c r="D32" s="19">
        <v>1909</v>
      </c>
      <c r="E32" s="27">
        <v>2.6710773687833242E-2</v>
      </c>
      <c r="F32" s="27">
        <v>0.11718427640084725</v>
      </c>
      <c r="G32" s="28">
        <v>0.1607884953262684</v>
      </c>
      <c r="I32" s="100">
        <v>260</v>
      </c>
      <c r="J32" s="18">
        <v>729</v>
      </c>
      <c r="K32" s="19">
        <v>1405</v>
      </c>
      <c r="L32" s="82">
        <v>2.8003450886793894E-2</v>
      </c>
      <c r="M32" s="82">
        <v>7.0342419952931362E-2</v>
      </c>
      <c r="N32" s="83">
        <v>0.12541429115931899</v>
      </c>
      <c r="P32" s="100">
        <v>0</v>
      </c>
      <c r="Q32" s="18">
        <v>549</v>
      </c>
      <c r="R32" s="19">
        <v>504</v>
      </c>
      <c r="S32" s="82" t="s">
        <v>153</v>
      </c>
      <c r="T32" s="82">
        <v>1.0123361177186481</v>
      </c>
      <c r="U32" s="83">
        <v>0.75238479107886602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0</v>
      </c>
      <c r="E33" s="27" t="s">
        <v>153</v>
      </c>
      <c r="F33" s="27" t="s">
        <v>153</v>
      </c>
      <c r="G33" s="28" t="s">
        <v>153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0</v>
      </c>
      <c r="S33" s="82" t="s">
        <v>153</v>
      </c>
      <c r="T33" s="82" t="s">
        <v>153</v>
      </c>
      <c r="U33" s="83" t="s">
        <v>153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973390</v>
      </c>
      <c r="C37" s="21">
        <v>1090590</v>
      </c>
      <c r="D37" s="22">
        <v>1187274</v>
      </c>
      <c r="E37" s="23">
        <v>100</v>
      </c>
      <c r="F37" s="23">
        <v>100</v>
      </c>
      <c r="G37" s="48">
        <v>100</v>
      </c>
      <c r="I37" s="101">
        <v>928457</v>
      </c>
      <c r="J37" s="21">
        <v>1036359</v>
      </c>
      <c r="K37" s="22">
        <v>1120287</v>
      </c>
      <c r="L37" s="86">
        <v>100</v>
      </c>
      <c r="M37" s="86">
        <v>100</v>
      </c>
      <c r="N37" s="87">
        <v>100</v>
      </c>
      <c r="P37" s="101">
        <v>44933</v>
      </c>
      <c r="Q37" s="21">
        <v>54231</v>
      </c>
      <c r="R37" s="22">
        <v>66987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120</v>
      </c>
      <c r="B39" s="6"/>
      <c r="C39" s="6"/>
      <c r="D39" s="6"/>
      <c r="E39" s="6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31</v>
      </c>
      <c r="D40" s="92"/>
      <c r="E40" s="11"/>
      <c r="F40" s="90" t="s">
        <v>2</v>
      </c>
      <c r="G40" s="12"/>
      <c r="I40" s="32"/>
      <c r="J40" s="90" t="s">
        <v>31</v>
      </c>
      <c r="K40" s="92"/>
      <c r="L40" s="11"/>
      <c r="M40" s="90" t="s">
        <v>2</v>
      </c>
      <c r="N40" s="12"/>
      <c r="P40" s="32"/>
      <c r="Q40" s="90" t="s">
        <v>31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66721</v>
      </c>
      <c r="C42" s="18">
        <v>79109</v>
      </c>
      <c r="D42" s="19">
        <v>84262</v>
      </c>
      <c r="E42" s="27">
        <v>13.743843480732746</v>
      </c>
      <c r="F42" s="27">
        <v>15.326330391116002</v>
      </c>
      <c r="G42" s="28">
        <v>15.886920092159295</v>
      </c>
      <c r="I42" s="100">
        <v>65246</v>
      </c>
      <c r="J42" s="18">
        <v>70922</v>
      </c>
      <c r="K42" s="19">
        <v>75623</v>
      </c>
      <c r="L42" s="82">
        <v>15.004633898983302</v>
      </c>
      <c r="M42" s="82">
        <v>15.555628666995668</v>
      </c>
      <c r="N42" s="83">
        <v>16.698647953381663</v>
      </c>
      <c r="P42" s="100">
        <v>1475</v>
      </c>
      <c r="Q42" s="18">
        <v>8187</v>
      </c>
      <c r="R42" s="19">
        <v>8639</v>
      </c>
      <c r="S42" s="82">
        <v>2.9137529137529139</v>
      </c>
      <c r="T42" s="82">
        <v>13.590863062135826</v>
      </c>
      <c r="U42" s="83">
        <v>11.144652140820723</v>
      </c>
    </row>
    <row r="43" spans="1:21" x14ac:dyDescent="0.2">
      <c r="A43" s="17" t="s">
        <v>157</v>
      </c>
      <c r="B43" s="18">
        <v>64457</v>
      </c>
      <c r="C43" s="18">
        <v>69605</v>
      </c>
      <c r="D43" s="19">
        <v>75069</v>
      </c>
      <c r="E43" s="27">
        <v>13.277482640212087</v>
      </c>
      <c r="F43" s="27">
        <v>13.485055137514433</v>
      </c>
      <c r="G43" s="28">
        <v>14.153654131142225</v>
      </c>
      <c r="I43" s="100">
        <v>24428</v>
      </c>
      <c r="J43" s="18">
        <v>29177</v>
      </c>
      <c r="K43" s="19">
        <v>30434</v>
      </c>
      <c r="L43" s="82">
        <v>5.6177113828336465</v>
      </c>
      <c r="M43" s="82">
        <v>6.3995174644952568</v>
      </c>
      <c r="N43" s="83">
        <v>6.7202656838953425</v>
      </c>
      <c r="P43" s="100">
        <v>40029</v>
      </c>
      <c r="Q43" s="18">
        <v>40428</v>
      </c>
      <c r="R43" s="19">
        <v>44635</v>
      </c>
      <c r="S43" s="82">
        <v>79.074315514993486</v>
      </c>
      <c r="T43" s="82">
        <v>67.112667872972665</v>
      </c>
      <c r="U43" s="83">
        <v>57.580917734174442</v>
      </c>
    </row>
    <row r="44" spans="1:21" x14ac:dyDescent="0.2">
      <c r="A44" s="17" t="s">
        <v>82</v>
      </c>
      <c r="B44" s="18">
        <v>94165</v>
      </c>
      <c r="C44" s="18">
        <v>97581</v>
      </c>
      <c r="D44" s="19">
        <v>101683</v>
      </c>
      <c r="E44" s="27">
        <v>19.39702674365191</v>
      </c>
      <c r="F44" s="27">
        <v>18.905037933679992</v>
      </c>
      <c r="G44" s="28">
        <v>19.171509051898052</v>
      </c>
      <c r="I44" s="100">
        <v>89651</v>
      </c>
      <c r="J44" s="18">
        <v>92746</v>
      </c>
      <c r="K44" s="19">
        <v>96182</v>
      </c>
      <c r="L44" s="82">
        <v>20.617055967840972</v>
      </c>
      <c r="M44" s="82">
        <v>20.342380874047265</v>
      </c>
      <c r="N44" s="83">
        <v>21.238371361254579</v>
      </c>
      <c r="P44" s="100">
        <v>4514</v>
      </c>
      <c r="Q44" s="18">
        <v>4835</v>
      </c>
      <c r="R44" s="19">
        <v>5501</v>
      </c>
      <c r="S44" s="82">
        <v>8.9170716289360357</v>
      </c>
      <c r="T44" s="82">
        <v>8.0263616593900959</v>
      </c>
      <c r="U44" s="83">
        <v>7.0965078627913876</v>
      </c>
    </row>
    <row r="45" spans="1:21" x14ac:dyDescent="0.2">
      <c r="A45" s="17" t="s">
        <v>84</v>
      </c>
      <c r="B45" s="18">
        <v>5508</v>
      </c>
      <c r="C45" s="18">
        <v>7831</v>
      </c>
      <c r="D45" s="19">
        <v>8583</v>
      </c>
      <c r="E45" s="27">
        <v>1.1345916561783542</v>
      </c>
      <c r="F45" s="27">
        <v>1.5171534628528918</v>
      </c>
      <c r="G45" s="28">
        <v>1.6182553838148066</v>
      </c>
      <c r="I45" s="100">
        <v>2090</v>
      </c>
      <c r="J45" s="18">
        <v>2402</v>
      </c>
      <c r="K45" s="19">
        <v>2583</v>
      </c>
      <c r="L45" s="82">
        <v>0.48063766129532998</v>
      </c>
      <c r="M45" s="82">
        <v>0.52684103745133515</v>
      </c>
      <c r="N45" s="83">
        <v>0.57036361508515709</v>
      </c>
      <c r="P45" s="100">
        <v>3418</v>
      </c>
      <c r="Q45" s="18">
        <v>5429</v>
      </c>
      <c r="R45" s="19">
        <v>6000</v>
      </c>
      <c r="S45" s="82">
        <v>6.7520050570898027</v>
      </c>
      <c r="T45" s="82">
        <v>9.0124338053420541</v>
      </c>
      <c r="U45" s="83">
        <v>7.7402376252950962</v>
      </c>
    </row>
    <row r="46" spans="1:21" x14ac:dyDescent="0.2">
      <c r="A46" s="17" t="s">
        <v>152</v>
      </c>
      <c r="B46" s="18">
        <v>48986</v>
      </c>
      <c r="C46" s="18">
        <v>37386</v>
      </c>
      <c r="D46" s="19">
        <v>25962</v>
      </c>
      <c r="E46" s="27">
        <v>10.090614900064063</v>
      </c>
      <c r="F46" s="27">
        <v>7.2430467835804127</v>
      </c>
      <c r="G46" s="28">
        <v>4.8949255825002922</v>
      </c>
      <c r="I46" s="100">
        <v>48986</v>
      </c>
      <c r="J46" s="18">
        <v>37386</v>
      </c>
      <c r="K46" s="19">
        <v>25962</v>
      </c>
      <c r="L46" s="82">
        <v>11.265318888140209</v>
      </c>
      <c r="M46" s="82">
        <v>8.2000329001480505</v>
      </c>
      <c r="N46" s="83">
        <v>5.7327836526677691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158</v>
      </c>
      <c r="B47" s="18">
        <v>53825</v>
      </c>
      <c r="C47" s="18">
        <v>82066</v>
      </c>
      <c r="D47" s="19">
        <v>88186</v>
      </c>
      <c r="E47" s="27">
        <v>11.087399399745809</v>
      </c>
      <c r="F47" s="27">
        <v>15.899210328500244</v>
      </c>
      <c r="G47" s="28">
        <v>16.626758624850581</v>
      </c>
      <c r="I47" s="100">
        <v>53825</v>
      </c>
      <c r="J47" s="18">
        <v>82066</v>
      </c>
      <c r="K47" s="19">
        <v>76641</v>
      </c>
      <c r="L47" s="82">
        <v>12.378144554651263</v>
      </c>
      <c r="M47" s="82">
        <v>17.999890332839833</v>
      </c>
      <c r="N47" s="83">
        <v>16.923437020418707</v>
      </c>
      <c r="P47" s="100">
        <v>0</v>
      </c>
      <c r="Q47" s="18">
        <v>0</v>
      </c>
      <c r="R47" s="19">
        <v>11545</v>
      </c>
      <c r="S47" s="82" t="s">
        <v>153</v>
      </c>
      <c r="T47" s="82" t="s">
        <v>153</v>
      </c>
      <c r="U47" s="83">
        <v>14.893507230671982</v>
      </c>
    </row>
    <row r="48" spans="1:21" x14ac:dyDescent="0.2">
      <c r="A48" s="17" t="s">
        <v>159</v>
      </c>
      <c r="B48" s="18">
        <v>1919</v>
      </c>
      <c r="C48" s="18">
        <v>2292</v>
      </c>
      <c r="D48" s="19">
        <v>2827</v>
      </c>
      <c r="E48" s="27">
        <v>0.39529436968160159</v>
      </c>
      <c r="F48" s="27">
        <v>0.4440449159569439</v>
      </c>
      <c r="G48" s="28">
        <v>0.53300803565704979</v>
      </c>
      <c r="I48" s="100">
        <v>1919</v>
      </c>
      <c r="J48" s="18">
        <v>2292</v>
      </c>
      <c r="K48" s="19">
        <v>2827</v>
      </c>
      <c r="L48" s="82">
        <v>0.44131276173480299</v>
      </c>
      <c r="M48" s="82">
        <v>0.50271426221417992</v>
      </c>
      <c r="N48" s="83">
        <v>0.62424233056358458</v>
      </c>
      <c r="P48" s="100">
        <v>0</v>
      </c>
      <c r="Q48" s="18">
        <v>0</v>
      </c>
      <c r="R48" s="19">
        <v>0</v>
      </c>
      <c r="S48" s="82" t="s">
        <v>153</v>
      </c>
      <c r="T48" s="82" t="s">
        <v>153</v>
      </c>
      <c r="U48" s="83" t="s">
        <v>153</v>
      </c>
    </row>
    <row r="49" spans="1:21" x14ac:dyDescent="0.2">
      <c r="A49" s="17" t="s">
        <v>160</v>
      </c>
      <c r="B49" s="18">
        <v>0</v>
      </c>
      <c r="C49" s="18">
        <v>0</v>
      </c>
      <c r="D49" s="19">
        <v>0</v>
      </c>
      <c r="E49" s="27" t="s">
        <v>153</v>
      </c>
      <c r="F49" s="27" t="s">
        <v>153</v>
      </c>
      <c r="G49" s="28" t="s">
        <v>153</v>
      </c>
      <c r="I49" s="100">
        <v>0</v>
      </c>
      <c r="J49" s="18">
        <v>0</v>
      </c>
      <c r="K49" s="19">
        <v>0</v>
      </c>
      <c r="L49" s="82" t="s">
        <v>153</v>
      </c>
      <c r="M49" s="82" t="s">
        <v>153</v>
      </c>
      <c r="N49" s="83" t="s">
        <v>153</v>
      </c>
      <c r="P49" s="100">
        <v>0</v>
      </c>
      <c r="Q49" s="18">
        <v>0</v>
      </c>
      <c r="R49" s="19">
        <v>0</v>
      </c>
      <c r="S49" s="82" t="s">
        <v>153</v>
      </c>
      <c r="T49" s="82" t="s">
        <v>153</v>
      </c>
      <c r="U49" s="83" t="s">
        <v>153</v>
      </c>
    </row>
    <row r="50" spans="1:21" x14ac:dyDescent="0.2">
      <c r="A50" s="17" t="s">
        <v>161</v>
      </c>
      <c r="B50" s="18">
        <v>1186</v>
      </c>
      <c r="C50" s="18">
        <v>1110</v>
      </c>
      <c r="D50" s="19">
        <v>974</v>
      </c>
      <c r="E50" s="27">
        <v>0.24430386786992159</v>
      </c>
      <c r="F50" s="27">
        <v>0.21504793050270843</v>
      </c>
      <c r="G50" s="28">
        <v>0.18363983966394287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1186</v>
      </c>
      <c r="Q50" s="18">
        <v>1110</v>
      </c>
      <c r="R50" s="19">
        <v>974</v>
      </c>
      <c r="S50" s="82">
        <v>2.3428548852277666</v>
      </c>
      <c r="T50" s="82">
        <v>1.8426600707183054</v>
      </c>
      <c r="U50" s="83">
        <v>1.2564985745062374</v>
      </c>
    </row>
    <row r="51" spans="1:21" x14ac:dyDescent="0.2">
      <c r="A51" s="17" t="s">
        <v>162</v>
      </c>
      <c r="B51" s="18">
        <v>2367</v>
      </c>
      <c r="C51" s="18">
        <v>3180</v>
      </c>
      <c r="D51" s="19">
        <v>3733</v>
      </c>
      <c r="E51" s="27">
        <v>0.48757778688710318</v>
      </c>
      <c r="F51" s="27">
        <v>0.61608326035911065</v>
      </c>
      <c r="G51" s="28">
        <v>0.7038270240918878</v>
      </c>
      <c r="I51" s="100">
        <v>2367</v>
      </c>
      <c r="J51" s="18">
        <v>3180</v>
      </c>
      <c r="K51" s="19">
        <v>3733</v>
      </c>
      <c r="L51" s="82">
        <v>0.54433939917992635</v>
      </c>
      <c r="M51" s="82">
        <v>0.69748313867412404</v>
      </c>
      <c r="N51" s="83">
        <v>0.82430018393840165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163</v>
      </c>
      <c r="B52" s="18">
        <v>17767</v>
      </c>
      <c r="C52" s="18">
        <v>0</v>
      </c>
      <c r="D52" s="19">
        <v>0</v>
      </c>
      <c r="E52" s="27">
        <v>3.6598202533262199</v>
      </c>
      <c r="F52" s="27" t="s">
        <v>153</v>
      </c>
      <c r="G52" s="28" t="s">
        <v>153</v>
      </c>
      <c r="I52" s="100">
        <v>17767</v>
      </c>
      <c r="J52" s="18">
        <v>0</v>
      </c>
      <c r="K52" s="19">
        <v>0</v>
      </c>
      <c r="L52" s="82">
        <v>4.0858800613560424</v>
      </c>
      <c r="M52" s="82" t="s">
        <v>153</v>
      </c>
      <c r="N52" s="83" t="s">
        <v>153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164</v>
      </c>
      <c r="B53" s="18">
        <v>63877</v>
      </c>
      <c r="C53" s="18">
        <v>68765</v>
      </c>
      <c r="D53" s="19">
        <v>71652</v>
      </c>
      <c r="E53" s="27">
        <v>13.15800857329425</v>
      </c>
      <c r="F53" s="27">
        <v>13.322316163079952</v>
      </c>
      <c r="G53" s="28">
        <v>13.509406356879706</v>
      </c>
      <c r="I53" s="100">
        <v>63877</v>
      </c>
      <c r="J53" s="18">
        <v>68765</v>
      </c>
      <c r="K53" s="19">
        <v>71652</v>
      </c>
      <c r="L53" s="82">
        <v>14.689804732326218</v>
      </c>
      <c r="M53" s="82">
        <v>15.082524538027087</v>
      </c>
      <c r="N53" s="83">
        <v>15.821793940411023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10470</v>
      </c>
      <c r="C54" s="18">
        <v>9467</v>
      </c>
      <c r="D54" s="19">
        <v>8956</v>
      </c>
      <c r="E54" s="27">
        <v>2.1567128976375032</v>
      </c>
      <c r="F54" s="27">
        <v>1.8341069892514783</v>
      </c>
      <c r="G54" s="28">
        <v>1.6885815236450434</v>
      </c>
      <c r="I54" s="100">
        <v>10470</v>
      </c>
      <c r="J54" s="18">
        <v>9467</v>
      </c>
      <c r="K54" s="19">
        <v>8956</v>
      </c>
      <c r="L54" s="82">
        <v>2.4077877099340217</v>
      </c>
      <c r="M54" s="82">
        <v>2.0764380106377147</v>
      </c>
      <c r="N54" s="83">
        <v>1.9776138353475288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166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167</v>
      </c>
      <c r="B56" s="18">
        <v>35121</v>
      </c>
      <c r="C56" s="18">
        <v>36214</v>
      </c>
      <c r="D56" s="19">
        <v>34879</v>
      </c>
      <c r="E56" s="27">
        <v>7.2345667314161179</v>
      </c>
      <c r="F56" s="27">
        <v>7.0159871668694445</v>
      </c>
      <c r="G56" s="28">
        <v>6.5761539708815846</v>
      </c>
      <c r="I56" s="100">
        <v>35121</v>
      </c>
      <c r="J56" s="18">
        <v>36214</v>
      </c>
      <c r="K56" s="19">
        <v>34879</v>
      </c>
      <c r="L56" s="82">
        <v>8.076782441317361</v>
      </c>
      <c r="M56" s="82">
        <v>7.9429730767121782</v>
      </c>
      <c r="N56" s="83">
        <v>7.701785726115058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169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170</v>
      </c>
      <c r="B59" s="18">
        <v>18302</v>
      </c>
      <c r="C59" s="18">
        <v>19887</v>
      </c>
      <c r="D59" s="19">
        <v>21508</v>
      </c>
      <c r="E59" s="27">
        <v>3.7700247805693969</v>
      </c>
      <c r="F59" s="27">
        <v>3.8528452197363627</v>
      </c>
      <c r="G59" s="28">
        <v>4.0551598269939255</v>
      </c>
      <c r="I59" s="100">
        <v>18302</v>
      </c>
      <c r="J59" s="18">
        <v>19887</v>
      </c>
      <c r="K59" s="19">
        <v>21508</v>
      </c>
      <c r="L59" s="82">
        <v>4.2089141038407316</v>
      </c>
      <c r="M59" s="82">
        <v>4.3619016285573284</v>
      </c>
      <c r="N59" s="83">
        <v>4.7492762807787683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171</v>
      </c>
      <c r="B60" s="18">
        <v>52</v>
      </c>
      <c r="C60" s="18">
        <v>55</v>
      </c>
      <c r="D60" s="19">
        <v>64</v>
      </c>
      <c r="E60" s="27">
        <v>1.0711468068495718E-2</v>
      </c>
      <c r="F60" s="27">
        <v>1.065552808797204E-2</v>
      </c>
      <c r="G60" s="28">
        <v>1.2066683509745732E-2</v>
      </c>
      <c r="I60" s="100">
        <v>52</v>
      </c>
      <c r="J60" s="18">
        <v>54</v>
      </c>
      <c r="K60" s="19">
        <v>64</v>
      </c>
      <c r="L60" s="82">
        <v>1.1958448989166105E-2</v>
      </c>
      <c r="M60" s="82">
        <v>1.1844053298239843E-2</v>
      </c>
      <c r="N60" s="83">
        <v>1.4132122092702305E-2</v>
      </c>
      <c r="P60" s="100">
        <v>0</v>
      </c>
      <c r="Q60" s="18">
        <v>1</v>
      </c>
      <c r="R60" s="19">
        <v>0</v>
      </c>
      <c r="S60" s="82" t="s">
        <v>153</v>
      </c>
      <c r="T60" s="82">
        <v>1.6600541177642391E-3</v>
      </c>
      <c r="U60" s="83" t="s">
        <v>153</v>
      </c>
    </row>
    <row r="61" spans="1:21" x14ac:dyDescent="0.2">
      <c r="A61" s="17" t="s">
        <v>172</v>
      </c>
      <c r="B61" s="18">
        <v>669</v>
      </c>
      <c r="C61" s="18">
        <v>1139</v>
      </c>
      <c r="D61" s="19">
        <v>1436</v>
      </c>
      <c r="E61" s="27">
        <v>0.13780715649660838</v>
      </c>
      <c r="F61" s="27">
        <v>0.22066629985818462</v>
      </c>
      <c r="G61" s="28">
        <v>0.27074621124991988</v>
      </c>
      <c r="I61" s="100">
        <v>669</v>
      </c>
      <c r="J61" s="18">
        <v>1139</v>
      </c>
      <c r="K61" s="19">
        <v>1436</v>
      </c>
      <c r="L61" s="82">
        <v>0.15385004564907931</v>
      </c>
      <c r="M61" s="82">
        <v>0.24982179086472556</v>
      </c>
      <c r="N61" s="83">
        <v>0.31708948945500798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177</v>
      </c>
      <c r="B66" s="18">
        <v>0</v>
      </c>
      <c r="C66" s="18">
        <v>0</v>
      </c>
      <c r="D66" s="19">
        <v>0</v>
      </c>
      <c r="E66" s="27" t="s">
        <v>153</v>
      </c>
      <c r="F66" s="27" t="s">
        <v>153</v>
      </c>
      <c r="G66" s="28" t="s">
        <v>153</v>
      </c>
      <c r="I66" s="100">
        <v>0</v>
      </c>
      <c r="J66" s="18">
        <v>0</v>
      </c>
      <c r="K66" s="19">
        <v>0</v>
      </c>
      <c r="L66" s="82" t="s">
        <v>153</v>
      </c>
      <c r="M66" s="82" t="s">
        <v>153</v>
      </c>
      <c r="N66" s="83" t="s">
        <v>153</v>
      </c>
      <c r="P66" s="100">
        <v>0</v>
      </c>
      <c r="Q66" s="18">
        <v>0</v>
      </c>
      <c r="R66" s="19">
        <v>0</v>
      </c>
      <c r="S66" s="82" t="s">
        <v>153</v>
      </c>
      <c r="T66" s="82" t="s">
        <v>153</v>
      </c>
      <c r="U66" s="83" t="s">
        <v>153</v>
      </c>
    </row>
    <row r="67" spans="1:21" x14ac:dyDescent="0.2">
      <c r="A67" s="17" t="s">
        <v>178</v>
      </c>
      <c r="B67" s="18">
        <v>69</v>
      </c>
      <c r="C67" s="18">
        <v>477</v>
      </c>
      <c r="D67" s="19">
        <v>612</v>
      </c>
      <c r="E67" s="27">
        <v>1.4213294167811627E-2</v>
      </c>
      <c r="F67" s="27">
        <v>9.2412489053866606E-2</v>
      </c>
      <c r="G67" s="28">
        <v>0.11538766106194356</v>
      </c>
      <c r="I67" s="100">
        <v>69</v>
      </c>
      <c r="J67" s="18">
        <v>228</v>
      </c>
      <c r="K67" s="19">
        <v>389</v>
      </c>
      <c r="L67" s="82">
        <v>1.5867941927931947E-2</v>
      </c>
      <c r="M67" s="82">
        <v>5.0008225037012667E-2</v>
      </c>
      <c r="N67" s="83">
        <v>8.5896804594706194E-2</v>
      </c>
      <c r="P67" s="100">
        <v>0</v>
      </c>
      <c r="Q67" s="18">
        <v>249</v>
      </c>
      <c r="R67" s="19">
        <v>223</v>
      </c>
      <c r="S67" s="82" t="s">
        <v>153</v>
      </c>
      <c r="T67" s="82">
        <v>0.41335347532329553</v>
      </c>
      <c r="U67" s="83">
        <v>0.28767883174013442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0</v>
      </c>
      <c r="E68" s="27" t="s">
        <v>153</v>
      </c>
      <c r="F68" s="27" t="s">
        <v>153</v>
      </c>
      <c r="G68" s="28" t="s">
        <v>153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0</v>
      </c>
      <c r="S68" s="82" t="s">
        <v>153</v>
      </c>
      <c r="T68" s="82" t="s">
        <v>153</v>
      </c>
      <c r="U68" s="83" t="s">
        <v>153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485461</v>
      </c>
      <c r="C72" s="21">
        <v>516164</v>
      </c>
      <c r="D72" s="22">
        <v>530386</v>
      </c>
      <c r="E72" s="23">
        <v>100</v>
      </c>
      <c r="F72" s="23">
        <v>100</v>
      </c>
      <c r="G72" s="48">
        <v>100</v>
      </c>
      <c r="I72" s="101">
        <v>434839</v>
      </c>
      <c r="J72" s="21">
        <v>455925</v>
      </c>
      <c r="K72" s="22">
        <v>452869</v>
      </c>
      <c r="L72" s="86">
        <v>100</v>
      </c>
      <c r="M72" s="86">
        <v>100</v>
      </c>
      <c r="N72" s="87">
        <v>100</v>
      </c>
      <c r="P72" s="101">
        <v>50622</v>
      </c>
      <c r="Q72" s="21">
        <v>60239</v>
      </c>
      <c r="R72" s="22">
        <v>77517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x14ac:dyDescent="0.2">
      <c r="A74" s="26" t="str">
        <f>+Innhold!B53</f>
        <v>Finans Norge / Skadeforsikringsstatistikk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f>Innhold!H37</f>
        <v>15</v>
      </c>
    </row>
    <row r="75" spans="1:21" x14ac:dyDescent="0.2">
      <c r="A75" s="26" t="str">
        <f>+Innhold!B54</f>
        <v>Premiestatistikk skadeforsikring 4. kvartal 2021</v>
      </c>
      <c r="U75" s="187"/>
    </row>
    <row r="76" spans="1:21" ht="12.75" customHeight="1" x14ac:dyDescent="0.2"/>
    <row r="77" spans="1:21" ht="12.75" customHeight="1" x14ac:dyDescent="0.2"/>
    <row r="78" spans="1:21" ht="12.75" customHeight="1" x14ac:dyDescent="0.2"/>
  </sheetData>
  <mergeCells count="5">
    <mergeCell ref="U74:U75"/>
    <mergeCell ref="I4:N4"/>
    <mergeCell ref="P4:U4"/>
    <mergeCell ref="I39:N39"/>
    <mergeCell ref="P39:U39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596131</v>
      </c>
      <c r="C7" s="18">
        <v>624914</v>
      </c>
      <c r="D7" s="19">
        <v>669728</v>
      </c>
      <c r="E7" s="27">
        <v>35.47167857820768</v>
      </c>
      <c r="F7" s="27">
        <v>33.743403606667322</v>
      </c>
      <c r="G7" s="28">
        <v>31.475907861269285</v>
      </c>
      <c r="I7" s="100">
        <v>89090</v>
      </c>
      <c r="J7" s="18">
        <v>104302</v>
      </c>
      <c r="K7" s="19">
        <v>126454</v>
      </c>
      <c r="L7" s="82">
        <v>37.543827118872635</v>
      </c>
      <c r="M7" s="82">
        <v>38.864565362387424</v>
      </c>
      <c r="N7" s="83">
        <v>38.464393045298031</v>
      </c>
      <c r="P7" s="100">
        <v>507041</v>
      </c>
      <c r="Q7" s="18">
        <v>520612</v>
      </c>
      <c r="R7" s="19">
        <v>543274</v>
      </c>
      <c r="S7" s="82">
        <v>35.130989193417527</v>
      </c>
      <c r="T7" s="82">
        <v>32.87551165519271</v>
      </c>
      <c r="U7" s="83">
        <v>30.198800217010415</v>
      </c>
    </row>
    <row r="8" spans="1:21" x14ac:dyDescent="0.2">
      <c r="A8" s="17" t="s">
        <v>157</v>
      </c>
      <c r="B8" s="18">
        <v>334310</v>
      </c>
      <c r="C8" s="18">
        <v>371035</v>
      </c>
      <c r="D8" s="19">
        <v>425001</v>
      </c>
      <c r="E8" s="27">
        <v>19.892501590221965</v>
      </c>
      <c r="F8" s="27">
        <v>20.034730790476463</v>
      </c>
      <c r="G8" s="28">
        <v>19.974216871546819</v>
      </c>
      <c r="I8" s="100">
        <v>82022</v>
      </c>
      <c r="J8" s="18">
        <v>86853</v>
      </c>
      <c r="K8" s="19">
        <v>92737</v>
      </c>
      <c r="L8" s="82">
        <v>34.565268693951857</v>
      </c>
      <c r="M8" s="82">
        <v>32.362793574614436</v>
      </c>
      <c r="N8" s="83">
        <v>28.208458552847706</v>
      </c>
      <c r="P8" s="100">
        <v>252288</v>
      </c>
      <c r="Q8" s="18">
        <v>284182</v>
      </c>
      <c r="R8" s="19">
        <v>332264</v>
      </c>
      <c r="S8" s="82">
        <v>17.480099245680172</v>
      </c>
      <c r="T8" s="82">
        <v>17.945473122394365</v>
      </c>
      <c r="U8" s="83">
        <v>18.469454005354109</v>
      </c>
    </row>
    <row r="9" spans="1:21" x14ac:dyDescent="0.2">
      <c r="A9" s="17" t="s">
        <v>82</v>
      </c>
      <c r="B9" s="18">
        <v>319282</v>
      </c>
      <c r="C9" s="18">
        <v>366672</v>
      </c>
      <c r="D9" s="19">
        <v>442590</v>
      </c>
      <c r="E9" s="27">
        <v>18.998288094072116</v>
      </c>
      <c r="F9" s="27">
        <v>19.799142421619486</v>
      </c>
      <c r="G9" s="28">
        <v>20.800865516029155</v>
      </c>
      <c r="I9" s="100">
        <v>39729</v>
      </c>
      <c r="J9" s="18">
        <v>43562</v>
      </c>
      <c r="K9" s="19">
        <v>49589</v>
      </c>
      <c r="L9" s="82">
        <v>16.742380823949834</v>
      </c>
      <c r="M9" s="82">
        <v>16.231886218062176</v>
      </c>
      <c r="N9" s="83">
        <v>15.08383116962124</v>
      </c>
      <c r="P9" s="100">
        <v>279553</v>
      </c>
      <c r="Q9" s="18">
        <v>323110</v>
      </c>
      <c r="R9" s="19">
        <v>393001</v>
      </c>
      <c r="S9" s="82">
        <v>19.369189911639197</v>
      </c>
      <c r="T9" s="82">
        <v>20.403691368829985</v>
      </c>
      <c r="U9" s="83">
        <v>21.845622437453862</v>
      </c>
    </row>
    <row r="10" spans="1:21" x14ac:dyDescent="0.2">
      <c r="A10" s="17" t="s">
        <v>84</v>
      </c>
      <c r="B10" s="18">
        <v>159205</v>
      </c>
      <c r="C10" s="18">
        <v>163043</v>
      </c>
      <c r="D10" s="19">
        <v>169564</v>
      </c>
      <c r="E10" s="27">
        <v>9.4732006690535364</v>
      </c>
      <c r="F10" s="27">
        <v>8.8038126114023036</v>
      </c>
      <c r="G10" s="28">
        <v>7.96917680101215</v>
      </c>
      <c r="I10" s="100">
        <v>15070</v>
      </c>
      <c r="J10" s="18">
        <v>19326</v>
      </c>
      <c r="K10" s="19">
        <v>25192</v>
      </c>
      <c r="L10" s="82">
        <v>6.3507180904861436</v>
      </c>
      <c r="M10" s="82">
        <v>7.201171503839805</v>
      </c>
      <c r="N10" s="83">
        <v>7.6628259256104831</v>
      </c>
      <c r="P10" s="100">
        <v>144135</v>
      </c>
      <c r="Q10" s="18">
        <v>143717</v>
      </c>
      <c r="R10" s="19">
        <v>144372</v>
      </c>
      <c r="S10" s="82">
        <v>9.9865792458464604</v>
      </c>
      <c r="T10" s="82">
        <v>9.0754149127360311</v>
      </c>
      <c r="U10" s="83">
        <v>8.0251607566904131</v>
      </c>
    </row>
    <row r="11" spans="1:21" x14ac:dyDescent="0.2">
      <c r="A11" s="17" t="s">
        <v>152</v>
      </c>
      <c r="B11" s="18">
        <v>93540</v>
      </c>
      <c r="C11" s="18">
        <v>95130</v>
      </c>
      <c r="D11" s="19">
        <v>99086</v>
      </c>
      <c r="E11" s="27">
        <v>5.5659256341400569</v>
      </c>
      <c r="F11" s="27">
        <v>5.1367227892194158</v>
      </c>
      <c r="G11" s="28">
        <v>4.6568484613779448</v>
      </c>
      <c r="I11" s="100">
        <v>5756</v>
      </c>
      <c r="J11" s="18">
        <v>6165</v>
      </c>
      <c r="K11" s="19">
        <v>6759</v>
      </c>
      <c r="L11" s="82">
        <v>2.4256624637583442</v>
      </c>
      <c r="M11" s="82">
        <v>2.2971759454192484</v>
      </c>
      <c r="N11" s="83">
        <v>2.0559320590346641</v>
      </c>
      <c r="P11" s="100">
        <v>87784</v>
      </c>
      <c r="Q11" s="18">
        <v>88965</v>
      </c>
      <c r="R11" s="19">
        <v>92327</v>
      </c>
      <c r="S11" s="82">
        <v>6.0822275819015896</v>
      </c>
      <c r="T11" s="82">
        <v>5.6179455994180296</v>
      </c>
      <c r="U11" s="83">
        <v>5.1321517827761323</v>
      </c>
    </row>
    <row r="12" spans="1:21" x14ac:dyDescent="0.2">
      <c r="A12" s="17" t="s">
        <v>158</v>
      </c>
      <c r="B12" s="18">
        <v>5338</v>
      </c>
      <c r="C12" s="18">
        <v>7930</v>
      </c>
      <c r="D12" s="19">
        <v>11069</v>
      </c>
      <c r="E12" s="27">
        <v>0.31762787080435778</v>
      </c>
      <c r="F12" s="27">
        <v>0.42819522462430326</v>
      </c>
      <c r="G12" s="28">
        <v>0.5202213795994638</v>
      </c>
      <c r="I12" s="100">
        <v>5338</v>
      </c>
      <c r="J12" s="18">
        <v>7930</v>
      </c>
      <c r="K12" s="19">
        <v>11069</v>
      </c>
      <c r="L12" s="82">
        <v>2.2495111590587284</v>
      </c>
      <c r="M12" s="82">
        <v>2.9548427002716369</v>
      </c>
      <c r="N12" s="83">
        <v>3.3669347479589726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159</v>
      </c>
      <c r="B13" s="18">
        <v>0</v>
      </c>
      <c r="C13" s="18">
        <v>0</v>
      </c>
      <c r="D13" s="19">
        <v>0</v>
      </c>
      <c r="E13" s="27" t="s">
        <v>153</v>
      </c>
      <c r="F13" s="27" t="s">
        <v>153</v>
      </c>
      <c r="G13" s="28" t="s">
        <v>153</v>
      </c>
      <c r="I13" s="100">
        <v>0</v>
      </c>
      <c r="J13" s="18">
        <v>0</v>
      </c>
      <c r="K13" s="19">
        <v>0</v>
      </c>
      <c r="L13" s="82" t="s">
        <v>153</v>
      </c>
      <c r="M13" s="82" t="s">
        <v>153</v>
      </c>
      <c r="N13" s="83" t="s">
        <v>153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160</v>
      </c>
      <c r="B14" s="18">
        <v>13889</v>
      </c>
      <c r="C14" s="18">
        <v>17337</v>
      </c>
      <c r="D14" s="19">
        <v>22228</v>
      </c>
      <c r="E14" s="27">
        <v>0.82643939632853602</v>
      </c>
      <c r="F14" s="27">
        <v>0.93614383471772322</v>
      </c>
      <c r="G14" s="28">
        <v>1.0446725834074335</v>
      </c>
      <c r="I14" s="100">
        <v>0</v>
      </c>
      <c r="J14" s="18">
        <v>0</v>
      </c>
      <c r="K14" s="19">
        <v>0</v>
      </c>
      <c r="L14" s="82" t="s">
        <v>153</v>
      </c>
      <c r="M14" s="82" t="s">
        <v>153</v>
      </c>
      <c r="N14" s="83" t="s">
        <v>153</v>
      </c>
      <c r="P14" s="100">
        <v>13889</v>
      </c>
      <c r="Q14" s="18">
        <v>17337</v>
      </c>
      <c r="R14" s="19">
        <v>22228</v>
      </c>
      <c r="S14" s="82">
        <v>0.96231726607389934</v>
      </c>
      <c r="T14" s="82">
        <v>1.0947937150240026</v>
      </c>
      <c r="U14" s="83">
        <v>1.2355808141448099</v>
      </c>
    </row>
    <row r="15" spans="1:21" x14ac:dyDescent="0.2">
      <c r="A15" s="17" t="s">
        <v>161</v>
      </c>
      <c r="B15" s="18">
        <v>32260</v>
      </c>
      <c r="C15" s="18">
        <v>26407</v>
      </c>
      <c r="D15" s="19">
        <v>29460</v>
      </c>
      <c r="E15" s="27">
        <v>1.9195719580645525</v>
      </c>
      <c r="F15" s="27">
        <v>1.4258954976865039</v>
      </c>
      <c r="G15" s="28">
        <v>1.3845624575842628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32260</v>
      </c>
      <c r="Q15" s="18">
        <v>26407</v>
      </c>
      <c r="R15" s="19">
        <v>29460</v>
      </c>
      <c r="S15" s="82">
        <v>2.2351756788497368</v>
      </c>
      <c r="T15" s="82">
        <v>1.6675444213323432</v>
      </c>
      <c r="U15" s="83">
        <v>1.6375837135462525</v>
      </c>
    </row>
    <row r="16" spans="1:21" x14ac:dyDescent="0.2">
      <c r="A16" s="17" t="s">
        <v>162</v>
      </c>
      <c r="B16" s="18">
        <v>0</v>
      </c>
      <c r="C16" s="18">
        <v>0</v>
      </c>
      <c r="D16" s="19">
        <v>0</v>
      </c>
      <c r="E16" s="27" t="s">
        <v>153</v>
      </c>
      <c r="F16" s="27" t="s">
        <v>153</v>
      </c>
      <c r="G16" s="28" t="s">
        <v>153</v>
      </c>
      <c r="I16" s="100">
        <v>0</v>
      </c>
      <c r="J16" s="18">
        <v>0</v>
      </c>
      <c r="K16" s="19">
        <v>0</v>
      </c>
      <c r="L16" s="82" t="s">
        <v>153</v>
      </c>
      <c r="M16" s="82" t="s">
        <v>153</v>
      </c>
      <c r="N16" s="83" t="s">
        <v>153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163</v>
      </c>
      <c r="B17" s="18">
        <v>124606</v>
      </c>
      <c r="C17" s="18">
        <v>177640</v>
      </c>
      <c r="D17" s="19">
        <v>210213</v>
      </c>
      <c r="E17" s="27">
        <v>7.4144508185552276</v>
      </c>
      <c r="F17" s="27">
        <v>9.592005006590318</v>
      </c>
      <c r="G17" s="28">
        <v>9.8796004038072169</v>
      </c>
      <c r="I17" s="100">
        <v>0</v>
      </c>
      <c r="J17" s="18">
        <v>0</v>
      </c>
      <c r="K17" s="19">
        <v>0</v>
      </c>
      <c r="L17" s="82" t="s">
        <v>153</v>
      </c>
      <c r="M17" s="82" t="s">
        <v>153</v>
      </c>
      <c r="N17" s="83" t="s">
        <v>153</v>
      </c>
      <c r="P17" s="100">
        <v>124606</v>
      </c>
      <c r="Q17" s="18">
        <v>177640</v>
      </c>
      <c r="R17" s="19">
        <v>210213</v>
      </c>
      <c r="S17" s="82">
        <v>8.6334873105626251</v>
      </c>
      <c r="T17" s="82">
        <v>11.217578331710435</v>
      </c>
      <c r="U17" s="83">
        <v>11.68504362442968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167</v>
      </c>
      <c r="B21" s="18">
        <v>29</v>
      </c>
      <c r="C21" s="18">
        <v>29</v>
      </c>
      <c r="D21" s="19">
        <v>41291</v>
      </c>
      <c r="E21" s="27">
        <v>1.7255916548007447E-3</v>
      </c>
      <c r="F21" s="27">
        <v>1.5659093964823195E-3</v>
      </c>
      <c r="G21" s="28">
        <v>1.9405963488157432</v>
      </c>
      <c r="I21" s="100">
        <v>29</v>
      </c>
      <c r="J21" s="18">
        <v>29</v>
      </c>
      <c r="K21" s="19">
        <v>16956</v>
      </c>
      <c r="L21" s="82">
        <v>1.2221023531791518E-2</v>
      </c>
      <c r="M21" s="82">
        <v>1.0805856028736125E-2</v>
      </c>
      <c r="N21" s="83">
        <v>5.1576244996289038</v>
      </c>
      <c r="P21" s="100">
        <v>0</v>
      </c>
      <c r="Q21" s="18">
        <v>0</v>
      </c>
      <c r="R21" s="19">
        <v>24335</v>
      </c>
      <c r="S21" s="82" t="s">
        <v>153</v>
      </c>
      <c r="T21" s="82" t="s">
        <v>153</v>
      </c>
      <c r="U21" s="83">
        <v>1.3527019575406671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170</v>
      </c>
      <c r="B24" s="18">
        <v>0</v>
      </c>
      <c r="C24" s="18">
        <v>0</v>
      </c>
      <c r="D24" s="19">
        <v>0</v>
      </c>
      <c r="E24" s="27" t="s">
        <v>153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  <c r="I25" s="100">
        <v>0</v>
      </c>
      <c r="J25" s="18">
        <v>0</v>
      </c>
      <c r="K25" s="19">
        <v>0</v>
      </c>
      <c r="L25" s="82" t="s">
        <v>153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172</v>
      </c>
      <c r="B26" s="18">
        <v>0</v>
      </c>
      <c r="C26" s="18">
        <v>0</v>
      </c>
      <c r="D26" s="19">
        <v>0</v>
      </c>
      <c r="E26" s="27" t="s">
        <v>153</v>
      </c>
      <c r="F26" s="27" t="s">
        <v>153</v>
      </c>
      <c r="G26" s="28" t="s">
        <v>153</v>
      </c>
      <c r="I26" s="100">
        <v>0</v>
      </c>
      <c r="J26" s="18">
        <v>0</v>
      </c>
      <c r="K26" s="19">
        <v>0</v>
      </c>
      <c r="L26" s="82" t="s">
        <v>153</v>
      </c>
      <c r="M26" s="82" t="s">
        <v>153</v>
      </c>
      <c r="N26" s="83" t="s">
        <v>153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153</v>
      </c>
      <c r="F27" s="27" t="s">
        <v>153</v>
      </c>
      <c r="G27" s="28" t="s">
        <v>153</v>
      </c>
      <c r="I27" s="100">
        <v>0</v>
      </c>
      <c r="J27" s="18">
        <v>0</v>
      </c>
      <c r="K27" s="19">
        <v>0</v>
      </c>
      <c r="L27" s="82" t="s">
        <v>153</v>
      </c>
      <c r="M27" s="82" t="s">
        <v>153</v>
      </c>
      <c r="N27" s="83" t="s">
        <v>153</v>
      </c>
      <c r="P27" s="100">
        <v>0</v>
      </c>
      <c r="Q27" s="18">
        <v>0</v>
      </c>
      <c r="R27" s="19">
        <v>0</v>
      </c>
      <c r="S27" s="82" t="s">
        <v>153</v>
      </c>
      <c r="T27" s="82" t="s">
        <v>153</v>
      </c>
      <c r="U27" s="83" t="s">
        <v>153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177</v>
      </c>
      <c r="B31" s="18">
        <v>524</v>
      </c>
      <c r="C31" s="18">
        <v>414</v>
      </c>
      <c r="D31" s="19">
        <v>0</v>
      </c>
      <c r="E31" s="27">
        <v>3.1179656107434145E-2</v>
      </c>
      <c r="F31" s="27">
        <v>2.2354706556678632E-2</v>
      </c>
      <c r="G31" s="28" t="s">
        <v>153</v>
      </c>
      <c r="I31" s="100">
        <v>262</v>
      </c>
      <c r="J31" s="18">
        <v>206</v>
      </c>
      <c r="K31" s="19">
        <v>0</v>
      </c>
      <c r="L31" s="82">
        <v>0.11041062639066819</v>
      </c>
      <c r="M31" s="82">
        <v>7.6758839376539365E-2</v>
      </c>
      <c r="N31" s="83" t="s">
        <v>153</v>
      </c>
      <c r="P31" s="100">
        <v>262</v>
      </c>
      <c r="Q31" s="18">
        <v>208</v>
      </c>
      <c r="R31" s="19">
        <v>0</v>
      </c>
      <c r="S31" s="82">
        <v>1.8153007683156572E-2</v>
      </c>
      <c r="T31" s="82">
        <v>1.313474607631035E-2</v>
      </c>
      <c r="U31" s="83" t="s">
        <v>153</v>
      </c>
    </row>
    <row r="32" spans="1:21" x14ac:dyDescent="0.2">
      <c r="A32" s="17" t="s">
        <v>178</v>
      </c>
      <c r="B32" s="18">
        <v>1469</v>
      </c>
      <c r="C32" s="18">
        <v>1408</v>
      </c>
      <c r="D32" s="19">
        <v>1479</v>
      </c>
      <c r="E32" s="27">
        <v>8.7410142789734274E-2</v>
      </c>
      <c r="F32" s="27">
        <v>7.6027601043003656E-2</v>
      </c>
      <c r="G32" s="28">
        <v>6.9510111159780202E-2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1469</v>
      </c>
      <c r="Q32" s="18">
        <v>1408</v>
      </c>
      <c r="R32" s="19">
        <v>1479</v>
      </c>
      <c r="S32" s="82">
        <v>0.10178155834563743</v>
      </c>
      <c r="T32" s="82">
        <v>8.8912127285793133E-2</v>
      </c>
      <c r="U32" s="83">
        <v>8.2212705781904538E-2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6039</v>
      </c>
      <c r="E33" s="27" t="s">
        <v>153</v>
      </c>
      <c r="F33" s="27" t="s">
        <v>153</v>
      </c>
      <c r="G33" s="28">
        <v>0.28382120439074554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6039</v>
      </c>
      <c r="S33" s="82" t="s">
        <v>153</v>
      </c>
      <c r="T33" s="82" t="s">
        <v>153</v>
      </c>
      <c r="U33" s="83">
        <v>0.3356879852717522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1680583</v>
      </c>
      <c r="C37" s="21">
        <v>1851959</v>
      </c>
      <c r="D37" s="22">
        <v>2127748</v>
      </c>
      <c r="E37" s="23">
        <v>100</v>
      </c>
      <c r="F37" s="23">
        <v>100</v>
      </c>
      <c r="G37" s="48">
        <v>100</v>
      </c>
      <c r="I37" s="101">
        <v>237296</v>
      </c>
      <c r="J37" s="21">
        <v>268373</v>
      </c>
      <c r="K37" s="22">
        <v>328756</v>
      </c>
      <c r="L37" s="86">
        <v>100</v>
      </c>
      <c r="M37" s="86">
        <v>100</v>
      </c>
      <c r="N37" s="87">
        <v>100</v>
      </c>
      <c r="P37" s="101">
        <v>1443287</v>
      </c>
      <c r="Q37" s="21">
        <v>1583586</v>
      </c>
      <c r="R37" s="22">
        <v>1798992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122</v>
      </c>
      <c r="B39" s="6"/>
      <c r="C39" s="6"/>
      <c r="D39" s="6"/>
      <c r="E39" s="6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31</v>
      </c>
      <c r="D40" s="92"/>
      <c r="E40" s="11"/>
      <c r="F40" s="90" t="s">
        <v>2</v>
      </c>
      <c r="G40" s="12"/>
      <c r="I40" s="32"/>
      <c r="J40" s="90" t="s">
        <v>31</v>
      </c>
      <c r="K40" s="92"/>
      <c r="L40" s="11"/>
      <c r="M40" s="90" t="s">
        <v>2</v>
      </c>
      <c r="N40" s="12"/>
      <c r="P40" s="32"/>
      <c r="Q40" s="90" t="s">
        <v>31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222791</v>
      </c>
      <c r="C42" s="18">
        <v>218894</v>
      </c>
      <c r="D42" s="19">
        <v>198710</v>
      </c>
      <c r="E42" s="27">
        <v>36.21504935881493</v>
      </c>
      <c r="F42" s="27">
        <v>33.774882463581839</v>
      </c>
      <c r="G42" s="28">
        <v>28.530570108875906</v>
      </c>
      <c r="I42" s="100">
        <v>27260</v>
      </c>
      <c r="J42" s="18">
        <v>28450</v>
      </c>
      <c r="K42" s="19">
        <v>28001</v>
      </c>
      <c r="L42" s="82">
        <v>44.610273782054428</v>
      </c>
      <c r="M42" s="82">
        <v>43.398672870109067</v>
      </c>
      <c r="N42" s="83">
        <v>37.1859229747676</v>
      </c>
      <c r="P42" s="100">
        <v>195531</v>
      </c>
      <c r="Q42" s="18">
        <v>190444</v>
      </c>
      <c r="R42" s="19">
        <v>170709</v>
      </c>
      <c r="S42" s="82">
        <v>35.289181023747389</v>
      </c>
      <c r="T42" s="82">
        <v>32.691891743427945</v>
      </c>
      <c r="U42" s="83">
        <v>27.48136211506791</v>
      </c>
    </row>
    <row r="43" spans="1:21" x14ac:dyDescent="0.2">
      <c r="A43" s="17" t="s">
        <v>157</v>
      </c>
      <c r="B43" s="18">
        <v>98031</v>
      </c>
      <c r="C43" s="18">
        <v>107071</v>
      </c>
      <c r="D43" s="19">
        <v>120095</v>
      </c>
      <c r="E43" s="27">
        <v>15.935102870825064</v>
      </c>
      <c r="F43" s="27">
        <v>16.520829443740674</v>
      </c>
      <c r="G43" s="28">
        <v>17.2431121595564</v>
      </c>
      <c r="I43" s="100">
        <v>11458</v>
      </c>
      <c r="J43" s="18">
        <v>11264</v>
      </c>
      <c r="K43" s="19">
        <v>11142</v>
      </c>
      <c r="L43" s="82">
        <v>18.750715957255306</v>
      </c>
      <c r="M43" s="82">
        <v>17.182518495919457</v>
      </c>
      <c r="N43" s="83">
        <v>14.796812749003983</v>
      </c>
      <c r="P43" s="100">
        <v>86573</v>
      </c>
      <c r="Q43" s="18">
        <v>95807</v>
      </c>
      <c r="R43" s="19">
        <v>108953</v>
      </c>
      <c r="S43" s="82">
        <v>15.624582643002299</v>
      </c>
      <c r="T43" s="82">
        <v>16.446367815539482</v>
      </c>
      <c r="U43" s="83">
        <v>17.539654303657066</v>
      </c>
    </row>
    <row r="44" spans="1:21" x14ac:dyDescent="0.2">
      <c r="A44" s="17" t="s">
        <v>82</v>
      </c>
      <c r="B44" s="18">
        <v>126154</v>
      </c>
      <c r="C44" s="18">
        <v>139526</v>
      </c>
      <c r="D44" s="19">
        <v>159985</v>
      </c>
      <c r="E44" s="27">
        <v>20.506543517520633</v>
      </c>
      <c r="F44" s="27">
        <v>21.528567482953939</v>
      </c>
      <c r="G44" s="28">
        <v>22.970475863663186</v>
      </c>
      <c r="I44" s="100">
        <v>14179</v>
      </c>
      <c r="J44" s="18">
        <v>15552</v>
      </c>
      <c r="K44" s="19">
        <v>17259</v>
      </c>
      <c r="L44" s="82">
        <v>23.203560966828679</v>
      </c>
      <c r="M44" s="82">
        <v>23.723590877888796</v>
      </c>
      <c r="N44" s="83">
        <v>22.920318725099602</v>
      </c>
      <c r="P44" s="100">
        <v>111975</v>
      </c>
      <c r="Q44" s="18">
        <v>123974</v>
      </c>
      <c r="R44" s="19">
        <v>142726</v>
      </c>
      <c r="S44" s="82">
        <v>20.209102623799364</v>
      </c>
      <c r="T44" s="82">
        <v>21.28155566465594</v>
      </c>
      <c r="U44" s="83">
        <v>22.976555947461367</v>
      </c>
    </row>
    <row r="45" spans="1:21" x14ac:dyDescent="0.2">
      <c r="A45" s="17" t="s">
        <v>84</v>
      </c>
      <c r="B45" s="18">
        <v>64587</v>
      </c>
      <c r="C45" s="18">
        <v>61670</v>
      </c>
      <c r="D45" s="19">
        <v>58549</v>
      </c>
      <c r="E45" s="27">
        <v>10.498724782140123</v>
      </c>
      <c r="F45" s="27">
        <v>9.5155509129034694</v>
      </c>
      <c r="G45" s="28">
        <v>8.4064030461706789</v>
      </c>
      <c r="I45" s="100">
        <v>4653</v>
      </c>
      <c r="J45" s="18">
        <v>5598</v>
      </c>
      <c r="K45" s="19">
        <v>6207</v>
      </c>
      <c r="L45" s="82">
        <v>7.6145122490058421</v>
      </c>
      <c r="M45" s="82">
        <v>8.5393944016474723</v>
      </c>
      <c r="N45" s="83">
        <v>8.2430278884462158</v>
      </c>
      <c r="P45" s="100">
        <v>59934</v>
      </c>
      <c r="Q45" s="18">
        <v>56072</v>
      </c>
      <c r="R45" s="19">
        <v>52342</v>
      </c>
      <c r="S45" s="82">
        <v>10.816810508191928</v>
      </c>
      <c r="T45" s="82">
        <v>9.6254004003144846</v>
      </c>
      <c r="U45" s="83">
        <v>8.4262074982975985</v>
      </c>
    </row>
    <row r="46" spans="1:21" x14ac:dyDescent="0.2">
      <c r="A46" s="17" t="s">
        <v>152</v>
      </c>
      <c r="B46" s="18">
        <v>33955</v>
      </c>
      <c r="C46" s="18">
        <v>32273</v>
      </c>
      <c r="D46" s="19">
        <v>31922</v>
      </c>
      <c r="E46" s="27">
        <v>5.5194419926234053</v>
      </c>
      <c r="F46" s="27">
        <v>4.9796558231252419</v>
      </c>
      <c r="G46" s="28">
        <v>4.5833267526321606</v>
      </c>
      <c r="I46" s="100">
        <v>1260</v>
      </c>
      <c r="J46" s="18">
        <v>1233</v>
      </c>
      <c r="K46" s="19">
        <v>1229</v>
      </c>
      <c r="L46" s="82">
        <v>2.0619568952820462</v>
      </c>
      <c r="M46" s="82">
        <v>1.8808633971474336</v>
      </c>
      <c r="N46" s="83">
        <v>1.6321381142098275</v>
      </c>
      <c r="P46" s="100">
        <v>32695</v>
      </c>
      <c r="Q46" s="18">
        <v>31040</v>
      </c>
      <c r="R46" s="19">
        <v>30693</v>
      </c>
      <c r="S46" s="82">
        <v>5.9007511523565102</v>
      </c>
      <c r="T46" s="82">
        <v>5.3283711732372945</v>
      </c>
      <c r="U46" s="83">
        <v>4.9410719258959945</v>
      </c>
    </row>
    <row r="47" spans="1:21" x14ac:dyDescent="0.2">
      <c r="A47" s="17" t="s">
        <v>158</v>
      </c>
      <c r="B47" s="18">
        <v>2198</v>
      </c>
      <c r="C47" s="18">
        <v>3382</v>
      </c>
      <c r="D47" s="19">
        <v>4696</v>
      </c>
      <c r="E47" s="27">
        <v>0.35728857310517581</v>
      </c>
      <c r="F47" s="27">
        <v>0.52183546598734454</v>
      </c>
      <c r="G47" s="28">
        <v>0.67424667722450438</v>
      </c>
      <c r="I47" s="100">
        <v>2198</v>
      </c>
      <c r="J47" s="18">
        <v>3382</v>
      </c>
      <c r="K47" s="19">
        <v>4696</v>
      </c>
      <c r="L47" s="82">
        <v>3.5969692506586806</v>
      </c>
      <c r="M47" s="82">
        <v>5.1590267714133171</v>
      </c>
      <c r="N47" s="83">
        <v>6.2363877822045151</v>
      </c>
      <c r="P47" s="100">
        <v>0</v>
      </c>
      <c r="Q47" s="18">
        <v>0</v>
      </c>
      <c r="R47" s="19">
        <v>0</v>
      </c>
      <c r="S47" s="82" t="s">
        <v>153</v>
      </c>
      <c r="T47" s="82" t="s">
        <v>153</v>
      </c>
      <c r="U47" s="83" t="s">
        <v>153</v>
      </c>
    </row>
    <row r="48" spans="1:21" x14ac:dyDescent="0.2">
      <c r="A48" s="17" t="s">
        <v>159</v>
      </c>
      <c r="B48" s="18">
        <v>0</v>
      </c>
      <c r="C48" s="18">
        <v>0</v>
      </c>
      <c r="D48" s="19">
        <v>0</v>
      </c>
      <c r="E48" s="27" t="s">
        <v>153</v>
      </c>
      <c r="F48" s="27" t="s">
        <v>153</v>
      </c>
      <c r="G48" s="28" t="s">
        <v>153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0</v>
      </c>
      <c r="Q48" s="18">
        <v>0</v>
      </c>
      <c r="R48" s="19">
        <v>0</v>
      </c>
      <c r="S48" s="82" t="s">
        <v>153</v>
      </c>
      <c r="T48" s="82" t="s">
        <v>153</v>
      </c>
      <c r="U48" s="83" t="s">
        <v>153</v>
      </c>
    </row>
    <row r="49" spans="1:21" x14ac:dyDescent="0.2">
      <c r="A49" s="17" t="s">
        <v>160</v>
      </c>
      <c r="B49" s="18">
        <v>5358</v>
      </c>
      <c r="C49" s="18">
        <v>7869</v>
      </c>
      <c r="D49" s="19">
        <v>11139</v>
      </c>
      <c r="E49" s="27">
        <v>0.8709518538205332</v>
      </c>
      <c r="F49" s="27">
        <v>1.2141701010805481</v>
      </c>
      <c r="G49" s="28">
        <v>1.5993257533227756</v>
      </c>
      <c r="I49" s="100">
        <v>0</v>
      </c>
      <c r="J49" s="18">
        <v>0</v>
      </c>
      <c r="K49" s="19">
        <v>0</v>
      </c>
      <c r="L49" s="82" t="s">
        <v>153</v>
      </c>
      <c r="M49" s="82" t="s">
        <v>153</v>
      </c>
      <c r="N49" s="83" t="s">
        <v>153</v>
      </c>
      <c r="P49" s="100">
        <v>5358</v>
      </c>
      <c r="Q49" s="18">
        <v>7869</v>
      </c>
      <c r="R49" s="19">
        <v>11139</v>
      </c>
      <c r="S49" s="82">
        <v>0.96700488375366822</v>
      </c>
      <c r="T49" s="82">
        <v>1.3508038905349313</v>
      </c>
      <c r="U49" s="83">
        <v>1.7931971518768282</v>
      </c>
    </row>
    <row r="50" spans="1:21" x14ac:dyDescent="0.2">
      <c r="A50" s="17" t="s">
        <v>161</v>
      </c>
      <c r="B50" s="18">
        <v>6391</v>
      </c>
      <c r="C50" s="18">
        <v>2316</v>
      </c>
      <c r="D50" s="19">
        <v>10619</v>
      </c>
      <c r="E50" s="27">
        <v>1.0388677300796991</v>
      </c>
      <c r="F50" s="27">
        <v>0.35735391461463328</v>
      </c>
      <c r="G50" s="28">
        <v>1.5246647072928048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6391</v>
      </c>
      <c r="Q50" s="18">
        <v>2316</v>
      </c>
      <c r="R50" s="19">
        <v>10619</v>
      </c>
      <c r="S50" s="82">
        <v>1.1534393826184572</v>
      </c>
      <c r="T50" s="82">
        <v>0.39756790068355585</v>
      </c>
      <c r="U50" s="83">
        <v>1.7094856410611401</v>
      </c>
    </row>
    <row r="51" spans="1:21" x14ac:dyDescent="0.2">
      <c r="A51" s="17" t="s">
        <v>162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  <c r="I51" s="100">
        <v>0</v>
      </c>
      <c r="J51" s="18">
        <v>0</v>
      </c>
      <c r="K51" s="19">
        <v>0</v>
      </c>
      <c r="L51" s="82" t="s">
        <v>153</v>
      </c>
      <c r="M51" s="82" t="s">
        <v>153</v>
      </c>
      <c r="N51" s="83" t="s">
        <v>153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163</v>
      </c>
      <c r="B52" s="18">
        <v>55380</v>
      </c>
      <c r="C52" s="18">
        <v>74808</v>
      </c>
      <c r="D52" s="19">
        <v>84501</v>
      </c>
      <c r="E52" s="27">
        <v>9.0021115462077503</v>
      </c>
      <c r="F52" s="27">
        <v>11.542716599521368</v>
      </c>
      <c r="G52" s="28">
        <v>12.132563558804906</v>
      </c>
      <c r="I52" s="100">
        <v>0</v>
      </c>
      <c r="J52" s="18">
        <v>0</v>
      </c>
      <c r="K52" s="19">
        <v>0</v>
      </c>
      <c r="L52" s="82" t="s">
        <v>153</v>
      </c>
      <c r="M52" s="82" t="s">
        <v>153</v>
      </c>
      <c r="N52" s="83" t="s">
        <v>153</v>
      </c>
      <c r="P52" s="100">
        <v>55380</v>
      </c>
      <c r="Q52" s="18">
        <v>74808</v>
      </c>
      <c r="R52" s="19">
        <v>84501</v>
      </c>
      <c r="S52" s="82">
        <v>9.9949105006118231</v>
      </c>
      <c r="T52" s="82">
        <v>12.841649185809779</v>
      </c>
      <c r="U52" s="83">
        <v>13.603281491223974</v>
      </c>
    </row>
    <row r="53" spans="1:21" x14ac:dyDescent="0.2">
      <c r="A53" s="17" t="s">
        <v>164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0</v>
      </c>
      <c r="C54" s="18">
        <v>0</v>
      </c>
      <c r="D54" s="19">
        <v>0</v>
      </c>
      <c r="E54" s="27" t="s">
        <v>153</v>
      </c>
      <c r="F54" s="27" t="s">
        <v>153</v>
      </c>
      <c r="G54" s="28" t="s">
        <v>153</v>
      </c>
      <c r="I54" s="100">
        <v>0</v>
      </c>
      <c r="J54" s="18">
        <v>0</v>
      </c>
      <c r="K54" s="19">
        <v>0</v>
      </c>
      <c r="L54" s="82" t="s">
        <v>153</v>
      </c>
      <c r="M54" s="82" t="s">
        <v>153</v>
      </c>
      <c r="N54" s="83" t="s">
        <v>153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166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167</v>
      </c>
      <c r="B56" s="18">
        <v>18</v>
      </c>
      <c r="C56" s="18">
        <v>17</v>
      </c>
      <c r="D56" s="19">
        <v>13563</v>
      </c>
      <c r="E56" s="27">
        <v>2.9259300800241876E-3</v>
      </c>
      <c r="F56" s="27">
        <v>2.6230641400901409E-3</v>
      </c>
      <c r="G56" s="28">
        <v>1.9473610909701773</v>
      </c>
      <c r="I56" s="100">
        <v>18</v>
      </c>
      <c r="J56" s="18">
        <v>17</v>
      </c>
      <c r="K56" s="19">
        <v>6766</v>
      </c>
      <c r="L56" s="82">
        <v>2.9456527075457803E-2</v>
      </c>
      <c r="M56" s="82">
        <v>2.5932423156128443E-2</v>
      </c>
      <c r="N56" s="83">
        <v>8.9853917662682594</v>
      </c>
      <c r="P56" s="100">
        <v>0</v>
      </c>
      <c r="Q56" s="18">
        <v>0</v>
      </c>
      <c r="R56" s="19">
        <v>6797</v>
      </c>
      <c r="S56" s="82" t="s">
        <v>153</v>
      </c>
      <c r="T56" s="82" t="s">
        <v>153</v>
      </c>
      <c r="U56" s="83">
        <v>1.0942060365658319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169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170</v>
      </c>
      <c r="B59" s="18">
        <v>0</v>
      </c>
      <c r="C59" s="18">
        <v>0</v>
      </c>
      <c r="D59" s="19">
        <v>0</v>
      </c>
      <c r="E59" s="27" t="s">
        <v>153</v>
      </c>
      <c r="F59" s="27" t="s">
        <v>153</v>
      </c>
      <c r="G59" s="28" t="s">
        <v>153</v>
      </c>
      <c r="I59" s="100">
        <v>0</v>
      </c>
      <c r="J59" s="18">
        <v>0</v>
      </c>
      <c r="K59" s="19">
        <v>0</v>
      </c>
      <c r="L59" s="82" t="s">
        <v>153</v>
      </c>
      <c r="M59" s="82" t="s">
        <v>153</v>
      </c>
      <c r="N59" s="83" t="s">
        <v>153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171</v>
      </c>
      <c r="B60" s="18">
        <v>0</v>
      </c>
      <c r="C60" s="18">
        <v>0</v>
      </c>
      <c r="D60" s="19">
        <v>0</v>
      </c>
      <c r="E60" s="27" t="s">
        <v>153</v>
      </c>
      <c r="F60" s="27" t="s">
        <v>153</v>
      </c>
      <c r="G60" s="28" t="s">
        <v>153</v>
      </c>
      <c r="I60" s="100">
        <v>0</v>
      </c>
      <c r="J60" s="18">
        <v>0</v>
      </c>
      <c r="K60" s="19">
        <v>0</v>
      </c>
      <c r="L60" s="82" t="s">
        <v>153</v>
      </c>
      <c r="M60" s="82" t="s">
        <v>153</v>
      </c>
      <c r="N60" s="83" t="s">
        <v>153</v>
      </c>
      <c r="P60" s="100">
        <v>0</v>
      </c>
      <c r="Q60" s="18">
        <v>0</v>
      </c>
      <c r="R60" s="19">
        <v>0</v>
      </c>
      <c r="S60" s="82" t="s">
        <v>153</v>
      </c>
      <c r="T60" s="82" t="s">
        <v>153</v>
      </c>
      <c r="U60" s="83" t="s">
        <v>153</v>
      </c>
    </row>
    <row r="61" spans="1:21" x14ac:dyDescent="0.2">
      <c r="A61" s="17" t="s">
        <v>172</v>
      </c>
      <c r="B61" s="18">
        <v>0</v>
      </c>
      <c r="C61" s="18">
        <v>0</v>
      </c>
      <c r="D61" s="19">
        <v>0</v>
      </c>
      <c r="E61" s="27" t="s">
        <v>153</v>
      </c>
      <c r="F61" s="27" t="s">
        <v>153</v>
      </c>
      <c r="G61" s="28" t="s">
        <v>153</v>
      </c>
      <c r="I61" s="100">
        <v>0</v>
      </c>
      <c r="J61" s="18">
        <v>0</v>
      </c>
      <c r="K61" s="19">
        <v>0</v>
      </c>
      <c r="L61" s="82" t="s">
        <v>153</v>
      </c>
      <c r="M61" s="82" t="s">
        <v>153</v>
      </c>
      <c r="N61" s="83" t="s">
        <v>153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177</v>
      </c>
      <c r="B66" s="18">
        <v>139</v>
      </c>
      <c r="C66" s="18">
        <v>103</v>
      </c>
      <c r="D66" s="19">
        <v>0</v>
      </c>
      <c r="E66" s="27">
        <v>2.2594682284631226E-2</v>
      </c>
      <c r="F66" s="27">
        <v>1.5892682731134384E-2</v>
      </c>
      <c r="G66" s="28" t="s">
        <v>153</v>
      </c>
      <c r="I66" s="100">
        <v>81</v>
      </c>
      <c r="J66" s="18">
        <v>59</v>
      </c>
      <c r="K66" s="19">
        <v>0</v>
      </c>
      <c r="L66" s="82">
        <v>0.13255437183956012</v>
      </c>
      <c r="M66" s="82">
        <v>9.0000762718328117E-2</v>
      </c>
      <c r="N66" s="83" t="s">
        <v>153</v>
      </c>
      <c r="P66" s="100">
        <v>58</v>
      </c>
      <c r="Q66" s="18">
        <v>44</v>
      </c>
      <c r="R66" s="19">
        <v>0</v>
      </c>
      <c r="S66" s="82">
        <v>1.0467764699087861E-2</v>
      </c>
      <c r="T66" s="82">
        <v>7.5531034672178142E-3</v>
      </c>
      <c r="U66" s="83" t="s">
        <v>153</v>
      </c>
    </row>
    <row r="67" spans="1:21" x14ac:dyDescent="0.2">
      <c r="A67" s="17" t="s">
        <v>178</v>
      </c>
      <c r="B67" s="18">
        <v>187</v>
      </c>
      <c r="C67" s="18">
        <v>168</v>
      </c>
      <c r="D67" s="19">
        <v>183</v>
      </c>
      <c r="E67" s="27">
        <v>3.0397162498029061E-2</v>
      </c>
      <c r="F67" s="27">
        <v>2.5922045619714333E-2</v>
      </c>
      <c r="G67" s="28">
        <v>2.6274945045162753E-2</v>
      </c>
      <c r="I67" s="100">
        <v>0</v>
      </c>
      <c r="J67" s="18">
        <v>0</v>
      </c>
      <c r="K67" s="19">
        <v>0</v>
      </c>
      <c r="L67" s="82" t="s">
        <v>153</v>
      </c>
      <c r="M67" s="82" t="s">
        <v>153</v>
      </c>
      <c r="N67" s="83" t="s">
        <v>153</v>
      </c>
      <c r="P67" s="100">
        <v>187</v>
      </c>
      <c r="Q67" s="18">
        <v>168</v>
      </c>
      <c r="R67" s="19">
        <v>183</v>
      </c>
      <c r="S67" s="82">
        <v>3.3749517219472933E-2</v>
      </c>
      <c r="T67" s="82">
        <v>2.8839122329377111E-2</v>
      </c>
      <c r="U67" s="83">
        <v>2.9460012460136419E-2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2519</v>
      </c>
      <c r="E68" s="27" t="s">
        <v>153</v>
      </c>
      <c r="F68" s="27" t="s">
        <v>153</v>
      </c>
      <c r="G68" s="28">
        <v>0.36167533644133865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2519</v>
      </c>
      <c r="S68" s="82" t="s">
        <v>153</v>
      </c>
      <c r="T68" s="82" t="s">
        <v>153</v>
      </c>
      <c r="U68" s="83">
        <v>0.40551787643215104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615189</v>
      </c>
      <c r="C72" s="21">
        <v>648097</v>
      </c>
      <c r="D72" s="22">
        <v>696481</v>
      </c>
      <c r="E72" s="23">
        <v>100</v>
      </c>
      <c r="F72" s="23">
        <v>100</v>
      </c>
      <c r="G72" s="48">
        <v>100</v>
      </c>
      <c r="I72" s="101">
        <v>61107</v>
      </c>
      <c r="J72" s="21">
        <v>65555</v>
      </c>
      <c r="K72" s="22">
        <v>75300</v>
      </c>
      <c r="L72" s="86">
        <v>100</v>
      </c>
      <c r="M72" s="86">
        <v>100</v>
      </c>
      <c r="N72" s="87">
        <v>100</v>
      </c>
      <c r="P72" s="101">
        <v>554082</v>
      </c>
      <c r="Q72" s="21">
        <v>582542</v>
      </c>
      <c r="R72" s="22">
        <v>621181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x14ac:dyDescent="0.2">
      <c r="A74" s="26" t="str">
        <f>+Innhold!B53</f>
        <v>Finans Norge / Skadeforsikringsstatistikk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f>Innhold!H39</f>
        <v>16</v>
      </c>
    </row>
    <row r="75" spans="1:21" x14ac:dyDescent="0.2">
      <c r="A75" s="26" t="str">
        <f>+Innhold!B54</f>
        <v>Premiestatistikk skadeforsikring 4. kvartal 2021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7"/>
    </row>
    <row r="76" spans="1:21" ht="12.75" customHeight="1" x14ac:dyDescent="0.2"/>
    <row r="77" spans="1:21" ht="12.75" customHeight="1" x14ac:dyDescent="0.2"/>
    <row r="78" spans="1:21" ht="12.75" customHeight="1" x14ac:dyDescent="0.2"/>
  </sheetData>
  <mergeCells count="5">
    <mergeCell ref="U74:U75"/>
    <mergeCell ref="I4:N4"/>
    <mergeCell ref="P4:U4"/>
    <mergeCell ref="I39:N39"/>
    <mergeCell ref="P39:U39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198" t="s">
        <v>104</v>
      </c>
      <c r="E4" s="198"/>
      <c r="F4" s="6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1916312</v>
      </c>
      <c r="C7" s="18">
        <v>2123776</v>
      </c>
      <c r="D7" s="19">
        <v>2234633</v>
      </c>
      <c r="E7" s="27">
        <v>22.724366883750228</v>
      </c>
      <c r="F7" s="27">
        <v>23.737517627580541</v>
      </c>
      <c r="G7" s="28">
        <v>23.510630496643952</v>
      </c>
      <c r="I7" s="100">
        <v>1144850</v>
      </c>
      <c r="J7" s="18">
        <v>1200305</v>
      </c>
      <c r="K7" s="19">
        <v>1226573</v>
      </c>
      <c r="L7" s="82">
        <v>20.182704734530926</v>
      </c>
      <c r="M7" s="82">
        <v>20.608224231929206</v>
      </c>
      <c r="N7" s="83">
        <v>20.286430996417131</v>
      </c>
      <c r="P7" s="100">
        <v>771462</v>
      </c>
      <c r="Q7" s="18">
        <v>923471</v>
      </c>
      <c r="R7" s="19">
        <v>1008060</v>
      </c>
      <c r="S7" s="82">
        <v>27.947268893863978</v>
      </c>
      <c r="T7" s="82">
        <v>29.574551828187435</v>
      </c>
      <c r="U7" s="83">
        <v>29.147284490635258</v>
      </c>
    </row>
    <row r="8" spans="1:21" x14ac:dyDescent="0.2">
      <c r="A8" s="17" t="s">
        <v>157</v>
      </c>
      <c r="B8" s="18">
        <v>136870</v>
      </c>
      <c r="C8" s="18">
        <v>164741</v>
      </c>
      <c r="D8" s="19">
        <v>242729</v>
      </c>
      <c r="E8" s="27">
        <v>1.6230572554880907</v>
      </c>
      <c r="F8" s="27">
        <v>1.8413158409762826</v>
      </c>
      <c r="G8" s="28">
        <v>2.5537579682300806</v>
      </c>
      <c r="I8" s="100">
        <v>135355</v>
      </c>
      <c r="J8" s="18">
        <v>162435</v>
      </c>
      <c r="K8" s="19">
        <v>230010</v>
      </c>
      <c r="L8" s="82">
        <v>2.3861903300366278</v>
      </c>
      <c r="M8" s="82">
        <v>2.788871914316295</v>
      </c>
      <c r="N8" s="83">
        <v>3.8041616711650299</v>
      </c>
      <c r="P8" s="100">
        <v>1515</v>
      </c>
      <c r="Q8" s="18">
        <v>2306</v>
      </c>
      <c r="R8" s="19">
        <v>12719</v>
      </c>
      <c r="S8" s="82">
        <v>5.4882952594170455E-2</v>
      </c>
      <c r="T8" s="82">
        <v>7.3850631493355204E-2</v>
      </c>
      <c r="U8" s="83">
        <v>0.36776016451043575</v>
      </c>
    </row>
    <row r="9" spans="1:21" x14ac:dyDescent="0.2">
      <c r="A9" s="17" t="s">
        <v>82</v>
      </c>
      <c r="B9" s="18">
        <v>2127972</v>
      </c>
      <c r="C9" s="18">
        <v>2321910</v>
      </c>
      <c r="D9" s="19">
        <v>2533730</v>
      </c>
      <c r="E9" s="27">
        <v>25.234312808325441</v>
      </c>
      <c r="F9" s="27">
        <v>25.952068181698792</v>
      </c>
      <c r="G9" s="28">
        <v>26.657437623207784</v>
      </c>
      <c r="I9" s="100">
        <v>1203162</v>
      </c>
      <c r="J9" s="18">
        <v>1280554</v>
      </c>
      <c r="K9" s="19">
        <v>1357934</v>
      </c>
      <c r="L9" s="82">
        <v>21.210694321358869</v>
      </c>
      <c r="M9" s="82">
        <v>21.986031861146852</v>
      </c>
      <c r="N9" s="83">
        <v>22.459025584852025</v>
      </c>
      <c r="P9" s="100">
        <v>924810</v>
      </c>
      <c r="Q9" s="18">
        <v>1041356</v>
      </c>
      <c r="R9" s="19">
        <v>1175796</v>
      </c>
      <c r="S9" s="82">
        <v>33.502510487534508</v>
      </c>
      <c r="T9" s="82">
        <v>33.349869128098177</v>
      </c>
      <c r="U9" s="83">
        <v>33.997242738478832</v>
      </c>
    </row>
    <row r="10" spans="1:21" x14ac:dyDescent="0.2">
      <c r="A10" s="17" t="s">
        <v>84</v>
      </c>
      <c r="B10" s="18">
        <v>1286349</v>
      </c>
      <c r="C10" s="18">
        <v>1387412</v>
      </c>
      <c r="D10" s="19">
        <v>1566262</v>
      </c>
      <c r="E10" s="27">
        <v>15.254022631254839</v>
      </c>
      <c r="F10" s="27">
        <v>15.507151793181942</v>
      </c>
      <c r="G10" s="28">
        <v>16.478682245780202</v>
      </c>
      <c r="I10" s="100">
        <v>726170</v>
      </c>
      <c r="J10" s="18">
        <v>794238</v>
      </c>
      <c r="K10" s="19">
        <v>902446</v>
      </c>
      <c r="L10" s="82">
        <v>12.801742321766453</v>
      </c>
      <c r="M10" s="82">
        <v>13.636396413843972</v>
      </c>
      <c r="N10" s="83">
        <v>14.925657508352666</v>
      </c>
      <c r="P10" s="100">
        <v>560179</v>
      </c>
      <c r="Q10" s="18">
        <v>593174</v>
      </c>
      <c r="R10" s="19">
        <v>663816</v>
      </c>
      <c r="S10" s="82">
        <v>20.293252476072482</v>
      </c>
      <c r="T10" s="82">
        <v>18.996649820225272</v>
      </c>
      <c r="U10" s="83">
        <v>19.193732318944839</v>
      </c>
    </row>
    <row r="11" spans="1:21" x14ac:dyDescent="0.2">
      <c r="A11" s="17" t="s">
        <v>152</v>
      </c>
      <c r="B11" s="18">
        <v>1295673</v>
      </c>
      <c r="C11" s="18">
        <v>1372668</v>
      </c>
      <c r="D11" s="19">
        <v>1453501</v>
      </c>
      <c r="E11" s="27">
        <v>15.3645902198438</v>
      </c>
      <c r="F11" s="27">
        <v>15.342357596477088</v>
      </c>
      <c r="G11" s="28">
        <v>15.292320903478325</v>
      </c>
      <c r="I11" s="100">
        <v>1205992</v>
      </c>
      <c r="J11" s="18">
        <v>1266955</v>
      </c>
      <c r="K11" s="19">
        <v>1331013</v>
      </c>
      <c r="L11" s="82">
        <v>21.260584747527119</v>
      </c>
      <c r="M11" s="82">
        <v>21.75254850372519</v>
      </c>
      <c r="N11" s="83">
        <v>22.013776089832529</v>
      </c>
      <c r="P11" s="100">
        <v>89681</v>
      </c>
      <c r="Q11" s="18">
        <v>105713</v>
      </c>
      <c r="R11" s="19">
        <v>122488</v>
      </c>
      <c r="S11" s="82">
        <v>3.2488172089754457</v>
      </c>
      <c r="T11" s="82">
        <v>3.3855038191921332</v>
      </c>
      <c r="U11" s="83">
        <v>3.5416469086055704</v>
      </c>
    </row>
    <row r="12" spans="1:21" x14ac:dyDescent="0.2">
      <c r="A12" s="17" t="s">
        <v>158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  <c r="I12" s="100">
        <v>0</v>
      </c>
      <c r="J12" s="18">
        <v>0</v>
      </c>
      <c r="K12" s="19">
        <v>0</v>
      </c>
      <c r="L12" s="82" t="s">
        <v>153</v>
      </c>
      <c r="M12" s="82" t="s">
        <v>153</v>
      </c>
      <c r="N12" s="83" t="s">
        <v>153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159</v>
      </c>
      <c r="B13" s="18">
        <v>78649</v>
      </c>
      <c r="C13" s="18">
        <v>90548</v>
      </c>
      <c r="D13" s="19">
        <v>98080</v>
      </c>
      <c r="E13" s="27">
        <v>0.93265017963675634</v>
      </c>
      <c r="F13" s="27">
        <v>1.0120581201323315</v>
      </c>
      <c r="G13" s="28">
        <v>1.0319021687726078</v>
      </c>
      <c r="I13" s="100">
        <v>78638</v>
      </c>
      <c r="J13" s="18">
        <v>90541</v>
      </c>
      <c r="K13" s="19">
        <v>98069</v>
      </c>
      <c r="L13" s="82">
        <v>1.3863191989466244</v>
      </c>
      <c r="M13" s="82">
        <v>1.5545125865368403</v>
      </c>
      <c r="N13" s="83">
        <v>1.6219743964587772</v>
      </c>
      <c r="P13" s="100">
        <v>11</v>
      </c>
      <c r="Q13" s="18">
        <v>7</v>
      </c>
      <c r="R13" s="19">
        <v>11</v>
      </c>
      <c r="S13" s="82">
        <v>3.9849008484216171E-4</v>
      </c>
      <c r="T13" s="82">
        <v>2.2417797938139049E-4</v>
      </c>
      <c r="U13" s="83">
        <v>3.1805659325534973E-4</v>
      </c>
    </row>
    <row r="14" spans="1:21" x14ac:dyDescent="0.2">
      <c r="A14" s="17" t="s">
        <v>160</v>
      </c>
      <c r="B14" s="18">
        <v>133915</v>
      </c>
      <c r="C14" s="18">
        <v>135105</v>
      </c>
      <c r="D14" s="19">
        <v>131086</v>
      </c>
      <c r="E14" s="27">
        <v>1.5880157256424903</v>
      </c>
      <c r="F14" s="27">
        <v>1.5100732464602051</v>
      </c>
      <c r="G14" s="28">
        <v>1.37915913229737</v>
      </c>
      <c r="I14" s="100">
        <v>78343</v>
      </c>
      <c r="J14" s="18">
        <v>73474</v>
      </c>
      <c r="K14" s="19">
        <v>65702</v>
      </c>
      <c r="L14" s="82">
        <v>1.3811186068195453</v>
      </c>
      <c r="M14" s="82">
        <v>1.261486594837784</v>
      </c>
      <c r="N14" s="83">
        <v>1.0866528851740569</v>
      </c>
      <c r="P14" s="100">
        <v>55572</v>
      </c>
      <c r="Q14" s="18">
        <v>61631</v>
      </c>
      <c r="R14" s="19">
        <v>65384</v>
      </c>
      <c r="S14" s="82">
        <v>2.013171908622601</v>
      </c>
      <c r="T14" s="82">
        <v>1.9737590067506394</v>
      </c>
      <c r="U14" s="83">
        <v>1.8905283903097987</v>
      </c>
    </row>
    <row r="15" spans="1:21" x14ac:dyDescent="0.2">
      <c r="A15" s="17" t="s">
        <v>161</v>
      </c>
      <c r="B15" s="18">
        <v>499396</v>
      </c>
      <c r="C15" s="18">
        <v>323890</v>
      </c>
      <c r="D15" s="19">
        <v>267173</v>
      </c>
      <c r="E15" s="27">
        <v>5.9220304022921786</v>
      </c>
      <c r="F15" s="27">
        <v>3.6201297050145875</v>
      </c>
      <c r="G15" s="28">
        <v>2.8109339124947383</v>
      </c>
      <c r="I15" s="100">
        <v>418927</v>
      </c>
      <c r="J15" s="18">
        <v>259294</v>
      </c>
      <c r="K15" s="19">
        <v>194661</v>
      </c>
      <c r="L15" s="82">
        <v>7.385316806850537</v>
      </c>
      <c r="M15" s="82">
        <v>4.4518592307737208</v>
      </c>
      <c r="N15" s="83">
        <v>3.2195205211541058</v>
      </c>
      <c r="P15" s="100">
        <v>80469</v>
      </c>
      <c r="Q15" s="18">
        <v>64596</v>
      </c>
      <c r="R15" s="19">
        <v>72512</v>
      </c>
      <c r="S15" s="82">
        <v>2.9150998761058098</v>
      </c>
      <c r="T15" s="82">
        <v>2.0687143937314714</v>
      </c>
      <c r="U15" s="83">
        <v>2.0966290627392654</v>
      </c>
    </row>
    <row r="16" spans="1:21" x14ac:dyDescent="0.2">
      <c r="A16" s="17" t="s">
        <v>162</v>
      </c>
      <c r="B16" s="18">
        <v>137271</v>
      </c>
      <c r="C16" s="18">
        <v>156975</v>
      </c>
      <c r="D16" s="19">
        <v>157979</v>
      </c>
      <c r="E16" s="27">
        <v>1.6278124681676458</v>
      </c>
      <c r="F16" s="27">
        <v>1.754514991029871</v>
      </c>
      <c r="G16" s="28">
        <v>1.6621010677052181</v>
      </c>
      <c r="I16" s="100">
        <v>72847</v>
      </c>
      <c r="J16" s="18">
        <v>82794</v>
      </c>
      <c r="K16" s="19">
        <v>86883</v>
      </c>
      <c r="L16" s="82">
        <v>1.2842289311231816</v>
      </c>
      <c r="M16" s="82">
        <v>1.4215031321691958</v>
      </c>
      <c r="N16" s="83">
        <v>1.4369678643355999</v>
      </c>
      <c r="P16" s="100">
        <v>64424</v>
      </c>
      <c r="Q16" s="18">
        <v>74181</v>
      </c>
      <c r="R16" s="19">
        <v>71096</v>
      </c>
      <c r="S16" s="82">
        <v>2.3338477478064932</v>
      </c>
      <c r="T16" s="82">
        <v>2.3756780983558468</v>
      </c>
      <c r="U16" s="83">
        <v>2.0556865049165767</v>
      </c>
    </row>
    <row r="17" spans="1:21" x14ac:dyDescent="0.2">
      <c r="A17" s="17" t="s">
        <v>163</v>
      </c>
      <c r="B17" s="18">
        <v>0</v>
      </c>
      <c r="C17" s="18">
        <v>0</v>
      </c>
      <c r="D17" s="19">
        <v>0</v>
      </c>
      <c r="E17" s="27" t="s">
        <v>153</v>
      </c>
      <c r="F17" s="27" t="s">
        <v>153</v>
      </c>
      <c r="G17" s="28" t="s">
        <v>153</v>
      </c>
      <c r="I17" s="100">
        <v>0</v>
      </c>
      <c r="J17" s="18">
        <v>0</v>
      </c>
      <c r="K17" s="19">
        <v>0</v>
      </c>
      <c r="L17" s="82" t="s">
        <v>153</v>
      </c>
      <c r="M17" s="82" t="s">
        <v>153</v>
      </c>
      <c r="N17" s="83" t="s">
        <v>153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167</v>
      </c>
      <c r="B21" s="18">
        <v>237550</v>
      </c>
      <c r="C21" s="18">
        <v>244078</v>
      </c>
      <c r="D21" s="19">
        <v>243949</v>
      </c>
      <c r="E21" s="27">
        <v>2.8169595312427553</v>
      </c>
      <c r="F21" s="27">
        <v>2.7280682273010917</v>
      </c>
      <c r="G21" s="28">
        <v>2.5665936191874885</v>
      </c>
      <c r="I21" s="100">
        <v>208340</v>
      </c>
      <c r="J21" s="18">
        <v>212558</v>
      </c>
      <c r="K21" s="19">
        <v>208737</v>
      </c>
      <c r="L21" s="82">
        <v>3.6728520805277314</v>
      </c>
      <c r="M21" s="82">
        <v>3.6494415388508821</v>
      </c>
      <c r="N21" s="83">
        <v>3.4523250934914782</v>
      </c>
      <c r="P21" s="100">
        <v>29210</v>
      </c>
      <c r="Q21" s="18">
        <v>31520</v>
      </c>
      <c r="R21" s="19">
        <v>35212</v>
      </c>
      <c r="S21" s="82">
        <v>1.0581723071126858</v>
      </c>
      <c r="T21" s="82">
        <v>1.0094414157287754</v>
      </c>
      <c r="U21" s="83">
        <v>1.018128069246125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169</v>
      </c>
      <c r="B23" s="18">
        <v>8498</v>
      </c>
      <c r="C23" s="18">
        <v>3725</v>
      </c>
      <c r="D23" s="19">
        <v>3903</v>
      </c>
      <c r="E23" s="27">
        <v>0.10077256197222031</v>
      </c>
      <c r="F23" s="27">
        <v>4.1634453521810923E-2</v>
      </c>
      <c r="G23" s="28">
        <v>4.1063562038330829E-2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8498</v>
      </c>
      <c r="Q23" s="18">
        <v>3725</v>
      </c>
      <c r="R23" s="19">
        <v>3903</v>
      </c>
      <c r="S23" s="82">
        <v>0.30785170372624454</v>
      </c>
      <c r="T23" s="82">
        <v>0.11929471045652565</v>
      </c>
      <c r="U23" s="83">
        <v>0.11285226213414817</v>
      </c>
    </row>
    <row r="24" spans="1:21" x14ac:dyDescent="0.2">
      <c r="A24" s="17" t="s">
        <v>170</v>
      </c>
      <c r="B24" s="18">
        <v>273480</v>
      </c>
      <c r="C24" s="18">
        <v>287877</v>
      </c>
      <c r="D24" s="19">
        <v>310383</v>
      </c>
      <c r="E24" s="27">
        <v>3.2430313306851977</v>
      </c>
      <c r="F24" s="27">
        <v>3.2176111614760705</v>
      </c>
      <c r="G24" s="28">
        <v>3.2655474189452316</v>
      </c>
      <c r="I24" s="100">
        <v>241032</v>
      </c>
      <c r="J24" s="18">
        <v>249481</v>
      </c>
      <c r="K24" s="19">
        <v>264094</v>
      </c>
      <c r="L24" s="82">
        <v>4.2491834629632343</v>
      </c>
      <c r="M24" s="82">
        <v>4.2833782993538563</v>
      </c>
      <c r="N24" s="83">
        <v>4.3678808416358308</v>
      </c>
      <c r="P24" s="100">
        <v>32448</v>
      </c>
      <c r="Q24" s="18">
        <v>38396</v>
      </c>
      <c r="R24" s="19">
        <v>46289</v>
      </c>
      <c r="S24" s="82">
        <v>1.1754732975416784</v>
      </c>
      <c r="T24" s="82">
        <v>1.2296482423325528</v>
      </c>
      <c r="U24" s="83">
        <v>1.3384110586542621</v>
      </c>
    </row>
    <row r="25" spans="1:21" x14ac:dyDescent="0.2">
      <c r="A25" s="17" t="s">
        <v>171</v>
      </c>
      <c r="B25" s="18">
        <v>51822</v>
      </c>
      <c r="C25" s="18">
        <v>58892</v>
      </c>
      <c r="D25" s="19">
        <v>69065</v>
      </c>
      <c r="E25" s="27">
        <v>0.614525265535938</v>
      </c>
      <c r="F25" s="27">
        <v>0.65823791592120506</v>
      </c>
      <c r="G25" s="28">
        <v>0.72663461751916958</v>
      </c>
      <c r="I25" s="100">
        <v>7422</v>
      </c>
      <c r="J25" s="18">
        <v>7875</v>
      </c>
      <c r="K25" s="19">
        <v>13236</v>
      </c>
      <c r="L25" s="82">
        <v>0.13084337209214181</v>
      </c>
      <c r="M25" s="82">
        <v>0.13520710638249653</v>
      </c>
      <c r="N25" s="83">
        <v>0.21891171635815981</v>
      </c>
      <c r="P25" s="100">
        <v>44400</v>
      </c>
      <c r="Q25" s="18">
        <v>51017</v>
      </c>
      <c r="R25" s="19">
        <v>55829</v>
      </c>
      <c r="S25" s="82">
        <v>1.6084508879083619</v>
      </c>
      <c r="T25" s="82">
        <v>1.6338411391571996</v>
      </c>
      <c r="U25" s="83">
        <v>1.6142528677139016</v>
      </c>
    </row>
    <row r="26" spans="1:21" x14ac:dyDescent="0.2">
      <c r="A26" s="17" t="s">
        <v>172</v>
      </c>
      <c r="B26" s="18">
        <v>42903</v>
      </c>
      <c r="C26" s="18">
        <v>49885</v>
      </c>
      <c r="D26" s="19">
        <v>52887</v>
      </c>
      <c r="E26" s="27">
        <v>0.5087603231694714</v>
      </c>
      <c r="F26" s="27">
        <v>0.55756636615719135</v>
      </c>
      <c r="G26" s="28">
        <v>0.55642546900363887</v>
      </c>
      <c r="I26" s="100">
        <v>18841</v>
      </c>
      <c r="J26" s="18">
        <v>21267</v>
      </c>
      <c r="K26" s="19">
        <v>23080</v>
      </c>
      <c r="L26" s="82">
        <v>0.33215036022474315</v>
      </c>
      <c r="M26" s="82">
        <v>0.36513644843638776</v>
      </c>
      <c r="N26" s="83">
        <v>0.38172275714311943</v>
      </c>
      <c r="P26" s="100">
        <v>24062</v>
      </c>
      <c r="Q26" s="18">
        <v>28618</v>
      </c>
      <c r="R26" s="19">
        <v>29807</v>
      </c>
      <c r="S26" s="82">
        <v>0.87167894740655405</v>
      </c>
      <c r="T26" s="82">
        <v>0.91650363056237605</v>
      </c>
      <c r="U26" s="83">
        <v>0.86184662501474629</v>
      </c>
    </row>
    <row r="27" spans="1:21" x14ac:dyDescent="0.2">
      <c r="A27" s="17" t="s">
        <v>173</v>
      </c>
      <c r="B27" s="18">
        <v>8899</v>
      </c>
      <c r="C27" s="18">
        <v>11598</v>
      </c>
      <c r="D27" s="19">
        <v>12811</v>
      </c>
      <c r="E27" s="27">
        <v>0.10552777465177554</v>
      </c>
      <c r="F27" s="27">
        <v>0.12963124615999008</v>
      </c>
      <c r="G27" s="28">
        <v>0.13478485607815943</v>
      </c>
      <c r="I27" s="100">
        <v>3334</v>
      </c>
      <c r="J27" s="18">
        <v>3883</v>
      </c>
      <c r="K27" s="19">
        <v>4602</v>
      </c>
      <c r="L27" s="82">
        <v>5.8775505598922223E-2</v>
      </c>
      <c r="M27" s="82">
        <v>6.6667834169299556E-2</v>
      </c>
      <c r="N27" s="83">
        <v>7.6113003828970349E-2</v>
      </c>
      <c r="P27" s="100">
        <v>5565</v>
      </c>
      <c r="Q27" s="18">
        <v>7715</v>
      </c>
      <c r="R27" s="19">
        <v>8209</v>
      </c>
      <c r="S27" s="82">
        <v>0.20159975655878454</v>
      </c>
      <c r="T27" s="82">
        <v>0.24707615870391822</v>
      </c>
      <c r="U27" s="83">
        <v>0.23735696127574235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175</v>
      </c>
      <c r="B29" s="18">
        <v>1438</v>
      </c>
      <c r="C29" s="18">
        <v>24414</v>
      </c>
      <c r="D29" s="19">
        <v>24785</v>
      </c>
      <c r="E29" s="27">
        <v>1.7052358686285338E-2</v>
      </c>
      <c r="F29" s="27">
        <v>0.27287612034402464</v>
      </c>
      <c r="G29" s="28">
        <v>0.26076361391750696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1438</v>
      </c>
      <c r="Q29" s="18">
        <v>24414</v>
      </c>
      <c r="R29" s="19">
        <v>24785</v>
      </c>
      <c r="S29" s="82">
        <v>5.2093522000275318E-2</v>
      </c>
      <c r="T29" s="82">
        <v>0.78186874123103811</v>
      </c>
      <c r="U29" s="83">
        <v>0.71663933307580385</v>
      </c>
    </row>
    <row r="30" spans="1:21" x14ac:dyDescent="0.2">
      <c r="A30" s="17" t="s">
        <v>176</v>
      </c>
      <c r="B30" s="18">
        <v>45819</v>
      </c>
      <c r="C30" s="18">
        <v>52817</v>
      </c>
      <c r="D30" s="19">
        <v>60097</v>
      </c>
      <c r="E30" s="27">
        <v>0.54333937597142412</v>
      </c>
      <c r="F30" s="27">
        <v>0.59033743131852012</v>
      </c>
      <c r="G30" s="28">
        <v>0.63228206195684544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45819</v>
      </c>
      <c r="Q30" s="18">
        <v>52817</v>
      </c>
      <c r="R30" s="19">
        <v>60097</v>
      </c>
      <c r="S30" s="82">
        <v>1.6598561088530006</v>
      </c>
      <c r="T30" s="82">
        <v>1.691486905283843</v>
      </c>
      <c r="U30" s="83">
        <v>1.7376588258969774</v>
      </c>
    </row>
    <row r="31" spans="1:21" x14ac:dyDescent="0.2">
      <c r="A31" s="17" t="s">
        <v>177</v>
      </c>
      <c r="B31" s="18">
        <v>126373</v>
      </c>
      <c r="C31" s="18">
        <v>104379</v>
      </c>
      <c r="D31" s="19">
        <v>0</v>
      </c>
      <c r="E31" s="27">
        <v>1.4985797804325014</v>
      </c>
      <c r="F31" s="27">
        <v>1.1666476843364033</v>
      </c>
      <c r="G31" s="28" t="s">
        <v>153</v>
      </c>
      <c r="I31" s="100">
        <v>108058</v>
      </c>
      <c r="J31" s="18">
        <v>88808</v>
      </c>
      <c r="K31" s="19">
        <v>0</v>
      </c>
      <c r="L31" s="82">
        <v>1.904968081586184</v>
      </c>
      <c r="M31" s="82">
        <v>1.5247584385545081</v>
      </c>
      <c r="N31" s="83" t="s">
        <v>153</v>
      </c>
      <c r="P31" s="100">
        <v>18315</v>
      </c>
      <c r="Q31" s="18">
        <v>15571</v>
      </c>
      <c r="R31" s="19">
        <v>0</v>
      </c>
      <c r="S31" s="82">
        <v>0.6634859912621992</v>
      </c>
      <c r="T31" s="82">
        <v>0.49866790242109016</v>
      </c>
      <c r="U31" s="83" t="s">
        <v>153</v>
      </c>
    </row>
    <row r="32" spans="1:21" x14ac:dyDescent="0.2">
      <c r="A32" s="17" t="s">
        <v>178</v>
      </c>
      <c r="B32" s="18">
        <v>23662</v>
      </c>
      <c r="C32" s="18">
        <v>32227</v>
      </c>
      <c r="D32" s="19">
        <v>41296</v>
      </c>
      <c r="E32" s="27">
        <v>0.2805931232509622</v>
      </c>
      <c r="F32" s="27">
        <v>0.36020229091205386</v>
      </c>
      <c r="G32" s="28">
        <v>0.43447626388288751</v>
      </c>
      <c r="I32" s="100">
        <v>21120</v>
      </c>
      <c r="J32" s="18">
        <v>29936</v>
      </c>
      <c r="K32" s="19">
        <v>38805</v>
      </c>
      <c r="L32" s="82">
        <v>0.37232713804716178</v>
      </c>
      <c r="M32" s="82">
        <v>0.51397586497351311</v>
      </c>
      <c r="N32" s="83">
        <v>0.64180032889682614</v>
      </c>
      <c r="P32" s="100">
        <v>2542</v>
      </c>
      <c r="Q32" s="18">
        <v>2291</v>
      </c>
      <c r="R32" s="19">
        <v>2491</v>
      </c>
      <c r="S32" s="82">
        <v>9.2087435969888637E-2</v>
      </c>
      <c r="T32" s="82">
        <v>7.3370250108966514E-2</v>
      </c>
      <c r="U32" s="83">
        <v>7.2025361254461462E-2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0</v>
      </c>
      <c r="E33" s="27" t="s">
        <v>153</v>
      </c>
      <c r="F33" s="27" t="s">
        <v>153</v>
      </c>
      <c r="G33" s="28" t="s">
        <v>153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0</v>
      </c>
      <c r="S33" s="82" t="s">
        <v>153</v>
      </c>
      <c r="T33" s="82" t="s">
        <v>153</v>
      </c>
      <c r="U33" s="83" t="s">
        <v>153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428</v>
      </c>
      <c r="E34" s="27" t="s">
        <v>153</v>
      </c>
      <c r="F34" s="27" t="s">
        <v>153</v>
      </c>
      <c r="G34" s="28">
        <v>4.5029988604677416E-3</v>
      </c>
      <c r="I34" s="100">
        <v>0</v>
      </c>
      <c r="J34" s="18">
        <v>0</v>
      </c>
      <c r="K34" s="19">
        <v>428</v>
      </c>
      <c r="L34" s="82" t="s">
        <v>153</v>
      </c>
      <c r="M34" s="82" t="s">
        <v>153</v>
      </c>
      <c r="N34" s="83">
        <v>7.0787409036938958E-3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8432851</v>
      </c>
      <c r="C37" s="21">
        <v>8946917</v>
      </c>
      <c r="D37" s="22">
        <v>9504777</v>
      </c>
      <c r="E37" s="23">
        <v>100</v>
      </c>
      <c r="F37" s="23">
        <v>100</v>
      </c>
      <c r="G37" s="48">
        <v>100</v>
      </c>
      <c r="I37" s="101">
        <v>5672431</v>
      </c>
      <c r="J37" s="21">
        <v>5824398</v>
      </c>
      <c r="K37" s="22">
        <v>6046273</v>
      </c>
      <c r="L37" s="86">
        <v>100</v>
      </c>
      <c r="M37" s="86">
        <v>100</v>
      </c>
      <c r="N37" s="87">
        <v>100</v>
      </c>
      <c r="P37" s="101">
        <v>2760420</v>
      </c>
      <c r="Q37" s="21">
        <v>3122519</v>
      </c>
      <c r="R37" s="22">
        <v>3458504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x14ac:dyDescent="0.2">
      <c r="H39" s="50"/>
      <c r="I39" s="201"/>
      <c r="J39" s="201"/>
      <c r="K39" s="201"/>
      <c r="L39" s="201"/>
      <c r="M39" s="201"/>
      <c r="N39" s="201"/>
      <c r="O39" s="50"/>
      <c r="P39" s="201"/>
      <c r="Q39" s="201"/>
      <c r="R39" s="201"/>
      <c r="S39" s="201"/>
      <c r="T39" s="201"/>
      <c r="U39" s="201"/>
    </row>
    <row r="40" spans="1:21" x14ac:dyDescent="0.2">
      <c r="H40" s="50"/>
      <c r="I40" s="116"/>
      <c r="J40" s="117"/>
      <c r="K40" s="116"/>
      <c r="L40" s="118"/>
      <c r="M40" s="117"/>
      <c r="N40" s="118"/>
      <c r="O40" s="50"/>
      <c r="P40" s="116"/>
      <c r="Q40" s="117"/>
      <c r="R40" s="116"/>
      <c r="S40" s="118"/>
      <c r="T40" s="117"/>
      <c r="U40" s="118"/>
    </row>
    <row r="41" spans="1:21" x14ac:dyDescent="0.2">
      <c r="H41" s="50"/>
      <c r="I41" s="119"/>
      <c r="J41" s="119"/>
      <c r="K41" s="119"/>
      <c r="L41" s="119"/>
      <c r="M41" s="119"/>
      <c r="N41" s="119"/>
      <c r="O41" s="50"/>
      <c r="P41" s="119"/>
      <c r="Q41" s="119"/>
      <c r="R41" s="119"/>
      <c r="S41" s="119"/>
      <c r="T41" s="119"/>
      <c r="U41" s="119"/>
    </row>
    <row r="42" spans="1:21" x14ac:dyDescent="0.2">
      <c r="H42" s="50"/>
      <c r="I42" s="120"/>
      <c r="J42" s="120"/>
      <c r="K42" s="120"/>
      <c r="L42" s="85"/>
      <c r="M42" s="85"/>
      <c r="N42" s="121"/>
      <c r="O42" s="50"/>
      <c r="P42" s="120"/>
      <c r="Q42" s="120"/>
      <c r="R42" s="120"/>
      <c r="S42" s="85"/>
      <c r="T42" s="85"/>
      <c r="U42" s="121"/>
    </row>
    <row r="43" spans="1:21" x14ac:dyDescent="0.2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">
      <c r="A64" s="50"/>
      <c r="B64" s="50"/>
      <c r="C64" s="50"/>
      <c r="D64" s="50"/>
      <c r="E64" s="50"/>
      <c r="F64" s="50"/>
      <c r="G64" s="50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">
      <c r="A65" s="61" t="str">
        <f>+Innhold!B53</f>
        <v>Finans Norge / Skadeforsikringsstatistikk</v>
      </c>
      <c r="B65" s="62"/>
      <c r="C65" s="62"/>
      <c r="D65" s="62"/>
      <c r="E65" s="62"/>
      <c r="F65" s="62"/>
      <c r="G65" s="62"/>
      <c r="H65" s="62"/>
      <c r="I65" s="124"/>
      <c r="J65" s="124"/>
      <c r="K65" s="124"/>
      <c r="L65" s="125"/>
      <c r="M65" s="125"/>
      <c r="N65" s="126"/>
      <c r="O65" s="62"/>
      <c r="P65" s="124"/>
      <c r="Q65" s="62"/>
      <c r="R65" s="124"/>
      <c r="S65" s="125"/>
      <c r="T65" s="125"/>
      <c r="U65" s="188">
        <f>Innhold!H41</f>
        <v>17</v>
      </c>
    </row>
    <row r="66" spans="1:21" ht="12.75" customHeight="1" x14ac:dyDescent="0.2">
      <c r="A66" s="63" t="str">
        <f>+Innhold!B54</f>
        <v>Premiestatistikk skadeforsikring 4. kvartal 2021</v>
      </c>
      <c r="B66" s="50"/>
      <c r="C66" s="50"/>
      <c r="D66" s="50"/>
      <c r="E66" s="50"/>
      <c r="F66" s="50"/>
      <c r="G66" s="50"/>
      <c r="H66" s="50"/>
      <c r="I66" s="120"/>
      <c r="J66" s="120"/>
      <c r="K66" s="120"/>
      <c r="L66" s="85"/>
      <c r="M66" s="85"/>
      <c r="N66" s="121"/>
      <c r="O66" s="50"/>
      <c r="P66" s="120"/>
      <c r="Q66" s="50"/>
      <c r="R66" s="120"/>
      <c r="S66" s="85"/>
      <c r="T66" s="85"/>
      <c r="U66" s="186"/>
    </row>
    <row r="67" spans="1:21" ht="12.75" customHeight="1" x14ac:dyDescent="0.2">
      <c r="H67" s="50"/>
      <c r="I67" s="120"/>
      <c r="J67" s="120"/>
      <c r="K67" s="120"/>
      <c r="L67" s="85"/>
      <c r="M67" s="85"/>
      <c r="N67" s="121"/>
      <c r="O67" s="50"/>
      <c r="P67" s="120"/>
      <c r="Q67" s="120"/>
      <c r="R67" s="120"/>
      <c r="S67" s="85"/>
      <c r="T67" s="85"/>
      <c r="U67" s="121"/>
    </row>
    <row r="68" spans="1:21" ht="12.75" customHeight="1" x14ac:dyDescent="0.2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">
      <c r="H71" s="50"/>
      <c r="I71" s="51"/>
      <c r="J71" s="51"/>
      <c r="K71" s="51"/>
      <c r="L71" s="122"/>
      <c r="M71" s="122"/>
      <c r="N71" s="123"/>
      <c r="O71" s="50"/>
      <c r="P71" s="51"/>
      <c r="Q71" s="51"/>
      <c r="R71" s="51"/>
      <c r="S71" s="122"/>
      <c r="T71" s="122"/>
      <c r="U71" s="123"/>
    </row>
    <row r="72" spans="1:21" ht="12.75" customHeight="1" x14ac:dyDescent="0.2"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ht="12.75" customHeight="1" x14ac:dyDescent="0.2">
      <c r="H73" s="50"/>
      <c r="I73" s="115"/>
      <c r="J73" s="115"/>
      <c r="K73" s="115"/>
      <c r="L73" s="115"/>
      <c r="M73" s="115"/>
      <c r="N73" s="115"/>
      <c r="O73" s="115"/>
      <c r="P73" s="115"/>
      <c r="Q73" s="50"/>
      <c r="R73" s="50"/>
      <c r="S73" s="50"/>
      <c r="T73" s="115"/>
      <c r="U73" s="186"/>
    </row>
    <row r="74" spans="1:21" x14ac:dyDescent="0.2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86"/>
    </row>
    <row r="75" spans="1:21" x14ac:dyDescent="0.2"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</sheetData>
  <mergeCells count="7">
    <mergeCell ref="D4:E4"/>
    <mergeCell ref="U73:U74"/>
    <mergeCell ref="U65:U66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</row>
    <row r="7" spans="1:7" x14ac:dyDescent="0.2">
      <c r="A7" s="17" t="s">
        <v>81</v>
      </c>
      <c r="B7" s="18">
        <v>623870</v>
      </c>
      <c r="C7" s="18">
        <v>739040</v>
      </c>
      <c r="D7" s="19">
        <v>826703</v>
      </c>
      <c r="E7" s="27">
        <v>32.582474601003476</v>
      </c>
      <c r="F7" s="27">
        <v>33.315556982071428</v>
      </c>
      <c r="G7" s="28">
        <v>32.854904809746671</v>
      </c>
    </row>
    <row r="8" spans="1:7" x14ac:dyDescent="0.2">
      <c r="A8" s="17" t="s">
        <v>157</v>
      </c>
      <c r="B8" s="18">
        <v>1515</v>
      </c>
      <c r="C8" s="18">
        <v>2187</v>
      </c>
      <c r="D8" s="19">
        <v>11749</v>
      </c>
      <c r="E8" s="27">
        <v>7.912297276759625E-2</v>
      </c>
      <c r="F8" s="27">
        <v>9.8588876271636469E-2</v>
      </c>
      <c r="G8" s="28">
        <v>0.46692981229016178</v>
      </c>
    </row>
    <row r="9" spans="1:7" x14ac:dyDescent="0.2">
      <c r="A9" s="17" t="s">
        <v>82</v>
      </c>
      <c r="B9" s="18">
        <v>579448</v>
      </c>
      <c r="C9" s="18">
        <v>662420</v>
      </c>
      <c r="D9" s="19">
        <v>774502</v>
      </c>
      <c r="E9" s="27">
        <v>30.262474141411293</v>
      </c>
      <c r="F9" s="27">
        <v>29.861565349729048</v>
      </c>
      <c r="G9" s="28">
        <v>30.780327983518159</v>
      </c>
    </row>
    <row r="10" spans="1:7" x14ac:dyDescent="0.2">
      <c r="A10" s="17" t="s">
        <v>84</v>
      </c>
      <c r="B10" s="18">
        <v>382078</v>
      </c>
      <c r="C10" s="18">
        <v>445328</v>
      </c>
      <c r="D10" s="19">
        <v>506420</v>
      </c>
      <c r="E10" s="27">
        <v>19.954552600064446</v>
      </c>
      <c r="F10" s="27">
        <v>20.075165565750034</v>
      </c>
      <c r="G10" s="28">
        <v>20.126189083324856</v>
      </c>
    </row>
    <row r="11" spans="1:7" x14ac:dyDescent="0.2">
      <c r="A11" s="17" t="s">
        <v>152</v>
      </c>
      <c r="B11" s="18">
        <v>72851</v>
      </c>
      <c r="C11" s="18">
        <v>86972</v>
      </c>
      <c r="D11" s="19">
        <v>101424</v>
      </c>
      <c r="E11" s="27">
        <v>3.8047443492357451</v>
      </c>
      <c r="F11" s="27">
        <v>3.9206546625956871</v>
      </c>
      <c r="G11" s="28">
        <v>4.030801709227795</v>
      </c>
    </row>
    <row r="12" spans="1:7" x14ac:dyDescent="0.2">
      <c r="A12" s="17" t="s">
        <v>158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</row>
    <row r="13" spans="1:7" x14ac:dyDescent="0.2">
      <c r="A13" s="17" t="s">
        <v>159</v>
      </c>
      <c r="B13" s="18">
        <v>0</v>
      </c>
      <c r="C13" s="18">
        <v>0</v>
      </c>
      <c r="D13" s="19">
        <v>0</v>
      </c>
      <c r="E13" s="27" t="s">
        <v>153</v>
      </c>
      <c r="F13" s="27" t="s">
        <v>153</v>
      </c>
      <c r="G13" s="28" t="s">
        <v>153</v>
      </c>
    </row>
    <row r="14" spans="1:7" x14ac:dyDescent="0.2">
      <c r="A14" s="17" t="s">
        <v>160</v>
      </c>
      <c r="B14" s="18">
        <v>38868</v>
      </c>
      <c r="C14" s="18">
        <v>42907</v>
      </c>
      <c r="D14" s="19">
        <v>46550</v>
      </c>
      <c r="E14" s="27">
        <v>2.0299351191623307</v>
      </c>
      <c r="F14" s="27">
        <v>1.9342262982108396</v>
      </c>
      <c r="G14" s="28">
        <v>1.8499942771390783</v>
      </c>
    </row>
    <row r="15" spans="1:7" x14ac:dyDescent="0.2">
      <c r="A15" s="17" t="s">
        <v>161</v>
      </c>
      <c r="B15" s="18">
        <v>71020</v>
      </c>
      <c r="C15" s="18">
        <v>58109</v>
      </c>
      <c r="D15" s="19">
        <v>65496</v>
      </c>
      <c r="E15" s="27">
        <v>3.7091178389139836</v>
      </c>
      <c r="F15" s="27">
        <v>2.619524925134213</v>
      </c>
      <c r="G15" s="28">
        <v>2.6029479092481433</v>
      </c>
    </row>
    <row r="16" spans="1:7" x14ac:dyDescent="0.2">
      <c r="A16" s="17" t="s">
        <v>162</v>
      </c>
      <c r="B16" s="18">
        <v>60438</v>
      </c>
      <c r="C16" s="18">
        <v>70418</v>
      </c>
      <c r="D16" s="19">
        <v>67217</v>
      </c>
      <c r="E16" s="27">
        <v>3.1564582363881066</v>
      </c>
      <c r="F16" s="27">
        <v>3.1744085456315032</v>
      </c>
      <c r="G16" s="28">
        <v>2.6713440456811477</v>
      </c>
    </row>
    <row r="17" spans="1:7" x14ac:dyDescent="0.2">
      <c r="A17" s="17" t="s">
        <v>163</v>
      </c>
      <c r="B17" s="18">
        <v>0</v>
      </c>
      <c r="C17" s="18">
        <v>0</v>
      </c>
      <c r="D17" s="19">
        <v>0</v>
      </c>
      <c r="E17" s="27" t="s">
        <v>153</v>
      </c>
      <c r="F17" s="27" t="s">
        <v>153</v>
      </c>
      <c r="G17" s="28" t="s">
        <v>153</v>
      </c>
    </row>
    <row r="18" spans="1:7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</row>
    <row r="19" spans="1:7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</row>
    <row r="20" spans="1:7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</row>
    <row r="21" spans="1:7" x14ac:dyDescent="0.2">
      <c r="A21" s="17" t="s">
        <v>167</v>
      </c>
      <c r="B21" s="18">
        <v>7868</v>
      </c>
      <c r="C21" s="18">
        <v>8444</v>
      </c>
      <c r="D21" s="19">
        <v>8988</v>
      </c>
      <c r="E21" s="27">
        <v>0.41091719454484965</v>
      </c>
      <c r="F21" s="27">
        <v>0.38065133572825716</v>
      </c>
      <c r="G21" s="28">
        <v>0.35720190253331979</v>
      </c>
    </row>
    <row r="22" spans="1:7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</row>
    <row r="23" spans="1:7" x14ac:dyDescent="0.2">
      <c r="A23" s="17" t="s">
        <v>169</v>
      </c>
      <c r="B23" s="18">
        <v>5998</v>
      </c>
      <c r="C23" s="18">
        <v>1225</v>
      </c>
      <c r="D23" s="19">
        <v>1278</v>
      </c>
      <c r="E23" s="27">
        <v>0.31325385522115001</v>
      </c>
      <c r="F23" s="27">
        <v>5.5222392973367479E-2</v>
      </c>
      <c r="G23" s="28">
        <v>5.0790390680638925E-2</v>
      </c>
    </row>
    <row r="24" spans="1:7" x14ac:dyDescent="0.2">
      <c r="A24" s="17" t="s">
        <v>170</v>
      </c>
      <c r="B24" s="18">
        <v>25008</v>
      </c>
      <c r="C24" s="18">
        <v>30357</v>
      </c>
      <c r="D24" s="19">
        <v>35589</v>
      </c>
      <c r="E24" s="27">
        <v>1.3060774277043214</v>
      </c>
      <c r="F24" s="27">
        <v>1.3684785171367482</v>
      </c>
      <c r="G24" s="28">
        <v>1.4143812315596704</v>
      </c>
    </row>
    <row r="25" spans="1:7" x14ac:dyDescent="0.2">
      <c r="A25" s="17" t="s">
        <v>171</v>
      </c>
      <c r="B25" s="18">
        <v>10783</v>
      </c>
      <c r="C25" s="18">
        <v>11783</v>
      </c>
      <c r="D25" s="19">
        <v>14812</v>
      </c>
      <c r="E25" s="27">
        <v>0.56315710584355794</v>
      </c>
      <c r="F25" s="27">
        <v>0.53117180114709306</v>
      </c>
      <c r="G25" s="28">
        <v>0.58865983314681047</v>
      </c>
    </row>
    <row r="26" spans="1:7" x14ac:dyDescent="0.2">
      <c r="A26" s="17" t="s">
        <v>172</v>
      </c>
      <c r="B26" s="18">
        <v>22043</v>
      </c>
      <c r="C26" s="18">
        <v>25782</v>
      </c>
      <c r="D26" s="19">
        <v>26989</v>
      </c>
      <c r="E26" s="27">
        <v>1.1512261971723592</v>
      </c>
      <c r="F26" s="27">
        <v>1.1622397841953962</v>
      </c>
      <c r="G26" s="28">
        <v>1.0725992598433207</v>
      </c>
    </row>
    <row r="27" spans="1:7" x14ac:dyDescent="0.2">
      <c r="A27" s="17" t="s">
        <v>173</v>
      </c>
      <c r="B27" s="18">
        <v>3944</v>
      </c>
      <c r="C27" s="18">
        <v>5495</v>
      </c>
      <c r="D27" s="19">
        <v>5946</v>
      </c>
      <c r="E27" s="27">
        <v>0.20598086111907563</v>
      </c>
      <c r="F27" s="27">
        <v>0.24771187705196268</v>
      </c>
      <c r="G27" s="28">
        <v>0.23630646556109472</v>
      </c>
    </row>
    <row r="28" spans="1:7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</row>
    <row r="29" spans="1:7" x14ac:dyDescent="0.2">
      <c r="A29" s="17" t="s">
        <v>175</v>
      </c>
      <c r="B29" s="18">
        <v>1438</v>
      </c>
      <c r="C29" s="18">
        <v>1509</v>
      </c>
      <c r="D29" s="19">
        <v>1561</v>
      </c>
      <c r="E29" s="27">
        <v>7.5101541148385076E-2</v>
      </c>
      <c r="F29" s="27">
        <v>6.8024972242295118E-2</v>
      </c>
      <c r="G29" s="28">
        <v>6.2037402075490897E-2</v>
      </c>
    </row>
    <row r="30" spans="1:7" x14ac:dyDescent="0.2">
      <c r="A30" s="17" t="s">
        <v>176</v>
      </c>
      <c r="B30" s="18">
        <v>5872</v>
      </c>
      <c r="C30" s="18">
        <v>10439</v>
      </c>
      <c r="D30" s="19">
        <v>19465</v>
      </c>
      <c r="E30" s="27">
        <v>0.3066733307533499</v>
      </c>
      <c r="F30" s="27">
        <v>0.47058494714202703</v>
      </c>
      <c r="G30" s="28">
        <v>0.77357977668124933</v>
      </c>
    </row>
    <row r="31" spans="1:7" x14ac:dyDescent="0.2">
      <c r="A31" s="17" t="s">
        <v>177</v>
      </c>
      <c r="B31" s="18">
        <v>0</v>
      </c>
      <c r="C31" s="18">
        <v>14424</v>
      </c>
      <c r="D31" s="19">
        <v>0</v>
      </c>
      <c r="E31" s="27" t="s">
        <v>153</v>
      </c>
      <c r="F31" s="27">
        <v>0.6502267724472266</v>
      </c>
      <c r="G31" s="28" t="s">
        <v>153</v>
      </c>
    </row>
    <row r="32" spans="1:7" x14ac:dyDescent="0.2">
      <c r="A32" s="17" t="s">
        <v>178</v>
      </c>
      <c r="B32" s="18">
        <v>1699</v>
      </c>
      <c r="C32" s="18">
        <v>1464</v>
      </c>
      <c r="D32" s="19">
        <v>1535</v>
      </c>
      <c r="E32" s="27">
        <v>8.8732627545970971E-2</v>
      </c>
      <c r="F32" s="27">
        <v>6.5996394541232642E-2</v>
      </c>
      <c r="G32" s="28">
        <v>6.1004107742394953E-2</v>
      </c>
    </row>
    <row r="33" spans="1:7" x14ac:dyDescent="0.2">
      <c r="A33" s="17" t="s">
        <v>179</v>
      </c>
      <c r="B33" s="18">
        <v>0</v>
      </c>
      <c r="C33" s="18">
        <v>0</v>
      </c>
      <c r="D33" s="19">
        <v>0</v>
      </c>
      <c r="E33" s="27" t="s">
        <v>153</v>
      </c>
      <c r="F33" s="27" t="s">
        <v>153</v>
      </c>
      <c r="G33" s="28" t="s">
        <v>153</v>
      </c>
    </row>
    <row r="34" spans="1:7" x14ac:dyDescent="0.2">
      <c r="A34" s="17" t="s">
        <v>180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5" thickBot="1" x14ac:dyDescent="0.25">
      <c r="A37" s="20" t="s">
        <v>4</v>
      </c>
      <c r="B37" s="21">
        <v>1914741</v>
      </c>
      <c r="C37" s="21">
        <v>2218303</v>
      </c>
      <c r="D37" s="22">
        <v>2516224</v>
      </c>
      <c r="E37" s="23">
        <v>100</v>
      </c>
      <c r="F37" s="23">
        <v>100</v>
      </c>
      <c r="G37" s="48">
        <v>100</v>
      </c>
    </row>
    <row r="39" spans="1:7" ht="16.5" thickBot="1" x14ac:dyDescent="0.3">
      <c r="A39" s="5" t="s">
        <v>125</v>
      </c>
      <c r="B39" s="5"/>
      <c r="C39" s="6"/>
      <c r="D39" s="6"/>
      <c r="E39" s="6"/>
      <c r="F39" s="6"/>
    </row>
    <row r="40" spans="1:7" x14ac:dyDescent="0.2">
      <c r="A40" s="7"/>
      <c r="B40" s="91"/>
      <c r="C40" s="43" t="s">
        <v>29</v>
      </c>
      <c r="D40" s="92"/>
      <c r="E40" s="11"/>
      <c r="F40" s="9" t="s">
        <v>2</v>
      </c>
      <c r="G40" s="12"/>
    </row>
    <row r="41" spans="1:7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</row>
    <row r="42" spans="1:7" x14ac:dyDescent="0.2">
      <c r="A42" s="17" t="s">
        <v>81</v>
      </c>
      <c r="B42" s="18">
        <v>79380</v>
      </c>
      <c r="C42" s="18">
        <v>78237</v>
      </c>
      <c r="D42" s="19">
        <v>78372</v>
      </c>
      <c r="E42" s="27">
        <v>28.694643160531673</v>
      </c>
      <c r="F42" s="27">
        <v>27.862774845616361</v>
      </c>
      <c r="G42" s="28">
        <v>26.685643850915604</v>
      </c>
    </row>
    <row r="43" spans="1:7" x14ac:dyDescent="0.2">
      <c r="A43" s="17" t="s">
        <v>157</v>
      </c>
      <c r="B43" s="18">
        <v>4</v>
      </c>
      <c r="C43" s="18">
        <v>228</v>
      </c>
      <c r="D43" s="19">
        <v>1959</v>
      </c>
      <c r="E43" s="27">
        <v>1.4459381789131607E-3</v>
      </c>
      <c r="F43" s="27">
        <v>8.1198316203337673E-2</v>
      </c>
      <c r="G43" s="28">
        <v>0.66703894635767458</v>
      </c>
    </row>
    <row r="44" spans="1:7" x14ac:dyDescent="0.2">
      <c r="A44" s="17" t="s">
        <v>82</v>
      </c>
      <c r="B44" s="18">
        <v>141680</v>
      </c>
      <c r="C44" s="18">
        <v>141111</v>
      </c>
      <c r="D44" s="19">
        <v>140245</v>
      </c>
      <c r="E44" s="27">
        <v>51.215130297104146</v>
      </c>
      <c r="F44" s="27">
        <v>50.254278937584139</v>
      </c>
      <c r="G44" s="28">
        <v>47.75338286469222</v>
      </c>
    </row>
    <row r="45" spans="1:7" x14ac:dyDescent="0.2">
      <c r="A45" s="17" t="s">
        <v>84</v>
      </c>
      <c r="B45" s="18">
        <v>21214</v>
      </c>
      <c r="C45" s="18">
        <v>20937</v>
      </c>
      <c r="D45" s="19">
        <v>21859</v>
      </c>
      <c r="E45" s="27">
        <v>7.6685331318659467</v>
      </c>
      <c r="F45" s="27">
        <v>7.4563559050407058</v>
      </c>
      <c r="G45" s="28">
        <v>7.4429833223238422</v>
      </c>
    </row>
    <row r="46" spans="1:7" x14ac:dyDescent="0.2">
      <c r="A46" s="17" t="s">
        <v>152</v>
      </c>
      <c r="B46" s="18">
        <v>13435</v>
      </c>
      <c r="C46" s="18">
        <v>15776</v>
      </c>
      <c r="D46" s="19">
        <v>17266</v>
      </c>
      <c r="E46" s="27">
        <v>4.8565448584245781</v>
      </c>
      <c r="F46" s="27">
        <v>5.618353668525681</v>
      </c>
      <c r="G46" s="28">
        <v>5.8790681203734598</v>
      </c>
    </row>
    <row r="47" spans="1:7" x14ac:dyDescent="0.2">
      <c r="A47" s="17" t="s">
        <v>158</v>
      </c>
      <c r="B47" s="18">
        <v>0</v>
      </c>
      <c r="C47" s="18">
        <v>0</v>
      </c>
      <c r="D47" s="19">
        <v>0</v>
      </c>
      <c r="E47" s="27" t="s">
        <v>153</v>
      </c>
      <c r="F47" s="27" t="s">
        <v>153</v>
      </c>
      <c r="G47" s="28" t="s">
        <v>153</v>
      </c>
    </row>
    <row r="48" spans="1:7" x14ac:dyDescent="0.2">
      <c r="A48" s="17" t="s">
        <v>159</v>
      </c>
      <c r="B48" s="18">
        <v>0</v>
      </c>
      <c r="C48" s="18">
        <v>0</v>
      </c>
      <c r="D48" s="19">
        <v>0</v>
      </c>
      <c r="E48" s="27" t="s">
        <v>153</v>
      </c>
      <c r="F48" s="27" t="s">
        <v>153</v>
      </c>
      <c r="G48" s="28" t="s">
        <v>153</v>
      </c>
    </row>
    <row r="49" spans="1:7" x14ac:dyDescent="0.2">
      <c r="A49" s="17" t="s">
        <v>160</v>
      </c>
      <c r="B49" s="18">
        <v>2805</v>
      </c>
      <c r="C49" s="18">
        <v>2802</v>
      </c>
      <c r="D49" s="19">
        <v>6086</v>
      </c>
      <c r="E49" s="27">
        <v>1.0139641479628538</v>
      </c>
      <c r="F49" s="27">
        <v>0.9978845701831236</v>
      </c>
      <c r="G49" s="28">
        <v>2.0722812800065378</v>
      </c>
    </row>
    <row r="50" spans="1:7" x14ac:dyDescent="0.2">
      <c r="A50" s="17" t="s">
        <v>161</v>
      </c>
      <c r="B50" s="18">
        <v>0</v>
      </c>
      <c r="C50" s="18">
        <v>0</v>
      </c>
      <c r="D50" s="19">
        <v>0</v>
      </c>
      <c r="E50" s="27" t="s">
        <v>153</v>
      </c>
      <c r="F50" s="27" t="s">
        <v>153</v>
      </c>
      <c r="G50" s="28" t="s">
        <v>153</v>
      </c>
    </row>
    <row r="51" spans="1:7" x14ac:dyDescent="0.2">
      <c r="A51" s="17" t="s">
        <v>162</v>
      </c>
      <c r="B51" s="18">
        <v>4977</v>
      </c>
      <c r="C51" s="18">
        <v>5274</v>
      </c>
      <c r="D51" s="19">
        <v>13410</v>
      </c>
      <c r="E51" s="27">
        <v>1.7991085791126999</v>
      </c>
      <c r="F51" s="27">
        <v>1.87824526165089</v>
      </c>
      <c r="G51" s="28">
        <v>4.5661012101359955</v>
      </c>
    </row>
    <row r="52" spans="1:7" x14ac:dyDescent="0.2">
      <c r="A52" s="17" t="s">
        <v>163</v>
      </c>
      <c r="B52" s="18">
        <v>0</v>
      </c>
      <c r="C52" s="18">
        <v>0</v>
      </c>
      <c r="D52" s="19">
        <v>0</v>
      </c>
      <c r="E52" s="27" t="s">
        <v>153</v>
      </c>
      <c r="F52" s="27" t="s">
        <v>153</v>
      </c>
      <c r="G52" s="28" t="s">
        <v>153</v>
      </c>
    </row>
    <row r="53" spans="1:7" x14ac:dyDescent="0.2">
      <c r="A53" s="17" t="s">
        <v>164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</row>
    <row r="54" spans="1:7" x14ac:dyDescent="0.2">
      <c r="A54" s="17" t="s">
        <v>165</v>
      </c>
      <c r="B54" s="18">
        <v>0</v>
      </c>
      <c r="C54" s="18">
        <v>0</v>
      </c>
      <c r="D54" s="19">
        <v>0</v>
      </c>
      <c r="E54" s="27" t="s">
        <v>153</v>
      </c>
      <c r="F54" s="27" t="s">
        <v>153</v>
      </c>
      <c r="G54" s="28" t="s">
        <v>153</v>
      </c>
    </row>
    <row r="55" spans="1:7" x14ac:dyDescent="0.2">
      <c r="A55" s="17" t="s">
        <v>166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</row>
    <row r="56" spans="1:7" x14ac:dyDescent="0.2">
      <c r="A56" s="17" t="s">
        <v>167</v>
      </c>
      <c r="B56" s="18">
        <v>2204</v>
      </c>
      <c r="C56" s="18">
        <v>2087</v>
      </c>
      <c r="D56" s="19">
        <v>1955</v>
      </c>
      <c r="E56" s="27">
        <v>0.79671193658115147</v>
      </c>
      <c r="F56" s="27">
        <v>0.7432494996331831</v>
      </c>
      <c r="G56" s="28">
        <v>0.66567694748813355</v>
      </c>
    </row>
    <row r="57" spans="1:7" x14ac:dyDescent="0.2">
      <c r="A57" s="17" t="s">
        <v>168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</row>
    <row r="58" spans="1:7" x14ac:dyDescent="0.2">
      <c r="A58" s="17" t="s">
        <v>169</v>
      </c>
      <c r="B58" s="18">
        <v>4</v>
      </c>
      <c r="C58" s="18">
        <v>3</v>
      </c>
      <c r="D58" s="19">
        <v>5</v>
      </c>
      <c r="E58" s="27">
        <v>1.4459381789131607E-3</v>
      </c>
      <c r="F58" s="27">
        <v>1.0683988974123379E-3</v>
      </c>
      <c r="G58" s="28">
        <v>1.7024985869261728E-3</v>
      </c>
    </row>
    <row r="59" spans="1:7" x14ac:dyDescent="0.2">
      <c r="A59" s="17" t="s">
        <v>170</v>
      </c>
      <c r="B59" s="18">
        <v>5551</v>
      </c>
      <c r="C59" s="18">
        <v>5806</v>
      </c>
      <c r="D59" s="19">
        <v>6321</v>
      </c>
      <c r="E59" s="27">
        <v>2.0066007077867387</v>
      </c>
      <c r="F59" s="27">
        <v>2.067707999458678</v>
      </c>
      <c r="G59" s="28">
        <v>2.1522987135920677</v>
      </c>
    </row>
    <row r="60" spans="1:7" x14ac:dyDescent="0.2">
      <c r="A60" s="17" t="s">
        <v>171</v>
      </c>
      <c r="B60" s="18">
        <v>1300</v>
      </c>
      <c r="C60" s="18">
        <v>1388</v>
      </c>
      <c r="D60" s="19">
        <v>1741</v>
      </c>
      <c r="E60" s="27">
        <v>0.46992990814677721</v>
      </c>
      <c r="F60" s="27">
        <v>0.49431255653610834</v>
      </c>
      <c r="G60" s="28">
        <v>0.59281000796769334</v>
      </c>
    </row>
    <row r="61" spans="1:7" x14ac:dyDescent="0.2">
      <c r="A61" s="17" t="s">
        <v>172</v>
      </c>
      <c r="B61" s="18">
        <v>3418</v>
      </c>
      <c r="C61" s="18">
        <v>3812</v>
      </c>
      <c r="D61" s="19">
        <v>3677</v>
      </c>
      <c r="E61" s="27">
        <v>1.2355541738812956</v>
      </c>
      <c r="F61" s="27">
        <v>1.3575788656452774</v>
      </c>
      <c r="G61" s="28">
        <v>1.2520174608255075</v>
      </c>
    </row>
    <row r="62" spans="1:7" x14ac:dyDescent="0.2">
      <c r="A62" s="17" t="s">
        <v>173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</row>
    <row r="63" spans="1:7" x14ac:dyDescent="0.2">
      <c r="A63" s="17" t="s">
        <v>174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</row>
    <row r="64" spans="1:7" x14ac:dyDescent="0.2">
      <c r="A64" s="17" t="s">
        <v>175</v>
      </c>
      <c r="B64" s="18">
        <v>256</v>
      </c>
      <c r="C64" s="18">
        <v>310</v>
      </c>
      <c r="D64" s="19">
        <v>356</v>
      </c>
      <c r="E64" s="27">
        <v>9.2540043450442283E-2</v>
      </c>
      <c r="F64" s="27">
        <v>0.11040121939927491</v>
      </c>
      <c r="G64" s="28">
        <v>0.12121789938914351</v>
      </c>
    </row>
    <row r="65" spans="1:7" x14ac:dyDescent="0.2">
      <c r="A65" s="17" t="s">
        <v>176</v>
      </c>
      <c r="B65" s="18">
        <v>231</v>
      </c>
      <c r="C65" s="18">
        <v>185</v>
      </c>
      <c r="D65" s="19">
        <v>263</v>
      </c>
      <c r="E65" s="27">
        <v>8.3502929832235021E-2</v>
      </c>
      <c r="F65" s="27">
        <v>6.5884598673760841E-2</v>
      </c>
      <c r="G65" s="28">
        <v>8.9551425672316692E-2</v>
      </c>
    </row>
    <row r="66" spans="1:7" x14ac:dyDescent="0.2">
      <c r="A66" s="17" t="s">
        <v>177</v>
      </c>
      <c r="B66" s="18">
        <v>0</v>
      </c>
      <c r="C66" s="18">
        <v>2658</v>
      </c>
      <c r="D66" s="19">
        <v>0</v>
      </c>
      <c r="E66" s="27" t="s">
        <v>153</v>
      </c>
      <c r="F66" s="27">
        <v>0.94660142310733131</v>
      </c>
      <c r="G66" s="28" t="s">
        <v>153</v>
      </c>
    </row>
    <row r="67" spans="1:7" x14ac:dyDescent="0.2">
      <c r="A67" s="17" t="s">
        <v>178</v>
      </c>
      <c r="B67" s="18">
        <v>178</v>
      </c>
      <c r="C67" s="18">
        <v>180</v>
      </c>
      <c r="D67" s="19">
        <v>171</v>
      </c>
      <c r="E67" s="27">
        <v>6.4344248961635639E-2</v>
      </c>
      <c r="F67" s="27">
        <v>6.4103933844740266E-2</v>
      </c>
      <c r="G67" s="28">
        <v>5.8225451672875114E-2</v>
      </c>
    </row>
    <row r="68" spans="1:7" x14ac:dyDescent="0.2">
      <c r="A68" s="17" t="s">
        <v>179</v>
      </c>
      <c r="B68" s="18">
        <v>0</v>
      </c>
      <c r="C68" s="18">
        <v>0</v>
      </c>
      <c r="D68" s="19">
        <v>0</v>
      </c>
      <c r="E68" s="27" t="s">
        <v>153</v>
      </c>
      <c r="F68" s="27" t="s">
        <v>153</v>
      </c>
      <c r="G68" s="28" t="s">
        <v>153</v>
      </c>
    </row>
    <row r="69" spans="1:7" x14ac:dyDescent="0.2">
      <c r="A69" s="17" t="s">
        <v>180</v>
      </c>
      <c r="B69" s="18">
        <v>0</v>
      </c>
      <c r="C69" s="18">
        <v>0</v>
      </c>
      <c r="D69" s="19">
        <v>0</v>
      </c>
      <c r="E69" s="27" t="s">
        <v>153</v>
      </c>
      <c r="F69" s="27" t="s">
        <v>153</v>
      </c>
      <c r="G69" s="28" t="s">
        <v>153</v>
      </c>
    </row>
    <row r="70" spans="1:7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</row>
    <row r="71" spans="1:7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5" thickBot="1" x14ac:dyDescent="0.25">
      <c r="A72" s="20" t="s">
        <v>4</v>
      </c>
      <c r="B72" s="21">
        <v>276637</v>
      </c>
      <c r="C72" s="21">
        <v>280794</v>
      </c>
      <c r="D72" s="22">
        <v>293686</v>
      </c>
      <c r="E72" s="23">
        <v>100</v>
      </c>
      <c r="F72" s="23">
        <v>100</v>
      </c>
      <c r="G72" s="48">
        <v>100</v>
      </c>
    </row>
    <row r="73" spans="1:7" x14ac:dyDescent="0.2">
      <c r="A73" s="24"/>
      <c r="B73" s="24"/>
      <c r="C73" s="24"/>
      <c r="D73" s="24"/>
      <c r="E73" s="24"/>
      <c r="F73" s="24"/>
      <c r="G73" s="24"/>
    </row>
    <row r="74" spans="1:7" x14ac:dyDescent="0.2">
      <c r="A74" s="26" t="str">
        <f>+Innhold!B53</f>
        <v>Finans Norge / Skadeforsikringsstatistikk</v>
      </c>
      <c r="G74" s="188">
        <f>Innhold!H42</f>
        <v>18</v>
      </c>
    </row>
    <row r="75" spans="1:7" x14ac:dyDescent="0.2">
      <c r="A75" s="26" t="str">
        <f>+Innhold!B54</f>
        <v>Premiestatistikk skadeforsikring 4. kvartal 2021</v>
      </c>
      <c r="G75" s="187"/>
    </row>
    <row r="76" spans="1:7" ht="12.75" customHeight="1" x14ac:dyDescent="0.2"/>
    <row r="77" spans="1:7" ht="12.75" customHeight="1" x14ac:dyDescent="0.2"/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4:G75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3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8">
        <f>Innhold!H45</f>
        <v>19</v>
      </c>
    </row>
    <row r="53" spans="1:3" x14ac:dyDescent="0.2">
      <c r="A53" s="26" t="str">
        <f>+Innhold!B54</f>
        <v>Premiestatistikk skadeforsikring 4. kvartal 2021</v>
      </c>
      <c r="C53" s="187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2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2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2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2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2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2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2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4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2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2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4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2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2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2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2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2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2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2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2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6">
        <v>1</v>
      </c>
    </row>
    <row r="54" spans="1:9" x14ac:dyDescent="0.2">
      <c r="B54" s="26" t="str">
        <f>"Premiestatistikk skadeforsikring 4. kvartal 2021"</f>
        <v>Premiestatistikk skadeforsikring 4. kvartal 2021</v>
      </c>
      <c r="G54" s="25"/>
      <c r="H54" s="187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3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8">
        <f>Innhold!H9</f>
        <v>2</v>
      </c>
    </row>
    <row r="53" spans="1:3" s="1" customFormat="1" ht="12.75" customHeight="1" x14ac:dyDescent="0.2">
      <c r="A53" s="63" t="str">
        <f>+Innhold!B54</f>
        <v>Premiestatistikk skadeforsikring 4. kvartal 2021</v>
      </c>
      <c r="B53" s="50"/>
      <c r="C53" s="186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3" t="s">
        <v>0</v>
      </c>
    </row>
    <row r="3" spans="1:12" ht="6" customHeight="1" x14ac:dyDescent="0.25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8">
        <f>Innhold!H12</f>
        <v>3</v>
      </c>
      <c r="G64" s="26" t="str">
        <f>+Innhold!B53</f>
        <v>Finans Norge / Skadeforsikringsstatistikk</v>
      </c>
      <c r="K64" s="188">
        <f>+Innhold!H14</f>
        <v>4</v>
      </c>
    </row>
    <row r="65" spans="1:11" x14ac:dyDescent="0.2">
      <c r="A65" s="26" t="str">
        <f>+Innhold!B54</f>
        <v>Premiestatistikk skadeforsikring 4. kvartal 2021</v>
      </c>
      <c r="E65" s="187"/>
      <c r="G65" s="26" t="str">
        <f>+Innhold!B54</f>
        <v>Premiestatistikk skadeforsikring 4. kvartal 2021</v>
      </c>
      <c r="K65" s="186"/>
    </row>
    <row r="69" spans="1:11" x14ac:dyDescent="0.2">
      <c r="A69"/>
      <c r="B69" s="69"/>
    </row>
    <row r="71" spans="1:11" x14ac:dyDescent="0.2">
      <c r="A71"/>
      <c r="B71" s="69"/>
    </row>
    <row r="72" spans="1:11" x14ac:dyDescent="0.2">
      <c r="A72" s="174"/>
      <c r="B72" s="174"/>
      <c r="C72" s="174"/>
      <c r="D72" s="174"/>
      <c r="E72" s="174"/>
      <c r="F72" s="174"/>
      <c r="G72" s="174"/>
      <c r="H72" s="174"/>
      <c r="I72" s="174"/>
      <c r="J72" s="174"/>
      <c r="K72" s="174"/>
    </row>
    <row r="73" spans="1:11" x14ac:dyDescent="0.2">
      <c r="A73" s="175" t="s">
        <v>59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</row>
    <row r="74" spans="1:11" x14ac:dyDescent="0.2">
      <c r="A74" s="176" t="s">
        <v>82</v>
      </c>
      <c r="B74" s="177">
        <f>+'Tab5'!G9/100</f>
        <v>0.26150298745623618</v>
      </c>
      <c r="C74" s="176">
        <v>1</v>
      </c>
      <c r="D74" s="176">
        <v>0</v>
      </c>
      <c r="E74" s="176">
        <v>0</v>
      </c>
      <c r="F74" s="176">
        <v>0</v>
      </c>
      <c r="G74" s="176"/>
      <c r="H74" s="176"/>
      <c r="I74" s="176">
        <v>0</v>
      </c>
      <c r="J74" s="174"/>
      <c r="K74" s="174"/>
    </row>
    <row r="75" spans="1:11" x14ac:dyDescent="0.2">
      <c r="A75" s="176" t="s">
        <v>81</v>
      </c>
      <c r="B75" s="177">
        <f>+'Tab5'!G7/100</f>
        <v>0.21591978139684204</v>
      </c>
      <c r="C75" s="176">
        <v>1</v>
      </c>
      <c r="D75" s="176">
        <v>0</v>
      </c>
      <c r="E75" s="176">
        <v>0</v>
      </c>
      <c r="F75" s="176">
        <v>0</v>
      </c>
      <c r="G75" s="176"/>
      <c r="H75" s="176"/>
      <c r="I75" s="176">
        <v>0</v>
      </c>
      <c r="J75" s="174"/>
      <c r="K75" s="174"/>
    </row>
    <row r="76" spans="1:11" x14ac:dyDescent="0.2">
      <c r="A76" s="176" t="s">
        <v>84</v>
      </c>
      <c r="B76" s="177">
        <f>+'Tab5'!G10/100</f>
        <v>0.13196997039601349</v>
      </c>
      <c r="C76" s="176">
        <v>1</v>
      </c>
      <c r="D76" s="176">
        <v>0</v>
      </c>
      <c r="E76" s="176">
        <v>0</v>
      </c>
      <c r="F76" s="176">
        <v>0</v>
      </c>
      <c r="G76" s="176"/>
      <c r="H76" s="176"/>
      <c r="I76" s="176">
        <v>0</v>
      </c>
      <c r="J76" s="174"/>
      <c r="K76" s="174"/>
    </row>
    <row r="77" spans="1:11" x14ac:dyDescent="0.2">
      <c r="A77" s="176" t="s">
        <v>152</v>
      </c>
      <c r="B77" s="177">
        <f>+'Tab5'!G11/100</f>
        <v>0.13897821703901925</v>
      </c>
      <c r="C77" s="176">
        <v>1</v>
      </c>
      <c r="D77" s="176">
        <v>0</v>
      </c>
      <c r="E77" s="176">
        <v>0</v>
      </c>
      <c r="F77" s="176">
        <v>0</v>
      </c>
      <c r="G77" s="176"/>
      <c r="H77" s="176"/>
      <c r="I77" s="176">
        <v>0</v>
      </c>
      <c r="J77" s="174"/>
      <c r="K77" s="174"/>
    </row>
    <row r="78" spans="1:11" x14ac:dyDescent="0.2">
      <c r="A78" s="176" t="s">
        <v>21</v>
      </c>
      <c r="B78" s="177">
        <f>1-SUM(B74:B77)</f>
        <v>0.2516290437118891</v>
      </c>
      <c r="C78" s="176">
        <v>1</v>
      </c>
      <c r="D78" s="176">
        <v>0</v>
      </c>
      <c r="E78" s="176">
        <v>0</v>
      </c>
      <c r="F78" s="176">
        <v>0</v>
      </c>
      <c r="G78" s="176"/>
      <c r="H78" s="176"/>
      <c r="I78" s="176">
        <v>0</v>
      </c>
      <c r="J78" s="174"/>
      <c r="K78" s="174"/>
    </row>
    <row r="79" spans="1:11" x14ac:dyDescent="0.2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</row>
    <row r="80" spans="1:11" x14ac:dyDescent="0.2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</row>
    <row r="81" spans="1:17" x14ac:dyDescent="0.2">
      <c r="A81" s="175" t="s">
        <v>62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</row>
    <row r="82" spans="1:17" x14ac:dyDescent="0.2">
      <c r="A82" s="176" t="s">
        <v>51</v>
      </c>
      <c r="B82" s="176">
        <f>+'Tab3'!F26/1000</f>
        <v>13554.446</v>
      </c>
      <c r="C82" s="176">
        <f>+'Tab3'!G26/1000</f>
        <v>14056.19</v>
      </c>
      <c r="D82" s="174"/>
      <c r="E82" s="174"/>
      <c r="F82" s="174"/>
      <c r="G82" s="174"/>
      <c r="H82" s="174"/>
      <c r="I82" s="174"/>
      <c r="J82" s="174"/>
      <c r="K82" s="174"/>
    </row>
    <row r="83" spans="1:17" x14ac:dyDescent="0.2">
      <c r="A83" s="176"/>
      <c r="B83" s="178" t="str">
        <f>Dato_1årsiden</f>
        <v>31.12.2020</v>
      </c>
      <c r="C83" s="178" t="str">
        <f>Dato_nå</f>
        <v>31.12.2021</v>
      </c>
      <c r="D83" s="174"/>
      <c r="E83" s="174"/>
      <c r="F83" s="174"/>
      <c r="G83" s="174"/>
      <c r="H83" s="174"/>
      <c r="I83" s="174"/>
      <c r="J83" s="174"/>
      <c r="K83" s="174"/>
    </row>
    <row r="84" spans="1:17" x14ac:dyDescent="0.2">
      <c r="A84" s="176" t="s">
        <v>18</v>
      </c>
      <c r="B84" s="179">
        <f>+'Tab3'!F22/1000</f>
        <v>2604.92</v>
      </c>
      <c r="C84" s="179">
        <f>+'Tab3'!G22/1000</f>
        <v>2749.3679999999999</v>
      </c>
      <c r="D84" s="174"/>
      <c r="E84" s="174"/>
      <c r="F84" s="174"/>
      <c r="G84" s="174"/>
      <c r="H84" s="174"/>
      <c r="I84" s="174"/>
      <c r="J84" s="174"/>
      <c r="K84" s="174"/>
    </row>
    <row r="85" spans="1:17" x14ac:dyDescent="0.2">
      <c r="A85" s="176" t="s">
        <v>54</v>
      </c>
      <c r="B85" s="179">
        <f>+'Tab3'!F23/1000</f>
        <v>8723.6180000000004</v>
      </c>
      <c r="C85" s="179">
        <f>+'Tab3'!G23/1000</f>
        <v>9165.9069999999992</v>
      </c>
      <c r="D85" s="174"/>
      <c r="E85" s="174"/>
      <c r="F85" s="174"/>
      <c r="G85" s="174"/>
      <c r="H85" s="174"/>
      <c r="I85" s="174"/>
      <c r="J85" s="174"/>
      <c r="K85" s="174"/>
    </row>
    <row r="86" spans="1:17" x14ac:dyDescent="0.2">
      <c r="A86" s="176" t="s">
        <v>55</v>
      </c>
      <c r="B86" s="179">
        <f>'Tab3'!F26/1000-B84-B85</f>
        <v>2225.9079999999994</v>
      </c>
      <c r="C86" s="179">
        <f>'Tab3'!G26/1000-C84-C85</f>
        <v>2140.9150000000009</v>
      </c>
      <c r="D86" s="174"/>
      <c r="E86" s="174"/>
      <c r="F86" s="174"/>
      <c r="G86" s="174"/>
      <c r="H86" s="174"/>
      <c r="I86" s="174"/>
      <c r="J86" s="174"/>
      <c r="K86" s="174"/>
    </row>
    <row r="87" spans="1:17" x14ac:dyDescent="0.2">
      <c r="A87" s="176" t="s">
        <v>85</v>
      </c>
      <c r="B87" s="179">
        <f>+'Tab3'!J26/1000</f>
        <v>9292.0450000000001</v>
      </c>
      <c r="C87" s="179">
        <f>+'Tab3'!K26/1000</f>
        <v>10302.974</v>
      </c>
      <c r="D87" s="174"/>
      <c r="E87" s="174"/>
      <c r="F87" s="174"/>
      <c r="G87" s="174"/>
      <c r="H87" s="174"/>
      <c r="I87" s="174"/>
      <c r="J87" s="174"/>
      <c r="K87" s="174"/>
    </row>
    <row r="88" spans="1:17" x14ac:dyDescent="0.2">
      <c r="A88" s="176" t="s">
        <v>52</v>
      </c>
      <c r="B88" s="179">
        <f>'Tab3'!F30/1000+'Tab3'!J30/1000</f>
        <v>1177.9829999999999</v>
      </c>
      <c r="C88" s="179">
        <f>'Tab3'!G30/1000+'Tab3'!K30/1000</f>
        <v>1252.3629999999998</v>
      </c>
      <c r="D88" s="174"/>
      <c r="E88" s="174"/>
      <c r="F88" s="174"/>
      <c r="G88" s="174"/>
      <c r="H88" s="174"/>
      <c r="I88" s="174"/>
      <c r="J88" s="174"/>
      <c r="K88" s="174"/>
    </row>
    <row r="89" spans="1:17" x14ac:dyDescent="0.2">
      <c r="A89" s="176" t="s">
        <v>53</v>
      </c>
      <c r="B89" s="179">
        <f>+'Tab3'!J31/1000</f>
        <v>2258.4549999999999</v>
      </c>
      <c r="C89" s="179">
        <f>+'Tab3'!K31/1000</f>
        <v>2336.1840000000002</v>
      </c>
      <c r="D89" s="174"/>
      <c r="E89" s="174"/>
      <c r="F89" s="174"/>
      <c r="G89" s="174"/>
      <c r="H89" s="174"/>
      <c r="I89" s="174"/>
      <c r="J89" s="174"/>
      <c r="K89" s="174"/>
    </row>
    <row r="90" spans="1:17" x14ac:dyDescent="0.2">
      <c r="A90" s="176" t="s">
        <v>25</v>
      </c>
      <c r="B90" s="179">
        <f>+'Tab3'!F41/1000</f>
        <v>3660.68</v>
      </c>
      <c r="C90" s="179">
        <f>+'Tab3'!G41/1000</f>
        <v>3750.3069999999998</v>
      </c>
      <c r="D90" s="174"/>
      <c r="E90" s="174"/>
      <c r="F90" s="174"/>
      <c r="G90" s="174"/>
      <c r="H90" s="174"/>
      <c r="I90" s="174"/>
      <c r="J90" s="174"/>
      <c r="K90" s="174"/>
    </row>
    <row r="91" spans="1:17" x14ac:dyDescent="0.2">
      <c r="A91" s="176" t="s">
        <v>26</v>
      </c>
      <c r="B91" s="179">
        <f>+'Tab3'!J42/1000</f>
        <v>2218.3029999999999</v>
      </c>
      <c r="C91" s="179">
        <f>+'Tab3'!K42/1000</f>
        <v>2516.2240000000002</v>
      </c>
      <c r="D91" s="174"/>
      <c r="E91" s="174"/>
      <c r="F91" s="174"/>
      <c r="G91" s="174"/>
      <c r="H91" s="174"/>
      <c r="I91" s="174"/>
      <c r="J91" s="174"/>
      <c r="K91" s="174"/>
    </row>
    <row r="92" spans="1:17" x14ac:dyDescent="0.2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174"/>
    </row>
    <row r="93" spans="1:17" x14ac:dyDescent="0.2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174"/>
    </row>
    <row r="94" spans="1:17" x14ac:dyDescent="0.2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</row>
    <row r="95" spans="1:17" x14ac:dyDescent="0.2">
      <c r="A95" s="175" t="s">
        <v>61</v>
      </c>
      <c r="B95" s="174"/>
      <c r="C95" s="174"/>
      <c r="D95" s="174"/>
      <c r="E95" s="174"/>
      <c r="F95" s="174"/>
      <c r="G95" s="180" t="s">
        <v>79</v>
      </c>
      <c r="H95" s="174"/>
      <c r="I95" s="174"/>
      <c r="J95" s="174"/>
      <c r="K95" s="174"/>
    </row>
    <row r="96" spans="1:17" x14ac:dyDescent="0.2">
      <c r="A96" s="176"/>
      <c r="B96" s="181">
        <v>42004</v>
      </c>
      <c r="C96" s="181">
        <v>42369</v>
      </c>
      <c r="D96" s="181">
        <v>42735</v>
      </c>
      <c r="E96" s="181" t="str">
        <f>G96</f>
        <v>31.12.2021</v>
      </c>
      <c r="F96" s="181"/>
      <c r="G96" s="181" t="str">
        <f>C83</f>
        <v>31.12.2021</v>
      </c>
      <c r="H96" s="181"/>
      <c r="I96" s="181"/>
      <c r="J96" s="182"/>
      <c r="K96" s="181"/>
      <c r="L96" s="67"/>
      <c r="M96" s="67"/>
      <c r="N96" s="67"/>
      <c r="O96" s="67"/>
      <c r="P96" s="67"/>
      <c r="Q96" s="67"/>
    </row>
    <row r="97" spans="1:17" x14ac:dyDescent="0.2">
      <c r="A97" s="176"/>
      <c r="B97" s="177">
        <f>B98/B101</f>
        <v>0.38367106973506798</v>
      </c>
      <c r="C97" s="177">
        <f>C98/C101</f>
        <v>0.38262458117320863</v>
      </c>
      <c r="D97" s="177">
        <f>D98/D101</f>
        <v>0.37475650653602993</v>
      </c>
      <c r="E97" s="177">
        <f>E98/E101</f>
        <v>0.32523878456160027</v>
      </c>
      <c r="F97" s="177"/>
      <c r="G97" s="177">
        <f>G98/G101</f>
        <v>0.32523878456160027</v>
      </c>
      <c r="H97" s="177"/>
      <c r="I97" s="177"/>
      <c r="J97" s="177"/>
      <c r="K97" s="177"/>
      <c r="L97" s="69"/>
      <c r="M97" s="69"/>
      <c r="N97" s="69"/>
      <c r="O97" s="69"/>
      <c r="P97" s="69"/>
      <c r="Q97" s="69"/>
    </row>
    <row r="98" spans="1:17" x14ac:dyDescent="0.2">
      <c r="A98" s="176" t="s">
        <v>58</v>
      </c>
      <c r="B98" s="183">
        <v>7884.6679999999997</v>
      </c>
      <c r="C98" s="183">
        <v>7875.8249999999998</v>
      </c>
      <c r="D98" s="183">
        <v>7750.8190000000004</v>
      </c>
      <c r="E98" s="183">
        <f>G98</f>
        <v>8914.9860000000008</v>
      </c>
      <c r="F98" s="176"/>
      <c r="G98" s="176">
        <f>('Tab3'!G19+'Tab3'!K19)/1000</f>
        <v>8914.9860000000008</v>
      </c>
      <c r="H98" s="176"/>
      <c r="I98" s="176"/>
      <c r="J98" s="176"/>
      <c r="K98" s="176"/>
      <c r="L98"/>
      <c r="M98"/>
      <c r="N98"/>
      <c r="O98"/>
      <c r="P98"/>
      <c r="Q98"/>
    </row>
    <row r="99" spans="1:17" x14ac:dyDescent="0.2">
      <c r="A99" s="176" t="s">
        <v>57</v>
      </c>
      <c r="B99" s="183">
        <f>B101-B98</f>
        <v>12665.925000000001</v>
      </c>
      <c r="C99" s="183">
        <f>C101-C98</f>
        <v>12707.862999999998</v>
      </c>
      <c r="D99" s="183">
        <f>D101-D98</f>
        <v>12931.460999999999</v>
      </c>
      <c r="E99" s="183">
        <f>E101-E98</f>
        <v>18495.600999999999</v>
      </c>
      <c r="F99" s="176"/>
      <c r="G99" s="176">
        <f>G101-G98</f>
        <v>18495.600999999999</v>
      </c>
      <c r="H99" s="176"/>
      <c r="I99" s="176"/>
      <c r="J99" s="176"/>
      <c r="K99" s="176"/>
      <c r="L99"/>
      <c r="M99"/>
      <c r="N99"/>
      <c r="O99"/>
      <c r="P99"/>
      <c r="Q99"/>
    </row>
    <row r="100" spans="1:17" x14ac:dyDescent="0.2">
      <c r="A100" s="176"/>
      <c r="B100" s="183"/>
      <c r="C100" s="183"/>
      <c r="D100" s="183"/>
      <c r="E100" s="183"/>
      <c r="F100" s="176"/>
      <c r="G100" s="176"/>
      <c r="H100" s="176"/>
      <c r="I100" s="176"/>
      <c r="J100" s="176"/>
      <c r="K100" s="176"/>
      <c r="L100"/>
    </row>
    <row r="101" spans="1:17" x14ac:dyDescent="0.2">
      <c r="A101" s="176" t="s">
        <v>56</v>
      </c>
      <c r="B101" s="183">
        <v>20550.593000000001</v>
      </c>
      <c r="C101" s="183">
        <v>20583.687999999998</v>
      </c>
      <c r="D101" s="183">
        <v>20682.28</v>
      </c>
      <c r="E101" s="183">
        <f>G101</f>
        <v>27410.587</v>
      </c>
      <c r="F101" s="176"/>
      <c r="G101" s="176">
        <f>('Tab3'!G12+'Tab3'!K12)/1000</f>
        <v>27410.587</v>
      </c>
      <c r="H101" s="176"/>
      <c r="I101" s="176"/>
      <c r="J101" s="176"/>
      <c r="K101" s="176"/>
      <c r="L101"/>
      <c r="M101"/>
      <c r="N101"/>
      <c r="O101"/>
      <c r="P101"/>
      <c r="Q101"/>
    </row>
    <row r="102" spans="1:17" x14ac:dyDescent="0.2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</row>
    <row r="103" spans="1:17" x14ac:dyDescent="0.2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</row>
    <row r="104" spans="1:17" x14ac:dyDescent="0.2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</row>
    <row r="105" spans="1:17" x14ac:dyDescent="0.2">
      <c r="A105" s="175" t="s">
        <v>60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</row>
    <row r="106" spans="1:17" x14ac:dyDescent="0.2">
      <c r="A106" s="174" t="s">
        <v>51</v>
      </c>
      <c r="B106" s="184">
        <f>'Tab3'!G48</f>
        <v>45393557</v>
      </c>
      <c r="C106" s="174"/>
      <c r="D106" s="174"/>
      <c r="E106" s="174"/>
      <c r="F106" s="174"/>
      <c r="G106" s="174"/>
      <c r="H106" s="174"/>
      <c r="I106" s="174"/>
      <c r="J106" s="174"/>
      <c r="K106" s="174"/>
    </row>
    <row r="107" spans="1:17" x14ac:dyDescent="0.2">
      <c r="A107" s="174" t="s">
        <v>85</v>
      </c>
      <c r="B107" s="184">
        <f>'Tab3'!K48</f>
        <v>26896707</v>
      </c>
      <c r="C107" s="174"/>
      <c r="D107" s="174"/>
      <c r="E107" s="174"/>
      <c r="F107" s="174"/>
      <c r="G107" s="174"/>
      <c r="H107" s="174"/>
      <c r="I107" s="174"/>
      <c r="J107" s="174"/>
      <c r="K107" s="174"/>
    </row>
    <row r="112" spans="1:17" x14ac:dyDescent="0.2">
      <c r="A112" s="68"/>
      <c r="B112"/>
    </row>
    <row r="113" spans="1:2" x14ac:dyDescent="0.2">
      <c r="A113" s="68"/>
      <c r="B113"/>
    </row>
    <row r="114" spans="1:2" x14ac:dyDescent="0.2">
      <c r="A114" s="68"/>
      <c r="B114"/>
    </row>
    <row r="115" spans="1:2" x14ac:dyDescent="0.2">
      <c r="A115" s="68"/>
      <c r="B115"/>
    </row>
    <row r="116" spans="1:2" x14ac:dyDescent="0.2">
      <c r="A116" s="68"/>
      <c r="B116"/>
    </row>
    <row r="117" spans="1:2" x14ac:dyDescent="0.2">
      <c r="A117" s="68"/>
      <c r="B117"/>
    </row>
    <row r="118" spans="1:2" x14ac:dyDescent="0.2">
      <c r="A118" s="68"/>
      <c r="B118"/>
    </row>
    <row r="119" spans="1:2" x14ac:dyDescent="0.2">
      <c r="A119" s="68"/>
      <c r="B119"/>
    </row>
    <row r="120" spans="1:2" x14ac:dyDescent="0.2">
      <c r="A120" s="68"/>
      <c r="B120"/>
    </row>
    <row r="121" spans="1:2" x14ac:dyDescent="0.2">
      <c r="A121" s="68"/>
      <c r="B121"/>
    </row>
    <row r="122" spans="1:2" x14ac:dyDescent="0.2">
      <c r="A122" s="68"/>
      <c r="B122"/>
    </row>
    <row r="123" spans="1:2" x14ac:dyDescent="0.2">
      <c r="A123" s="68"/>
      <c r="B123"/>
    </row>
    <row r="124" spans="1:2" x14ac:dyDescent="0.2">
      <c r="A124" s="68"/>
      <c r="B124"/>
    </row>
    <row r="125" spans="1:2" x14ac:dyDescent="0.2">
      <c r="A125" s="68"/>
      <c r="B125"/>
    </row>
    <row r="126" spans="1:2" x14ac:dyDescent="0.2">
      <c r="A126" s="68"/>
      <c r="B126"/>
    </row>
    <row r="127" spans="1:2" x14ac:dyDescent="0.2">
      <c r="A127" s="68"/>
      <c r="B127"/>
    </row>
    <row r="128" spans="1:2" x14ac:dyDescent="0.2">
      <c r="A128" s="68"/>
      <c r="B128"/>
    </row>
    <row r="129" spans="1:2" x14ac:dyDescent="0.2">
      <c r="A129" s="68"/>
      <c r="B129"/>
    </row>
    <row r="130" spans="1:2" x14ac:dyDescent="0.2">
      <c r="A130" s="68"/>
      <c r="B130"/>
    </row>
    <row r="131" spans="1:2" x14ac:dyDescent="0.2">
      <c r="A131" s="68"/>
      <c r="B131"/>
    </row>
    <row r="132" spans="1:2" x14ac:dyDescent="0.2">
      <c r="A132" s="68"/>
      <c r="B132"/>
    </row>
    <row r="133" spans="1:2" x14ac:dyDescent="0.2">
      <c r="A133" s="68"/>
      <c r="B133"/>
    </row>
    <row r="134" spans="1:2" x14ac:dyDescent="0.2">
      <c r="A134" s="68"/>
      <c r="B134"/>
    </row>
    <row r="135" spans="1:2" x14ac:dyDescent="0.2">
      <c r="A135" s="68"/>
      <c r="B135"/>
    </row>
    <row r="136" spans="1:2" x14ac:dyDescent="0.2">
      <c r="A136" s="68"/>
      <c r="B136"/>
    </row>
    <row r="137" spans="1:2" x14ac:dyDescent="0.2">
      <c r="A137" s="68"/>
      <c r="B137"/>
    </row>
    <row r="138" spans="1:2" x14ac:dyDescent="0.2">
      <c r="A138" s="68"/>
      <c r="B138"/>
    </row>
    <row r="139" spans="1:2" x14ac:dyDescent="0.2">
      <c r="A139" s="68"/>
      <c r="B139"/>
    </row>
    <row r="140" spans="1:2" x14ac:dyDescent="0.2">
      <c r="A140" s="68"/>
      <c r="B140"/>
    </row>
    <row r="141" spans="1:2" x14ac:dyDescent="0.2">
      <c r="A141" s="68"/>
      <c r="B141"/>
    </row>
    <row r="142" spans="1:2" x14ac:dyDescent="0.2">
      <c r="A142" s="68"/>
      <c r="B142"/>
    </row>
    <row r="143" spans="1:2" x14ac:dyDescent="0.2">
      <c r="A143" s="68"/>
      <c r="B143"/>
    </row>
    <row r="144" spans="1:2" x14ac:dyDescent="0.2">
      <c r="A144" s="68"/>
      <c r="B144"/>
    </row>
    <row r="145" spans="1:2" x14ac:dyDescent="0.2">
      <c r="A145" s="68"/>
      <c r="B145"/>
    </row>
    <row r="146" spans="1:2" x14ac:dyDescent="0.2">
      <c r="A146" s="68"/>
      <c r="B146"/>
    </row>
    <row r="147" spans="1:2" x14ac:dyDescent="0.2">
      <c r="A147" s="68"/>
      <c r="B147"/>
    </row>
    <row r="148" spans="1:2" x14ac:dyDescent="0.2">
      <c r="A148" s="68"/>
      <c r="B148"/>
    </row>
    <row r="149" spans="1:2" x14ac:dyDescent="0.2">
      <c r="A149" s="68"/>
      <c r="B149"/>
    </row>
    <row r="150" spans="1:2" x14ac:dyDescent="0.2">
      <c r="A150" s="68"/>
      <c r="B150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68"/>
      <c r="B153"/>
    </row>
    <row r="154" spans="1:2" x14ac:dyDescent="0.2">
      <c r="A154" s="68"/>
      <c r="B154"/>
    </row>
    <row r="155" spans="1:2" x14ac:dyDescent="0.2">
      <c r="A155" s="68"/>
      <c r="B155"/>
    </row>
    <row r="156" spans="1:2" x14ac:dyDescent="0.2">
      <c r="A156" s="71"/>
      <c r="B156"/>
    </row>
    <row r="157" spans="1:2" x14ac:dyDescent="0.2">
      <c r="A157" s="68"/>
      <c r="B157"/>
    </row>
    <row r="158" spans="1:2" x14ac:dyDescent="0.2">
      <c r="A158" s="71"/>
      <c r="B158"/>
    </row>
    <row r="159" spans="1:2" x14ac:dyDescent="0.2">
      <c r="A159" s="71"/>
      <c r="B159"/>
    </row>
    <row r="160" spans="1:2" x14ac:dyDescent="0.2">
      <c r="A160" s="71"/>
      <c r="B160"/>
    </row>
    <row r="161" spans="1:2" x14ac:dyDescent="0.2">
      <c r="A161" s="71"/>
      <c r="B161"/>
    </row>
    <row r="162" spans="1:2" x14ac:dyDescent="0.2">
      <c r="A162" s="71"/>
      <c r="B162"/>
    </row>
    <row r="163" spans="1:2" x14ac:dyDescent="0.2">
      <c r="A163" s="75"/>
      <c r="B163"/>
    </row>
    <row r="164" spans="1:2" x14ac:dyDescent="0.2">
      <c r="A164" s="75"/>
      <c r="B164"/>
    </row>
    <row r="165" spans="1:2" x14ac:dyDescent="0.2">
      <c r="A165" s="75"/>
      <c r="B165"/>
    </row>
    <row r="166" spans="1:2" x14ac:dyDescent="0.2">
      <c r="A166" s="75"/>
      <c r="B166"/>
    </row>
    <row r="167" spans="1:2" x14ac:dyDescent="0.2">
      <c r="A167" s="75"/>
      <c r="B167"/>
    </row>
    <row r="168" spans="1:2" x14ac:dyDescent="0.2">
      <c r="A168" s="75"/>
      <c r="B168"/>
    </row>
    <row r="169" spans="1:2" x14ac:dyDescent="0.2">
      <c r="A169" s="75"/>
      <c r="B169"/>
    </row>
    <row r="170" spans="1:2" x14ac:dyDescent="0.2">
      <c r="A170" s="75"/>
      <c r="B170"/>
    </row>
    <row r="171" spans="1:2" x14ac:dyDescent="0.2">
      <c r="A171" s="75"/>
      <c r="B171"/>
    </row>
    <row r="172" spans="1:2" x14ac:dyDescent="0.2">
      <c r="A172" s="75"/>
      <c r="B172"/>
    </row>
    <row r="173" spans="1:2" x14ac:dyDescent="0.2">
      <c r="A173" s="75"/>
      <c r="B173"/>
    </row>
    <row r="174" spans="1:2" x14ac:dyDescent="0.2">
      <c r="A174" s="75"/>
      <c r="B174"/>
    </row>
    <row r="175" spans="1:2" x14ac:dyDescent="0.2">
      <c r="A175" s="75"/>
      <c r="B175"/>
    </row>
    <row r="176" spans="1:2" x14ac:dyDescent="0.2">
      <c r="A176" s="75"/>
      <c r="B176"/>
    </row>
    <row r="177" spans="1:3" x14ac:dyDescent="0.2">
      <c r="A177" s="75"/>
      <c r="B177"/>
    </row>
    <row r="178" spans="1:3" x14ac:dyDescent="0.2">
      <c r="A178" s="75"/>
      <c r="B178"/>
    </row>
    <row r="179" spans="1:3" x14ac:dyDescent="0.2">
      <c r="A179" s="75"/>
      <c r="B179"/>
    </row>
    <row r="180" spans="1:3" x14ac:dyDescent="0.2">
      <c r="A180" s="75"/>
      <c r="B180"/>
    </row>
    <row r="181" spans="1:3" x14ac:dyDescent="0.2">
      <c r="A181" s="75"/>
      <c r="B181"/>
      <c r="C181"/>
    </row>
    <row r="182" spans="1:3" x14ac:dyDescent="0.2">
      <c r="A182" s="75"/>
      <c r="B182"/>
    </row>
    <row r="183" spans="1:3" x14ac:dyDescent="0.2">
      <c r="A183" s="75"/>
      <c r="B183"/>
    </row>
    <row r="184" spans="1:3" x14ac:dyDescent="0.2">
      <c r="A184" s="75"/>
      <c r="B184"/>
    </row>
    <row r="185" spans="1:3" x14ac:dyDescent="0.2">
      <c r="A185" s="75"/>
      <c r="B185"/>
    </row>
    <row r="186" spans="1:3" x14ac:dyDescent="0.2">
      <c r="A186" s="75"/>
      <c r="B186"/>
    </row>
    <row r="187" spans="1:3" x14ac:dyDescent="0.2">
      <c r="A187" s="75"/>
      <c r="B187"/>
    </row>
    <row r="188" spans="1:3" x14ac:dyDescent="0.2">
      <c r="A188" s="75"/>
      <c r="B188"/>
    </row>
    <row r="189" spans="1:3" x14ac:dyDescent="0.2">
      <c r="A189" s="75"/>
      <c r="B189"/>
    </row>
    <row r="190" spans="1:3" x14ac:dyDescent="0.2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102"/>
      <c r="C4" s="102" t="s">
        <v>104</v>
      </c>
      <c r="F4" s="102"/>
      <c r="G4" s="102" t="s">
        <v>91</v>
      </c>
      <c r="J4" s="102"/>
      <c r="K4" s="102" t="s">
        <v>92</v>
      </c>
    </row>
    <row r="5" spans="1:12" x14ac:dyDescent="0.2">
      <c r="A5" s="32"/>
      <c r="B5" s="191" t="s">
        <v>1</v>
      </c>
      <c r="C5" s="190"/>
      <c r="D5" s="36" t="s">
        <v>10</v>
      </c>
      <c r="F5" s="189" t="s">
        <v>1</v>
      </c>
      <c r="G5" s="190"/>
      <c r="H5" s="36" t="s">
        <v>10</v>
      </c>
      <c r="J5" s="189" t="s">
        <v>1</v>
      </c>
      <c r="K5" s="190"/>
      <c r="L5" s="36" t="s">
        <v>10</v>
      </c>
    </row>
    <row r="6" spans="1:12" ht="13.5" thickBot="1" x14ac:dyDescent="0.25">
      <c r="A6" s="33" t="s">
        <v>9</v>
      </c>
      <c r="B6" s="34" t="s">
        <v>154</v>
      </c>
      <c r="C6" s="65" t="s">
        <v>155</v>
      </c>
      <c r="D6" s="37" t="s">
        <v>11</v>
      </c>
      <c r="F6" s="97" t="s">
        <v>154</v>
      </c>
      <c r="G6" s="65" t="s">
        <v>155</v>
      </c>
      <c r="H6" s="37" t="s">
        <v>11</v>
      </c>
      <c r="J6" s="97" t="s">
        <v>154</v>
      </c>
      <c r="K6" s="65" t="s">
        <v>155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">
      <c r="A8" s="47" t="s">
        <v>13</v>
      </c>
      <c r="B8" s="58">
        <v>20929630</v>
      </c>
      <c r="C8" s="58">
        <v>22635634</v>
      </c>
      <c r="D8" s="80">
        <v>8.1511426623404244</v>
      </c>
      <c r="F8" s="93">
        <v>18060056</v>
      </c>
      <c r="G8" s="58">
        <v>19411456</v>
      </c>
      <c r="H8" s="80">
        <v>7.4828117919457169</v>
      </c>
      <c r="J8" s="93">
        <v>2869574</v>
      </c>
      <c r="K8" s="58">
        <v>3224178</v>
      </c>
      <c r="L8" s="80">
        <v>12.357374300157446</v>
      </c>
    </row>
    <row r="9" spans="1:12" x14ac:dyDescent="0.2">
      <c r="A9" s="47" t="s">
        <v>14</v>
      </c>
      <c r="B9" s="58">
        <v>1341017</v>
      </c>
      <c r="C9" s="58">
        <v>1424116</v>
      </c>
      <c r="D9" s="80">
        <v>6.1967148813176864</v>
      </c>
      <c r="F9" s="93">
        <v>27673</v>
      </c>
      <c r="G9" s="58">
        <v>23150</v>
      </c>
      <c r="H9" s="80">
        <v>-16.344451270191161</v>
      </c>
      <c r="J9" s="93">
        <v>1313344</v>
      </c>
      <c r="K9" s="58">
        <v>1400966</v>
      </c>
      <c r="L9" s="80">
        <v>6.6716717021587639</v>
      </c>
    </row>
    <row r="10" spans="1:12" x14ac:dyDescent="0.2">
      <c r="A10" s="47" t="s">
        <v>15</v>
      </c>
      <c r="B10" s="58">
        <v>683154</v>
      </c>
      <c r="C10" s="58">
        <v>733622</v>
      </c>
      <c r="D10" s="80">
        <v>7.3874997438352112</v>
      </c>
      <c r="F10" s="93">
        <v>665396</v>
      </c>
      <c r="G10" s="58">
        <v>711413</v>
      </c>
      <c r="H10" s="80">
        <v>6.9157313840179384</v>
      </c>
      <c r="J10" s="93">
        <v>17758</v>
      </c>
      <c r="K10" s="58">
        <v>22209</v>
      </c>
      <c r="L10" s="80">
        <v>25.064759544993805</v>
      </c>
    </row>
    <row r="11" spans="1:12" x14ac:dyDescent="0.2">
      <c r="A11" s="47" t="s">
        <v>16</v>
      </c>
      <c r="B11" s="58">
        <v>1386400</v>
      </c>
      <c r="C11" s="58">
        <v>1516505</v>
      </c>
      <c r="D11" s="80">
        <v>9.3843768032313903</v>
      </c>
      <c r="F11" s="93">
        <v>89683</v>
      </c>
      <c r="G11" s="58">
        <v>101124</v>
      </c>
      <c r="H11" s="80">
        <v>12.757155759731498</v>
      </c>
      <c r="J11" s="93">
        <v>1296717</v>
      </c>
      <c r="K11" s="58">
        <v>1415381</v>
      </c>
      <c r="L11" s="80">
        <v>9.1511100725910133</v>
      </c>
    </row>
    <row r="12" spans="1:12" x14ac:dyDescent="0.2">
      <c r="A12" s="46" t="s">
        <v>105</v>
      </c>
      <c r="B12" s="59">
        <v>25316520</v>
      </c>
      <c r="C12" s="59">
        <v>27410587</v>
      </c>
      <c r="D12" s="81">
        <v>8.2715436402791536</v>
      </c>
      <c r="F12" s="94">
        <v>19459918</v>
      </c>
      <c r="G12" s="59">
        <v>20918944</v>
      </c>
      <c r="H12" s="81">
        <v>7.4975958274849877</v>
      </c>
      <c r="J12" s="94">
        <v>5856602</v>
      </c>
      <c r="K12" s="59">
        <v>6491643</v>
      </c>
      <c r="L12" s="81">
        <v>10.843164688329512</v>
      </c>
    </row>
    <row r="13" spans="1:12" x14ac:dyDescent="0.2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">
      <c r="A14" s="103" t="s">
        <v>17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">
      <c r="A15" s="47" t="s">
        <v>13</v>
      </c>
      <c r="B15" s="58">
        <v>7224518</v>
      </c>
      <c r="C15" s="58">
        <v>7574887</v>
      </c>
      <c r="D15" s="80">
        <v>4.8497214623868334</v>
      </c>
      <c r="F15" s="93">
        <v>6192862</v>
      </c>
      <c r="G15" s="58">
        <v>6445638</v>
      </c>
      <c r="H15" s="80">
        <v>4.0817315160583263</v>
      </c>
      <c r="J15" s="93">
        <v>1031656</v>
      </c>
      <c r="K15" s="58">
        <v>1129249</v>
      </c>
      <c r="L15" s="80">
        <v>9.4598393262870566</v>
      </c>
    </row>
    <row r="16" spans="1:12" x14ac:dyDescent="0.2">
      <c r="A16" s="47" t="s">
        <v>14</v>
      </c>
      <c r="B16" s="58">
        <v>460162</v>
      </c>
      <c r="C16" s="58">
        <v>477829</v>
      </c>
      <c r="D16" s="80">
        <v>3.8393000725831339</v>
      </c>
      <c r="F16" s="93">
        <v>7751</v>
      </c>
      <c r="G16" s="58">
        <v>5648</v>
      </c>
      <c r="H16" s="80">
        <v>-27.131982969939362</v>
      </c>
      <c r="J16" s="93">
        <v>452411</v>
      </c>
      <c r="K16" s="58">
        <v>472181</v>
      </c>
      <c r="L16" s="80">
        <v>4.3699202716114334</v>
      </c>
    </row>
    <row r="17" spans="1:12" x14ac:dyDescent="0.2">
      <c r="A17" s="47" t="s">
        <v>15</v>
      </c>
      <c r="B17" s="58">
        <v>304226</v>
      </c>
      <c r="C17" s="58">
        <v>321847</v>
      </c>
      <c r="D17" s="80">
        <v>5.7920756279870886</v>
      </c>
      <c r="F17" s="93">
        <v>298936</v>
      </c>
      <c r="G17" s="58">
        <v>314845</v>
      </c>
      <c r="H17" s="80">
        <v>5.3218749163700592</v>
      </c>
      <c r="J17" s="93">
        <v>5290</v>
      </c>
      <c r="K17" s="58">
        <v>7002</v>
      </c>
      <c r="L17" s="80">
        <v>32.362948960302461</v>
      </c>
    </row>
    <row r="18" spans="1:12" x14ac:dyDescent="0.2">
      <c r="A18" s="47" t="s">
        <v>16</v>
      </c>
      <c r="B18" s="58">
        <v>343747</v>
      </c>
      <c r="C18" s="58">
        <v>362910</v>
      </c>
      <c r="D18" s="80">
        <v>5.5747395613634447</v>
      </c>
      <c r="F18" s="93">
        <v>41129</v>
      </c>
      <c r="G18" s="58">
        <v>45681</v>
      </c>
      <c r="H18" s="80">
        <v>11.067616523620803</v>
      </c>
      <c r="J18" s="93">
        <v>302618</v>
      </c>
      <c r="K18" s="58">
        <v>317229</v>
      </c>
      <c r="L18" s="80">
        <v>4.8281992478966886</v>
      </c>
    </row>
    <row r="19" spans="1:12" x14ac:dyDescent="0.2">
      <c r="A19" s="46" t="s">
        <v>4</v>
      </c>
      <c r="B19" s="59">
        <v>8499054</v>
      </c>
      <c r="C19" s="59">
        <v>8914986</v>
      </c>
      <c r="D19" s="81">
        <v>4.8938623051459613</v>
      </c>
      <c r="F19" s="94">
        <v>6656020</v>
      </c>
      <c r="G19" s="59">
        <v>6932957</v>
      </c>
      <c r="H19" s="81">
        <v>4.1606996373208016</v>
      </c>
      <c r="J19" s="94">
        <v>1843034</v>
      </c>
      <c r="K19" s="59">
        <v>1982029</v>
      </c>
      <c r="L19" s="81">
        <v>7.5416405774391571</v>
      </c>
    </row>
    <row r="20" spans="1:12" x14ac:dyDescent="0.2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">
      <c r="A21" s="46" t="s">
        <v>93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">
      <c r="A22" s="47" t="s">
        <v>18</v>
      </c>
      <c r="B22" s="58">
        <v>2604920</v>
      </c>
      <c r="C22" s="58">
        <v>2749368</v>
      </c>
      <c r="D22" s="80">
        <v>5.5451990848087469</v>
      </c>
      <c r="F22" s="93">
        <v>2604920</v>
      </c>
      <c r="G22" s="58">
        <v>2749368</v>
      </c>
      <c r="H22" s="80">
        <v>5.5451990848087469</v>
      </c>
      <c r="J22" s="93"/>
      <c r="K22" s="58"/>
      <c r="L22" s="80"/>
    </row>
    <row r="23" spans="1:12" x14ac:dyDescent="0.2">
      <c r="A23" s="47" t="s">
        <v>19</v>
      </c>
      <c r="B23" s="58">
        <v>8723618</v>
      </c>
      <c r="C23" s="58">
        <v>9165907</v>
      </c>
      <c r="D23" s="80">
        <v>5.0700179673158541</v>
      </c>
      <c r="F23" s="93">
        <v>8723618</v>
      </c>
      <c r="G23" s="58">
        <v>9165907</v>
      </c>
      <c r="H23" s="80">
        <v>5.0700179673158541</v>
      </c>
      <c r="J23" s="93"/>
      <c r="K23" s="58"/>
      <c r="L23" s="80"/>
    </row>
    <row r="24" spans="1:12" x14ac:dyDescent="0.2">
      <c r="A24" s="47" t="s">
        <v>20</v>
      </c>
      <c r="B24" s="58">
        <v>1622672</v>
      </c>
      <c r="C24" s="58">
        <v>1721400</v>
      </c>
      <c r="D24" s="80">
        <v>6.0842856720273719</v>
      </c>
      <c r="F24" s="93">
        <v>1622672</v>
      </c>
      <c r="G24" s="58">
        <v>1721400</v>
      </c>
      <c r="H24" s="80">
        <v>6.0842856720273719</v>
      </c>
      <c r="J24" s="93"/>
      <c r="K24" s="58"/>
      <c r="L24" s="80"/>
    </row>
    <row r="25" spans="1:12" x14ac:dyDescent="0.2">
      <c r="A25" s="47" t="s">
        <v>95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101</v>
      </c>
      <c r="B26" s="59">
        <v>22846491</v>
      </c>
      <c r="C26" s="59">
        <v>24359164</v>
      </c>
      <c r="D26" s="81">
        <v>6.6210298990772802</v>
      </c>
      <c r="F26" s="94">
        <v>13554446</v>
      </c>
      <c r="G26" s="59">
        <v>14056190</v>
      </c>
      <c r="H26" s="81">
        <v>3.7016931566218201</v>
      </c>
      <c r="J26" s="94">
        <v>9292045</v>
      </c>
      <c r="K26" s="59">
        <v>10302974</v>
      </c>
      <c r="L26" s="81">
        <v>10.879510376886897</v>
      </c>
    </row>
    <row r="27" spans="1:12" x14ac:dyDescent="0.2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">
      <c r="A28" s="46" t="s">
        <v>99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">
      <c r="A29" s="47" t="s">
        <v>96</v>
      </c>
      <c r="B29" s="58">
        <v>1739771</v>
      </c>
      <c r="C29" s="58">
        <v>1937669</v>
      </c>
      <c r="D29" s="80">
        <v>11.374945323263809</v>
      </c>
      <c r="F29" s="93">
        <v>1735971</v>
      </c>
      <c r="G29" s="58">
        <v>1911475</v>
      </c>
      <c r="H29" s="80">
        <v>10.109846305036202</v>
      </c>
      <c r="J29" s="93">
        <v>3800</v>
      </c>
      <c r="K29" s="58">
        <v>26194</v>
      </c>
      <c r="L29" s="80">
        <v>589.31578947368416</v>
      </c>
    </row>
    <row r="30" spans="1:12" x14ac:dyDescent="0.2">
      <c r="A30" s="47" t="s">
        <v>52</v>
      </c>
      <c r="B30" s="58">
        <v>1177983</v>
      </c>
      <c r="C30" s="58">
        <v>1252363</v>
      </c>
      <c r="D30" s="80">
        <v>6.3141828022985056</v>
      </c>
      <c r="F30" s="93">
        <v>860749</v>
      </c>
      <c r="G30" s="58">
        <v>898526</v>
      </c>
      <c r="H30" s="80">
        <v>4.388852034681423</v>
      </c>
      <c r="J30" s="93">
        <v>317234</v>
      </c>
      <c r="K30" s="58">
        <v>353837</v>
      </c>
      <c r="L30" s="80">
        <v>11.538170561793503</v>
      </c>
    </row>
    <row r="31" spans="1:12" x14ac:dyDescent="0.2">
      <c r="A31" s="47" t="s">
        <v>53</v>
      </c>
      <c r="B31" s="58">
        <v>2258455</v>
      </c>
      <c r="C31" s="58">
        <v>2336184</v>
      </c>
      <c r="D31" s="80">
        <v>3.4416891193315786</v>
      </c>
      <c r="F31" s="93"/>
      <c r="G31" s="58"/>
      <c r="H31" s="80"/>
      <c r="J31" s="93">
        <v>2258455</v>
      </c>
      <c r="K31" s="58">
        <v>2336184</v>
      </c>
      <c r="L31" s="80">
        <v>3.4416891193315786</v>
      </c>
    </row>
    <row r="32" spans="1:12" x14ac:dyDescent="0.2">
      <c r="A32" s="47" t="s">
        <v>97</v>
      </c>
      <c r="B32" s="58">
        <v>1851959</v>
      </c>
      <c r="C32" s="58">
        <v>2127748</v>
      </c>
      <c r="D32" s="80">
        <v>14.891744363671117</v>
      </c>
      <c r="F32" s="93">
        <v>268373</v>
      </c>
      <c r="G32" s="58">
        <v>328756</v>
      </c>
      <c r="H32" s="80">
        <v>22.499655330454257</v>
      </c>
      <c r="J32" s="93">
        <v>1583586</v>
      </c>
      <c r="K32" s="58">
        <v>1798992</v>
      </c>
      <c r="L32" s="80">
        <v>13.602418814008207</v>
      </c>
    </row>
    <row r="33" spans="1:12" x14ac:dyDescent="0.2">
      <c r="A33" s="47" t="s">
        <v>98</v>
      </c>
      <c r="B33" s="58">
        <v>1090590</v>
      </c>
      <c r="C33" s="58">
        <v>1187274</v>
      </c>
      <c r="D33" s="80">
        <v>8.8652930982312323</v>
      </c>
      <c r="F33" s="93">
        <v>1036359</v>
      </c>
      <c r="G33" s="58">
        <v>1120287</v>
      </c>
      <c r="H33" s="80">
        <v>8.0983520189432419</v>
      </c>
      <c r="J33" s="93">
        <v>54231</v>
      </c>
      <c r="K33" s="58">
        <v>66987</v>
      </c>
      <c r="L33" s="80">
        <v>23.521602035736016</v>
      </c>
    </row>
    <row r="34" spans="1:12" x14ac:dyDescent="0.2">
      <c r="A34" s="47" t="s">
        <v>89</v>
      </c>
      <c r="B34" s="58">
        <v>2100136</v>
      </c>
      <c r="C34" s="58">
        <v>2174498</v>
      </c>
      <c r="D34" s="80">
        <v>3.5408183089095182</v>
      </c>
      <c r="F34" s="93">
        <v>151653</v>
      </c>
      <c r="G34" s="58">
        <v>113106</v>
      </c>
      <c r="H34" s="80">
        <v>-25.417894799311586</v>
      </c>
      <c r="J34" s="93">
        <v>1948483</v>
      </c>
      <c r="K34" s="58">
        <v>2061392</v>
      </c>
      <c r="L34" s="80">
        <v>5.7947131178460367</v>
      </c>
    </row>
    <row r="35" spans="1:12" x14ac:dyDescent="0.2">
      <c r="A35" s="46" t="s">
        <v>87</v>
      </c>
      <c r="B35" s="59">
        <v>10218894</v>
      </c>
      <c r="C35" s="59">
        <v>11015736</v>
      </c>
      <c r="D35" s="81">
        <v>7.7977323181941216</v>
      </c>
      <c r="F35" s="94">
        <v>4053105</v>
      </c>
      <c r="G35" s="59">
        <v>4372150</v>
      </c>
      <c r="H35" s="81">
        <v>7.8716194127711967</v>
      </c>
      <c r="J35" s="94">
        <v>6165789</v>
      </c>
      <c r="K35" s="59">
        <v>6643586</v>
      </c>
      <c r="L35" s="81">
        <v>7.749162353755537</v>
      </c>
    </row>
    <row r="36" spans="1:12" x14ac:dyDescent="0.2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">
      <c r="A37" s="46" t="s">
        <v>100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">
      <c r="A38" s="47" t="s">
        <v>24</v>
      </c>
      <c r="B38" s="58">
        <v>932805</v>
      </c>
      <c r="C38" s="58">
        <v>1006559</v>
      </c>
      <c r="D38" s="80">
        <v>7.9066900370388238</v>
      </c>
      <c r="F38" s="93">
        <v>932805</v>
      </c>
      <c r="G38" s="58">
        <v>1006559</v>
      </c>
      <c r="H38" s="80">
        <v>7.9066900370388238</v>
      </c>
      <c r="J38" s="93"/>
      <c r="K38" s="58"/>
      <c r="L38" s="80"/>
    </row>
    <row r="39" spans="1:12" x14ac:dyDescent="0.2">
      <c r="A39" s="47" t="s">
        <v>94</v>
      </c>
      <c r="B39" s="58">
        <v>1090275</v>
      </c>
      <c r="C39" s="58">
        <v>1278482</v>
      </c>
      <c r="D39" s="80">
        <v>17.262342069661322</v>
      </c>
      <c r="F39" s="93">
        <v>870830</v>
      </c>
      <c r="G39" s="58">
        <v>1046306</v>
      </c>
      <c r="H39" s="80">
        <v>20.150431197822765</v>
      </c>
      <c r="J39" s="93">
        <v>219445</v>
      </c>
      <c r="K39" s="58">
        <v>232176</v>
      </c>
      <c r="L39" s="80">
        <v>5.8014536672059061</v>
      </c>
    </row>
    <row r="40" spans="1:12" x14ac:dyDescent="0.2">
      <c r="A40" s="47" t="s">
        <v>90</v>
      </c>
      <c r="B40" s="58">
        <v>319462</v>
      </c>
      <c r="C40" s="58">
        <v>240953</v>
      </c>
      <c r="D40" s="80">
        <v>-24.575379857385229</v>
      </c>
      <c r="F40" s="93">
        <v>319462</v>
      </c>
      <c r="G40" s="58">
        <v>240953</v>
      </c>
      <c r="H40" s="80">
        <v>-24.575379857385229</v>
      </c>
      <c r="J40" s="93"/>
      <c r="K40" s="58"/>
      <c r="L40" s="80"/>
    </row>
    <row r="41" spans="1:12" x14ac:dyDescent="0.2">
      <c r="A41" s="47" t="s">
        <v>25</v>
      </c>
      <c r="B41" s="58">
        <v>3660680</v>
      </c>
      <c r="C41" s="58">
        <v>3750307</v>
      </c>
      <c r="D41" s="80">
        <v>2.4483702481506167</v>
      </c>
      <c r="F41" s="93">
        <v>3660680</v>
      </c>
      <c r="G41" s="58">
        <v>3750307</v>
      </c>
      <c r="H41" s="80">
        <v>2.4483702481506167</v>
      </c>
      <c r="J41" s="93"/>
      <c r="K41" s="58"/>
      <c r="L41" s="80"/>
    </row>
    <row r="42" spans="1:12" x14ac:dyDescent="0.2">
      <c r="A42" s="47" t="s">
        <v>26</v>
      </c>
      <c r="B42" s="58">
        <v>2218303</v>
      </c>
      <c r="C42" s="58">
        <v>2516224</v>
      </c>
      <c r="D42" s="80">
        <v>13.430131050627439</v>
      </c>
      <c r="F42" s="93"/>
      <c r="G42" s="58"/>
      <c r="H42" s="80"/>
      <c r="J42" s="93">
        <v>2218303</v>
      </c>
      <c r="K42" s="58">
        <v>2516224</v>
      </c>
      <c r="L42" s="80">
        <v>13.430131050627439</v>
      </c>
    </row>
    <row r="43" spans="1:12" x14ac:dyDescent="0.2">
      <c r="A43" s="47" t="s">
        <v>86</v>
      </c>
      <c r="B43" s="58">
        <v>238090</v>
      </c>
      <c r="C43" s="58">
        <v>253980</v>
      </c>
      <c r="D43" s="80">
        <v>6.67394682683019</v>
      </c>
      <c r="F43" s="93"/>
      <c r="G43" s="58"/>
      <c r="H43" s="80"/>
      <c r="J43" s="93">
        <v>238090</v>
      </c>
      <c r="K43" s="58">
        <v>253980</v>
      </c>
      <c r="L43" s="80">
        <v>6.67394682683019</v>
      </c>
    </row>
    <row r="44" spans="1:12" x14ac:dyDescent="0.2">
      <c r="A44" s="47" t="s">
        <v>27</v>
      </c>
      <c r="B44" s="58">
        <v>365844</v>
      </c>
      <c r="C44" s="58">
        <v>369634</v>
      </c>
      <c r="D44" s="80">
        <v>1.0359606826953565</v>
      </c>
      <c r="F44" s="93"/>
      <c r="G44" s="58"/>
      <c r="H44" s="80"/>
      <c r="J44" s="93">
        <v>365844</v>
      </c>
      <c r="K44" s="58">
        <v>369634</v>
      </c>
      <c r="L44" s="80">
        <v>1.0359606826953565</v>
      </c>
    </row>
    <row r="45" spans="1:12" x14ac:dyDescent="0.2">
      <c r="A45" s="47" t="s">
        <v>28</v>
      </c>
      <c r="B45" s="58">
        <v>121458</v>
      </c>
      <c r="C45" s="58">
        <v>88638</v>
      </c>
      <c r="D45" s="80">
        <v>-27.021686508916662</v>
      </c>
      <c r="F45" s="93">
        <v>40621</v>
      </c>
      <c r="G45" s="58">
        <v>2148</v>
      </c>
      <c r="H45" s="80">
        <v>-94.712094729327191</v>
      </c>
      <c r="J45" s="93">
        <v>80837</v>
      </c>
      <c r="K45" s="58">
        <v>86490</v>
      </c>
      <c r="L45" s="80">
        <v>6.9930848497593923</v>
      </c>
    </row>
    <row r="46" spans="1:12" x14ac:dyDescent="0.2">
      <c r="A46" s="46" t="s">
        <v>34</v>
      </c>
      <c r="B46" s="59">
        <v>8946917</v>
      </c>
      <c r="C46" s="59">
        <v>9504777</v>
      </c>
      <c r="D46" s="81">
        <v>6.2352204675644138</v>
      </c>
      <c r="F46" s="94">
        <v>5824398</v>
      </c>
      <c r="G46" s="59">
        <v>6046273</v>
      </c>
      <c r="H46" s="81">
        <v>3.8094065687131957</v>
      </c>
      <c r="J46" s="94">
        <v>3122519</v>
      </c>
      <c r="K46" s="59">
        <v>3458504</v>
      </c>
      <c r="L46" s="81">
        <v>10.760062628922354</v>
      </c>
    </row>
    <row r="47" spans="1:12" x14ac:dyDescent="0.2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5" thickBot="1" x14ac:dyDescent="0.25">
      <c r="A48" s="78" t="s">
        <v>35</v>
      </c>
      <c r="B48" s="60">
        <v>67328822</v>
      </c>
      <c r="C48" s="60">
        <v>72290264</v>
      </c>
      <c r="D48" s="89">
        <v>7.3689719389416917</v>
      </c>
      <c r="F48" s="95">
        <v>42891867</v>
      </c>
      <c r="G48" s="60">
        <v>45393557</v>
      </c>
      <c r="H48" s="89">
        <v>5.8325509589032345</v>
      </c>
      <c r="J48" s="95">
        <v>24436955</v>
      </c>
      <c r="K48" s="60">
        <v>26896707</v>
      </c>
      <c r="L48" s="89">
        <v>10.065705813183353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tr">
        <f>+Innhold!B53</f>
        <v>Finans Norge / Skadeforsikringsstatistikk</v>
      </c>
      <c r="L55" s="188">
        <f>Innhold!H18</f>
        <v>5</v>
      </c>
    </row>
    <row r="56" spans="1:12" ht="12.75" customHeight="1" x14ac:dyDescent="0.2">
      <c r="A56" s="26" t="str">
        <f>+Innhold!B54</f>
        <v>Premiestatistikk skadeforsikring 4. kvartal 2021</v>
      </c>
      <c r="L56" s="186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5" thickBot="1" x14ac:dyDescent="0.3">
      <c r="A4" s="5" t="s">
        <v>48</v>
      </c>
      <c r="B4" s="102"/>
      <c r="C4" s="102" t="s">
        <v>104</v>
      </c>
      <c r="F4" s="102"/>
      <c r="G4" s="102" t="s">
        <v>91</v>
      </c>
      <c r="J4" s="102"/>
      <c r="K4" s="102" t="s">
        <v>92</v>
      </c>
    </row>
    <row r="5" spans="1:12" x14ac:dyDescent="0.2">
      <c r="A5" s="32"/>
      <c r="B5" s="191" t="s">
        <v>49</v>
      </c>
      <c r="C5" s="190"/>
      <c r="D5" s="36" t="s">
        <v>10</v>
      </c>
      <c r="F5" s="189" t="s">
        <v>49</v>
      </c>
      <c r="G5" s="190"/>
      <c r="H5" s="36" t="s">
        <v>10</v>
      </c>
      <c r="J5" s="189" t="s">
        <v>49</v>
      </c>
      <c r="K5" s="190"/>
      <c r="L5" s="36" t="s">
        <v>10</v>
      </c>
    </row>
    <row r="6" spans="1:12" ht="13.5" thickBot="1" x14ac:dyDescent="0.25">
      <c r="A6" s="33" t="s">
        <v>9</v>
      </c>
      <c r="B6" s="34" t="s">
        <v>154</v>
      </c>
      <c r="C6" s="65" t="s">
        <v>155</v>
      </c>
      <c r="D6" s="37" t="s">
        <v>11</v>
      </c>
      <c r="F6" s="97" t="s">
        <v>154</v>
      </c>
      <c r="G6" s="104" t="s">
        <v>155</v>
      </c>
      <c r="H6" s="37" t="s">
        <v>11</v>
      </c>
      <c r="J6" s="97" t="s">
        <v>154</v>
      </c>
      <c r="K6" s="65" t="s">
        <v>155</v>
      </c>
      <c r="L6" s="37" t="s">
        <v>11</v>
      </c>
    </row>
    <row r="7" spans="1:12" x14ac:dyDescent="0.2">
      <c r="A7" s="45" t="s">
        <v>12</v>
      </c>
      <c r="B7" s="196" t="s">
        <v>29</v>
      </c>
      <c r="C7" s="195"/>
      <c r="D7" s="35"/>
      <c r="F7" s="192" t="s">
        <v>29</v>
      </c>
      <c r="G7" s="193"/>
      <c r="H7" s="35"/>
      <c r="J7" s="194" t="s">
        <v>29</v>
      </c>
      <c r="K7" s="195"/>
      <c r="L7" s="35"/>
    </row>
    <row r="8" spans="1:12" x14ac:dyDescent="0.2">
      <c r="A8" s="47" t="s">
        <v>13</v>
      </c>
      <c r="B8" s="58">
        <v>3174208</v>
      </c>
      <c r="C8" s="58">
        <v>3247591</v>
      </c>
      <c r="D8" s="80">
        <v>2.311852279371736</v>
      </c>
      <c r="F8" s="93">
        <v>2796229</v>
      </c>
      <c r="G8" s="58">
        <v>2851323</v>
      </c>
      <c r="H8" s="80">
        <v>1.9702964242199048</v>
      </c>
      <c r="J8" s="93">
        <v>377979</v>
      </c>
      <c r="K8" s="58">
        <v>396268</v>
      </c>
      <c r="L8" s="80">
        <v>4.8386286010598472</v>
      </c>
    </row>
    <row r="9" spans="1:12" x14ac:dyDescent="0.2">
      <c r="A9" s="47" t="s">
        <v>14</v>
      </c>
      <c r="B9" s="58">
        <v>94076</v>
      </c>
      <c r="C9" s="58">
        <v>94193</v>
      </c>
      <c r="D9" s="80">
        <v>0.12436753263319018</v>
      </c>
      <c r="F9" s="93">
        <v>9756</v>
      </c>
      <c r="G9" s="58">
        <v>8272</v>
      </c>
      <c r="H9" s="80">
        <v>-15.211152111521114</v>
      </c>
      <c r="J9" s="93">
        <v>84320</v>
      </c>
      <c r="K9" s="58">
        <v>85921</v>
      </c>
      <c r="L9" s="80">
        <v>1.898719165085389</v>
      </c>
    </row>
    <row r="10" spans="1:12" x14ac:dyDescent="0.2">
      <c r="A10" s="47" t="s">
        <v>15</v>
      </c>
      <c r="B10" s="58">
        <v>334081</v>
      </c>
      <c r="C10" s="58">
        <v>343241</v>
      </c>
      <c r="D10" s="80">
        <v>2.7418500303818534</v>
      </c>
      <c r="F10" s="93">
        <v>327339</v>
      </c>
      <c r="G10" s="58">
        <v>335329</v>
      </c>
      <c r="H10" s="80">
        <v>2.4408946077308236</v>
      </c>
      <c r="J10" s="93">
        <v>6742</v>
      </c>
      <c r="K10" s="58">
        <v>7912</v>
      </c>
      <c r="L10" s="80">
        <v>17.353900919608424</v>
      </c>
    </row>
    <row r="11" spans="1:12" x14ac:dyDescent="0.2">
      <c r="A11" s="47" t="s">
        <v>16</v>
      </c>
      <c r="B11" s="58">
        <v>442322</v>
      </c>
      <c r="C11" s="58">
        <v>450999</v>
      </c>
      <c r="D11" s="80">
        <v>1.9616930652330202</v>
      </c>
      <c r="F11" s="93">
        <v>84898</v>
      </c>
      <c r="G11" s="58">
        <v>89705</v>
      </c>
      <c r="H11" s="80">
        <v>5.6620886239958539</v>
      </c>
      <c r="J11" s="93">
        <v>357424</v>
      </c>
      <c r="K11" s="58">
        <v>361294</v>
      </c>
      <c r="L11" s="80">
        <v>1.0827476610412283</v>
      </c>
    </row>
    <row r="12" spans="1:12" x14ac:dyDescent="0.2">
      <c r="A12" s="46" t="s">
        <v>4</v>
      </c>
      <c r="B12" s="59">
        <v>4600044</v>
      </c>
      <c r="C12" s="59">
        <v>4723521</v>
      </c>
      <c r="D12" s="81">
        <v>2.6842569331945518</v>
      </c>
      <c r="F12" s="94">
        <v>3685126</v>
      </c>
      <c r="G12" s="59">
        <v>3772953</v>
      </c>
      <c r="H12" s="81">
        <v>2.3832835023822794</v>
      </c>
      <c r="J12" s="94">
        <v>914918</v>
      </c>
      <c r="K12" s="59">
        <v>950568</v>
      </c>
      <c r="L12" s="81">
        <v>3.8965240600797011</v>
      </c>
    </row>
    <row r="13" spans="1:12" x14ac:dyDescent="0.2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">
      <c r="A14" s="46" t="s">
        <v>17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">
      <c r="A15" s="47" t="s">
        <v>13</v>
      </c>
      <c r="B15" s="58">
        <v>3134937</v>
      </c>
      <c r="C15" s="58">
        <v>3213600</v>
      </c>
      <c r="D15" s="80">
        <v>2.509237027729744</v>
      </c>
      <c r="F15" s="93">
        <v>2773028</v>
      </c>
      <c r="G15" s="58">
        <v>2832884</v>
      </c>
      <c r="H15" s="80">
        <v>2.1585068740741167</v>
      </c>
      <c r="J15" s="93">
        <v>361909</v>
      </c>
      <c r="K15" s="58">
        <v>380716</v>
      </c>
      <c r="L15" s="80">
        <v>5.1966101975911068</v>
      </c>
    </row>
    <row r="16" spans="1:12" x14ac:dyDescent="0.2">
      <c r="A16" s="47" t="s">
        <v>14</v>
      </c>
      <c r="B16" s="58">
        <v>71396</v>
      </c>
      <c r="C16" s="58">
        <v>72037</v>
      </c>
      <c r="D16" s="80">
        <v>0.89780940108689566</v>
      </c>
      <c r="F16" s="93">
        <v>2095</v>
      </c>
      <c r="G16" s="58">
        <v>2048</v>
      </c>
      <c r="H16" s="80">
        <v>-2.2434367541766109</v>
      </c>
      <c r="J16" s="93">
        <v>69301</v>
      </c>
      <c r="K16" s="58">
        <v>69989</v>
      </c>
      <c r="L16" s="80">
        <v>0.99277066708994099</v>
      </c>
    </row>
    <row r="17" spans="1:12" x14ac:dyDescent="0.2">
      <c r="A17" s="47" t="s">
        <v>15</v>
      </c>
      <c r="B17" s="58">
        <v>319860</v>
      </c>
      <c r="C17" s="58">
        <v>327181</v>
      </c>
      <c r="D17" s="80">
        <v>2.2888138560620273</v>
      </c>
      <c r="F17" s="93">
        <v>313549</v>
      </c>
      <c r="G17" s="58">
        <v>319614</v>
      </c>
      <c r="H17" s="80">
        <v>1.9343069185358588</v>
      </c>
      <c r="J17" s="93">
        <v>6311</v>
      </c>
      <c r="K17" s="58">
        <v>7567</v>
      </c>
      <c r="L17" s="80">
        <v>19.901758833782285</v>
      </c>
    </row>
    <row r="18" spans="1:12" x14ac:dyDescent="0.2">
      <c r="A18" s="47" t="s">
        <v>16</v>
      </c>
      <c r="B18" s="58">
        <v>400642</v>
      </c>
      <c r="C18" s="58">
        <v>408421</v>
      </c>
      <c r="D18" s="80">
        <v>1.9416336779468952</v>
      </c>
      <c r="F18" s="93">
        <v>82083</v>
      </c>
      <c r="G18" s="58">
        <v>87098</v>
      </c>
      <c r="H18" s="80">
        <v>6.1096694808912932</v>
      </c>
      <c r="J18" s="93">
        <v>318559</v>
      </c>
      <c r="K18" s="58">
        <v>321323</v>
      </c>
      <c r="L18" s="80">
        <v>0.867657168687747</v>
      </c>
    </row>
    <row r="19" spans="1:12" x14ac:dyDescent="0.2">
      <c r="A19" s="46" t="s">
        <v>4</v>
      </c>
      <c r="B19" s="59">
        <v>4187956</v>
      </c>
      <c r="C19" s="59">
        <v>4281801</v>
      </c>
      <c r="D19" s="81">
        <v>2.240830610445764</v>
      </c>
      <c r="F19" s="94">
        <v>3391873</v>
      </c>
      <c r="G19" s="59">
        <v>3453413</v>
      </c>
      <c r="H19" s="81">
        <v>1.8143367985770693</v>
      </c>
      <c r="J19" s="94">
        <v>796083</v>
      </c>
      <c r="K19" s="59">
        <v>828388</v>
      </c>
      <c r="L19" s="81">
        <v>4.0579939528918469</v>
      </c>
    </row>
    <row r="20" spans="1:12" x14ac:dyDescent="0.2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">
      <c r="A21" s="46" t="s">
        <v>93</v>
      </c>
      <c r="B21" s="59"/>
      <c r="C21" s="39"/>
      <c r="D21" s="38"/>
      <c r="F21" s="94"/>
      <c r="G21" s="105"/>
      <c r="H21" s="79"/>
      <c r="J21" s="192" t="s">
        <v>30</v>
      </c>
      <c r="K21" s="193"/>
      <c r="L21" s="38"/>
    </row>
    <row r="22" spans="1:12" x14ac:dyDescent="0.2">
      <c r="A22" s="47" t="s">
        <v>18</v>
      </c>
      <c r="B22" s="58"/>
      <c r="C22" s="58"/>
      <c r="D22" s="80"/>
      <c r="F22" s="93">
        <v>2334526</v>
      </c>
      <c r="G22" s="58">
        <v>2429835</v>
      </c>
      <c r="H22" s="80">
        <v>4.0825846445916643</v>
      </c>
      <c r="J22" s="93"/>
      <c r="K22" s="58"/>
      <c r="L22" s="80"/>
    </row>
    <row r="23" spans="1:12" x14ac:dyDescent="0.2">
      <c r="A23" s="47" t="s">
        <v>19</v>
      </c>
      <c r="B23" s="58"/>
      <c r="C23" s="58"/>
      <c r="D23" s="80"/>
      <c r="F23" s="93">
        <v>1366383</v>
      </c>
      <c r="G23" s="58">
        <v>1377621</v>
      </c>
      <c r="H23" s="80">
        <v>0.82246339423133918</v>
      </c>
      <c r="J23" s="93"/>
      <c r="K23" s="58"/>
      <c r="L23" s="80"/>
    </row>
    <row r="24" spans="1:12" x14ac:dyDescent="0.2">
      <c r="A24" s="47" t="s">
        <v>20</v>
      </c>
      <c r="B24" s="58"/>
      <c r="C24" s="58"/>
      <c r="D24" s="80"/>
      <c r="F24" s="93">
        <v>618507</v>
      </c>
      <c r="G24" s="58">
        <v>632324</v>
      </c>
      <c r="H24" s="80">
        <v>2.2339278294344282</v>
      </c>
      <c r="J24" s="93"/>
      <c r="K24" s="58"/>
      <c r="L24" s="80"/>
    </row>
    <row r="25" spans="1:12" x14ac:dyDescent="0.2">
      <c r="A25" s="47" t="s">
        <v>95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101</v>
      </c>
      <c r="B26" s="59"/>
      <c r="C26" s="59"/>
      <c r="D26" s="81"/>
      <c r="F26" s="94">
        <v>4319416</v>
      </c>
      <c r="G26" s="59">
        <v>4439780</v>
      </c>
      <c r="H26" s="81">
        <v>2.7865804080922052</v>
      </c>
      <c r="J26" s="94">
        <v>13127888</v>
      </c>
      <c r="K26" s="59">
        <v>13556878</v>
      </c>
      <c r="L26" s="81">
        <v>3.2677762028438999</v>
      </c>
    </row>
    <row r="27" spans="1:12" x14ac:dyDescent="0.2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">
      <c r="A28" s="46" t="s">
        <v>99</v>
      </c>
      <c r="B28" s="197" t="s">
        <v>31</v>
      </c>
      <c r="C28" s="193"/>
      <c r="D28" s="38"/>
      <c r="F28" s="192" t="s">
        <v>31</v>
      </c>
      <c r="G28" s="193"/>
      <c r="H28" s="38"/>
      <c r="J28" s="192" t="s">
        <v>31</v>
      </c>
      <c r="K28" s="193"/>
      <c r="L28" s="38"/>
    </row>
    <row r="29" spans="1:12" x14ac:dyDescent="0.2">
      <c r="A29" s="47" t="s">
        <v>96</v>
      </c>
      <c r="B29" s="58">
        <v>640789</v>
      </c>
      <c r="C29" s="58">
        <v>644504</v>
      </c>
      <c r="D29" s="80">
        <v>0.57975402199475956</v>
      </c>
      <c r="F29" s="93">
        <v>629886</v>
      </c>
      <c r="G29" s="58">
        <v>627985</v>
      </c>
      <c r="H29" s="80">
        <v>-0.3018006432910082</v>
      </c>
      <c r="J29" s="93">
        <v>10903</v>
      </c>
      <c r="K29" s="58">
        <v>16519</v>
      </c>
      <c r="L29" s="80">
        <v>51.508759057140239</v>
      </c>
    </row>
    <row r="30" spans="1:12" x14ac:dyDescent="0.2">
      <c r="A30" s="47" t="s">
        <v>52</v>
      </c>
      <c r="B30" s="58">
        <v>5609974</v>
      </c>
      <c r="C30" s="58">
        <v>5868705</v>
      </c>
      <c r="D30" s="80">
        <v>4.6119821589190968</v>
      </c>
      <c r="F30" s="93">
        <v>1363586</v>
      </c>
      <c r="G30" s="58">
        <v>1392688</v>
      </c>
      <c r="H30" s="80">
        <v>2.1342254907281242</v>
      </c>
      <c r="J30" s="93">
        <v>4246388</v>
      </c>
      <c r="K30" s="58">
        <v>4476017</v>
      </c>
      <c r="L30" s="80">
        <v>5.4076311443984864</v>
      </c>
    </row>
    <row r="31" spans="1:12" x14ac:dyDescent="0.2">
      <c r="A31" s="47" t="s">
        <v>53</v>
      </c>
      <c r="B31" s="58">
        <v>2055288</v>
      </c>
      <c r="C31" s="58">
        <v>2028797</v>
      </c>
      <c r="D31" s="80">
        <v>-1.2889191198508434</v>
      </c>
      <c r="F31" s="93"/>
      <c r="G31" s="58"/>
      <c r="H31" s="80"/>
      <c r="J31" s="93">
        <v>2055288</v>
      </c>
      <c r="K31" s="58">
        <v>2028797</v>
      </c>
      <c r="L31" s="80">
        <v>-1.2889191198508434</v>
      </c>
    </row>
    <row r="32" spans="1:12" x14ac:dyDescent="0.2">
      <c r="A32" s="47" t="s">
        <v>97</v>
      </c>
      <c r="B32" s="58">
        <v>648097</v>
      </c>
      <c r="C32" s="58">
        <v>696481</v>
      </c>
      <c r="D32" s="80">
        <v>7.4655491384777282</v>
      </c>
      <c r="F32" s="93">
        <v>65555</v>
      </c>
      <c r="G32" s="58">
        <v>75300</v>
      </c>
      <c r="H32" s="80">
        <v>14.865380215086569</v>
      </c>
      <c r="J32" s="93">
        <v>582542</v>
      </c>
      <c r="K32" s="58">
        <v>621181</v>
      </c>
      <c r="L32" s="80">
        <v>6.6328264743142986</v>
      </c>
    </row>
    <row r="33" spans="1:12" x14ac:dyDescent="0.2">
      <c r="A33" s="47" t="s">
        <v>98</v>
      </c>
      <c r="B33" s="58">
        <v>516164</v>
      </c>
      <c r="C33" s="58">
        <v>530386</v>
      </c>
      <c r="D33" s="80">
        <v>2.755325826675243</v>
      </c>
      <c r="F33" s="93">
        <v>455925</v>
      </c>
      <c r="G33" s="58">
        <v>452869</v>
      </c>
      <c r="H33" s="80">
        <v>-0.67028568295224</v>
      </c>
      <c r="J33" s="93">
        <v>60239</v>
      </c>
      <c r="K33" s="58">
        <v>77517</v>
      </c>
      <c r="L33" s="80">
        <v>28.682415046730522</v>
      </c>
    </row>
    <row r="34" spans="1:12" x14ac:dyDescent="0.2">
      <c r="A34" s="47" t="s">
        <v>89</v>
      </c>
      <c r="B34" s="58">
        <v>2808619</v>
      </c>
      <c r="C34" s="58">
        <v>2825213</v>
      </c>
      <c r="D34" s="80">
        <v>0.59082417373093321</v>
      </c>
      <c r="F34" s="93">
        <v>14908</v>
      </c>
      <c r="G34" s="58">
        <v>19704</v>
      </c>
      <c r="H34" s="80">
        <v>32.170646632680437</v>
      </c>
      <c r="J34" s="93">
        <v>2793711</v>
      </c>
      <c r="K34" s="58">
        <v>2805509</v>
      </c>
      <c r="L34" s="80">
        <v>0.4223056715601578</v>
      </c>
    </row>
    <row r="35" spans="1:12" x14ac:dyDescent="0.2">
      <c r="A35" s="46" t="s">
        <v>87</v>
      </c>
      <c r="B35" s="59">
        <v>12278931</v>
      </c>
      <c r="C35" s="59">
        <v>12594086</v>
      </c>
      <c r="D35" s="81">
        <v>2.5666322255577461</v>
      </c>
      <c r="F35" s="94">
        <v>2529860</v>
      </c>
      <c r="G35" s="59">
        <v>2568546</v>
      </c>
      <c r="H35" s="81">
        <v>1.5291755274995453</v>
      </c>
      <c r="J35" s="94">
        <v>9749071</v>
      </c>
      <c r="K35" s="59">
        <v>10025540</v>
      </c>
      <c r="L35" s="81">
        <v>2.8358496927553403</v>
      </c>
    </row>
    <row r="36" spans="1:12" x14ac:dyDescent="0.2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">
      <c r="A37" s="46" t="s">
        <v>100</v>
      </c>
      <c r="B37" s="197" t="s">
        <v>88</v>
      </c>
      <c r="C37" s="193"/>
      <c r="D37" s="38"/>
      <c r="F37" s="192" t="s">
        <v>88</v>
      </c>
      <c r="G37" s="193"/>
      <c r="H37" s="38"/>
      <c r="J37" s="192" t="s">
        <v>88</v>
      </c>
      <c r="K37" s="193"/>
      <c r="L37" s="38"/>
    </row>
    <row r="38" spans="1:12" x14ac:dyDescent="0.2">
      <c r="A38" s="47" t="s">
        <v>24</v>
      </c>
      <c r="B38" s="58">
        <v>335817</v>
      </c>
      <c r="C38" s="58">
        <v>337209</v>
      </c>
      <c r="D38" s="80">
        <v>0.41451147499977664</v>
      </c>
      <c r="F38" s="93">
        <v>335817</v>
      </c>
      <c r="G38" s="58">
        <v>337209</v>
      </c>
      <c r="H38" s="80">
        <v>0.41451147499977664</v>
      </c>
      <c r="J38" s="93"/>
      <c r="K38" s="58"/>
      <c r="L38" s="80"/>
    </row>
    <row r="39" spans="1:12" x14ac:dyDescent="0.2">
      <c r="A39" s="47" t="s">
        <v>94</v>
      </c>
      <c r="B39" s="58">
        <v>278555</v>
      </c>
      <c r="C39" s="58">
        <v>302653</v>
      </c>
      <c r="D39" s="80">
        <v>8.6510742941250385</v>
      </c>
      <c r="F39" s="93">
        <v>250414</v>
      </c>
      <c r="G39" s="58">
        <v>276549</v>
      </c>
      <c r="H39" s="80">
        <v>10.436716796984195</v>
      </c>
      <c r="J39" s="93">
        <v>28141</v>
      </c>
      <c r="K39" s="58">
        <v>26104</v>
      </c>
      <c r="L39" s="80">
        <v>-7.2385487367186663</v>
      </c>
    </row>
    <row r="40" spans="1:12" x14ac:dyDescent="0.2">
      <c r="A40" s="47" t="s">
        <v>90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">
      <c r="A41" s="47" t="s">
        <v>25</v>
      </c>
      <c r="B41" s="58">
        <v>3188261</v>
      </c>
      <c r="C41" s="58">
        <v>4480904</v>
      </c>
      <c r="D41" s="80">
        <v>40.543826242581773</v>
      </c>
      <c r="F41" s="93">
        <v>3188261</v>
      </c>
      <c r="G41" s="58">
        <v>4480904</v>
      </c>
      <c r="H41" s="80">
        <v>40.543826242581773</v>
      </c>
      <c r="J41" s="93"/>
      <c r="K41" s="58"/>
      <c r="L41" s="80"/>
    </row>
    <row r="42" spans="1:12" x14ac:dyDescent="0.2">
      <c r="A42" s="47" t="s">
        <v>26</v>
      </c>
      <c r="B42" s="58">
        <v>280794</v>
      </c>
      <c r="C42" s="58">
        <v>293686</v>
      </c>
      <c r="D42" s="80">
        <v>4.5912661951466198</v>
      </c>
      <c r="F42" s="93"/>
      <c r="G42" s="58"/>
      <c r="H42" s="80"/>
      <c r="J42" s="93">
        <v>280794</v>
      </c>
      <c r="K42" s="58">
        <v>293686</v>
      </c>
      <c r="L42" s="80">
        <v>4.5912661951466198</v>
      </c>
    </row>
    <row r="43" spans="1:12" x14ac:dyDescent="0.2">
      <c r="A43" s="47" t="s">
        <v>86</v>
      </c>
      <c r="B43" s="58">
        <v>517</v>
      </c>
      <c r="C43" s="58">
        <v>488</v>
      </c>
      <c r="D43" s="80">
        <v>-5.6092843326885884</v>
      </c>
      <c r="F43" s="93"/>
      <c r="G43" s="58"/>
      <c r="H43" s="35"/>
      <c r="J43" s="93">
        <v>517</v>
      </c>
      <c r="K43" s="58">
        <v>488</v>
      </c>
      <c r="L43" s="80">
        <v>-5.6092843326885884</v>
      </c>
    </row>
    <row r="44" spans="1:12" x14ac:dyDescent="0.2">
      <c r="A44" s="47" t="s">
        <v>27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">
      <c r="A45" s="47" t="s">
        <v>28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5" thickBot="1" x14ac:dyDescent="0.25">
      <c r="A46" s="78" t="s">
        <v>34</v>
      </c>
      <c r="B46" s="60">
        <v>4083944</v>
      </c>
      <c r="C46" s="60">
        <v>5414940</v>
      </c>
      <c r="D46" s="89">
        <v>32.590946398873243</v>
      </c>
      <c r="F46" s="95">
        <v>3774492</v>
      </c>
      <c r="G46" s="60">
        <v>5094662</v>
      </c>
      <c r="H46" s="88">
        <v>34.976097445696006</v>
      </c>
      <c r="J46" s="95">
        <v>309452</v>
      </c>
      <c r="K46" s="60">
        <v>320278</v>
      </c>
      <c r="L46" s="88">
        <v>3.498442407869395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tr">
        <f>+Innhold!B53</f>
        <v>Finans Norge / Skadeforsikringsstatistikk</v>
      </c>
      <c r="B55" s="62"/>
      <c r="C55" s="62"/>
      <c r="D55" s="62"/>
      <c r="E55" s="62"/>
      <c r="L55" s="188">
        <f>Innhold!H19</f>
        <v>6</v>
      </c>
    </row>
    <row r="56" spans="1:12" ht="12.75" customHeight="1" x14ac:dyDescent="0.2">
      <c r="A56" s="26" t="str">
        <f>+Innhold!B54</f>
        <v>Premiestatistikk skadeforsikring 4. kvartal 2021</v>
      </c>
      <c r="L56" s="186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3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102"/>
      <c r="C4" s="102"/>
      <c r="D4" s="198" t="s">
        <v>104</v>
      </c>
      <c r="E4" s="198"/>
      <c r="F4" s="102"/>
      <c r="G4" s="102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13260941</v>
      </c>
      <c r="C7" s="18">
        <v>14349722</v>
      </c>
      <c r="D7" s="18">
        <v>15608898</v>
      </c>
      <c r="E7" s="84">
        <v>21.116326636456115</v>
      </c>
      <c r="F7" s="85">
        <v>21.312896280882502</v>
      </c>
      <c r="G7" s="83">
        <v>21.591978139684205</v>
      </c>
      <c r="I7" s="100">
        <v>7632676</v>
      </c>
      <c r="J7" s="18">
        <v>8040143</v>
      </c>
      <c r="K7" s="18">
        <v>8517394</v>
      </c>
      <c r="L7" s="84">
        <v>18.881855767668458</v>
      </c>
      <c r="M7" s="85">
        <v>18.745145787195508</v>
      </c>
      <c r="N7" s="83">
        <v>18.763442574019923</v>
      </c>
      <c r="P7" s="100">
        <v>5628265</v>
      </c>
      <c r="Q7" s="18">
        <v>6309579</v>
      </c>
      <c r="R7" s="18">
        <v>7091504</v>
      </c>
      <c r="S7" s="84">
        <v>25.152983314856058</v>
      </c>
      <c r="T7" s="85">
        <v>25.819824933180094</v>
      </c>
      <c r="U7" s="83">
        <v>26.365695993937102</v>
      </c>
    </row>
    <row r="8" spans="1:21" x14ac:dyDescent="0.2">
      <c r="A8" s="17" t="s">
        <v>157</v>
      </c>
      <c r="B8" s="18">
        <v>1945674</v>
      </c>
      <c r="C8" s="18">
        <v>2452956</v>
      </c>
      <c r="D8" s="18">
        <v>3426011</v>
      </c>
      <c r="E8" s="84">
        <v>3.098233203213868</v>
      </c>
      <c r="F8" s="85">
        <v>3.6432480580159265</v>
      </c>
      <c r="G8" s="83">
        <v>4.7392426177887526</v>
      </c>
      <c r="I8" s="100">
        <v>1500971</v>
      </c>
      <c r="J8" s="18">
        <v>1912780</v>
      </c>
      <c r="K8" s="18">
        <v>2725009</v>
      </c>
      <c r="L8" s="84">
        <v>3.7131299603773424</v>
      </c>
      <c r="M8" s="85">
        <v>4.4595400801741736</v>
      </c>
      <c r="N8" s="83">
        <v>6.0030744010653319</v>
      </c>
      <c r="P8" s="100">
        <v>444703</v>
      </c>
      <c r="Q8" s="18">
        <v>540176</v>
      </c>
      <c r="R8" s="18">
        <v>701002</v>
      </c>
      <c r="S8" s="84">
        <v>1.9873988056828229</v>
      </c>
      <c r="T8" s="85">
        <v>2.21048817252395</v>
      </c>
      <c r="U8" s="83">
        <v>2.6062744409566569</v>
      </c>
    </row>
    <row r="9" spans="1:21" x14ac:dyDescent="0.2">
      <c r="A9" s="17" t="s">
        <v>82</v>
      </c>
      <c r="B9" s="18">
        <v>16083289</v>
      </c>
      <c r="C9" s="18">
        <v>17467169</v>
      </c>
      <c r="D9" s="18">
        <v>18904120</v>
      </c>
      <c r="E9" s="84">
        <v>25.610549350345622</v>
      </c>
      <c r="F9" s="85">
        <v>25.943078285255012</v>
      </c>
      <c r="G9" s="83">
        <v>26.150298745623616</v>
      </c>
      <c r="I9" s="100">
        <v>9560373</v>
      </c>
      <c r="J9" s="18">
        <v>10292645</v>
      </c>
      <c r="K9" s="18">
        <v>10772561</v>
      </c>
      <c r="L9" s="84">
        <v>23.650628438978909</v>
      </c>
      <c r="M9" s="85">
        <v>23.996728797093397</v>
      </c>
      <c r="N9" s="83">
        <v>23.731475812745849</v>
      </c>
      <c r="P9" s="100">
        <v>6522916</v>
      </c>
      <c r="Q9" s="18">
        <v>7174524</v>
      </c>
      <c r="R9" s="18">
        <v>8131559</v>
      </c>
      <c r="S9" s="84">
        <v>29.151221080067767</v>
      </c>
      <c r="T9" s="85">
        <v>29.359320750068903</v>
      </c>
      <c r="U9" s="83">
        <v>30.232544824167508</v>
      </c>
    </row>
    <row r="10" spans="1:21" x14ac:dyDescent="0.2">
      <c r="A10" s="17" t="s">
        <v>84</v>
      </c>
      <c r="B10" s="18">
        <v>8319115</v>
      </c>
      <c r="C10" s="18">
        <v>8880651</v>
      </c>
      <c r="D10" s="18">
        <v>9540144</v>
      </c>
      <c r="E10" s="84">
        <v>13.247110417446365</v>
      </c>
      <c r="F10" s="85">
        <v>13.189969371512248</v>
      </c>
      <c r="G10" s="83">
        <v>13.196997039601349</v>
      </c>
      <c r="I10" s="100">
        <v>5325088</v>
      </c>
      <c r="J10" s="18">
        <v>5838452</v>
      </c>
      <c r="K10" s="18">
        <v>6375648</v>
      </c>
      <c r="L10" s="84">
        <v>13.173301679010361</v>
      </c>
      <c r="M10" s="85">
        <v>13.612025795006778</v>
      </c>
      <c r="N10" s="83">
        <v>14.045270785895893</v>
      </c>
      <c r="P10" s="100">
        <v>2994027</v>
      </c>
      <c r="Q10" s="18">
        <v>3042199</v>
      </c>
      <c r="R10" s="18">
        <v>3164496</v>
      </c>
      <c r="S10" s="84">
        <v>13.380448712921039</v>
      </c>
      <c r="T10" s="85">
        <v>12.449173802546184</v>
      </c>
      <c r="U10" s="83">
        <v>11.765365923791339</v>
      </c>
    </row>
    <row r="11" spans="1:21" x14ac:dyDescent="0.2">
      <c r="A11" s="17" t="s">
        <v>152</v>
      </c>
      <c r="B11" s="18">
        <v>8822592</v>
      </c>
      <c r="C11" s="18">
        <v>9477430</v>
      </c>
      <c r="D11" s="18">
        <v>10046772</v>
      </c>
      <c r="E11" s="84">
        <v>14.048832164488525</v>
      </c>
      <c r="F11" s="85">
        <v>14.076334203500545</v>
      </c>
      <c r="G11" s="83">
        <v>13.897821703901926</v>
      </c>
      <c r="I11" s="100">
        <v>7775198</v>
      </c>
      <c r="J11" s="18">
        <v>8252826</v>
      </c>
      <c r="K11" s="18">
        <v>8626923</v>
      </c>
      <c r="L11" s="84">
        <v>19.234429340517565</v>
      </c>
      <c r="M11" s="85">
        <v>19.241004361036559</v>
      </c>
      <c r="N11" s="83">
        <v>19.004730120620422</v>
      </c>
      <c r="P11" s="100">
        <v>1047394</v>
      </c>
      <c r="Q11" s="18">
        <v>1224604</v>
      </c>
      <c r="R11" s="18">
        <v>1419849</v>
      </c>
      <c r="S11" s="84">
        <v>4.6808534790171299</v>
      </c>
      <c r="T11" s="85">
        <v>5.0112790239209426</v>
      </c>
      <c r="U11" s="83">
        <v>5.2788952937621696</v>
      </c>
    </row>
    <row r="12" spans="1:21" x14ac:dyDescent="0.2">
      <c r="A12" s="17" t="s">
        <v>158</v>
      </c>
      <c r="B12" s="18">
        <v>463483</v>
      </c>
      <c r="C12" s="18">
        <v>612007</v>
      </c>
      <c r="D12" s="18">
        <v>665189</v>
      </c>
      <c r="E12" s="84">
        <v>0.7380364951811933</v>
      </c>
      <c r="F12" s="85">
        <v>0.90898218893537153</v>
      </c>
      <c r="G12" s="83">
        <v>0.92016402098075056</v>
      </c>
      <c r="I12" s="100">
        <v>463483</v>
      </c>
      <c r="J12" s="18">
        <v>612007</v>
      </c>
      <c r="K12" s="18">
        <v>639821</v>
      </c>
      <c r="L12" s="84">
        <v>1.1465728607851662</v>
      </c>
      <c r="M12" s="85">
        <v>1.4268602483543091</v>
      </c>
      <c r="N12" s="83">
        <v>1.4094973874816639</v>
      </c>
      <c r="P12" s="100">
        <v>0</v>
      </c>
      <c r="Q12" s="18">
        <v>0</v>
      </c>
      <c r="R12" s="18">
        <v>25368</v>
      </c>
      <c r="S12" s="84" t="s">
        <v>153</v>
      </c>
      <c r="T12" s="85" t="s">
        <v>153</v>
      </c>
      <c r="U12" s="83">
        <v>9.4316378581214416E-2</v>
      </c>
    </row>
    <row r="13" spans="1:21" x14ac:dyDescent="0.2">
      <c r="A13" s="17" t="s">
        <v>159</v>
      </c>
      <c r="B13" s="18">
        <v>914220</v>
      </c>
      <c r="C13" s="18">
        <v>976838</v>
      </c>
      <c r="D13" s="18">
        <v>1032126</v>
      </c>
      <c r="E13" s="84">
        <v>1.4557766404043957</v>
      </c>
      <c r="F13" s="85">
        <v>1.4508467116801775</v>
      </c>
      <c r="G13" s="83">
        <v>1.4277524287364616</v>
      </c>
      <c r="I13" s="100">
        <v>893690</v>
      </c>
      <c r="J13" s="18">
        <v>955550</v>
      </c>
      <c r="K13" s="18">
        <v>1009792</v>
      </c>
      <c r="L13" s="84">
        <v>2.2108269342243303</v>
      </c>
      <c r="M13" s="85">
        <v>2.2278116268522421</v>
      </c>
      <c r="N13" s="83">
        <v>2.2245271504059487</v>
      </c>
      <c r="P13" s="100">
        <v>20530</v>
      </c>
      <c r="Q13" s="18">
        <v>21288</v>
      </c>
      <c r="R13" s="18">
        <v>22334</v>
      </c>
      <c r="S13" s="84">
        <v>9.174954403426186E-2</v>
      </c>
      <c r="T13" s="85">
        <v>8.71139632576972E-2</v>
      </c>
      <c r="U13" s="83">
        <v>8.3036187292370028E-2</v>
      </c>
    </row>
    <row r="14" spans="1:21" x14ac:dyDescent="0.2">
      <c r="A14" s="17" t="s">
        <v>160</v>
      </c>
      <c r="B14" s="18">
        <v>1354241</v>
      </c>
      <c r="C14" s="18">
        <v>1433649</v>
      </c>
      <c r="D14" s="18">
        <v>1360981</v>
      </c>
      <c r="E14" s="84">
        <v>2.1564529470782627</v>
      </c>
      <c r="F14" s="85">
        <v>2.129324347899626</v>
      </c>
      <c r="G14" s="83">
        <v>1.8826615434687028</v>
      </c>
      <c r="I14" s="100">
        <v>616069</v>
      </c>
      <c r="J14" s="18">
        <v>624260</v>
      </c>
      <c r="K14" s="18">
        <v>639816</v>
      </c>
      <c r="L14" s="84">
        <v>1.5240429439074499</v>
      </c>
      <c r="M14" s="85">
        <v>1.4554274356954431</v>
      </c>
      <c r="N14" s="83">
        <v>1.4094863727026283</v>
      </c>
      <c r="P14" s="100">
        <v>738172</v>
      </c>
      <c r="Q14" s="18">
        <v>809389</v>
      </c>
      <c r="R14" s="18">
        <v>721165</v>
      </c>
      <c r="S14" s="84">
        <v>3.2989256901538795</v>
      </c>
      <c r="T14" s="85">
        <v>3.3121516162713398</v>
      </c>
      <c r="U14" s="83">
        <v>2.6812390081804436</v>
      </c>
    </row>
    <row r="15" spans="1:21" x14ac:dyDescent="0.2">
      <c r="A15" s="17" t="s">
        <v>161</v>
      </c>
      <c r="B15" s="18">
        <v>1632009</v>
      </c>
      <c r="C15" s="18">
        <v>1294837</v>
      </c>
      <c r="D15" s="18">
        <v>1255135</v>
      </c>
      <c r="E15" s="84">
        <v>2.5987624194720498</v>
      </c>
      <c r="F15" s="85">
        <v>1.9231540988493754</v>
      </c>
      <c r="G15" s="83">
        <v>1.7362434863981131</v>
      </c>
      <c r="I15" s="100">
        <v>418927</v>
      </c>
      <c r="J15" s="18">
        <v>259294</v>
      </c>
      <c r="K15" s="18">
        <v>194661</v>
      </c>
      <c r="L15" s="84">
        <v>1.036349399762553</v>
      </c>
      <c r="M15" s="85">
        <v>0.60452952537598792</v>
      </c>
      <c r="N15" s="83">
        <v>0.4288295803741487</v>
      </c>
      <c r="P15" s="100">
        <v>1213082</v>
      </c>
      <c r="Q15" s="18">
        <v>1035543</v>
      </c>
      <c r="R15" s="18">
        <v>1060474</v>
      </c>
      <c r="S15" s="84">
        <v>5.4213210119907673</v>
      </c>
      <c r="T15" s="85">
        <v>4.2376106188352844</v>
      </c>
      <c r="U15" s="83">
        <v>3.9427651868312354</v>
      </c>
    </row>
    <row r="16" spans="1:21" x14ac:dyDescent="0.2">
      <c r="A16" s="17" t="s">
        <v>162</v>
      </c>
      <c r="B16" s="18">
        <v>1354630</v>
      </c>
      <c r="C16" s="18">
        <v>1524758</v>
      </c>
      <c r="D16" s="18">
        <v>1690529</v>
      </c>
      <c r="E16" s="84">
        <v>2.1570723790674089</v>
      </c>
      <c r="F16" s="85">
        <v>2.2646438103432138</v>
      </c>
      <c r="G16" s="83">
        <v>2.3385292935159292</v>
      </c>
      <c r="I16" s="100">
        <v>656321</v>
      </c>
      <c r="J16" s="18">
        <v>749173</v>
      </c>
      <c r="K16" s="18">
        <v>821520</v>
      </c>
      <c r="L16" s="84">
        <v>1.623619089725796</v>
      </c>
      <c r="M16" s="85">
        <v>1.7466551409384907</v>
      </c>
      <c r="N16" s="83">
        <v>1.8097722546836328</v>
      </c>
      <c r="P16" s="100">
        <v>698309</v>
      </c>
      <c r="Q16" s="18">
        <v>775585</v>
      </c>
      <c r="R16" s="18">
        <v>869009</v>
      </c>
      <c r="S16" s="84">
        <v>3.1207760518763452</v>
      </c>
      <c r="T16" s="85">
        <v>3.173820142485019</v>
      </c>
      <c r="U16" s="83">
        <v>3.2309122451309746</v>
      </c>
    </row>
    <row r="17" spans="1:21" x14ac:dyDescent="0.2">
      <c r="A17" s="17" t="s">
        <v>163</v>
      </c>
      <c r="B17" s="18">
        <v>713419</v>
      </c>
      <c r="C17" s="18">
        <v>901624</v>
      </c>
      <c r="D17" s="18">
        <v>990927</v>
      </c>
      <c r="E17" s="84">
        <v>1.1360271215032089</v>
      </c>
      <c r="F17" s="85">
        <v>1.3391352666173189</v>
      </c>
      <c r="G17" s="83">
        <v>1.3707613517637727</v>
      </c>
      <c r="I17" s="100">
        <v>107710</v>
      </c>
      <c r="J17" s="18">
        <v>0</v>
      </c>
      <c r="K17" s="18">
        <v>0</v>
      </c>
      <c r="L17" s="84">
        <v>0.26645500015139773</v>
      </c>
      <c r="M17" s="85" t="s">
        <v>153</v>
      </c>
      <c r="N17" s="83" t="s">
        <v>153</v>
      </c>
      <c r="P17" s="100">
        <v>605709</v>
      </c>
      <c r="Q17" s="18">
        <v>901624</v>
      </c>
      <c r="R17" s="18">
        <v>990927</v>
      </c>
      <c r="S17" s="84">
        <v>2.7069422585216132</v>
      </c>
      <c r="T17" s="85">
        <v>3.6895922589373349</v>
      </c>
      <c r="U17" s="83">
        <v>3.6841945000925205</v>
      </c>
    </row>
    <row r="18" spans="1:21" x14ac:dyDescent="0.2">
      <c r="A18" s="17" t="s">
        <v>164</v>
      </c>
      <c r="B18" s="18">
        <v>179066</v>
      </c>
      <c r="C18" s="18">
        <v>199426</v>
      </c>
      <c r="D18" s="18">
        <v>216555</v>
      </c>
      <c r="E18" s="84">
        <v>0.28513935364644566</v>
      </c>
      <c r="F18" s="85">
        <v>0.29619707292665837</v>
      </c>
      <c r="G18" s="83">
        <v>0.2995631610917896</v>
      </c>
      <c r="I18" s="100">
        <v>179066</v>
      </c>
      <c r="J18" s="18">
        <v>199426</v>
      </c>
      <c r="K18" s="18">
        <v>216555</v>
      </c>
      <c r="L18" s="84">
        <v>0.44297679934184553</v>
      </c>
      <c r="M18" s="85">
        <v>0.4649506163954113</v>
      </c>
      <c r="N18" s="83">
        <v>0.47706109481572462</v>
      </c>
      <c r="P18" s="100">
        <v>0</v>
      </c>
      <c r="Q18" s="18">
        <v>0</v>
      </c>
      <c r="R18" s="18">
        <v>0</v>
      </c>
      <c r="S18" s="84" t="s">
        <v>153</v>
      </c>
      <c r="T18" s="85" t="s">
        <v>153</v>
      </c>
      <c r="U18" s="83" t="s">
        <v>153</v>
      </c>
    </row>
    <row r="19" spans="1:21" x14ac:dyDescent="0.2">
      <c r="A19" s="17" t="s">
        <v>165</v>
      </c>
      <c r="B19" s="18">
        <v>49787</v>
      </c>
      <c r="C19" s="18">
        <v>50560</v>
      </c>
      <c r="D19" s="18">
        <v>49969</v>
      </c>
      <c r="E19" s="84">
        <v>7.9279332759963309E-2</v>
      </c>
      <c r="F19" s="85">
        <v>7.5094140218285713E-2</v>
      </c>
      <c r="G19" s="83">
        <v>6.9122724465358151E-2</v>
      </c>
      <c r="I19" s="100">
        <v>48975</v>
      </c>
      <c r="J19" s="18">
        <v>49517</v>
      </c>
      <c r="K19" s="18">
        <v>49969</v>
      </c>
      <c r="L19" s="84">
        <v>0.12115526536454092</v>
      </c>
      <c r="M19" s="85">
        <v>0.11544612874976974</v>
      </c>
      <c r="N19" s="83">
        <v>0.11007949872709909</v>
      </c>
      <c r="P19" s="100">
        <v>812</v>
      </c>
      <c r="Q19" s="18">
        <v>1043</v>
      </c>
      <c r="R19" s="18">
        <v>0</v>
      </c>
      <c r="S19" s="84">
        <v>3.6288665248816673E-3</v>
      </c>
      <c r="T19" s="85">
        <v>4.2681258773852966E-3</v>
      </c>
      <c r="U19" s="83" t="s">
        <v>153</v>
      </c>
    </row>
    <row r="20" spans="1:21" x14ac:dyDescent="0.2">
      <c r="A20" s="17" t="s">
        <v>166</v>
      </c>
      <c r="B20" s="18">
        <v>74180</v>
      </c>
      <c r="C20" s="18">
        <v>71279</v>
      </c>
      <c r="D20" s="18">
        <v>68734</v>
      </c>
      <c r="E20" s="84">
        <v>0.11812201787884544</v>
      </c>
      <c r="F20" s="85">
        <v>0.10586699407870229</v>
      </c>
      <c r="G20" s="83">
        <v>9.5080576825670463E-2</v>
      </c>
      <c r="I20" s="100">
        <v>0</v>
      </c>
      <c r="J20" s="18">
        <v>0</v>
      </c>
      <c r="K20" s="18">
        <v>0</v>
      </c>
      <c r="L20" s="84" t="s">
        <v>153</v>
      </c>
      <c r="M20" s="85" t="s">
        <v>153</v>
      </c>
      <c r="N20" s="83" t="s">
        <v>153</v>
      </c>
      <c r="P20" s="100">
        <v>74180</v>
      </c>
      <c r="Q20" s="18">
        <v>71279</v>
      </c>
      <c r="R20" s="18">
        <v>68734</v>
      </c>
      <c r="S20" s="84">
        <v>0.33151393942822915</v>
      </c>
      <c r="T20" s="85">
        <v>0.29168527748240319</v>
      </c>
      <c r="U20" s="83">
        <v>0.25554801188115706</v>
      </c>
    </row>
    <row r="21" spans="1:21" x14ac:dyDescent="0.2">
      <c r="A21" s="17" t="s">
        <v>167</v>
      </c>
      <c r="B21" s="18">
        <v>2714014</v>
      </c>
      <c r="C21" s="18">
        <v>2835255</v>
      </c>
      <c r="D21" s="18">
        <v>2976298</v>
      </c>
      <c r="E21" s="84">
        <v>4.3217148858376495</v>
      </c>
      <c r="F21" s="85">
        <v>4.2110568932870978</v>
      </c>
      <c r="G21" s="83">
        <v>4.1171491640976718</v>
      </c>
      <c r="I21" s="100">
        <v>1893526</v>
      </c>
      <c r="J21" s="18">
        <v>1951228</v>
      </c>
      <c r="K21" s="18">
        <v>1992013</v>
      </c>
      <c r="L21" s="84">
        <v>4.6842398163278753</v>
      </c>
      <c r="M21" s="85">
        <v>4.5491794516662099</v>
      </c>
      <c r="N21" s="83">
        <v>4.3883166062531735</v>
      </c>
      <c r="P21" s="100">
        <v>820488</v>
      </c>
      <c r="Q21" s="18">
        <v>884027</v>
      </c>
      <c r="R21" s="18">
        <v>984285</v>
      </c>
      <c r="S21" s="84">
        <v>3.6667997995900365</v>
      </c>
      <c r="T21" s="85">
        <v>3.6175824688468756</v>
      </c>
      <c r="U21" s="83">
        <v>3.6595000272709965</v>
      </c>
    </row>
    <row r="22" spans="1:21" x14ac:dyDescent="0.2">
      <c r="A22" s="17" t="s">
        <v>168</v>
      </c>
      <c r="B22" s="18">
        <v>0</v>
      </c>
      <c r="C22" s="18">
        <v>0</v>
      </c>
      <c r="D22" s="18">
        <v>27836</v>
      </c>
      <c r="E22" s="84" t="s">
        <v>153</v>
      </c>
      <c r="F22" s="85" t="s">
        <v>153</v>
      </c>
      <c r="G22" s="83">
        <v>3.850587680797514E-2</v>
      </c>
      <c r="I22" s="100">
        <v>0</v>
      </c>
      <c r="J22" s="18">
        <v>0</v>
      </c>
      <c r="K22" s="18">
        <v>4578</v>
      </c>
      <c r="L22" s="84" t="s">
        <v>153</v>
      </c>
      <c r="M22" s="85" t="s">
        <v>153</v>
      </c>
      <c r="N22" s="83">
        <v>1.0085131685097953E-2</v>
      </c>
      <c r="P22" s="100">
        <v>0</v>
      </c>
      <c r="Q22" s="18">
        <v>0</v>
      </c>
      <c r="R22" s="18">
        <v>23258</v>
      </c>
      <c r="S22" s="84" t="s">
        <v>153</v>
      </c>
      <c r="T22" s="85" t="s">
        <v>153</v>
      </c>
      <c r="U22" s="83">
        <v>8.6471552075129493E-2</v>
      </c>
    </row>
    <row r="23" spans="1:21" x14ac:dyDescent="0.2">
      <c r="A23" s="17" t="s">
        <v>169</v>
      </c>
      <c r="B23" s="18">
        <v>91732</v>
      </c>
      <c r="C23" s="18">
        <v>91199</v>
      </c>
      <c r="D23" s="18">
        <v>96386</v>
      </c>
      <c r="E23" s="84">
        <v>0.14607129878757413</v>
      </c>
      <c r="F23" s="85">
        <v>0.1354531347659699</v>
      </c>
      <c r="G23" s="83">
        <v>0.13333192419936382</v>
      </c>
      <c r="I23" s="100">
        <v>0</v>
      </c>
      <c r="J23" s="18">
        <v>0</v>
      </c>
      <c r="K23" s="18">
        <v>0</v>
      </c>
      <c r="L23" s="84" t="s">
        <v>153</v>
      </c>
      <c r="M23" s="85" t="s">
        <v>153</v>
      </c>
      <c r="N23" s="83" t="s">
        <v>153</v>
      </c>
      <c r="P23" s="100">
        <v>91732</v>
      </c>
      <c r="Q23" s="18">
        <v>91199</v>
      </c>
      <c r="R23" s="18">
        <v>96386</v>
      </c>
      <c r="S23" s="84">
        <v>0.40995466017296195</v>
      </c>
      <c r="T23" s="85">
        <v>0.37320116192872638</v>
      </c>
      <c r="U23" s="83">
        <v>0.35835613631066437</v>
      </c>
    </row>
    <row r="24" spans="1:21" x14ac:dyDescent="0.2">
      <c r="A24" s="17" t="s">
        <v>170</v>
      </c>
      <c r="B24" s="18">
        <v>2188799</v>
      </c>
      <c r="C24" s="18">
        <v>2224149</v>
      </c>
      <c r="D24" s="18">
        <v>2378915</v>
      </c>
      <c r="E24" s="84">
        <v>3.4853781964302915</v>
      </c>
      <c r="F24" s="85">
        <v>3.3034129128235752</v>
      </c>
      <c r="G24" s="83">
        <v>3.2907820062740401</v>
      </c>
      <c r="I24" s="100">
        <v>1850635</v>
      </c>
      <c r="J24" s="18">
        <v>1847680</v>
      </c>
      <c r="K24" s="18">
        <v>1948571</v>
      </c>
      <c r="L24" s="84">
        <v>4.5781352632548682</v>
      </c>
      <c r="M24" s="85">
        <v>4.3077630544737069</v>
      </c>
      <c r="N24" s="83">
        <v>4.2926158000792931</v>
      </c>
      <c r="P24" s="100">
        <v>338164</v>
      </c>
      <c r="Q24" s="18">
        <v>376469</v>
      </c>
      <c r="R24" s="18">
        <v>430344</v>
      </c>
      <c r="S24" s="84">
        <v>1.5112709600001037</v>
      </c>
      <c r="T24" s="85">
        <v>1.5405724649409061</v>
      </c>
      <c r="U24" s="83">
        <v>1.5999876862249345</v>
      </c>
    </row>
    <row r="25" spans="1:21" x14ac:dyDescent="0.2">
      <c r="A25" s="17" t="s">
        <v>171</v>
      </c>
      <c r="B25" s="18">
        <v>327758</v>
      </c>
      <c r="C25" s="18">
        <v>358054</v>
      </c>
      <c r="D25" s="18">
        <v>449095</v>
      </c>
      <c r="E25" s="84">
        <v>0.52191205629461612</v>
      </c>
      <c r="F25" s="85">
        <v>0.53179899686942389</v>
      </c>
      <c r="G25" s="83">
        <v>0.62123856678680822</v>
      </c>
      <c r="H25"/>
      <c r="I25" s="100">
        <v>66060</v>
      </c>
      <c r="J25" s="18">
        <v>72348</v>
      </c>
      <c r="K25" s="18">
        <v>127212</v>
      </c>
      <c r="L25" s="84">
        <v>0.16342045594653543</v>
      </c>
      <c r="M25" s="85">
        <v>0.16867533418398412</v>
      </c>
      <c r="N25" s="83">
        <v>0.28024241413820028</v>
      </c>
      <c r="O25"/>
      <c r="P25" s="100">
        <v>261698</v>
      </c>
      <c r="Q25" s="18">
        <v>285706</v>
      </c>
      <c r="R25" s="18">
        <v>321883</v>
      </c>
      <c r="S25" s="84">
        <v>1.1695407781138949</v>
      </c>
      <c r="T25" s="85">
        <v>1.1691554860251614</v>
      </c>
      <c r="U25" s="83">
        <v>1.1967375783213907</v>
      </c>
    </row>
    <row r="26" spans="1:21" x14ac:dyDescent="0.2">
      <c r="A26" s="17" t="s">
        <v>172</v>
      </c>
      <c r="B26" s="18">
        <v>520678</v>
      </c>
      <c r="C26" s="18">
        <v>630281</v>
      </c>
      <c r="D26" s="18">
        <v>686539</v>
      </c>
      <c r="E26" s="84">
        <v>0.82911210602752072</v>
      </c>
      <c r="F26" s="85">
        <v>0.93612361137107081</v>
      </c>
      <c r="G26" s="83">
        <v>0.94969773523029322</v>
      </c>
      <c r="H26"/>
      <c r="I26" s="100">
        <v>231746</v>
      </c>
      <c r="J26" s="18">
        <v>260753</v>
      </c>
      <c r="K26" s="18">
        <v>290106</v>
      </c>
      <c r="L26" s="84">
        <v>0.57329756257623077</v>
      </c>
      <c r="M26" s="85">
        <v>0.60793110264936712</v>
      </c>
      <c r="N26" s="83">
        <v>0.63909069738685598</v>
      </c>
      <c r="O26"/>
      <c r="P26" s="100">
        <v>288932</v>
      </c>
      <c r="Q26" s="18">
        <v>369528</v>
      </c>
      <c r="R26" s="18">
        <v>396433</v>
      </c>
      <c r="S26" s="84">
        <v>1.2912508162156526</v>
      </c>
      <c r="T26" s="85">
        <v>1.5121687624337812</v>
      </c>
      <c r="U26" s="83">
        <v>1.4739090551122114</v>
      </c>
    </row>
    <row r="27" spans="1:21" x14ac:dyDescent="0.2">
      <c r="A27" s="17" t="s">
        <v>173</v>
      </c>
      <c r="B27" s="18">
        <v>101474</v>
      </c>
      <c r="C27" s="18">
        <v>130930</v>
      </c>
      <c r="D27" s="18">
        <v>150613</v>
      </c>
      <c r="E27" s="84">
        <v>0.16158416880881588</v>
      </c>
      <c r="F27" s="85">
        <v>0.19446352410562004</v>
      </c>
      <c r="G27" s="83">
        <v>0.20834479176891649</v>
      </c>
      <c r="H27"/>
      <c r="I27" s="100">
        <v>54928</v>
      </c>
      <c r="J27" s="18">
        <v>71120</v>
      </c>
      <c r="K27" s="18">
        <v>83034</v>
      </c>
      <c r="L27" s="84">
        <v>0.13588190742100059</v>
      </c>
      <c r="M27" s="85">
        <v>0.1658123205501873</v>
      </c>
      <c r="N27" s="83">
        <v>0.18292023249026287</v>
      </c>
      <c r="O27"/>
      <c r="P27" s="100">
        <v>46546</v>
      </c>
      <c r="Q27" s="18">
        <v>59810</v>
      </c>
      <c r="R27" s="18">
        <v>67579</v>
      </c>
      <c r="S27" s="84">
        <v>0.20801628234869715</v>
      </c>
      <c r="T27" s="85">
        <v>0.24475226148266019</v>
      </c>
      <c r="U27" s="83">
        <v>0.25125380590270774</v>
      </c>
    </row>
    <row r="28" spans="1:21" x14ac:dyDescent="0.2">
      <c r="A28" s="17" t="s">
        <v>174</v>
      </c>
      <c r="B28" s="18">
        <v>137356</v>
      </c>
      <c r="C28" s="18">
        <v>162912</v>
      </c>
      <c r="D28" s="18">
        <v>183834</v>
      </c>
      <c r="E28" s="84">
        <v>0.21872159460456583</v>
      </c>
      <c r="F28" s="85">
        <v>0.24196472648815986</v>
      </c>
      <c r="G28" s="83">
        <v>0.25429980446606198</v>
      </c>
      <c r="I28" s="100">
        <v>0</v>
      </c>
      <c r="J28" s="18">
        <v>0</v>
      </c>
      <c r="K28" s="18">
        <v>0</v>
      </c>
      <c r="L28" s="84" t="s">
        <v>153</v>
      </c>
      <c r="M28" s="85" t="s">
        <v>153</v>
      </c>
      <c r="N28" s="83" t="s">
        <v>153</v>
      </c>
      <c r="P28" s="100">
        <v>137356</v>
      </c>
      <c r="Q28" s="18">
        <v>162912</v>
      </c>
      <c r="R28" s="18">
        <v>183834</v>
      </c>
      <c r="S28" s="84">
        <v>0.61385048077788951</v>
      </c>
      <c r="T28" s="85">
        <v>0.66666243809836367</v>
      </c>
      <c r="U28" s="83">
        <v>0.68348143882446277</v>
      </c>
    </row>
    <row r="29" spans="1:21" x14ac:dyDescent="0.2">
      <c r="A29" s="17" t="s">
        <v>175</v>
      </c>
      <c r="B29" s="18">
        <v>24699</v>
      </c>
      <c r="C29" s="18">
        <v>24414</v>
      </c>
      <c r="D29" s="18">
        <v>24785</v>
      </c>
      <c r="E29" s="84">
        <v>3.9329950385408513E-2</v>
      </c>
      <c r="F29" s="85">
        <v>3.6260845318220478E-2</v>
      </c>
      <c r="G29" s="83">
        <v>3.4285391460183355E-2</v>
      </c>
      <c r="I29" s="100">
        <v>0</v>
      </c>
      <c r="J29" s="18">
        <v>0</v>
      </c>
      <c r="K29" s="18">
        <v>0</v>
      </c>
      <c r="L29" s="84" t="s">
        <v>153</v>
      </c>
      <c r="M29" s="85" t="s">
        <v>153</v>
      </c>
      <c r="N29" s="83" t="s">
        <v>153</v>
      </c>
      <c r="P29" s="100">
        <v>24699</v>
      </c>
      <c r="Q29" s="18">
        <v>24414</v>
      </c>
      <c r="R29" s="18">
        <v>24785</v>
      </c>
      <c r="S29" s="84">
        <v>0.11038100283011368</v>
      </c>
      <c r="T29" s="85">
        <v>9.9906064401231662E-2</v>
      </c>
      <c r="U29" s="83">
        <v>9.2148826992092384E-2</v>
      </c>
    </row>
    <row r="30" spans="1:21" x14ac:dyDescent="0.2">
      <c r="A30" s="17" t="s">
        <v>176</v>
      </c>
      <c r="B30" s="18">
        <v>114393</v>
      </c>
      <c r="C30" s="18">
        <v>53521</v>
      </c>
      <c r="D30" s="18">
        <v>60376</v>
      </c>
      <c r="E30" s="84">
        <v>0.1821559988031109</v>
      </c>
      <c r="F30" s="85">
        <v>7.9491959624661185E-2</v>
      </c>
      <c r="G30" s="83">
        <v>8.3518853935849513E-2</v>
      </c>
      <c r="I30" s="100">
        <v>0</v>
      </c>
      <c r="J30" s="18">
        <v>0</v>
      </c>
      <c r="K30" s="18">
        <v>0</v>
      </c>
      <c r="L30" s="84" t="s">
        <v>153</v>
      </c>
      <c r="M30" s="85" t="s">
        <v>153</v>
      </c>
      <c r="N30" s="83" t="s">
        <v>153</v>
      </c>
      <c r="P30" s="100">
        <v>114393</v>
      </c>
      <c r="Q30" s="18">
        <v>53521</v>
      </c>
      <c r="R30" s="18">
        <v>60376</v>
      </c>
      <c r="S30" s="84">
        <v>0.51122774431131601</v>
      </c>
      <c r="T30" s="85">
        <v>0.21901664916926025</v>
      </c>
      <c r="U30" s="83">
        <v>0.22447357589165098</v>
      </c>
    </row>
    <row r="31" spans="1:21" x14ac:dyDescent="0.2">
      <c r="A31" s="17" t="s">
        <v>177</v>
      </c>
      <c r="B31" s="18">
        <v>1194910</v>
      </c>
      <c r="C31" s="18">
        <v>823971</v>
      </c>
      <c r="D31" s="18">
        <v>0</v>
      </c>
      <c r="E31" s="84">
        <v>1.9027390183824644</v>
      </c>
      <c r="F31" s="85">
        <v>1.2238013016179015</v>
      </c>
      <c r="G31" s="83" t="s">
        <v>153</v>
      </c>
      <c r="I31" s="100">
        <v>954721</v>
      </c>
      <c r="J31" s="18">
        <v>625147</v>
      </c>
      <c r="K31" s="18">
        <v>0</v>
      </c>
      <c r="L31" s="84">
        <v>2.3618065564900435</v>
      </c>
      <c r="M31" s="85">
        <v>1.4574954268136662</v>
      </c>
      <c r="N31" s="83" t="s">
        <v>153</v>
      </c>
      <c r="P31" s="100">
        <v>240189</v>
      </c>
      <c r="Q31" s="18">
        <v>198824</v>
      </c>
      <c r="R31" s="18">
        <v>0</v>
      </c>
      <c r="S31" s="84">
        <v>1.0734160366315306</v>
      </c>
      <c r="T31" s="85">
        <v>0.81362019122267892</v>
      </c>
      <c r="U31" s="83" t="s">
        <v>153</v>
      </c>
    </row>
    <row r="32" spans="1:21" x14ac:dyDescent="0.2">
      <c r="A32" s="17" t="s">
        <v>178</v>
      </c>
      <c r="B32" s="18">
        <v>217010</v>
      </c>
      <c r="C32" s="18">
        <v>301230</v>
      </c>
      <c r="D32" s="18">
        <v>381655</v>
      </c>
      <c r="E32" s="76">
        <v>0.3455602466957165</v>
      </c>
      <c r="F32" s="77">
        <v>0.44740126301333477</v>
      </c>
      <c r="G32" s="83">
        <v>0.52794799587396724</v>
      </c>
      <c r="H32"/>
      <c r="I32" s="100">
        <v>193173</v>
      </c>
      <c r="J32" s="18">
        <v>277518</v>
      </c>
      <c r="K32" s="18">
        <v>357441</v>
      </c>
      <c r="L32" s="76">
        <v>0.47787495816772768</v>
      </c>
      <c r="M32" s="77">
        <v>0.64701776679480982</v>
      </c>
      <c r="N32" s="83">
        <v>0.78742672666079017</v>
      </c>
      <c r="O32"/>
      <c r="P32" s="100">
        <v>23837</v>
      </c>
      <c r="Q32" s="18">
        <v>23712</v>
      </c>
      <c r="R32" s="18">
        <v>24214</v>
      </c>
      <c r="S32" s="76">
        <v>0.10652868393301022</v>
      </c>
      <c r="T32" s="77">
        <v>9.7033366063816046E-2</v>
      </c>
      <c r="U32" s="83">
        <v>9.0025890530019165E-2</v>
      </c>
    </row>
    <row r="33" spans="1:21" x14ac:dyDescent="0.2">
      <c r="A33" s="17" t="s">
        <v>179</v>
      </c>
      <c r="B33" s="18">
        <v>0</v>
      </c>
      <c r="C33" s="18">
        <v>0</v>
      </c>
      <c r="D33" s="18">
        <v>16909</v>
      </c>
      <c r="E33" s="76" t="s">
        <v>153</v>
      </c>
      <c r="F33" s="77" t="s">
        <v>153</v>
      </c>
      <c r="G33" s="83">
        <v>2.3390425023209212E-2</v>
      </c>
      <c r="H33"/>
      <c r="I33" s="100">
        <v>0</v>
      </c>
      <c r="J33" s="18">
        <v>0</v>
      </c>
      <c r="K33" s="18">
        <v>0</v>
      </c>
      <c r="L33" s="76" t="s">
        <v>153</v>
      </c>
      <c r="M33" s="77" t="s">
        <v>153</v>
      </c>
      <c r="N33" s="83" t="s">
        <v>153</v>
      </c>
      <c r="O33"/>
      <c r="P33" s="100">
        <v>0</v>
      </c>
      <c r="Q33" s="18">
        <v>0</v>
      </c>
      <c r="R33" s="18">
        <v>16909</v>
      </c>
      <c r="S33" s="76" t="s">
        <v>153</v>
      </c>
      <c r="T33" s="77" t="s">
        <v>153</v>
      </c>
      <c r="U33" s="83">
        <v>6.286643193904741E-2</v>
      </c>
    </row>
    <row r="34" spans="1:21" x14ac:dyDescent="0.2">
      <c r="A34" s="17" t="s">
        <v>180</v>
      </c>
      <c r="B34" s="18">
        <v>0</v>
      </c>
      <c r="C34" s="18">
        <v>0</v>
      </c>
      <c r="D34" s="18">
        <v>933</v>
      </c>
      <c r="E34" s="76" t="s">
        <v>153</v>
      </c>
      <c r="F34" s="77" t="s">
        <v>153</v>
      </c>
      <c r="G34" s="83">
        <v>1.290630229265728E-3</v>
      </c>
      <c r="I34" s="100">
        <v>0</v>
      </c>
      <c r="J34" s="18">
        <v>0</v>
      </c>
      <c r="K34" s="18">
        <v>933</v>
      </c>
      <c r="L34" s="76" t="s">
        <v>153</v>
      </c>
      <c r="M34" s="77" t="s">
        <v>153</v>
      </c>
      <c r="N34" s="83">
        <v>2.0553577680638684E-3</v>
      </c>
      <c r="P34" s="100">
        <v>0</v>
      </c>
      <c r="Q34" s="18">
        <v>0</v>
      </c>
      <c r="R34" s="18">
        <v>0</v>
      </c>
      <c r="S34" s="76" t="s">
        <v>153</v>
      </c>
      <c r="T34" s="77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8" t="s">
        <v>5</v>
      </c>
      <c r="E35" s="76" t="s">
        <v>5</v>
      </c>
      <c r="F35" s="77" t="s">
        <v>5</v>
      </c>
      <c r="G35" s="83" t="s">
        <v>5</v>
      </c>
      <c r="I35" s="100" t="s">
        <v>5</v>
      </c>
      <c r="J35" s="18" t="s">
        <v>5</v>
      </c>
      <c r="K35" s="18" t="s">
        <v>5</v>
      </c>
      <c r="L35" s="76" t="s">
        <v>5</v>
      </c>
      <c r="M35" s="77" t="s">
        <v>5</v>
      </c>
      <c r="N35" s="83" t="s">
        <v>5</v>
      </c>
      <c r="P35" s="100" t="s">
        <v>5</v>
      </c>
      <c r="Q35" s="18" t="s">
        <v>5</v>
      </c>
      <c r="R35" s="18" t="s">
        <v>5</v>
      </c>
      <c r="S35" s="76" t="s">
        <v>5</v>
      </c>
      <c r="T35" s="77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8" t="s">
        <v>5</v>
      </c>
      <c r="E36" s="76" t="s">
        <v>5</v>
      </c>
      <c r="F36" s="77" t="s">
        <v>5</v>
      </c>
      <c r="G36" s="83" t="s">
        <v>5</v>
      </c>
      <c r="I36" s="100" t="s">
        <v>5</v>
      </c>
      <c r="J36" s="18" t="s">
        <v>5</v>
      </c>
      <c r="K36" s="18" t="s">
        <v>5</v>
      </c>
      <c r="L36" s="76" t="s">
        <v>5</v>
      </c>
      <c r="M36" s="77" t="s">
        <v>5</v>
      </c>
      <c r="N36" s="83" t="s">
        <v>5</v>
      </c>
      <c r="P36" s="100" t="s">
        <v>5</v>
      </c>
      <c r="Q36" s="18" t="s">
        <v>5</v>
      </c>
      <c r="R36" s="18" t="s">
        <v>5</v>
      </c>
      <c r="S36" s="76" t="s">
        <v>5</v>
      </c>
      <c r="T36" s="77" t="s">
        <v>5</v>
      </c>
      <c r="U36" s="83" t="s">
        <v>5</v>
      </c>
    </row>
    <row r="37" spans="1:21" x14ac:dyDescent="0.2">
      <c r="A37" s="17"/>
      <c r="B37" s="18"/>
      <c r="C37" s="18"/>
      <c r="D37" s="18"/>
      <c r="E37" s="76"/>
      <c r="F37" s="77"/>
      <c r="G37" s="28"/>
      <c r="H37"/>
      <c r="I37" s="100"/>
      <c r="J37" s="18"/>
      <c r="K37" s="18"/>
      <c r="L37" s="76"/>
      <c r="M37" s="77"/>
      <c r="N37" s="28"/>
      <c r="O37"/>
      <c r="P37" s="100"/>
      <c r="Q37" s="18"/>
      <c r="R37" s="18"/>
      <c r="S37" s="76"/>
      <c r="T37" s="77"/>
      <c r="U37" s="28"/>
    </row>
    <row r="38" spans="1:21" ht="13.5" thickBot="1" x14ac:dyDescent="0.25">
      <c r="A38" s="20" t="s">
        <v>4</v>
      </c>
      <c r="B38" s="21">
        <v>62799469</v>
      </c>
      <c r="C38" s="21">
        <v>67328822</v>
      </c>
      <c r="D38" s="22">
        <v>72290264</v>
      </c>
      <c r="E38" s="86">
        <v>100</v>
      </c>
      <c r="F38" s="86">
        <v>100</v>
      </c>
      <c r="G38" s="87">
        <v>100</v>
      </c>
      <c r="H38"/>
      <c r="I38" s="101">
        <v>40423336</v>
      </c>
      <c r="J38" s="21">
        <v>42891867</v>
      </c>
      <c r="K38" s="22">
        <v>45393557</v>
      </c>
      <c r="L38" s="86">
        <v>100</v>
      </c>
      <c r="M38" s="86">
        <v>100</v>
      </c>
      <c r="N38" s="87">
        <v>100</v>
      </c>
      <c r="O38"/>
      <c r="P38" s="101">
        <v>22376133</v>
      </c>
      <c r="Q38" s="21">
        <v>24436955</v>
      </c>
      <c r="R38" s="22">
        <v>26896707</v>
      </c>
      <c r="S38" s="86">
        <v>100</v>
      </c>
      <c r="T38" s="86">
        <v>100</v>
      </c>
      <c r="U38" s="87">
        <v>100</v>
      </c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 s="50"/>
      <c r="B60" s="50"/>
      <c r="C60" s="50"/>
      <c r="D60" s="50"/>
      <c r="E60" s="50"/>
      <c r="F60" s="50"/>
      <c r="G60" s="50"/>
      <c r="H60"/>
      <c r="I60" s="50"/>
      <c r="J60" s="50"/>
      <c r="K60" s="50"/>
      <c r="L60" s="50"/>
      <c r="M60" s="50"/>
      <c r="N60" s="50"/>
      <c r="O60"/>
      <c r="P60" s="50"/>
      <c r="Q60" s="50"/>
      <c r="R60" s="50"/>
      <c r="S60" s="50"/>
      <c r="T60" s="50"/>
      <c r="U60" s="50"/>
    </row>
    <row r="61" spans="1:2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">
      <c r="A62" s="26" t="str">
        <f>+Innhold!B53</f>
        <v>Finans Norge / Skadeforsikringsstatistikk</v>
      </c>
      <c r="T62" s="25"/>
      <c r="U62" s="188">
        <f>Innhold!H22</f>
        <v>7</v>
      </c>
    </row>
    <row r="63" spans="1:21" x14ac:dyDescent="0.2">
      <c r="A63" s="26" t="str">
        <f>+Innhold!B54</f>
        <v>Premiestatistikk skadeforsikring 4. kvartal 2021</v>
      </c>
      <c r="T63" s="25"/>
      <c r="U63" s="187"/>
    </row>
  </sheetData>
  <mergeCells count="4">
    <mergeCell ref="U62:U63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8" t="s">
        <v>104</v>
      </c>
      <c r="E4" s="198"/>
      <c r="F4" s="6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81</v>
      </c>
      <c r="B7" s="18">
        <v>4882541</v>
      </c>
      <c r="C7" s="18">
        <v>5172371</v>
      </c>
      <c r="D7" s="19">
        <v>5629192</v>
      </c>
      <c r="E7" s="82">
        <v>20.710395598107596</v>
      </c>
      <c r="F7" s="82">
        <v>20.430813555733568</v>
      </c>
      <c r="G7" s="83">
        <v>20.536561292904818</v>
      </c>
      <c r="I7" s="100">
        <v>3432905</v>
      </c>
      <c r="J7" s="18">
        <v>3604455</v>
      </c>
      <c r="K7" s="19">
        <v>3863004</v>
      </c>
      <c r="L7" s="82">
        <v>18.939684841101965</v>
      </c>
      <c r="M7" s="82">
        <v>18.522457288874495</v>
      </c>
      <c r="N7" s="83">
        <v>18.466534448392807</v>
      </c>
      <c r="P7" s="100">
        <v>1449636</v>
      </c>
      <c r="Q7" s="18">
        <v>1567916</v>
      </c>
      <c r="R7" s="19">
        <v>1766188</v>
      </c>
      <c r="S7" s="82">
        <v>26.599533382080807</v>
      </c>
      <c r="T7" s="82">
        <v>26.771769705368403</v>
      </c>
      <c r="U7" s="83">
        <v>27.207103040016218</v>
      </c>
    </row>
    <row r="8" spans="1:21" x14ac:dyDescent="0.2">
      <c r="A8" s="17" t="s">
        <v>157</v>
      </c>
      <c r="B8" s="18">
        <v>685359</v>
      </c>
      <c r="C8" s="18">
        <v>940671</v>
      </c>
      <c r="D8" s="19">
        <v>1412474</v>
      </c>
      <c r="E8" s="82">
        <v>2.9071043165276902</v>
      </c>
      <c r="F8" s="82">
        <v>3.7156410122718286</v>
      </c>
      <c r="G8" s="83">
        <v>5.153023537949041</v>
      </c>
      <c r="I8" s="100">
        <v>677553</v>
      </c>
      <c r="J8" s="18">
        <v>916927</v>
      </c>
      <c r="K8" s="19">
        <v>1328443</v>
      </c>
      <c r="L8" s="82">
        <v>3.7381285771505937</v>
      </c>
      <c r="M8" s="82">
        <v>4.711874942124628</v>
      </c>
      <c r="N8" s="83">
        <v>6.3504304997422434</v>
      </c>
      <c r="P8" s="100">
        <v>7806</v>
      </c>
      <c r="Q8" s="18">
        <v>23744</v>
      </c>
      <c r="R8" s="19">
        <v>84031</v>
      </c>
      <c r="S8" s="82">
        <v>0.14323316858888907</v>
      </c>
      <c r="T8" s="82">
        <v>0.40542280318860663</v>
      </c>
      <c r="U8" s="83">
        <v>1.2944488783502113</v>
      </c>
    </row>
    <row r="9" spans="1:21" x14ac:dyDescent="0.2">
      <c r="A9" s="17" t="s">
        <v>82</v>
      </c>
      <c r="B9" s="18">
        <v>6002969</v>
      </c>
      <c r="C9" s="18">
        <v>6470309</v>
      </c>
      <c r="D9" s="19">
        <v>7015658</v>
      </c>
      <c r="E9" s="82">
        <v>25.462942912957896</v>
      </c>
      <c r="F9" s="82">
        <v>25.557655633554692</v>
      </c>
      <c r="G9" s="83">
        <v>25.59470178438718</v>
      </c>
      <c r="I9" s="100">
        <v>4471457</v>
      </c>
      <c r="J9" s="18">
        <v>4803924</v>
      </c>
      <c r="K9" s="19">
        <v>5203424</v>
      </c>
      <c r="L9" s="82">
        <v>24.669481491780072</v>
      </c>
      <c r="M9" s="82">
        <v>24.686249962615463</v>
      </c>
      <c r="N9" s="83">
        <v>24.874219272253896</v>
      </c>
      <c r="P9" s="100">
        <v>1531512</v>
      </c>
      <c r="Q9" s="18">
        <v>1666385</v>
      </c>
      <c r="R9" s="19">
        <v>1812234</v>
      </c>
      <c r="S9" s="82">
        <v>28.101885279516612</v>
      </c>
      <c r="T9" s="82">
        <v>28.453103010926814</v>
      </c>
      <c r="U9" s="83">
        <v>27.916414996942994</v>
      </c>
    </row>
    <row r="10" spans="1:21" x14ac:dyDescent="0.2">
      <c r="A10" s="17" t="s">
        <v>84</v>
      </c>
      <c r="B10" s="18">
        <v>3253380</v>
      </c>
      <c r="C10" s="18">
        <v>3555331</v>
      </c>
      <c r="D10" s="19">
        <v>3896158</v>
      </c>
      <c r="E10" s="82">
        <v>13.799942863965974</v>
      </c>
      <c r="F10" s="82">
        <v>14.04352177945468</v>
      </c>
      <c r="G10" s="83">
        <v>14.214062617484259</v>
      </c>
      <c r="I10" s="100">
        <v>2563304</v>
      </c>
      <c r="J10" s="18">
        <v>2917848</v>
      </c>
      <c r="K10" s="19">
        <v>3182813</v>
      </c>
      <c r="L10" s="82">
        <v>14.142007982142246</v>
      </c>
      <c r="M10" s="82">
        <v>14.99414334633887</v>
      </c>
      <c r="N10" s="83">
        <v>15.214979302970551</v>
      </c>
      <c r="P10" s="100">
        <v>690076</v>
      </c>
      <c r="Q10" s="18">
        <v>637483</v>
      </c>
      <c r="R10" s="19">
        <v>713345</v>
      </c>
      <c r="S10" s="82">
        <v>12.662281840526033</v>
      </c>
      <c r="T10" s="82">
        <v>10.884861221575241</v>
      </c>
      <c r="U10" s="83">
        <v>10.988666505536425</v>
      </c>
    </row>
    <row r="11" spans="1:21" x14ac:dyDescent="0.2">
      <c r="A11" s="17" t="s">
        <v>152</v>
      </c>
      <c r="B11" s="18">
        <v>3507573</v>
      </c>
      <c r="C11" s="18">
        <v>3837820</v>
      </c>
      <c r="D11" s="19">
        <v>4114558</v>
      </c>
      <c r="E11" s="82">
        <v>14.87815963434635</v>
      </c>
      <c r="F11" s="82">
        <v>15.159350495249742</v>
      </c>
      <c r="G11" s="83">
        <v>15.010835047056817</v>
      </c>
      <c r="I11" s="100">
        <v>3238840</v>
      </c>
      <c r="J11" s="18">
        <v>3500393</v>
      </c>
      <c r="K11" s="19">
        <v>3699669</v>
      </c>
      <c r="L11" s="82">
        <v>17.869008565851569</v>
      </c>
      <c r="M11" s="82">
        <v>17.987706834119241</v>
      </c>
      <c r="N11" s="83">
        <v>17.68573499694822</v>
      </c>
      <c r="P11" s="100">
        <v>268733</v>
      </c>
      <c r="Q11" s="18">
        <v>337427</v>
      </c>
      <c r="R11" s="19">
        <v>414889</v>
      </c>
      <c r="S11" s="82">
        <v>4.9310119260053709</v>
      </c>
      <c r="T11" s="82">
        <v>5.7614808040566867</v>
      </c>
      <c r="U11" s="83">
        <v>6.3911247121876542</v>
      </c>
    </row>
    <row r="12" spans="1:21" x14ac:dyDescent="0.2">
      <c r="A12" s="17" t="s">
        <v>158</v>
      </c>
      <c r="B12" s="18">
        <v>0</v>
      </c>
      <c r="C12" s="18">
        <v>0</v>
      </c>
      <c r="D12" s="19">
        <v>0</v>
      </c>
      <c r="E12" s="82" t="s">
        <v>153</v>
      </c>
      <c r="F12" s="82" t="s">
        <v>153</v>
      </c>
      <c r="G12" s="83" t="s">
        <v>153</v>
      </c>
      <c r="I12" s="100">
        <v>0</v>
      </c>
      <c r="J12" s="18">
        <v>0</v>
      </c>
      <c r="K12" s="19">
        <v>0</v>
      </c>
      <c r="L12" s="82" t="s">
        <v>153</v>
      </c>
      <c r="M12" s="82" t="s">
        <v>153</v>
      </c>
      <c r="N12" s="83" t="s">
        <v>153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159</v>
      </c>
      <c r="B13" s="18">
        <v>484935</v>
      </c>
      <c r="C13" s="18">
        <v>517723</v>
      </c>
      <c r="D13" s="19">
        <v>555262</v>
      </c>
      <c r="E13" s="82">
        <v>2.056960850788208</v>
      </c>
      <c r="F13" s="82">
        <v>2.0450006556983347</v>
      </c>
      <c r="G13" s="83">
        <v>2.0257209376800285</v>
      </c>
      <c r="I13" s="100">
        <v>484935</v>
      </c>
      <c r="J13" s="18">
        <v>517723</v>
      </c>
      <c r="K13" s="19">
        <v>555262</v>
      </c>
      <c r="L13" s="82">
        <v>2.6754355475667926</v>
      </c>
      <c r="M13" s="82">
        <v>2.660458281478884</v>
      </c>
      <c r="N13" s="83">
        <v>2.6543500474976174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160</v>
      </c>
      <c r="B14" s="18">
        <v>668222</v>
      </c>
      <c r="C14" s="18">
        <v>705547</v>
      </c>
      <c r="D14" s="19">
        <v>710397</v>
      </c>
      <c r="E14" s="82">
        <v>2.8344138773967602</v>
      </c>
      <c r="F14" s="82">
        <v>2.7869035712649288</v>
      </c>
      <c r="G14" s="83">
        <v>2.5916883866806648</v>
      </c>
      <c r="I14" s="100">
        <v>350183</v>
      </c>
      <c r="J14" s="18">
        <v>362681</v>
      </c>
      <c r="K14" s="19">
        <v>373510</v>
      </c>
      <c r="L14" s="82">
        <v>1.9319951052276743</v>
      </c>
      <c r="M14" s="82">
        <v>1.8637334443033111</v>
      </c>
      <c r="N14" s="83">
        <v>1.7855107791291951</v>
      </c>
      <c r="P14" s="100">
        <v>318039</v>
      </c>
      <c r="Q14" s="18">
        <v>342866</v>
      </c>
      <c r="R14" s="19">
        <v>336887</v>
      </c>
      <c r="S14" s="82">
        <v>5.835733244278976</v>
      </c>
      <c r="T14" s="82">
        <v>5.8543503553767184</v>
      </c>
      <c r="U14" s="83">
        <v>5.1895490864177223</v>
      </c>
    </row>
    <row r="15" spans="1:21" x14ac:dyDescent="0.2">
      <c r="A15" s="17" t="s">
        <v>161</v>
      </c>
      <c r="B15" s="18">
        <v>327685</v>
      </c>
      <c r="C15" s="18">
        <v>317452</v>
      </c>
      <c r="D15" s="19">
        <v>335064</v>
      </c>
      <c r="E15" s="82">
        <v>1.3899496146711083</v>
      </c>
      <c r="F15" s="82">
        <v>1.2539322150121739</v>
      </c>
      <c r="G15" s="83">
        <v>1.2223889988200545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327685</v>
      </c>
      <c r="Q15" s="18">
        <v>317452</v>
      </c>
      <c r="R15" s="19">
        <v>335064</v>
      </c>
      <c r="S15" s="82">
        <v>6.0127287790225612</v>
      </c>
      <c r="T15" s="82">
        <v>5.4204127239651934</v>
      </c>
      <c r="U15" s="83">
        <v>5.1614668274272013</v>
      </c>
    </row>
    <row r="16" spans="1:21" x14ac:dyDescent="0.2">
      <c r="A16" s="17" t="s">
        <v>162</v>
      </c>
      <c r="B16" s="18">
        <v>489560</v>
      </c>
      <c r="C16" s="18">
        <v>556418</v>
      </c>
      <c r="D16" s="19">
        <v>616465</v>
      </c>
      <c r="E16" s="82">
        <v>2.0765788283210638</v>
      </c>
      <c r="F16" s="82">
        <v>2.1978455174723854</v>
      </c>
      <c r="G16" s="83">
        <v>2.2490032774562616</v>
      </c>
      <c r="I16" s="100">
        <v>376646</v>
      </c>
      <c r="J16" s="18">
        <v>429722</v>
      </c>
      <c r="K16" s="19">
        <v>477353</v>
      </c>
      <c r="L16" s="82">
        <v>2.0779941584930812</v>
      </c>
      <c r="M16" s="82">
        <v>2.2082415763519663</v>
      </c>
      <c r="N16" s="83">
        <v>2.2819172898976161</v>
      </c>
      <c r="P16" s="100">
        <v>112914</v>
      </c>
      <c r="Q16" s="18">
        <v>126696</v>
      </c>
      <c r="R16" s="19">
        <v>139112</v>
      </c>
      <c r="S16" s="82">
        <v>2.0718716369518089</v>
      </c>
      <c r="T16" s="82">
        <v>2.1633022015154864</v>
      </c>
      <c r="U16" s="83">
        <v>2.1429397765712008</v>
      </c>
    </row>
    <row r="17" spans="1:21" x14ac:dyDescent="0.2">
      <c r="A17" s="17" t="s">
        <v>163</v>
      </c>
      <c r="B17" s="18">
        <v>0</v>
      </c>
      <c r="C17" s="18">
        <v>0</v>
      </c>
      <c r="D17" s="19">
        <v>0</v>
      </c>
      <c r="E17" s="82" t="s">
        <v>153</v>
      </c>
      <c r="F17" s="82" t="s">
        <v>153</v>
      </c>
      <c r="G17" s="83" t="s">
        <v>153</v>
      </c>
      <c r="I17" s="100">
        <v>0</v>
      </c>
      <c r="J17" s="18">
        <v>0</v>
      </c>
      <c r="K17" s="19">
        <v>0</v>
      </c>
      <c r="L17" s="82" t="s">
        <v>153</v>
      </c>
      <c r="M17" s="82" t="s">
        <v>153</v>
      </c>
      <c r="N17" s="83" t="s">
        <v>153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82" t="s">
        <v>153</v>
      </c>
      <c r="F18" s="82" t="s">
        <v>153</v>
      </c>
      <c r="G18" s="83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82" t="s">
        <v>153</v>
      </c>
      <c r="F19" s="82" t="s">
        <v>153</v>
      </c>
      <c r="G19" s="83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82" t="s">
        <v>153</v>
      </c>
      <c r="F20" s="82" t="s">
        <v>153</v>
      </c>
      <c r="G20" s="83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167</v>
      </c>
      <c r="B21" s="18">
        <v>1150271</v>
      </c>
      <c r="C21" s="18">
        <v>1225761</v>
      </c>
      <c r="D21" s="19">
        <v>1291297</v>
      </c>
      <c r="E21" s="82">
        <v>4.8791331102044664</v>
      </c>
      <c r="F21" s="82">
        <v>4.8417436519711243</v>
      </c>
      <c r="G21" s="83">
        <v>4.710942527425626</v>
      </c>
      <c r="I21" s="100">
        <v>920140</v>
      </c>
      <c r="J21" s="18">
        <v>959303</v>
      </c>
      <c r="K21" s="19">
        <v>986329</v>
      </c>
      <c r="L21" s="82">
        <v>5.0765056445464003</v>
      </c>
      <c r="M21" s="82">
        <v>4.9296353663977408</v>
      </c>
      <c r="N21" s="83">
        <v>4.7150037783934025</v>
      </c>
      <c r="P21" s="100">
        <v>230131</v>
      </c>
      <c r="Q21" s="18">
        <v>266458</v>
      </c>
      <c r="R21" s="19">
        <v>304968</v>
      </c>
      <c r="S21" s="82">
        <v>4.2226995030143</v>
      </c>
      <c r="T21" s="82">
        <v>4.5497030530672902</v>
      </c>
      <c r="U21" s="83">
        <v>4.6978553811415695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25513</v>
      </c>
      <c r="E22" s="82" t="s">
        <v>153</v>
      </c>
      <c r="F22" s="82" t="s">
        <v>153</v>
      </c>
      <c r="G22" s="83">
        <v>9.3077174888666195E-2</v>
      </c>
      <c r="I22" s="100">
        <v>0</v>
      </c>
      <c r="J22" s="18">
        <v>0</v>
      </c>
      <c r="K22" s="19">
        <v>2255</v>
      </c>
      <c r="L22" s="82" t="s">
        <v>153</v>
      </c>
      <c r="M22" s="82" t="s">
        <v>153</v>
      </c>
      <c r="N22" s="83">
        <v>1.0779702837772309E-2</v>
      </c>
      <c r="P22" s="100">
        <v>0</v>
      </c>
      <c r="Q22" s="18">
        <v>0</v>
      </c>
      <c r="R22" s="19">
        <v>23258</v>
      </c>
      <c r="S22" s="82" t="s">
        <v>153</v>
      </c>
      <c r="T22" s="82" t="s">
        <v>153</v>
      </c>
      <c r="U22" s="83">
        <v>0.35827601733490272</v>
      </c>
    </row>
    <row r="23" spans="1:21" x14ac:dyDescent="0.2">
      <c r="A23" s="17" t="s">
        <v>169</v>
      </c>
      <c r="B23" s="18">
        <v>13483</v>
      </c>
      <c r="C23" s="18">
        <v>13729</v>
      </c>
      <c r="D23" s="19">
        <v>16301</v>
      </c>
      <c r="E23" s="82">
        <v>5.7191176448755827E-2</v>
      </c>
      <c r="F23" s="82">
        <v>5.4229412257292865E-2</v>
      </c>
      <c r="G23" s="83">
        <v>5.9469722410541589E-2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13483</v>
      </c>
      <c r="Q23" s="18">
        <v>13729</v>
      </c>
      <c r="R23" s="19">
        <v>16301</v>
      </c>
      <c r="S23" s="82">
        <v>0.24740107764335015</v>
      </c>
      <c r="T23" s="82">
        <v>0.23441920758829096</v>
      </c>
      <c r="U23" s="83">
        <v>0.2511074623173209</v>
      </c>
    </row>
    <row r="24" spans="1:21" x14ac:dyDescent="0.2">
      <c r="A24" s="17" t="s">
        <v>170</v>
      </c>
      <c r="B24" s="18">
        <v>931126</v>
      </c>
      <c r="C24" s="18">
        <v>917024</v>
      </c>
      <c r="D24" s="19">
        <v>972418</v>
      </c>
      <c r="E24" s="82">
        <v>3.9495803131368552</v>
      </c>
      <c r="F24" s="82">
        <v>3.6222355995215771</v>
      </c>
      <c r="G24" s="83">
        <v>3.5476000568685375</v>
      </c>
      <c r="I24" s="100">
        <v>819958</v>
      </c>
      <c r="J24" s="18">
        <v>791481</v>
      </c>
      <c r="K24" s="19">
        <v>829162</v>
      </c>
      <c r="L24" s="82">
        <v>4.5237913961907728</v>
      </c>
      <c r="M24" s="82">
        <v>4.0672370767441057</v>
      </c>
      <c r="N24" s="83">
        <v>3.9636895629148392</v>
      </c>
      <c r="P24" s="100">
        <v>111168</v>
      </c>
      <c r="Q24" s="18">
        <v>125543</v>
      </c>
      <c r="R24" s="19">
        <v>143256</v>
      </c>
      <c r="S24" s="82">
        <v>2.0398340873289289</v>
      </c>
      <c r="T24" s="82">
        <v>2.1436150177184654</v>
      </c>
      <c r="U24" s="83">
        <v>2.2067756960757086</v>
      </c>
    </row>
    <row r="25" spans="1:21" x14ac:dyDescent="0.2">
      <c r="A25" s="17" t="s">
        <v>171</v>
      </c>
      <c r="B25" s="18">
        <v>63784</v>
      </c>
      <c r="C25" s="18">
        <v>72583</v>
      </c>
      <c r="D25" s="19">
        <v>124093</v>
      </c>
      <c r="E25" s="82">
        <v>0.27055417923366032</v>
      </c>
      <c r="F25" s="82">
        <v>0.2867021217766107</v>
      </c>
      <c r="G25" s="83">
        <v>0.45271923581935697</v>
      </c>
      <c r="I25" s="100">
        <v>29256</v>
      </c>
      <c r="J25" s="18">
        <v>33858</v>
      </c>
      <c r="K25" s="19">
        <v>69604</v>
      </c>
      <c r="L25" s="82">
        <v>0.16140831736132491</v>
      </c>
      <c r="M25" s="82">
        <v>0.17398840015667075</v>
      </c>
      <c r="N25" s="83">
        <v>0.33273190080723003</v>
      </c>
      <c r="P25" s="100">
        <v>34528</v>
      </c>
      <c r="Q25" s="18">
        <v>38725</v>
      </c>
      <c r="R25" s="19">
        <v>54489</v>
      </c>
      <c r="S25" s="82">
        <v>0.633558140537684</v>
      </c>
      <c r="T25" s="82">
        <v>0.66121959457036694</v>
      </c>
      <c r="U25" s="83">
        <v>0.83937148114891713</v>
      </c>
    </row>
    <row r="26" spans="1:21" x14ac:dyDescent="0.2">
      <c r="A26" s="17" t="s">
        <v>172</v>
      </c>
      <c r="B26" s="18">
        <v>186770</v>
      </c>
      <c r="C26" s="18">
        <v>230230</v>
      </c>
      <c r="D26" s="19">
        <v>251499</v>
      </c>
      <c r="E26" s="82">
        <v>0.79222695433761969</v>
      </c>
      <c r="F26" s="82">
        <v>0.90940619010827717</v>
      </c>
      <c r="G26" s="83">
        <v>0.91752504242247712</v>
      </c>
      <c r="I26" s="100">
        <v>99754</v>
      </c>
      <c r="J26" s="18">
        <v>110711</v>
      </c>
      <c r="K26" s="19">
        <v>120601</v>
      </c>
      <c r="L26" s="82">
        <v>0.5503529289739405</v>
      </c>
      <c r="M26" s="82">
        <v>0.56891812185436752</v>
      </c>
      <c r="N26" s="83">
        <v>0.57651571704575533</v>
      </c>
      <c r="P26" s="100">
        <v>87016</v>
      </c>
      <c r="Q26" s="18">
        <v>119519</v>
      </c>
      <c r="R26" s="19">
        <v>130898</v>
      </c>
      <c r="S26" s="82">
        <v>1.5966663333244646</v>
      </c>
      <c r="T26" s="82">
        <v>2.0407567391466928</v>
      </c>
      <c r="U26" s="83">
        <v>2.0164078646961947</v>
      </c>
    </row>
    <row r="27" spans="1:21" x14ac:dyDescent="0.2">
      <c r="A27" s="17" t="s">
        <v>173</v>
      </c>
      <c r="B27" s="18">
        <v>42163</v>
      </c>
      <c r="C27" s="18">
        <v>57768</v>
      </c>
      <c r="D27" s="19">
        <v>69276</v>
      </c>
      <c r="E27" s="82">
        <v>0.17884384577682208</v>
      </c>
      <c r="F27" s="82">
        <v>0.22818302041512814</v>
      </c>
      <c r="G27" s="83">
        <v>0.25273446351221884</v>
      </c>
      <c r="I27" s="100">
        <v>26595</v>
      </c>
      <c r="J27" s="18">
        <v>36411</v>
      </c>
      <c r="K27" s="19">
        <v>42878</v>
      </c>
      <c r="L27" s="82">
        <v>0.14672731064480571</v>
      </c>
      <c r="M27" s="82">
        <v>0.18710767434888473</v>
      </c>
      <c r="N27" s="83">
        <v>0.2049721056665193</v>
      </c>
      <c r="P27" s="100">
        <v>15568</v>
      </c>
      <c r="Q27" s="18">
        <v>21357</v>
      </c>
      <c r="R27" s="19">
        <v>26398</v>
      </c>
      <c r="S27" s="82">
        <v>0.28565897624799191</v>
      </c>
      <c r="T27" s="82">
        <v>0.36466538105201618</v>
      </c>
      <c r="U27" s="83">
        <v>0.40664589842663867</v>
      </c>
    </row>
    <row r="28" spans="1:21" x14ac:dyDescent="0.2">
      <c r="A28" s="17" t="s">
        <v>174</v>
      </c>
      <c r="B28" s="18">
        <v>137356</v>
      </c>
      <c r="C28" s="18">
        <v>162912</v>
      </c>
      <c r="D28" s="19">
        <v>183834</v>
      </c>
      <c r="E28" s="82">
        <v>0.58262636151415159</v>
      </c>
      <c r="F28" s="82">
        <v>0.64350076550805557</v>
      </c>
      <c r="G28" s="83">
        <v>0.67066787004597894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137356</v>
      </c>
      <c r="Q28" s="18">
        <v>162912</v>
      </c>
      <c r="R28" s="19">
        <v>183834</v>
      </c>
      <c r="S28" s="82">
        <v>2.5203606334480457</v>
      </c>
      <c r="T28" s="82">
        <v>2.78168125476172</v>
      </c>
      <c r="U28" s="83">
        <v>2.8318562804516514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82" t="s">
        <v>153</v>
      </c>
      <c r="F29" s="82" t="s">
        <v>153</v>
      </c>
      <c r="G29" s="83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176</v>
      </c>
      <c r="B30" s="18">
        <v>7291</v>
      </c>
      <c r="C30" s="18">
        <v>464</v>
      </c>
      <c r="D30" s="19">
        <v>0</v>
      </c>
      <c r="E30" s="82">
        <v>3.0926416041524789E-2</v>
      </c>
      <c r="F30" s="82">
        <v>1.8327953446998244E-3</v>
      </c>
      <c r="G30" s="83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7291</v>
      </c>
      <c r="Q30" s="18">
        <v>464</v>
      </c>
      <c r="R30" s="19">
        <v>0</v>
      </c>
      <c r="S30" s="82">
        <v>0.13378337588798234</v>
      </c>
      <c r="T30" s="82">
        <v>7.9226828116371918E-3</v>
      </c>
      <c r="U30" s="83" t="s">
        <v>153</v>
      </c>
    </row>
    <row r="31" spans="1:21" x14ac:dyDescent="0.2">
      <c r="A31" s="17" t="s">
        <v>177</v>
      </c>
      <c r="B31" s="18">
        <v>639615</v>
      </c>
      <c r="C31" s="18">
        <v>415232</v>
      </c>
      <c r="D31" s="19">
        <v>0</v>
      </c>
      <c r="E31" s="82">
        <v>2.7130708539843478</v>
      </c>
      <c r="F31" s="82">
        <v>1.6401622339879256</v>
      </c>
      <c r="G31" s="83" t="s">
        <v>153</v>
      </c>
      <c r="I31" s="100">
        <v>538576</v>
      </c>
      <c r="J31" s="18">
        <v>333318</v>
      </c>
      <c r="K31" s="19">
        <v>0</v>
      </c>
      <c r="L31" s="82">
        <v>2.9713783815693504</v>
      </c>
      <c r="M31" s="82">
        <v>1.7128438054055521</v>
      </c>
      <c r="N31" s="83" t="s">
        <v>153</v>
      </c>
      <c r="P31" s="100">
        <v>101039</v>
      </c>
      <c r="Q31" s="18">
        <v>81914</v>
      </c>
      <c r="R31" s="19">
        <v>0</v>
      </c>
      <c r="S31" s="82">
        <v>1.8539759314697364</v>
      </c>
      <c r="T31" s="82">
        <v>1.398660861707864</v>
      </c>
      <c r="U31" s="83" t="s">
        <v>153</v>
      </c>
    </row>
    <row r="32" spans="1:21" x14ac:dyDescent="0.2">
      <c r="A32" s="17" t="s">
        <v>178</v>
      </c>
      <c r="B32" s="18">
        <v>101232</v>
      </c>
      <c r="C32" s="18">
        <v>147175</v>
      </c>
      <c r="D32" s="19">
        <v>191128</v>
      </c>
      <c r="E32" s="82">
        <v>0.42939829223914927</v>
      </c>
      <c r="F32" s="82">
        <v>0.58133977339697562</v>
      </c>
      <c r="G32" s="83">
        <v>0.6972780261874727</v>
      </c>
      <c r="I32" s="100">
        <v>95358</v>
      </c>
      <c r="J32" s="18">
        <v>141163</v>
      </c>
      <c r="K32" s="19">
        <v>184637</v>
      </c>
      <c r="L32" s="82">
        <v>0.52609975139941278</v>
      </c>
      <c r="M32" s="82">
        <v>0.72540387888582059</v>
      </c>
      <c r="N32" s="83">
        <v>0.88263059550233514</v>
      </c>
      <c r="P32" s="100">
        <v>5874</v>
      </c>
      <c r="Q32" s="18">
        <v>6012</v>
      </c>
      <c r="R32" s="19">
        <v>6491</v>
      </c>
      <c r="S32" s="82">
        <v>0.10778268412645842</v>
      </c>
      <c r="T32" s="82">
        <v>0.10265338160250603</v>
      </c>
      <c r="U32" s="83">
        <v>9.9990094957470702E-2</v>
      </c>
    </row>
    <row r="33" spans="1:21" x14ac:dyDescent="0.2">
      <c r="A33" s="17" t="s">
        <v>179</v>
      </c>
      <c r="B33" s="18">
        <v>0</v>
      </c>
      <c r="C33" s="18">
        <v>0</v>
      </c>
      <c r="D33" s="19">
        <v>0</v>
      </c>
      <c r="E33" s="82" t="s">
        <v>153</v>
      </c>
      <c r="F33" s="82" t="s">
        <v>153</v>
      </c>
      <c r="G33" s="83" t="s">
        <v>153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0</v>
      </c>
      <c r="R33" s="19">
        <v>0</v>
      </c>
      <c r="S33" s="82" t="s">
        <v>153</v>
      </c>
      <c r="T33" s="82" t="s">
        <v>153</v>
      </c>
      <c r="U33" s="83" t="s">
        <v>153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0</v>
      </c>
      <c r="E34" s="82" t="s">
        <v>153</v>
      </c>
      <c r="F34" s="82" t="s">
        <v>153</v>
      </c>
      <c r="G34" s="83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82" t="s">
        <v>5</v>
      </c>
      <c r="F35" s="82" t="s">
        <v>5</v>
      </c>
      <c r="G35" s="83" t="s">
        <v>5</v>
      </c>
      <c r="I35" s="100" t="s">
        <v>5</v>
      </c>
      <c r="J35" s="18" t="s">
        <v>5</v>
      </c>
      <c r="K35" s="19" t="s">
        <v>5</v>
      </c>
      <c r="L35" s="82" t="s">
        <v>5</v>
      </c>
      <c r="M35" s="82" t="s">
        <v>5</v>
      </c>
      <c r="N35" s="83" t="s">
        <v>5</v>
      </c>
      <c r="P35" s="100" t="s">
        <v>5</v>
      </c>
      <c r="Q35" s="18" t="s">
        <v>5</v>
      </c>
      <c r="R35" s="19" t="s">
        <v>5</v>
      </c>
      <c r="S35" s="82" t="s">
        <v>5</v>
      </c>
      <c r="T35" s="82" t="s">
        <v>5</v>
      </c>
      <c r="U35" s="83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82" t="s">
        <v>5</v>
      </c>
      <c r="F36" s="82" t="s">
        <v>5</v>
      </c>
      <c r="G36" s="83" t="s">
        <v>5</v>
      </c>
      <c r="I36" s="100" t="s">
        <v>5</v>
      </c>
      <c r="J36" s="18" t="s">
        <v>5</v>
      </c>
      <c r="K36" s="19" t="s">
        <v>5</v>
      </c>
      <c r="L36" s="82" t="s">
        <v>5</v>
      </c>
      <c r="M36" s="82" t="s">
        <v>5</v>
      </c>
      <c r="N36" s="83" t="s">
        <v>5</v>
      </c>
      <c r="P36" s="100" t="s">
        <v>5</v>
      </c>
      <c r="Q36" s="18" t="s">
        <v>5</v>
      </c>
      <c r="R36" s="19" t="s">
        <v>5</v>
      </c>
      <c r="S36" s="82" t="s">
        <v>5</v>
      </c>
      <c r="T36" s="82" t="s">
        <v>5</v>
      </c>
      <c r="U36" s="83" t="s">
        <v>5</v>
      </c>
    </row>
    <row r="37" spans="1:21" ht="13.5" thickBot="1" x14ac:dyDescent="0.25">
      <c r="A37" s="20" t="s">
        <v>4</v>
      </c>
      <c r="B37" s="21">
        <v>23575315</v>
      </c>
      <c r="C37" s="21">
        <v>25316520</v>
      </c>
      <c r="D37" s="22">
        <v>27410587</v>
      </c>
      <c r="E37" s="86">
        <v>100</v>
      </c>
      <c r="F37" s="86">
        <v>100</v>
      </c>
      <c r="G37" s="87">
        <v>100</v>
      </c>
      <c r="I37" s="101">
        <v>18125460</v>
      </c>
      <c r="J37" s="21">
        <v>19459918</v>
      </c>
      <c r="K37" s="22">
        <v>20918944</v>
      </c>
      <c r="L37" s="86">
        <v>100</v>
      </c>
      <c r="M37" s="86">
        <v>100</v>
      </c>
      <c r="N37" s="87">
        <v>100</v>
      </c>
      <c r="P37" s="101">
        <v>5449855</v>
      </c>
      <c r="Q37" s="21">
        <v>5856602</v>
      </c>
      <c r="R37" s="22">
        <v>6491643</v>
      </c>
      <c r="S37" s="86">
        <v>100</v>
      </c>
      <c r="T37" s="86">
        <v>100</v>
      </c>
      <c r="U37" s="87">
        <v>100</v>
      </c>
    </row>
    <row r="38" spans="1:21" x14ac:dyDescent="0.2">
      <c r="I38" s="108"/>
      <c r="P38" s="108"/>
    </row>
    <row r="39" spans="1:21" ht="16.5" thickBot="1" x14ac:dyDescent="0.3">
      <c r="A39" s="5" t="s">
        <v>36</v>
      </c>
      <c r="B39" s="6"/>
      <c r="C39" s="6"/>
      <c r="D39" s="198" t="s">
        <v>104</v>
      </c>
      <c r="E39" s="198"/>
      <c r="F39" s="6"/>
      <c r="I39" s="198" t="s">
        <v>91</v>
      </c>
      <c r="J39" s="198"/>
      <c r="K39" s="198"/>
      <c r="L39" s="198"/>
      <c r="M39" s="198"/>
      <c r="N39" s="198"/>
      <c r="P39" s="198" t="s">
        <v>92</v>
      </c>
      <c r="Q39" s="198"/>
      <c r="R39" s="198"/>
      <c r="S39" s="198"/>
      <c r="T39" s="198"/>
      <c r="U39" s="198"/>
    </row>
    <row r="40" spans="1:21" x14ac:dyDescent="0.2">
      <c r="A40" s="7"/>
      <c r="B40" s="91"/>
      <c r="C40" s="90" t="s">
        <v>29</v>
      </c>
      <c r="D40" s="92"/>
      <c r="E40" s="11"/>
      <c r="F40" s="9" t="s">
        <v>2</v>
      </c>
      <c r="G40" s="12"/>
      <c r="I40" s="32"/>
      <c r="J40" s="90" t="s">
        <v>29</v>
      </c>
      <c r="K40" s="92"/>
      <c r="L40" s="11"/>
      <c r="M40" s="90" t="s">
        <v>2</v>
      </c>
      <c r="N40" s="12"/>
      <c r="P40" s="32"/>
      <c r="Q40" s="90" t="s">
        <v>29</v>
      </c>
      <c r="R40" s="92"/>
      <c r="S40" s="11"/>
      <c r="T40" s="90" t="s">
        <v>2</v>
      </c>
      <c r="U40" s="12"/>
    </row>
    <row r="41" spans="1:21" x14ac:dyDescent="0.2">
      <c r="A41" s="13" t="s">
        <v>3</v>
      </c>
      <c r="B41" s="14" t="s">
        <v>156</v>
      </c>
      <c r="C41" s="15" t="s">
        <v>154</v>
      </c>
      <c r="D41" s="66" t="s">
        <v>155</v>
      </c>
      <c r="E41" s="15" t="s">
        <v>156</v>
      </c>
      <c r="F41" s="15" t="s">
        <v>154</v>
      </c>
      <c r="G41" s="16" t="s">
        <v>155</v>
      </c>
      <c r="I41" s="99" t="s">
        <v>156</v>
      </c>
      <c r="J41" s="15" t="s">
        <v>154</v>
      </c>
      <c r="K41" s="66" t="s">
        <v>155</v>
      </c>
      <c r="L41" s="15" t="s">
        <v>156</v>
      </c>
      <c r="M41" s="15" t="s">
        <v>154</v>
      </c>
      <c r="N41" s="16" t="s">
        <v>155</v>
      </c>
      <c r="P41" s="99" t="s">
        <v>156</v>
      </c>
      <c r="Q41" s="15" t="s">
        <v>154</v>
      </c>
      <c r="R41" s="66" t="s">
        <v>155</v>
      </c>
      <c r="S41" s="15" t="s">
        <v>156</v>
      </c>
      <c r="T41" s="15" t="s">
        <v>154</v>
      </c>
      <c r="U41" s="16" t="s">
        <v>155</v>
      </c>
    </row>
    <row r="42" spans="1:21" x14ac:dyDescent="0.2">
      <c r="A42" s="17" t="s">
        <v>81</v>
      </c>
      <c r="B42" s="18">
        <v>882064</v>
      </c>
      <c r="C42" s="18">
        <v>932822</v>
      </c>
      <c r="D42" s="19">
        <v>987445</v>
      </c>
      <c r="E42" s="82">
        <v>19.718973596824089</v>
      </c>
      <c r="F42" s="82">
        <v>20.278545161741931</v>
      </c>
      <c r="G42" s="83">
        <v>20.904850428313964</v>
      </c>
      <c r="I42" s="100">
        <v>717612</v>
      </c>
      <c r="J42" s="18">
        <v>738959</v>
      </c>
      <c r="K42" s="19">
        <v>765882</v>
      </c>
      <c r="L42" s="82">
        <v>19.952233328235998</v>
      </c>
      <c r="M42" s="82">
        <v>20.052475817651825</v>
      </c>
      <c r="N42" s="83">
        <v>20.299272214628701</v>
      </c>
      <c r="P42" s="100">
        <v>164452</v>
      </c>
      <c r="Q42" s="18">
        <v>193863</v>
      </c>
      <c r="R42" s="19">
        <v>221563</v>
      </c>
      <c r="S42" s="82">
        <v>18.76183652700896</v>
      </c>
      <c r="T42" s="82">
        <v>21.189112029711954</v>
      </c>
      <c r="U42" s="83">
        <v>23.308485032107118</v>
      </c>
    </row>
    <row r="43" spans="1:21" x14ac:dyDescent="0.2">
      <c r="A43" s="17" t="s">
        <v>157</v>
      </c>
      <c r="B43" s="18">
        <v>133668</v>
      </c>
      <c r="C43" s="18">
        <v>171221</v>
      </c>
      <c r="D43" s="19">
        <v>241659</v>
      </c>
      <c r="E43" s="82">
        <v>2.9882137381644442</v>
      </c>
      <c r="F43" s="82">
        <v>3.7221600489038802</v>
      </c>
      <c r="G43" s="83">
        <v>5.1160776039738156</v>
      </c>
      <c r="I43" s="100">
        <v>132801</v>
      </c>
      <c r="J43" s="18">
        <v>168779</v>
      </c>
      <c r="K43" s="19">
        <v>233152</v>
      </c>
      <c r="L43" s="82">
        <v>3.6923526058971543</v>
      </c>
      <c r="M43" s="82">
        <v>4.5800062195973759</v>
      </c>
      <c r="N43" s="83">
        <v>6.1795627986884547</v>
      </c>
      <c r="P43" s="100">
        <v>867</v>
      </c>
      <c r="Q43" s="18">
        <v>2442</v>
      </c>
      <c r="R43" s="19">
        <v>8507</v>
      </c>
      <c r="S43" s="82">
        <v>9.8913435342329478E-2</v>
      </c>
      <c r="T43" s="82">
        <v>0.26690916563014389</v>
      </c>
      <c r="U43" s="83">
        <v>0.89493860512872303</v>
      </c>
    </row>
    <row r="44" spans="1:21" x14ac:dyDescent="0.2">
      <c r="A44" s="17" t="s">
        <v>82</v>
      </c>
      <c r="B44" s="18">
        <v>1125494</v>
      </c>
      <c r="C44" s="18">
        <v>1148043</v>
      </c>
      <c r="D44" s="19">
        <v>1174156</v>
      </c>
      <c r="E44" s="82">
        <v>25.160970711177342</v>
      </c>
      <c r="F44" s="82">
        <v>24.957217800525385</v>
      </c>
      <c r="G44" s="83">
        <v>24.857643270771952</v>
      </c>
      <c r="I44" s="100">
        <v>810372</v>
      </c>
      <c r="J44" s="18">
        <v>830572</v>
      </c>
      <c r="K44" s="19">
        <v>851995</v>
      </c>
      <c r="L44" s="82">
        <v>22.531299959684706</v>
      </c>
      <c r="M44" s="82">
        <v>22.538496648418533</v>
      </c>
      <c r="N44" s="83">
        <v>22.581648910018227</v>
      </c>
      <c r="P44" s="100">
        <v>315122</v>
      </c>
      <c r="Q44" s="18">
        <v>317471</v>
      </c>
      <c r="R44" s="19">
        <v>322161</v>
      </c>
      <c r="S44" s="82">
        <v>35.951325919199014</v>
      </c>
      <c r="T44" s="82">
        <v>34.699393825457584</v>
      </c>
      <c r="U44" s="83">
        <v>33.891420708460629</v>
      </c>
    </row>
    <row r="45" spans="1:21" x14ac:dyDescent="0.2">
      <c r="A45" s="17" t="s">
        <v>84</v>
      </c>
      <c r="B45" s="18">
        <v>579237</v>
      </c>
      <c r="C45" s="18">
        <v>616423</v>
      </c>
      <c r="D45" s="19">
        <v>621898</v>
      </c>
      <c r="E45" s="82">
        <v>12.949127398129383</v>
      </c>
      <c r="F45" s="82">
        <v>13.400371822530394</v>
      </c>
      <c r="G45" s="83">
        <v>13.165983595711758</v>
      </c>
      <c r="I45" s="100">
        <v>499733</v>
      </c>
      <c r="J45" s="18">
        <v>543283</v>
      </c>
      <c r="K45" s="19">
        <v>551187</v>
      </c>
      <c r="L45" s="82">
        <v>13.894401734947799</v>
      </c>
      <c r="M45" s="82">
        <v>14.742589534252017</v>
      </c>
      <c r="N45" s="83">
        <v>14.608901833656555</v>
      </c>
      <c r="P45" s="100">
        <v>79504</v>
      </c>
      <c r="Q45" s="18">
        <v>73140</v>
      </c>
      <c r="R45" s="19">
        <v>70711</v>
      </c>
      <c r="S45" s="82">
        <v>9.0703734295923439</v>
      </c>
      <c r="T45" s="82">
        <v>7.9941590393893227</v>
      </c>
      <c r="U45" s="83">
        <v>7.4388155292414639</v>
      </c>
    </row>
    <row r="46" spans="1:21" x14ac:dyDescent="0.2">
      <c r="A46" s="17" t="s">
        <v>152</v>
      </c>
      <c r="B46" s="18">
        <v>658963</v>
      </c>
      <c r="C46" s="18">
        <v>666441</v>
      </c>
      <c r="D46" s="19">
        <v>683073</v>
      </c>
      <c r="E46" s="82">
        <v>14.73144125401784</v>
      </c>
      <c r="F46" s="82">
        <v>14.487709247998497</v>
      </c>
      <c r="G46" s="83">
        <v>14.461097981780965</v>
      </c>
      <c r="I46" s="100">
        <v>611935</v>
      </c>
      <c r="J46" s="18">
        <v>613066</v>
      </c>
      <c r="K46" s="19">
        <v>623552</v>
      </c>
      <c r="L46" s="82">
        <v>17.014026941737452</v>
      </c>
      <c r="M46" s="82">
        <v>16.636228991898786</v>
      </c>
      <c r="N46" s="83">
        <v>16.526895511287844</v>
      </c>
      <c r="P46" s="100">
        <v>47028</v>
      </c>
      <c r="Q46" s="18">
        <v>53375</v>
      </c>
      <c r="R46" s="19">
        <v>59521</v>
      </c>
      <c r="S46" s="82">
        <v>5.3652837800219961</v>
      </c>
      <c r="T46" s="82">
        <v>5.8338561488570564</v>
      </c>
      <c r="U46" s="83">
        <v>6.2616246286430846</v>
      </c>
    </row>
    <row r="47" spans="1:21" x14ac:dyDescent="0.2">
      <c r="A47" s="17" t="s">
        <v>158</v>
      </c>
      <c r="B47" s="18">
        <v>0</v>
      </c>
      <c r="C47" s="18">
        <v>0</v>
      </c>
      <c r="D47" s="19">
        <v>0</v>
      </c>
      <c r="E47" s="82" t="s">
        <v>153</v>
      </c>
      <c r="F47" s="82" t="s">
        <v>153</v>
      </c>
      <c r="G47" s="83" t="s">
        <v>153</v>
      </c>
      <c r="I47" s="100">
        <v>0</v>
      </c>
      <c r="J47" s="18">
        <v>0</v>
      </c>
      <c r="K47" s="19">
        <v>0</v>
      </c>
      <c r="L47" s="82" t="s">
        <v>153</v>
      </c>
      <c r="M47" s="82" t="s">
        <v>153</v>
      </c>
      <c r="N47" s="83" t="s">
        <v>153</v>
      </c>
      <c r="P47" s="100">
        <v>0</v>
      </c>
      <c r="Q47" s="18">
        <v>0</v>
      </c>
      <c r="R47" s="19">
        <v>0</v>
      </c>
      <c r="S47" s="82" t="s">
        <v>153</v>
      </c>
      <c r="T47" s="82" t="s">
        <v>153</v>
      </c>
      <c r="U47" s="83" t="s">
        <v>153</v>
      </c>
    </row>
    <row r="48" spans="1:21" x14ac:dyDescent="0.2">
      <c r="A48" s="17" t="s">
        <v>159</v>
      </c>
      <c r="B48" s="18">
        <v>126815</v>
      </c>
      <c r="C48" s="18">
        <v>130867</v>
      </c>
      <c r="D48" s="19">
        <v>134944</v>
      </c>
      <c r="E48" s="82">
        <v>2.8350115600242689</v>
      </c>
      <c r="F48" s="82">
        <v>2.8449075704493261</v>
      </c>
      <c r="G48" s="83">
        <v>2.8568519119529689</v>
      </c>
      <c r="I48" s="100">
        <v>126815</v>
      </c>
      <c r="J48" s="18">
        <v>130867</v>
      </c>
      <c r="K48" s="19">
        <v>134944</v>
      </c>
      <c r="L48" s="82">
        <v>3.5259199532898671</v>
      </c>
      <c r="M48" s="82">
        <v>3.5512218578143595</v>
      </c>
      <c r="N48" s="83">
        <v>3.576614922051772</v>
      </c>
      <c r="P48" s="100">
        <v>0</v>
      </c>
      <c r="Q48" s="18">
        <v>0</v>
      </c>
      <c r="R48" s="19">
        <v>0</v>
      </c>
      <c r="S48" s="82" t="s">
        <v>153</v>
      </c>
      <c r="T48" s="82" t="s">
        <v>153</v>
      </c>
      <c r="U48" s="83" t="s">
        <v>153</v>
      </c>
    </row>
    <row r="49" spans="1:21" x14ac:dyDescent="0.2">
      <c r="A49" s="17" t="s">
        <v>160</v>
      </c>
      <c r="B49" s="18">
        <v>106247</v>
      </c>
      <c r="C49" s="18">
        <v>108560</v>
      </c>
      <c r="D49" s="19">
        <v>98058</v>
      </c>
      <c r="E49" s="82">
        <v>2.3752038261869535</v>
      </c>
      <c r="F49" s="82">
        <v>2.359977426302879</v>
      </c>
      <c r="G49" s="83">
        <v>2.0759513930392179</v>
      </c>
      <c r="I49" s="100">
        <v>58202</v>
      </c>
      <c r="J49" s="18">
        <v>59416</v>
      </c>
      <c r="K49" s="19">
        <v>58136</v>
      </c>
      <c r="L49" s="82">
        <v>1.6182280733460304</v>
      </c>
      <c r="M49" s="82">
        <v>1.6123193616717584</v>
      </c>
      <c r="N49" s="83">
        <v>1.5408620250504048</v>
      </c>
      <c r="P49" s="100">
        <v>48045</v>
      </c>
      <c r="Q49" s="18">
        <v>49144</v>
      </c>
      <c r="R49" s="19">
        <v>39922</v>
      </c>
      <c r="S49" s="82">
        <v>5.4813102664616142</v>
      </c>
      <c r="T49" s="82">
        <v>5.3714103340408652</v>
      </c>
      <c r="U49" s="83">
        <v>4.1998047483188996</v>
      </c>
    </row>
    <row r="50" spans="1:21" x14ac:dyDescent="0.2">
      <c r="A50" s="17" t="s">
        <v>161</v>
      </c>
      <c r="B50" s="18">
        <v>65475</v>
      </c>
      <c r="C50" s="18">
        <v>57672</v>
      </c>
      <c r="D50" s="19">
        <v>57668</v>
      </c>
      <c r="E50" s="82">
        <v>1.4637257571469386</v>
      </c>
      <c r="F50" s="82">
        <v>1.2537271382621558</v>
      </c>
      <c r="G50" s="83">
        <v>1.2208689238388057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65475</v>
      </c>
      <c r="Q50" s="18">
        <v>57672</v>
      </c>
      <c r="R50" s="19">
        <v>57668</v>
      </c>
      <c r="S50" s="82">
        <v>7.4698468039665773</v>
      </c>
      <c r="T50" s="82">
        <v>6.3035157249064939</v>
      </c>
      <c r="U50" s="83">
        <v>6.0666885483205828</v>
      </c>
    </row>
    <row r="51" spans="1:21" x14ac:dyDescent="0.2">
      <c r="A51" s="17" t="s">
        <v>162</v>
      </c>
      <c r="B51" s="18">
        <v>104970</v>
      </c>
      <c r="C51" s="18">
        <v>113543</v>
      </c>
      <c r="D51" s="19">
        <v>117147</v>
      </c>
      <c r="E51" s="82">
        <v>2.3466558644935342</v>
      </c>
      <c r="F51" s="82">
        <v>2.4683024771067408</v>
      </c>
      <c r="G51" s="83">
        <v>2.480077891047801</v>
      </c>
      <c r="I51" s="100">
        <v>83258</v>
      </c>
      <c r="J51" s="18">
        <v>90985</v>
      </c>
      <c r="K51" s="19">
        <v>94892</v>
      </c>
      <c r="L51" s="82">
        <v>2.3148763432638706</v>
      </c>
      <c r="M51" s="82">
        <v>2.468979351045256</v>
      </c>
      <c r="N51" s="83">
        <v>2.5150591592315092</v>
      </c>
      <c r="P51" s="100">
        <v>21712</v>
      </c>
      <c r="Q51" s="18">
        <v>22558</v>
      </c>
      <c r="R51" s="19">
        <v>22255</v>
      </c>
      <c r="S51" s="82">
        <v>2.4770571028289012</v>
      </c>
      <c r="T51" s="82">
        <v>2.4655761499937698</v>
      </c>
      <c r="U51" s="83">
        <v>2.3412317687950783</v>
      </c>
    </row>
    <row r="52" spans="1:21" x14ac:dyDescent="0.2">
      <c r="A52" s="17" t="s">
        <v>163</v>
      </c>
      <c r="B52" s="18">
        <v>0</v>
      </c>
      <c r="C52" s="18">
        <v>0</v>
      </c>
      <c r="D52" s="19">
        <v>0</v>
      </c>
      <c r="E52" s="82" t="s">
        <v>153</v>
      </c>
      <c r="F52" s="82" t="s">
        <v>153</v>
      </c>
      <c r="G52" s="83" t="s">
        <v>153</v>
      </c>
      <c r="I52" s="100">
        <v>0</v>
      </c>
      <c r="J52" s="18">
        <v>0</v>
      </c>
      <c r="K52" s="19">
        <v>0</v>
      </c>
      <c r="L52" s="82" t="s">
        <v>153</v>
      </c>
      <c r="M52" s="82" t="s">
        <v>153</v>
      </c>
      <c r="N52" s="83" t="s">
        <v>153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164</v>
      </c>
      <c r="B53" s="18">
        <v>0</v>
      </c>
      <c r="C53" s="18">
        <v>0</v>
      </c>
      <c r="D53" s="19">
        <v>0</v>
      </c>
      <c r="E53" s="82" t="s">
        <v>153</v>
      </c>
      <c r="F53" s="82" t="s">
        <v>153</v>
      </c>
      <c r="G53" s="83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165</v>
      </c>
      <c r="B54" s="18">
        <v>0</v>
      </c>
      <c r="C54" s="18">
        <v>0</v>
      </c>
      <c r="D54" s="19">
        <v>0</v>
      </c>
      <c r="E54" s="82" t="s">
        <v>153</v>
      </c>
      <c r="F54" s="82" t="s">
        <v>153</v>
      </c>
      <c r="G54" s="83" t="s">
        <v>153</v>
      </c>
      <c r="I54" s="100">
        <v>0</v>
      </c>
      <c r="J54" s="18">
        <v>0</v>
      </c>
      <c r="K54" s="19">
        <v>0</v>
      </c>
      <c r="L54" s="82" t="s">
        <v>153</v>
      </c>
      <c r="M54" s="82" t="s">
        <v>153</v>
      </c>
      <c r="N54" s="83" t="s">
        <v>153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166</v>
      </c>
      <c r="B55" s="18">
        <v>0</v>
      </c>
      <c r="C55" s="18">
        <v>0</v>
      </c>
      <c r="D55" s="19">
        <v>0</v>
      </c>
      <c r="E55" s="82" t="s">
        <v>153</v>
      </c>
      <c r="F55" s="82" t="s">
        <v>153</v>
      </c>
      <c r="G55" s="83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167</v>
      </c>
      <c r="B56" s="18">
        <v>255255</v>
      </c>
      <c r="C56" s="18">
        <v>258251</v>
      </c>
      <c r="D56" s="19">
        <v>255330</v>
      </c>
      <c r="E56" s="82">
        <v>5.7063507925245025</v>
      </c>
      <c r="F56" s="82">
        <v>5.6140984738406852</v>
      </c>
      <c r="G56" s="83">
        <v>5.4055015315905228</v>
      </c>
      <c r="I56" s="100">
        <v>207380</v>
      </c>
      <c r="J56" s="18">
        <v>208720</v>
      </c>
      <c r="K56" s="19">
        <v>204539</v>
      </c>
      <c r="L56" s="82">
        <v>5.7659210654358919</v>
      </c>
      <c r="M56" s="82">
        <v>5.663849757104642</v>
      </c>
      <c r="N56" s="83">
        <v>5.421191305590078</v>
      </c>
      <c r="P56" s="100">
        <v>47875</v>
      </c>
      <c r="Q56" s="18">
        <v>49531</v>
      </c>
      <c r="R56" s="19">
        <v>50791</v>
      </c>
      <c r="S56" s="82">
        <v>5.4619154752180199</v>
      </c>
      <c r="T56" s="82">
        <v>5.4137092067267227</v>
      </c>
      <c r="U56" s="83">
        <v>5.3432263657097652</v>
      </c>
    </row>
    <row r="57" spans="1:21" x14ac:dyDescent="0.2">
      <c r="A57" s="17" t="s">
        <v>168</v>
      </c>
      <c r="B57" s="18">
        <v>0</v>
      </c>
      <c r="C57" s="18">
        <v>0</v>
      </c>
      <c r="D57" s="19">
        <v>1125</v>
      </c>
      <c r="E57" s="82" t="s">
        <v>153</v>
      </c>
      <c r="F57" s="82" t="s">
        <v>153</v>
      </c>
      <c r="G57" s="83">
        <v>2.381697890196741E-2</v>
      </c>
      <c r="I57" s="100">
        <v>0</v>
      </c>
      <c r="J57" s="18">
        <v>0</v>
      </c>
      <c r="K57" s="19">
        <v>399</v>
      </c>
      <c r="L57" s="82" t="s">
        <v>153</v>
      </c>
      <c r="M57" s="82" t="s">
        <v>153</v>
      </c>
      <c r="N57" s="83">
        <v>1.0575270881985543E-2</v>
      </c>
      <c r="P57" s="100">
        <v>0</v>
      </c>
      <c r="Q57" s="18">
        <v>0</v>
      </c>
      <c r="R57" s="19">
        <v>726</v>
      </c>
      <c r="S57" s="82" t="s">
        <v>153</v>
      </c>
      <c r="T57" s="82" t="s">
        <v>153</v>
      </c>
      <c r="U57" s="83">
        <v>7.6375388188956492E-2</v>
      </c>
    </row>
    <row r="58" spans="1:21" x14ac:dyDescent="0.2">
      <c r="A58" s="17" t="s">
        <v>169</v>
      </c>
      <c r="B58" s="18">
        <v>1725</v>
      </c>
      <c r="C58" s="18">
        <v>1764</v>
      </c>
      <c r="D58" s="19">
        <v>1981</v>
      </c>
      <c r="E58" s="82">
        <v>3.8563221551408462E-2</v>
      </c>
      <c r="F58" s="82">
        <v>3.8347459285172053E-2</v>
      </c>
      <c r="G58" s="83">
        <v>4.1939053515375503E-2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1725</v>
      </c>
      <c r="Q58" s="18">
        <v>1764</v>
      </c>
      <c r="R58" s="19">
        <v>1981</v>
      </c>
      <c r="S58" s="82">
        <v>0.19680008761882162</v>
      </c>
      <c r="T58" s="82">
        <v>0.19280416387042337</v>
      </c>
      <c r="U58" s="83">
        <v>0.20840171350182207</v>
      </c>
    </row>
    <row r="59" spans="1:21" x14ac:dyDescent="0.2">
      <c r="A59" s="17" t="s">
        <v>170</v>
      </c>
      <c r="B59" s="18">
        <v>202114</v>
      </c>
      <c r="C59" s="18">
        <v>192486</v>
      </c>
      <c r="D59" s="19">
        <v>202213</v>
      </c>
      <c r="E59" s="82">
        <v>4.5183576583428229</v>
      </c>
      <c r="F59" s="82">
        <v>4.1844382358081793</v>
      </c>
      <c r="G59" s="83">
        <v>4.2809802264031429</v>
      </c>
      <c r="I59" s="100">
        <v>181436</v>
      </c>
      <c r="J59" s="18">
        <v>170294</v>
      </c>
      <c r="K59" s="19">
        <v>175939</v>
      </c>
      <c r="L59" s="82">
        <v>5.0445831537680901</v>
      </c>
      <c r="M59" s="82">
        <v>4.6211174326196716</v>
      </c>
      <c r="N59" s="83">
        <v>4.6631643701896097</v>
      </c>
      <c r="P59" s="100">
        <v>20678</v>
      </c>
      <c r="Q59" s="18">
        <v>22192</v>
      </c>
      <c r="R59" s="19">
        <v>26274</v>
      </c>
      <c r="S59" s="82">
        <v>2.3590911372649237</v>
      </c>
      <c r="T59" s="82">
        <v>2.4255725649730357</v>
      </c>
      <c r="U59" s="83">
        <v>2.7640316105738885</v>
      </c>
    </row>
    <row r="60" spans="1:21" x14ac:dyDescent="0.2">
      <c r="A60" s="17" t="s">
        <v>171</v>
      </c>
      <c r="B60" s="18">
        <v>10624</v>
      </c>
      <c r="C60" s="18">
        <v>11425</v>
      </c>
      <c r="D60" s="19">
        <v>20229</v>
      </c>
      <c r="E60" s="82">
        <v>0.23750473377516726</v>
      </c>
      <c r="F60" s="82">
        <v>0.24836718953123058</v>
      </c>
      <c r="G60" s="83">
        <v>0.42826103662924331</v>
      </c>
      <c r="I60" s="100">
        <v>5558</v>
      </c>
      <c r="J60" s="18">
        <v>6049</v>
      </c>
      <c r="K60" s="19">
        <v>12752</v>
      </c>
      <c r="L60" s="82">
        <v>0.15453269014221568</v>
      </c>
      <c r="M60" s="82">
        <v>0.16414635483291481</v>
      </c>
      <c r="N60" s="83">
        <v>0.33798459721072593</v>
      </c>
      <c r="P60" s="100">
        <v>5066</v>
      </c>
      <c r="Q60" s="18">
        <v>5376</v>
      </c>
      <c r="R60" s="19">
        <v>7477</v>
      </c>
      <c r="S60" s="82">
        <v>0.5779647790591016</v>
      </c>
      <c r="T60" s="82">
        <v>0.58759364227176647</v>
      </c>
      <c r="U60" s="83">
        <v>0.78658233813888112</v>
      </c>
    </row>
    <row r="61" spans="1:21" x14ac:dyDescent="0.2">
      <c r="A61" s="17" t="s">
        <v>172</v>
      </c>
      <c r="B61" s="18">
        <v>44938</v>
      </c>
      <c r="C61" s="18">
        <v>50777</v>
      </c>
      <c r="D61" s="19">
        <v>52624</v>
      </c>
      <c r="E61" s="82">
        <v>1.0046110435230107</v>
      </c>
      <c r="F61" s="82">
        <v>1.1038372676435269</v>
      </c>
      <c r="G61" s="83">
        <v>1.1140841757663404</v>
      </c>
      <c r="I61" s="100">
        <v>23857</v>
      </c>
      <c r="J61" s="18">
        <v>25545</v>
      </c>
      <c r="K61" s="19">
        <v>25964</v>
      </c>
      <c r="L61" s="82">
        <v>0.66331169282526792</v>
      </c>
      <c r="M61" s="82">
        <v>0.69319203739573632</v>
      </c>
      <c r="N61" s="83">
        <v>0.68816123603978108</v>
      </c>
      <c r="P61" s="100">
        <v>21081</v>
      </c>
      <c r="Q61" s="18">
        <v>25232</v>
      </c>
      <c r="R61" s="19">
        <v>26660</v>
      </c>
      <c r="S61" s="82">
        <v>2.4050682012129729</v>
      </c>
      <c r="T61" s="82">
        <v>2.7578427793529037</v>
      </c>
      <c r="U61" s="83">
        <v>2.8046389106302758</v>
      </c>
    </row>
    <row r="62" spans="1:21" x14ac:dyDescent="0.2">
      <c r="A62" s="17" t="s">
        <v>173</v>
      </c>
      <c r="B62" s="18">
        <v>0</v>
      </c>
      <c r="C62" s="18">
        <v>0</v>
      </c>
      <c r="D62" s="19">
        <v>0</v>
      </c>
      <c r="E62" s="82" t="s">
        <v>153</v>
      </c>
      <c r="F62" s="82" t="s">
        <v>153</v>
      </c>
      <c r="G62" s="83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174</v>
      </c>
      <c r="B63" s="18">
        <v>22520</v>
      </c>
      <c r="C63" s="18">
        <v>30118</v>
      </c>
      <c r="D63" s="19">
        <v>33593</v>
      </c>
      <c r="E63" s="82">
        <v>0.5034456517899818</v>
      </c>
      <c r="F63" s="82">
        <v>0.65473286777256912</v>
      </c>
      <c r="G63" s="83">
        <v>0.71118557533670324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22520</v>
      </c>
      <c r="Q63" s="18">
        <v>30118</v>
      </c>
      <c r="R63" s="19">
        <v>33593</v>
      </c>
      <c r="S63" s="82">
        <v>2.5692394047396307</v>
      </c>
      <c r="T63" s="82">
        <v>3.2918797094384415</v>
      </c>
      <c r="U63" s="83">
        <v>3.5339923077570461</v>
      </c>
    </row>
    <row r="64" spans="1:21" x14ac:dyDescent="0.2">
      <c r="A64" s="17" t="s">
        <v>175</v>
      </c>
      <c r="B64" s="18">
        <v>0</v>
      </c>
      <c r="C64" s="18">
        <v>0</v>
      </c>
      <c r="D64" s="19">
        <v>0</v>
      </c>
      <c r="E64" s="82" t="s">
        <v>153</v>
      </c>
      <c r="F64" s="82" t="s">
        <v>153</v>
      </c>
      <c r="G64" s="83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176</v>
      </c>
      <c r="B65" s="18">
        <v>1512</v>
      </c>
      <c r="C65" s="18">
        <v>79</v>
      </c>
      <c r="D65" s="19">
        <v>0</v>
      </c>
      <c r="E65" s="82">
        <v>3.3801502020712811E-2</v>
      </c>
      <c r="F65" s="82">
        <v>1.7173748772837825E-3</v>
      </c>
      <c r="G65" s="83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1512</v>
      </c>
      <c r="Q65" s="18">
        <v>79</v>
      </c>
      <c r="R65" s="19">
        <v>0</v>
      </c>
      <c r="S65" s="82">
        <v>0.17249955506067147</v>
      </c>
      <c r="T65" s="82">
        <v>8.634653597371568E-3</v>
      </c>
      <c r="U65" s="83" t="s">
        <v>153</v>
      </c>
    </row>
    <row r="66" spans="1:21" x14ac:dyDescent="0.2">
      <c r="A66" s="17" t="s">
        <v>177</v>
      </c>
      <c r="B66" s="18">
        <v>126935</v>
      </c>
      <c r="C66" s="18">
        <v>75737</v>
      </c>
      <c r="D66" s="19">
        <v>0</v>
      </c>
      <c r="E66" s="82">
        <v>2.8376942189148018</v>
      </c>
      <c r="F66" s="82">
        <v>1.6464407731752131</v>
      </c>
      <c r="G66" s="83" t="s">
        <v>153</v>
      </c>
      <c r="I66" s="100">
        <v>113786</v>
      </c>
      <c r="J66" s="18">
        <v>65578</v>
      </c>
      <c r="K66" s="19">
        <v>0</v>
      </c>
      <c r="L66" s="82">
        <v>3.1636661893706646</v>
      </c>
      <c r="M66" s="82">
        <v>1.7795320974099664</v>
      </c>
      <c r="N66" s="83" t="s">
        <v>153</v>
      </c>
      <c r="P66" s="100">
        <v>13149</v>
      </c>
      <c r="Q66" s="18">
        <v>10159</v>
      </c>
      <c r="R66" s="19">
        <v>0</v>
      </c>
      <c r="S66" s="82">
        <v>1.5001300591883393</v>
      </c>
      <c r="T66" s="82">
        <v>1.1103727328569337</v>
      </c>
      <c r="U66" s="83" t="s">
        <v>153</v>
      </c>
    </row>
    <row r="67" spans="1:21" x14ac:dyDescent="0.2">
      <c r="A67" s="17" t="s">
        <v>178</v>
      </c>
      <c r="B67" s="18">
        <v>24618</v>
      </c>
      <c r="C67" s="18">
        <v>33815</v>
      </c>
      <c r="D67" s="19">
        <v>40378</v>
      </c>
      <c r="E67" s="82">
        <v>0.55034747139279627</v>
      </c>
      <c r="F67" s="82">
        <v>0.73510166424495071</v>
      </c>
      <c r="G67" s="83">
        <v>0.85482842142545779</v>
      </c>
      <c r="I67" s="100">
        <v>23905</v>
      </c>
      <c r="J67" s="18">
        <v>33013</v>
      </c>
      <c r="K67" s="19">
        <v>39620</v>
      </c>
      <c r="L67" s="82">
        <v>0.6646462680549956</v>
      </c>
      <c r="M67" s="82">
        <v>0.8958445382871576</v>
      </c>
      <c r="N67" s="83">
        <v>1.0501058454743539</v>
      </c>
      <c r="P67" s="100">
        <v>713</v>
      </c>
      <c r="Q67" s="18">
        <v>802</v>
      </c>
      <c r="R67" s="19">
        <v>758</v>
      </c>
      <c r="S67" s="82">
        <v>8.1344036215779597E-2</v>
      </c>
      <c r="T67" s="82">
        <v>8.7658128925215156E-2</v>
      </c>
      <c r="U67" s="83">
        <v>7.9741796483786542E-2</v>
      </c>
    </row>
    <row r="68" spans="1:21" x14ac:dyDescent="0.2">
      <c r="A68" s="17" t="s">
        <v>179</v>
      </c>
      <c r="B68" s="18">
        <v>0</v>
      </c>
      <c r="C68" s="18">
        <v>0</v>
      </c>
      <c r="D68" s="19">
        <v>0</v>
      </c>
      <c r="E68" s="82" t="s">
        <v>153</v>
      </c>
      <c r="F68" s="82" t="s">
        <v>153</v>
      </c>
      <c r="G68" s="83" t="s">
        <v>153</v>
      </c>
      <c r="I68" s="100">
        <v>0</v>
      </c>
      <c r="J68" s="18">
        <v>0</v>
      </c>
      <c r="K68" s="19">
        <v>0</v>
      </c>
      <c r="L68" s="82" t="s">
        <v>153</v>
      </c>
      <c r="M68" s="82" t="s">
        <v>153</v>
      </c>
      <c r="N68" s="83" t="s">
        <v>153</v>
      </c>
      <c r="P68" s="100">
        <v>0</v>
      </c>
      <c r="Q68" s="18">
        <v>0</v>
      </c>
      <c r="R68" s="19">
        <v>0</v>
      </c>
      <c r="S68" s="82" t="s">
        <v>153</v>
      </c>
      <c r="T68" s="82" t="s">
        <v>153</v>
      </c>
      <c r="U68" s="83" t="s">
        <v>153</v>
      </c>
    </row>
    <row r="69" spans="1:21" x14ac:dyDescent="0.2">
      <c r="A69" s="17" t="s">
        <v>180</v>
      </c>
      <c r="B69" s="18">
        <v>0</v>
      </c>
      <c r="C69" s="18">
        <v>0</v>
      </c>
      <c r="D69" s="19">
        <v>0</v>
      </c>
      <c r="E69" s="82" t="s">
        <v>153</v>
      </c>
      <c r="F69" s="82" t="s">
        <v>153</v>
      </c>
      <c r="G69" s="83" t="s">
        <v>153</v>
      </c>
      <c r="I69" s="100">
        <v>0</v>
      </c>
      <c r="J69" s="18">
        <v>0</v>
      </c>
      <c r="K69" s="19">
        <v>0</v>
      </c>
      <c r="L69" s="82" t="s">
        <v>153</v>
      </c>
      <c r="M69" s="82" t="s">
        <v>153</v>
      </c>
      <c r="N69" s="83" t="s">
        <v>153</v>
      </c>
      <c r="P69" s="100">
        <v>0</v>
      </c>
      <c r="Q69" s="18">
        <v>0</v>
      </c>
      <c r="R69" s="19">
        <v>0</v>
      </c>
      <c r="S69" s="82" t="s">
        <v>153</v>
      </c>
      <c r="T69" s="82" t="s">
        <v>153</v>
      </c>
      <c r="U69" s="83" t="s">
        <v>153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82" t="s">
        <v>5</v>
      </c>
      <c r="F70" s="82" t="s">
        <v>5</v>
      </c>
      <c r="G70" s="83" t="s">
        <v>5</v>
      </c>
      <c r="I70" s="100" t="s">
        <v>5</v>
      </c>
      <c r="J70" s="18" t="s">
        <v>5</v>
      </c>
      <c r="K70" s="19" t="s">
        <v>5</v>
      </c>
      <c r="L70" s="82" t="s">
        <v>5</v>
      </c>
      <c r="M70" s="82" t="s">
        <v>5</v>
      </c>
      <c r="N70" s="83" t="s">
        <v>5</v>
      </c>
      <c r="P70" s="100" t="s">
        <v>5</v>
      </c>
      <c r="Q70" s="18" t="s">
        <v>5</v>
      </c>
      <c r="R70" s="19" t="s">
        <v>5</v>
      </c>
      <c r="S70" s="82" t="s">
        <v>5</v>
      </c>
      <c r="T70" s="82" t="s">
        <v>5</v>
      </c>
      <c r="U70" s="83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82" t="s">
        <v>5</v>
      </c>
      <c r="F71" s="82" t="s">
        <v>5</v>
      </c>
      <c r="G71" s="83" t="s">
        <v>5</v>
      </c>
      <c r="I71" s="100" t="s">
        <v>5</v>
      </c>
      <c r="J71" s="18" t="s">
        <v>5</v>
      </c>
      <c r="K71" s="19" t="s">
        <v>5</v>
      </c>
      <c r="L71" s="82" t="s">
        <v>5</v>
      </c>
      <c r="M71" s="82" t="s">
        <v>5</v>
      </c>
      <c r="N71" s="83" t="s">
        <v>5</v>
      </c>
      <c r="P71" s="100" t="s">
        <v>5</v>
      </c>
      <c r="Q71" s="18" t="s">
        <v>5</v>
      </c>
      <c r="R71" s="19" t="s">
        <v>5</v>
      </c>
      <c r="S71" s="82" t="s">
        <v>5</v>
      </c>
      <c r="T71" s="82" t="s">
        <v>5</v>
      </c>
      <c r="U71" s="83" t="s">
        <v>5</v>
      </c>
    </row>
    <row r="72" spans="1:21" ht="13.5" thickBot="1" x14ac:dyDescent="0.25">
      <c r="A72" s="20" t="s">
        <v>4</v>
      </c>
      <c r="B72" s="21">
        <v>4473174</v>
      </c>
      <c r="C72" s="21">
        <v>4600044</v>
      </c>
      <c r="D72" s="22">
        <v>4723521</v>
      </c>
      <c r="E72" s="86">
        <v>100</v>
      </c>
      <c r="F72" s="86">
        <v>100</v>
      </c>
      <c r="G72" s="87">
        <v>100</v>
      </c>
      <c r="I72" s="101">
        <v>3596650</v>
      </c>
      <c r="J72" s="21">
        <v>3685126</v>
      </c>
      <c r="K72" s="22">
        <v>3772953</v>
      </c>
      <c r="L72" s="86">
        <v>100</v>
      </c>
      <c r="M72" s="86">
        <v>100</v>
      </c>
      <c r="N72" s="87">
        <v>100</v>
      </c>
      <c r="P72" s="101">
        <v>876524</v>
      </c>
      <c r="Q72" s="21">
        <v>914918</v>
      </c>
      <c r="R72" s="22">
        <v>950568</v>
      </c>
      <c r="S72" s="86">
        <v>100</v>
      </c>
      <c r="T72" s="86">
        <v>100</v>
      </c>
      <c r="U72" s="87">
        <v>100</v>
      </c>
    </row>
    <row r="73" spans="1:21" x14ac:dyDescent="0.2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x14ac:dyDescent="0.2">
      <c r="A74" s="26" t="str">
        <f>+Innhold!B53</f>
        <v>Finans Norge / Skadeforsikringsstatistikk</v>
      </c>
      <c r="F74" s="25"/>
      <c r="G74" s="25"/>
      <c r="H74" s="98"/>
      <c r="I74" s="25"/>
      <c r="J74" s="25"/>
      <c r="K74" s="25"/>
      <c r="L74" s="25"/>
      <c r="M74" s="25"/>
      <c r="N74" s="25"/>
      <c r="O74" s="98"/>
      <c r="P74" s="25"/>
      <c r="T74" s="25"/>
      <c r="U74" s="186">
        <f>Innhold!H23</f>
        <v>8</v>
      </c>
    </row>
    <row r="75" spans="1:21" x14ac:dyDescent="0.2">
      <c r="A75" s="26" t="str">
        <f>+Innhold!B54</f>
        <v>Premiestatistikk skadeforsikring 4. kvartal 2021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7"/>
    </row>
    <row r="76" spans="1:21" ht="12.75" customHeight="1" x14ac:dyDescent="0.2"/>
    <row r="77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39:E39"/>
    <mergeCell ref="I39:N39"/>
    <mergeCell ref="P39:U39"/>
    <mergeCell ref="U74:U75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5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7" customWidth="1"/>
    <col min="2" max="4" width="13.140625" style="127" customWidth="1"/>
    <col min="5" max="7" width="9.85546875" style="127" customWidth="1"/>
    <col min="8" max="16384" width="11.42578125" style="127"/>
  </cols>
  <sheetData>
    <row r="1" spans="1:7" ht="5.25" customHeight="1" x14ac:dyDescent="0.2"/>
    <row r="2" spans="1:7" x14ac:dyDescent="0.2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5" thickBot="1" x14ac:dyDescent="0.3">
      <c r="A4" s="131" t="s">
        <v>146</v>
      </c>
      <c r="B4" s="132"/>
      <c r="C4" s="132"/>
      <c r="D4" s="132"/>
      <c r="E4" s="132"/>
      <c r="F4" s="132"/>
    </row>
    <row r="5" spans="1:7" x14ac:dyDescent="0.2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">
      <c r="A6" s="139" t="s">
        <v>3</v>
      </c>
      <c r="B6" s="14" t="s">
        <v>156</v>
      </c>
      <c r="C6" s="15" t="s">
        <v>154</v>
      </c>
      <c r="D6" s="66" t="s">
        <v>155</v>
      </c>
      <c r="E6" s="141" t="s">
        <v>156</v>
      </c>
      <c r="F6" s="141" t="s">
        <v>154</v>
      </c>
      <c r="G6" s="143" t="s">
        <v>155</v>
      </c>
    </row>
    <row r="7" spans="1:7" x14ac:dyDescent="0.2">
      <c r="A7" s="144" t="s">
        <v>81</v>
      </c>
      <c r="B7" s="18">
        <v>3820898</v>
      </c>
      <c r="C7" s="18">
        <v>4019806</v>
      </c>
      <c r="D7" s="18">
        <v>4366519</v>
      </c>
      <c r="E7" s="145">
        <v>19.631749718052596</v>
      </c>
      <c r="F7" s="146">
        <v>19.206292705604447</v>
      </c>
      <c r="G7" s="147">
        <v>19.290464760121143</v>
      </c>
    </row>
    <row r="8" spans="1:7" x14ac:dyDescent="0.2">
      <c r="A8" s="144" t="s">
        <v>157</v>
      </c>
      <c r="B8" s="18">
        <v>654862</v>
      </c>
      <c r="C8" s="18">
        <v>895571</v>
      </c>
      <c r="D8" s="18">
        <v>1338171</v>
      </c>
      <c r="E8" s="148">
        <v>3.3646768073534967</v>
      </c>
      <c r="F8" s="146">
        <v>4.2789624087955689</v>
      </c>
      <c r="G8" s="147">
        <v>5.9117893494832083</v>
      </c>
    </row>
    <row r="9" spans="1:7" x14ac:dyDescent="0.2">
      <c r="A9" s="144" t="s">
        <v>82</v>
      </c>
      <c r="B9" s="18">
        <v>4848750</v>
      </c>
      <c r="C9" s="18">
        <v>5199526</v>
      </c>
      <c r="D9" s="18">
        <v>5619600</v>
      </c>
      <c r="E9" s="148">
        <v>24.912846782459916</v>
      </c>
      <c r="F9" s="146">
        <v>24.842894977120952</v>
      </c>
      <c r="G9" s="147">
        <v>24.826342394474128</v>
      </c>
    </row>
    <row r="10" spans="1:7" x14ac:dyDescent="0.2">
      <c r="A10" s="144" t="s">
        <v>84</v>
      </c>
      <c r="B10" s="18">
        <v>2707024</v>
      </c>
      <c r="C10" s="18">
        <v>3059869</v>
      </c>
      <c r="D10" s="18">
        <v>3340429</v>
      </c>
      <c r="E10" s="148">
        <v>13.908672162607223</v>
      </c>
      <c r="F10" s="146">
        <v>14.61979499876491</v>
      </c>
      <c r="G10" s="147">
        <v>14.757390935018652</v>
      </c>
    </row>
    <row r="11" spans="1:7" x14ac:dyDescent="0.2">
      <c r="A11" s="144" t="s">
        <v>152</v>
      </c>
      <c r="B11" s="18">
        <v>3155547</v>
      </c>
      <c r="C11" s="18">
        <v>3447834</v>
      </c>
      <c r="D11" s="18">
        <v>3683444</v>
      </c>
      <c r="E11" s="148">
        <v>16.21318049514845</v>
      </c>
      <c r="F11" s="146">
        <v>16.473458919245108</v>
      </c>
      <c r="G11" s="147">
        <v>16.272767089271721</v>
      </c>
    </row>
    <row r="12" spans="1:7" x14ac:dyDescent="0.2">
      <c r="A12" s="144" t="s">
        <v>158</v>
      </c>
      <c r="B12" s="18">
        <v>0</v>
      </c>
      <c r="C12" s="18">
        <v>0</v>
      </c>
      <c r="D12" s="18">
        <v>0</v>
      </c>
      <c r="E12" s="148" t="s">
        <v>153</v>
      </c>
      <c r="F12" s="146" t="s">
        <v>153</v>
      </c>
      <c r="G12" s="147" t="s">
        <v>153</v>
      </c>
    </row>
    <row r="13" spans="1:7" x14ac:dyDescent="0.2">
      <c r="A13" s="144" t="s">
        <v>159</v>
      </c>
      <c r="B13" s="18">
        <v>443669</v>
      </c>
      <c r="C13" s="18">
        <v>473519</v>
      </c>
      <c r="D13" s="18">
        <v>507937</v>
      </c>
      <c r="E13" s="148">
        <v>2.2795685112920254</v>
      </c>
      <c r="F13" s="146">
        <v>2.2624336885076324</v>
      </c>
      <c r="G13" s="147">
        <v>2.2439707233294195</v>
      </c>
    </row>
    <row r="14" spans="1:7" x14ac:dyDescent="0.2">
      <c r="A14" s="144" t="s">
        <v>160</v>
      </c>
      <c r="B14" s="18">
        <v>481901</v>
      </c>
      <c r="C14" s="18">
        <v>494628</v>
      </c>
      <c r="D14" s="18">
        <v>501809</v>
      </c>
      <c r="E14" s="148">
        <v>2.4760042850867165</v>
      </c>
      <c r="F14" s="146">
        <v>2.3632907031801325</v>
      </c>
      <c r="G14" s="147">
        <v>2.2168983647641589</v>
      </c>
    </row>
    <row r="15" spans="1:7" x14ac:dyDescent="0.2">
      <c r="A15" s="144" t="s">
        <v>161</v>
      </c>
      <c r="B15" s="18">
        <v>139147</v>
      </c>
      <c r="C15" s="18">
        <v>122064</v>
      </c>
      <c r="D15" s="18">
        <v>129846</v>
      </c>
      <c r="E15" s="148">
        <v>0.71493640448341322</v>
      </c>
      <c r="F15" s="146">
        <v>0.58321145667649166</v>
      </c>
      <c r="G15" s="147">
        <v>0.57363535741919136</v>
      </c>
    </row>
    <row r="16" spans="1:7" x14ac:dyDescent="0.2">
      <c r="A16" s="144" t="s">
        <v>162</v>
      </c>
      <c r="B16" s="18">
        <v>424813</v>
      </c>
      <c r="C16" s="18">
        <v>484460</v>
      </c>
      <c r="D16" s="18">
        <v>538522</v>
      </c>
      <c r="E16" s="148">
        <v>2.1826865027475422</v>
      </c>
      <c r="F16" s="146">
        <v>2.3147088601184063</v>
      </c>
      <c r="G16" s="147">
        <v>2.3790895364362226</v>
      </c>
    </row>
    <row r="17" spans="1:7" x14ac:dyDescent="0.2">
      <c r="A17" s="144" t="s">
        <v>163</v>
      </c>
      <c r="B17" s="18">
        <v>0</v>
      </c>
      <c r="C17" s="18">
        <v>0</v>
      </c>
      <c r="D17" s="18">
        <v>0</v>
      </c>
      <c r="E17" s="148" t="s">
        <v>153</v>
      </c>
      <c r="F17" s="146" t="s">
        <v>153</v>
      </c>
      <c r="G17" s="147" t="s">
        <v>153</v>
      </c>
    </row>
    <row r="18" spans="1:7" x14ac:dyDescent="0.2">
      <c r="A18" s="144" t="s">
        <v>164</v>
      </c>
      <c r="B18" s="18">
        <v>0</v>
      </c>
      <c r="C18" s="18">
        <v>0</v>
      </c>
      <c r="D18" s="18">
        <v>0</v>
      </c>
      <c r="E18" s="148" t="s">
        <v>153</v>
      </c>
      <c r="F18" s="146" t="s">
        <v>153</v>
      </c>
      <c r="G18" s="147" t="s">
        <v>153</v>
      </c>
    </row>
    <row r="19" spans="1:7" x14ac:dyDescent="0.2">
      <c r="A19" s="144" t="s">
        <v>165</v>
      </c>
      <c r="B19" s="18">
        <v>0</v>
      </c>
      <c r="C19" s="18">
        <v>0</v>
      </c>
      <c r="D19" s="18">
        <v>0</v>
      </c>
      <c r="E19" s="148" t="s">
        <v>153</v>
      </c>
      <c r="F19" s="146" t="s">
        <v>153</v>
      </c>
      <c r="G19" s="147" t="s">
        <v>153</v>
      </c>
    </row>
    <row r="20" spans="1:7" x14ac:dyDescent="0.2">
      <c r="A20" s="144" t="s">
        <v>166</v>
      </c>
      <c r="B20" s="18">
        <v>0</v>
      </c>
      <c r="C20" s="18">
        <v>0</v>
      </c>
      <c r="D20" s="18">
        <v>0</v>
      </c>
      <c r="E20" s="148" t="s">
        <v>153</v>
      </c>
      <c r="F20" s="146" t="s">
        <v>153</v>
      </c>
      <c r="G20" s="147" t="s">
        <v>153</v>
      </c>
    </row>
    <row r="21" spans="1:7" x14ac:dyDescent="0.2">
      <c r="A21" s="144" t="s">
        <v>167</v>
      </c>
      <c r="B21" s="18">
        <v>940926</v>
      </c>
      <c r="C21" s="18">
        <v>998773</v>
      </c>
      <c r="D21" s="18">
        <v>1057573</v>
      </c>
      <c r="E21" s="148">
        <v>4.8344718270962375</v>
      </c>
      <c r="F21" s="146">
        <v>4.7720528265430397</v>
      </c>
      <c r="G21" s="147">
        <v>4.6721598343567488</v>
      </c>
    </row>
    <row r="22" spans="1:7" x14ac:dyDescent="0.2">
      <c r="A22" s="144" t="s">
        <v>168</v>
      </c>
      <c r="B22" s="18">
        <v>0</v>
      </c>
      <c r="C22" s="18">
        <v>0</v>
      </c>
      <c r="D22" s="18">
        <v>25513</v>
      </c>
      <c r="E22" s="148" t="s">
        <v>153</v>
      </c>
      <c r="F22" s="146" t="s">
        <v>153</v>
      </c>
      <c r="G22" s="147">
        <v>0.11271166515592185</v>
      </c>
    </row>
    <row r="23" spans="1:7" x14ac:dyDescent="0.2">
      <c r="A23" s="144" t="s">
        <v>169</v>
      </c>
      <c r="B23" s="18">
        <v>5143</v>
      </c>
      <c r="C23" s="18">
        <v>5060</v>
      </c>
      <c r="D23" s="18">
        <v>6637</v>
      </c>
      <c r="E23" s="148">
        <v>2.642470141834315E-2</v>
      </c>
      <c r="F23" s="146">
        <v>2.4176251562975551E-2</v>
      </c>
      <c r="G23" s="147">
        <v>2.9321025423895791E-2</v>
      </c>
    </row>
    <row r="24" spans="1:7" x14ac:dyDescent="0.2">
      <c r="A24" s="144" t="s">
        <v>170</v>
      </c>
      <c r="B24" s="18">
        <v>806679</v>
      </c>
      <c r="C24" s="18">
        <v>789579</v>
      </c>
      <c r="D24" s="18">
        <v>833944</v>
      </c>
      <c r="E24" s="148">
        <v>4.1447115915706076</v>
      </c>
      <c r="F24" s="146">
        <v>3.7725416072811608</v>
      </c>
      <c r="G24" s="147">
        <v>3.6842087126872611</v>
      </c>
    </row>
    <row r="25" spans="1:7" x14ac:dyDescent="0.2">
      <c r="A25" s="144" t="s">
        <v>171</v>
      </c>
      <c r="B25" s="18">
        <v>55343</v>
      </c>
      <c r="C25" s="18">
        <v>63285</v>
      </c>
      <c r="D25" s="18">
        <v>111325</v>
      </c>
      <c r="E25" s="148">
        <v>0.28435198339400447</v>
      </c>
      <c r="F25" s="146">
        <v>0.30237037157369717</v>
      </c>
      <c r="G25" s="147">
        <v>0.49181304133120374</v>
      </c>
    </row>
    <row r="26" spans="1:7" x14ac:dyDescent="0.2">
      <c r="A26" s="144" t="s">
        <v>172</v>
      </c>
      <c r="B26" s="18">
        <v>125612</v>
      </c>
      <c r="C26" s="18">
        <v>155098</v>
      </c>
      <c r="D26" s="18">
        <v>165633</v>
      </c>
      <c r="E26" s="148">
        <v>0.64539366022961697</v>
      </c>
      <c r="F26" s="146">
        <v>0.74104511164315856</v>
      </c>
      <c r="G26" s="147">
        <v>0.73173563417750964</v>
      </c>
    </row>
    <row r="27" spans="1:7" x14ac:dyDescent="0.2">
      <c r="A27" s="144" t="s">
        <v>173</v>
      </c>
      <c r="B27" s="18">
        <v>33771</v>
      </c>
      <c r="C27" s="18">
        <v>43592</v>
      </c>
      <c r="D27" s="18">
        <v>51939</v>
      </c>
      <c r="E27" s="148">
        <v>0.17351518405577807</v>
      </c>
      <c r="F27" s="146">
        <v>0.20827888500656724</v>
      </c>
      <c r="G27" s="147">
        <v>0.22945679365552563</v>
      </c>
    </row>
    <row r="28" spans="1:7" x14ac:dyDescent="0.2">
      <c r="A28" s="144" t="s">
        <v>174</v>
      </c>
      <c r="B28" s="18">
        <v>137356</v>
      </c>
      <c r="C28" s="18">
        <v>162912</v>
      </c>
      <c r="D28" s="18">
        <v>183834</v>
      </c>
      <c r="E28" s="148">
        <v>0.70573425782966015</v>
      </c>
      <c r="F28" s="146">
        <v>0.77837974202123972</v>
      </c>
      <c r="G28" s="147">
        <v>0.81214425007932178</v>
      </c>
    </row>
    <row r="29" spans="1:7" x14ac:dyDescent="0.2">
      <c r="A29" s="144" t="s">
        <v>175</v>
      </c>
      <c r="B29" s="18">
        <v>0</v>
      </c>
      <c r="C29" s="18">
        <v>0</v>
      </c>
      <c r="D29" s="18">
        <v>0</v>
      </c>
      <c r="E29" s="148" t="s">
        <v>153</v>
      </c>
      <c r="F29" s="146" t="s">
        <v>153</v>
      </c>
      <c r="G29" s="147" t="s">
        <v>153</v>
      </c>
    </row>
    <row r="30" spans="1:7" x14ac:dyDescent="0.2">
      <c r="A30" s="144" t="s">
        <v>176</v>
      </c>
      <c r="B30" s="18">
        <v>5167</v>
      </c>
      <c r="C30" s="18">
        <v>343</v>
      </c>
      <c r="D30" s="18">
        <v>0</v>
      </c>
      <c r="E30" s="148">
        <v>2.6548013266299644E-2</v>
      </c>
      <c r="F30" s="146">
        <v>1.6388249577273942E-3</v>
      </c>
      <c r="G30" s="147" t="s">
        <v>153</v>
      </c>
    </row>
    <row r="31" spans="1:7" x14ac:dyDescent="0.2">
      <c r="A31" s="144" t="s">
        <v>177</v>
      </c>
      <c r="B31" s="18">
        <v>585236</v>
      </c>
      <c r="C31" s="18">
        <v>380678</v>
      </c>
      <c r="D31" s="18">
        <v>0</v>
      </c>
      <c r="E31" s="148">
        <v>3.006938860444385</v>
      </c>
      <c r="F31" s="146">
        <v>1.8188472514803176</v>
      </c>
      <c r="G31" s="147" t="s">
        <v>153</v>
      </c>
    </row>
    <row r="32" spans="1:7" x14ac:dyDescent="0.2">
      <c r="A32" s="144" t="s">
        <v>178</v>
      </c>
      <c r="B32" s="18">
        <v>91006</v>
      </c>
      <c r="C32" s="18">
        <v>133033</v>
      </c>
      <c r="D32" s="18">
        <v>172959</v>
      </c>
      <c r="E32" s="148">
        <v>0.46758825146368593</v>
      </c>
      <c r="F32" s="146">
        <v>0.63562040991646773</v>
      </c>
      <c r="G32" s="147">
        <v>0.76410053281476453</v>
      </c>
    </row>
    <row r="33" spans="1:7" x14ac:dyDescent="0.2">
      <c r="A33" s="144" t="s">
        <v>179</v>
      </c>
      <c r="B33" s="18">
        <v>0</v>
      </c>
      <c r="C33" s="18">
        <v>0</v>
      </c>
      <c r="D33" s="18">
        <v>0</v>
      </c>
      <c r="E33" s="148" t="s">
        <v>153</v>
      </c>
      <c r="F33" s="146" t="s">
        <v>153</v>
      </c>
      <c r="G33" s="147" t="s">
        <v>153</v>
      </c>
    </row>
    <row r="34" spans="1:7" x14ac:dyDescent="0.2">
      <c r="A34" s="144" t="s">
        <v>180</v>
      </c>
      <c r="B34" s="18">
        <v>0</v>
      </c>
      <c r="C34" s="18">
        <v>0</v>
      </c>
      <c r="D34" s="18">
        <v>0</v>
      </c>
      <c r="E34" s="148" t="s">
        <v>153</v>
      </c>
      <c r="F34" s="146" t="s">
        <v>153</v>
      </c>
      <c r="G34" s="147" t="s">
        <v>153</v>
      </c>
    </row>
    <row r="35" spans="1:7" x14ac:dyDescent="0.2">
      <c r="A35" s="144" t="s">
        <v>5</v>
      </c>
      <c r="B35" s="18" t="s">
        <v>5</v>
      </c>
      <c r="C35" s="18" t="s">
        <v>5</v>
      </c>
      <c r="D35" s="18" t="s">
        <v>5</v>
      </c>
      <c r="E35" s="148" t="s">
        <v>5</v>
      </c>
      <c r="F35" s="146" t="s">
        <v>5</v>
      </c>
      <c r="G35" s="147" t="s">
        <v>5</v>
      </c>
    </row>
    <row r="36" spans="1:7" x14ac:dyDescent="0.2">
      <c r="A36" s="144" t="s">
        <v>5</v>
      </c>
      <c r="B36" s="18" t="s">
        <v>5</v>
      </c>
      <c r="C36" s="18" t="s">
        <v>5</v>
      </c>
      <c r="D36" s="18" t="s">
        <v>5</v>
      </c>
      <c r="E36" s="148" t="s">
        <v>5</v>
      </c>
      <c r="F36" s="146" t="s">
        <v>5</v>
      </c>
      <c r="G36" s="147" t="s">
        <v>5</v>
      </c>
    </row>
    <row r="37" spans="1:7" ht="13.5" thickBot="1" x14ac:dyDescent="0.25">
      <c r="A37" s="149" t="s">
        <v>4</v>
      </c>
      <c r="B37" s="21">
        <v>19462850</v>
      </c>
      <c r="C37" s="21">
        <v>20929630</v>
      </c>
      <c r="D37" s="21">
        <v>22635634</v>
      </c>
      <c r="E37" s="150">
        <v>100</v>
      </c>
      <c r="F37" s="151">
        <v>100</v>
      </c>
      <c r="G37" s="152">
        <v>100</v>
      </c>
    </row>
    <row r="39" spans="1:7" ht="16.5" thickBot="1" x14ac:dyDescent="0.3">
      <c r="A39" s="131" t="s">
        <v>147</v>
      </c>
      <c r="B39" s="132"/>
      <c r="C39" s="132"/>
      <c r="D39" s="132"/>
      <c r="E39" s="132"/>
      <c r="F39" s="132"/>
    </row>
    <row r="40" spans="1:7" x14ac:dyDescent="0.2">
      <c r="A40" s="133"/>
      <c r="B40" s="134"/>
      <c r="C40" s="135" t="s">
        <v>145</v>
      </c>
      <c r="D40" s="136"/>
      <c r="E40" s="137"/>
      <c r="F40" s="135" t="s">
        <v>2</v>
      </c>
      <c r="G40" s="138"/>
    </row>
    <row r="41" spans="1:7" x14ac:dyDescent="0.2">
      <c r="A41" s="139" t="s">
        <v>3</v>
      </c>
      <c r="B41" s="140" t="s">
        <v>156</v>
      </c>
      <c r="C41" s="141" t="s">
        <v>154</v>
      </c>
      <c r="D41" s="142" t="s">
        <v>155</v>
      </c>
      <c r="E41" s="141" t="s">
        <v>156</v>
      </c>
      <c r="F41" s="141" t="s">
        <v>154</v>
      </c>
      <c r="G41" s="143" t="s">
        <v>155</v>
      </c>
    </row>
    <row r="42" spans="1:7" x14ac:dyDescent="0.2">
      <c r="A42" s="144" t="s">
        <v>81</v>
      </c>
      <c r="B42" s="18">
        <v>564129</v>
      </c>
      <c r="C42" s="18">
        <v>569256</v>
      </c>
      <c r="D42" s="18">
        <v>587388</v>
      </c>
      <c r="E42" s="145">
        <v>18.243453666241191</v>
      </c>
      <c r="F42" s="146">
        <v>18.158451031073351</v>
      </c>
      <c r="G42" s="147">
        <v>18.278192681105303</v>
      </c>
    </row>
    <row r="43" spans="1:7" x14ac:dyDescent="0.2">
      <c r="A43" s="144" t="s">
        <v>157</v>
      </c>
      <c r="B43" s="18">
        <v>112355</v>
      </c>
      <c r="C43" s="18">
        <v>142915</v>
      </c>
      <c r="D43" s="18">
        <v>200255</v>
      </c>
      <c r="E43" s="148">
        <v>3.6334654603300471</v>
      </c>
      <c r="F43" s="146">
        <v>4.5587837969311664</v>
      </c>
      <c r="G43" s="147">
        <v>6.2314849390092109</v>
      </c>
    </row>
    <row r="44" spans="1:7" x14ac:dyDescent="0.2">
      <c r="A44" s="144" t="s">
        <v>82</v>
      </c>
      <c r="B44" s="18">
        <v>729754</v>
      </c>
      <c r="C44" s="18">
        <v>746867</v>
      </c>
      <c r="D44" s="18">
        <v>772935</v>
      </c>
      <c r="E44" s="148">
        <v>23.599625771329208</v>
      </c>
      <c r="F44" s="146">
        <v>23.823987531487873</v>
      </c>
      <c r="G44" s="147">
        <v>24.051997759522031</v>
      </c>
    </row>
    <row r="45" spans="1:7" x14ac:dyDescent="0.2">
      <c r="A45" s="144" t="s">
        <v>84</v>
      </c>
      <c r="B45" s="18">
        <v>425954</v>
      </c>
      <c r="C45" s="18">
        <v>458187</v>
      </c>
      <c r="D45" s="18">
        <v>461861</v>
      </c>
      <c r="E45" s="148">
        <v>13.774991292683234</v>
      </c>
      <c r="F45" s="146">
        <v>14.615509019798484</v>
      </c>
      <c r="G45" s="147">
        <v>14.372074931540951</v>
      </c>
    </row>
    <row r="46" spans="1:7" x14ac:dyDescent="0.2">
      <c r="A46" s="144" t="s">
        <v>152</v>
      </c>
      <c r="B46" s="18">
        <v>500702</v>
      </c>
      <c r="C46" s="18">
        <v>502213</v>
      </c>
      <c r="D46" s="18">
        <v>515294</v>
      </c>
      <c r="E46" s="148">
        <v>16.192278251240936</v>
      </c>
      <c r="F46" s="146">
        <v>16.01987535953673</v>
      </c>
      <c r="G46" s="147">
        <v>16.034789644012946</v>
      </c>
    </row>
    <row r="47" spans="1:7" x14ac:dyDescent="0.2">
      <c r="A47" s="144" t="s">
        <v>158</v>
      </c>
      <c r="B47" s="18">
        <v>0</v>
      </c>
      <c r="C47" s="18">
        <v>0</v>
      </c>
      <c r="D47" s="18">
        <v>0</v>
      </c>
      <c r="E47" s="148" t="s">
        <v>153</v>
      </c>
      <c r="F47" s="146" t="s">
        <v>153</v>
      </c>
      <c r="G47" s="147" t="s">
        <v>153</v>
      </c>
    </row>
    <row r="48" spans="1:7" x14ac:dyDescent="0.2">
      <c r="A48" s="144" t="s">
        <v>159</v>
      </c>
      <c r="B48" s="18">
        <v>91893</v>
      </c>
      <c r="C48" s="18">
        <v>93085</v>
      </c>
      <c r="D48" s="18">
        <v>95565</v>
      </c>
      <c r="E48" s="148">
        <v>2.9717417253002449</v>
      </c>
      <c r="F48" s="146">
        <v>2.9692781705023101</v>
      </c>
      <c r="G48" s="147">
        <v>2.9737677371172517</v>
      </c>
    </row>
    <row r="49" spans="1:7" x14ac:dyDescent="0.2">
      <c r="A49" s="144" t="s">
        <v>160</v>
      </c>
      <c r="B49" s="18">
        <v>69612</v>
      </c>
      <c r="C49" s="18">
        <v>68170</v>
      </c>
      <c r="D49" s="18">
        <v>64534</v>
      </c>
      <c r="E49" s="148">
        <v>2.2511930721774309</v>
      </c>
      <c r="F49" s="146">
        <v>2.1745253572878815</v>
      </c>
      <c r="G49" s="147">
        <v>2.0081528503858599</v>
      </c>
    </row>
    <row r="50" spans="1:7" x14ac:dyDescent="0.2">
      <c r="A50" s="144" t="s">
        <v>161</v>
      </c>
      <c r="B50" s="18">
        <v>31189</v>
      </c>
      <c r="C50" s="18">
        <v>26673</v>
      </c>
      <c r="D50" s="18">
        <v>26258</v>
      </c>
      <c r="E50" s="148">
        <v>1.0086258221016762</v>
      </c>
      <c r="F50" s="146">
        <v>0.85083049515827591</v>
      </c>
      <c r="G50" s="147">
        <v>0.8170898680607418</v>
      </c>
    </row>
    <row r="51" spans="1:7" x14ac:dyDescent="0.2">
      <c r="A51" s="144" t="s">
        <v>162</v>
      </c>
      <c r="B51" s="18">
        <v>83925</v>
      </c>
      <c r="C51" s="18">
        <v>91114</v>
      </c>
      <c r="D51" s="18">
        <v>94452</v>
      </c>
      <c r="E51" s="148">
        <v>2.7140633595140331</v>
      </c>
      <c r="F51" s="146">
        <v>2.9064060936471772</v>
      </c>
      <c r="G51" s="147">
        <v>2.9391336818521285</v>
      </c>
    </row>
    <row r="52" spans="1:7" x14ac:dyDescent="0.2">
      <c r="A52" s="144" t="s">
        <v>163</v>
      </c>
      <c r="B52" s="18">
        <v>0</v>
      </c>
      <c r="C52" s="18">
        <v>0</v>
      </c>
      <c r="D52" s="18">
        <v>0</v>
      </c>
      <c r="E52" s="148" t="s">
        <v>153</v>
      </c>
      <c r="F52" s="146" t="s">
        <v>153</v>
      </c>
      <c r="G52" s="147" t="s">
        <v>153</v>
      </c>
    </row>
    <row r="53" spans="1:7" x14ac:dyDescent="0.2">
      <c r="A53" s="144" t="s">
        <v>164</v>
      </c>
      <c r="B53" s="18">
        <v>0</v>
      </c>
      <c r="C53" s="18">
        <v>0</v>
      </c>
      <c r="D53" s="18">
        <v>0</v>
      </c>
      <c r="E53" s="148" t="s">
        <v>153</v>
      </c>
      <c r="F53" s="146" t="s">
        <v>153</v>
      </c>
      <c r="G53" s="147" t="s">
        <v>153</v>
      </c>
    </row>
    <row r="54" spans="1:7" x14ac:dyDescent="0.2">
      <c r="A54" s="144" t="s">
        <v>165</v>
      </c>
      <c r="B54" s="18">
        <v>0</v>
      </c>
      <c r="C54" s="18">
        <v>0</v>
      </c>
      <c r="D54" s="18">
        <v>0</v>
      </c>
      <c r="E54" s="148" t="s">
        <v>153</v>
      </c>
      <c r="F54" s="146" t="s">
        <v>153</v>
      </c>
      <c r="G54" s="147" t="s">
        <v>153</v>
      </c>
    </row>
    <row r="55" spans="1:7" x14ac:dyDescent="0.2">
      <c r="A55" s="144" t="s">
        <v>166</v>
      </c>
      <c r="B55" s="18">
        <v>0</v>
      </c>
      <c r="C55" s="18">
        <v>0</v>
      </c>
      <c r="D55" s="18">
        <v>0</v>
      </c>
      <c r="E55" s="148" t="s">
        <v>153</v>
      </c>
      <c r="F55" s="146" t="s">
        <v>153</v>
      </c>
      <c r="G55" s="147" t="s">
        <v>153</v>
      </c>
    </row>
    <row r="56" spans="1:7" x14ac:dyDescent="0.2">
      <c r="A56" s="144" t="s">
        <v>167</v>
      </c>
      <c r="B56" s="18">
        <v>169252</v>
      </c>
      <c r="C56" s="18">
        <v>170232</v>
      </c>
      <c r="D56" s="18">
        <v>167818</v>
      </c>
      <c r="E56" s="148">
        <v>5.4734662105983807</v>
      </c>
      <c r="F56" s="146">
        <v>5.4301569696615912</v>
      </c>
      <c r="G56" s="147">
        <v>5.2221184963903413</v>
      </c>
    </row>
    <row r="57" spans="1:7" x14ac:dyDescent="0.2">
      <c r="A57" s="144" t="s">
        <v>168</v>
      </c>
      <c r="B57" s="18">
        <v>0</v>
      </c>
      <c r="C57" s="18">
        <v>0</v>
      </c>
      <c r="D57" s="18">
        <v>1136</v>
      </c>
      <c r="E57" s="148" t="s">
        <v>153</v>
      </c>
      <c r="F57" s="146" t="s">
        <v>153</v>
      </c>
      <c r="G57" s="147">
        <v>3.5349763505103313E-2</v>
      </c>
    </row>
    <row r="58" spans="1:7" x14ac:dyDescent="0.2">
      <c r="A58" s="144" t="s">
        <v>169</v>
      </c>
      <c r="B58" s="18">
        <v>1238</v>
      </c>
      <c r="C58" s="18">
        <v>1264</v>
      </c>
      <c r="D58" s="18">
        <v>1325</v>
      </c>
      <c r="E58" s="148">
        <v>4.0035870587767329E-2</v>
      </c>
      <c r="F58" s="146">
        <v>4.0319789520491159E-2</v>
      </c>
      <c r="G58" s="147">
        <v>4.1231018172765747E-2</v>
      </c>
    </row>
    <row r="59" spans="1:7" x14ac:dyDescent="0.2">
      <c r="A59" s="144" t="s">
        <v>170</v>
      </c>
      <c r="B59" s="18">
        <v>145871</v>
      </c>
      <c r="C59" s="18">
        <v>137916</v>
      </c>
      <c r="D59" s="18">
        <v>142396</v>
      </c>
      <c r="E59" s="148">
        <v>4.7173444899096992</v>
      </c>
      <c r="F59" s="146">
        <v>4.3993228572057426</v>
      </c>
      <c r="G59" s="147">
        <v>4.4310430669653966</v>
      </c>
    </row>
    <row r="60" spans="1:7" x14ac:dyDescent="0.2">
      <c r="A60" s="144" t="s">
        <v>171</v>
      </c>
      <c r="B60" s="18">
        <v>7022</v>
      </c>
      <c r="C60" s="18">
        <v>7625</v>
      </c>
      <c r="D60" s="18">
        <v>14880</v>
      </c>
      <c r="E60" s="148">
        <v>0.22708552767956558</v>
      </c>
      <c r="F60" s="146">
        <v>0.24322657839695025</v>
      </c>
      <c r="G60" s="147">
        <v>0.46303211351755041</v>
      </c>
    </row>
    <row r="61" spans="1:7" x14ac:dyDescent="0.2">
      <c r="A61" s="144" t="s">
        <v>172</v>
      </c>
      <c r="B61" s="18">
        <v>21361</v>
      </c>
      <c r="C61" s="18">
        <v>22897</v>
      </c>
      <c r="D61" s="18">
        <v>22926</v>
      </c>
      <c r="E61" s="148">
        <v>0.69079663297681571</v>
      </c>
      <c r="F61" s="146">
        <v>0.73038150367934029</v>
      </c>
      <c r="G61" s="147">
        <v>0.71340552651232259</v>
      </c>
    </row>
    <row r="62" spans="1:7" x14ac:dyDescent="0.2">
      <c r="A62" s="144" t="s">
        <v>173</v>
      </c>
      <c r="B62" s="18">
        <v>0</v>
      </c>
      <c r="C62" s="18">
        <v>0</v>
      </c>
      <c r="D62" s="18">
        <v>0</v>
      </c>
      <c r="E62" s="148" t="s">
        <v>153</v>
      </c>
      <c r="F62" s="146" t="s">
        <v>153</v>
      </c>
      <c r="G62" s="147" t="s">
        <v>153</v>
      </c>
    </row>
    <row r="63" spans="1:7" x14ac:dyDescent="0.2">
      <c r="A63" s="144" t="s">
        <v>174</v>
      </c>
      <c r="B63" s="18">
        <v>23790</v>
      </c>
      <c r="C63" s="18">
        <v>15059</v>
      </c>
      <c r="D63" s="18">
        <v>16797</v>
      </c>
      <c r="E63" s="148">
        <v>0.76934843399271791</v>
      </c>
      <c r="F63" s="146">
        <v>0.48036053037110477</v>
      </c>
      <c r="G63" s="147">
        <v>0.52268483943241228</v>
      </c>
    </row>
    <row r="64" spans="1:7" x14ac:dyDescent="0.2">
      <c r="A64" s="144" t="s">
        <v>175</v>
      </c>
      <c r="B64" s="18">
        <v>0</v>
      </c>
      <c r="C64" s="18">
        <v>0</v>
      </c>
      <c r="D64" s="18">
        <v>0</v>
      </c>
      <c r="E64" s="148" t="s">
        <v>153</v>
      </c>
      <c r="F64" s="146" t="s">
        <v>153</v>
      </c>
      <c r="G64" s="147" t="s">
        <v>153</v>
      </c>
    </row>
    <row r="65" spans="1:7" x14ac:dyDescent="0.2">
      <c r="A65" s="144" t="s">
        <v>176</v>
      </c>
      <c r="B65" s="18">
        <v>1063</v>
      </c>
      <c r="C65" s="18">
        <v>52</v>
      </c>
      <c r="D65" s="18">
        <v>0</v>
      </c>
      <c r="E65" s="148">
        <v>3.4376518929561124E-2</v>
      </c>
      <c r="F65" s="146">
        <v>1.6587255182480541E-3</v>
      </c>
      <c r="G65" s="147" t="s">
        <v>153</v>
      </c>
    </row>
    <row r="66" spans="1:7" x14ac:dyDescent="0.2">
      <c r="A66" s="144" t="s">
        <v>177</v>
      </c>
      <c r="B66" s="18">
        <v>97716</v>
      </c>
      <c r="C66" s="18">
        <v>58783</v>
      </c>
      <c r="D66" s="18">
        <v>0</v>
      </c>
      <c r="E66" s="148">
        <v>3.1600526093330146</v>
      </c>
      <c r="F66" s="146">
        <v>1.8750935026764493</v>
      </c>
      <c r="G66" s="147" t="s">
        <v>153</v>
      </c>
    </row>
    <row r="67" spans="1:7" x14ac:dyDescent="0.2">
      <c r="A67" s="144" t="s">
        <v>178</v>
      </c>
      <c r="B67" s="18">
        <v>15401</v>
      </c>
      <c r="C67" s="18">
        <v>22629</v>
      </c>
      <c r="D67" s="18">
        <v>27780</v>
      </c>
      <c r="E67" s="148">
        <v>0.49805528507447866</v>
      </c>
      <c r="F67" s="146">
        <v>0.72183268754683105</v>
      </c>
      <c r="G67" s="147">
        <v>0.8644510828976848</v>
      </c>
    </row>
    <row r="68" spans="1:7" x14ac:dyDescent="0.2">
      <c r="A68" s="144" t="s">
        <v>179</v>
      </c>
      <c r="B68" s="18">
        <v>0</v>
      </c>
      <c r="C68" s="18">
        <v>0</v>
      </c>
      <c r="D68" s="18">
        <v>0</v>
      </c>
      <c r="E68" s="148" t="s">
        <v>153</v>
      </c>
      <c r="F68" s="146" t="s">
        <v>153</v>
      </c>
      <c r="G68" s="147" t="s">
        <v>153</v>
      </c>
    </row>
    <row r="69" spans="1:7" x14ac:dyDescent="0.2">
      <c r="A69" s="144" t="s">
        <v>180</v>
      </c>
      <c r="B69" s="18">
        <v>0</v>
      </c>
      <c r="C69" s="18">
        <v>0</v>
      </c>
      <c r="D69" s="18">
        <v>0</v>
      </c>
      <c r="E69" s="148" t="s">
        <v>153</v>
      </c>
      <c r="F69" s="146" t="s">
        <v>153</v>
      </c>
      <c r="G69" s="147" t="s">
        <v>153</v>
      </c>
    </row>
    <row r="70" spans="1:7" x14ac:dyDescent="0.2">
      <c r="A70" s="144" t="s">
        <v>5</v>
      </c>
      <c r="B70" s="18" t="s">
        <v>5</v>
      </c>
      <c r="C70" s="18" t="s">
        <v>5</v>
      </c>
      <c r="D70" s="18" t="s">
        <v>5</v>
      </c>
      <c r="E70" s="148" t="s">
        <v>5</v>
      </c>
      <c r="F70" s="146" t="s">
        <v>5</v>
      </c>
      <c r="G70" s="147" t="s">
        <v>5</v>
      </c>
    </row>
    <row r="71" spans="1:7" x14ac:dyDescent="0.2">
      <c r="A71" s="144" t="s">
        <v>5</v>
      </c>
      <c r="B71" s="18" t="s">
        <v>5</v>
      </c>
      <c r="C71" s="18" t="s">
        <v>5</v>
      </c>
      <c r="D71" s="18" t="s">
        <v>5</v>
      </c>
      <c r="E71" s="148" t="s">
        <v>5</v>
      </c>
      <c r="F71" s="146" t="s">
        <v>5</v>
      </c>
      <c r="G71" s="147" t="s">
        <v>5</v>
      </c>
    </row>
    <row r="72" spans="1:7" ht="13.5" thickBot="1" x14ac:dyDescent="0.25">
      <c r="A72" s="149" t="s">
        <v>4</v>
      </c>
      <c r="B72" s="21">
        <v>3092227</v>
      </c>
      <c r="C72" s="21">
        <v>3134937</v>
      </c>
      <c r="D72" s="21">
        <v>3213600</v>
      </c>
      <c r="E72" s="150">
        <v>100</v>
      </c>
      <c r="F72" s="151">
        <v>100</v>
      </c>
      <c r="G72" s="152">
        <v>100</v>
      </c>
    </row>
    <row r="73" spans="1:7" x14ac:dyDescent="0.2">
      <c r="A73" s="153"/>
      <c r="B73" s="153"/>
      <c r="C73" s="153"/>
      <c r="D73" s="153"/>
      <c r="E73" s="153"/>
      <c r="F73" s="153"/>
      <c r="G73" s="153"/>
    </row>
    <row r="74" spans="1:7" x14ac:dyDescent="0.2">
      <c r="A74" s="155" t="str">
        <f>Innhold!B53</f>
        <v>Finans Norge / Skadeforsikringsstatistikk</v>
      </c>
      <c r="F74" s="154"/>
      <c r="G74" s="199">
        <f>Innhold!H25</f>
        <v>9</v>
      </c>
    </row>
    <row r="75" spans="1:7" x14ac:dyDescent="0.2">
      <c r="A75" s="155" t="str">
        <f>Innhold!B54</f>
        <v>Premiestatistikk skadeforsikring 4. kvartal 2021</v>
      </c>
      <c r="F75" s="154"/>
      <c r="G75" s="200"/>
    </row>
  </sheetData>
  <mergeCells count="1">
    <mergeCell ref="G74:G75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2022-02-11T17:13:54Z</dcterms:modified>
</cp:coreProperties>
</file>