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O:\SFA\HMoseby\Kvartalstatistikkene\Premiestatistikk\Rapport\"/>
    </mc:Choice>
  </mc:AlternateContent>
  <bookViews>
    <workbookView xWindow="-12" yWindow="-12" windowWidth="6912" windowHeight="8808" tabRatio="805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Innhold!$A$1:$H$55</definedName>
    <definedName name="_xlnm.Print_Area" localSheetId="2">'Tab1'!$A$1:$C$53</definedName>
    <definedName name="_xlnm.Print_Area" localSheetId="18">'Tab17'!$A$1:$C$53</definedName>
    <definedName name="_xlnm.Print_Area" localSheetId="3">'Tab2'!$A$1:$K$65</definedName>
    <definedName name="_xlnm.Print_Area">'Tab5'!$A$4:$G$64</definedName>
  </definedNames>
  <calcPr calcId="171027"/>
</workbook>
</file>

<file path=xl/calcChain.xml><?xml version="1.0" encoding="utf-8"?>
<calcChain xmlns="http://schemas.openxmlformats.org/spreadsheetml/2006/main">
  <c r="B55" i="2" l="1"/>
  <c r="A77" i="60" l="1"/>
  <c r="G76" i="60"/>
  <c r="H27" i="2"/>
  <c r="C52" i="18" l="1"/>
  <c r="G76" i="17"/>
  <c r="U66" i="16"/>
  <c r="U76" i="54"/>
  <c r="U76" i="53"/>
  <c r="U76" i="52"/>
  <c r="G76" i="15"/>
  <c r="U76" i="14"/>
  <c r="U76" i="8"/>
  <c r="U63" i="7"/>
  <c r="L55" i="6"/>
  <c r="L55" i="5"/>
  <c r="K64" i="4"/>
  <c r="E64" i="4"/>
  <c r="C52" i="3"/>
  <c r="H25" i="2" l="1"/>
  <c r="H29" i="2" l="1"/>
  <c r="U76" i="10"/>
  <c r="A77" i="55" l="1"/>
  <c r="B97" i="4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4" i="2" l="1"/>
  <c r="A76" i="55" l="1"/>
  <c r="A76" i="60"/>
  <c r="A77" i="53"/>
  <c r="A77" i="52"/>
  <c r="A77" i="54"/>
  <c r="A76" i="54"/>
  <c r="A76" i="53"/>
  <c r="A76" i="52"/>
  <c r="B107" i="4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3" i="2"/>
  <c r="H35" i="2" s="1"/>
  <c r="A77" i="10"/>
  <c r="A64" i="7"/>
  <c r="A67" i="16"/>
  <c r="A77" i="8"/>
  <c r="A56" i="6"/>
  <c r="A65" i="4"/>
  <c r="A56" i="5"/>
  <c r="A53" i="18"/>
  <c r="G65" i="4"/>
  <c r="A77" i="17"/>
  <c r="A77" i="15"/>
  <c r="A77" i="14"/>
  <c r="A53" i="3"/>
  <c r="A76" i="8"/>
  <c r="A63" i="7"/>
  <c r="A55" i="6"/>
  <c r="A76" i="17"/>
  <c r="A66" i="16"/>
  <c r="A76" i="15"/>
  <c r="A76" i="14"/>
  <c r="A76" i="10"/>
  <c r="A55" i="5"/>
  <c r="A64" i="4"/>
  <c r="G64" i="4"/>
  <c r="A52" i="18"/>
  <c r="B83" i="4"/>
  <c r="C83" i="4"/>
  <c r="H31" i="2" l="1"/>
  <c r="U76" i="55"/>
  <c r="G96" i="4"/>
  <c r="E96" i="4" s="1"/>
  <c r="H37" i="2"/>
  <c r="H39" i="2" s="1"/>
  <c r="H41" i="2" s="1"/>
  <c r="H44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<sst xmlns="http://schemas.openxmlformats.org/spreadsheetml/2006/main" count="3641" uniqueCount="186">
  <si>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</si>
  <si>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</si>
  <si>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</si>
  <si>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</si>
  <si>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</si>
  <si>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</si>
  <si>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</si>
  <si>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</si>
  <si>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</si>
  <si>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</si>
  <si>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</si>
  <si>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</si>
  <si>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</si>
  <si>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</si>
  <si>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</si>
  <si>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</si>
  <si>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</si>
  <si>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</si>
  <si>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</si>
  <si>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</si>
  <si>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</si>
  <si>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</si>
  <si>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</si>
  <si>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</si>
  <si>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</si>
  <si>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</si>
  <si>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</si>
  <si>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</si>
  <si>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</si>
  <si>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</si>
  <si>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</si>
  <si>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</si>
  <si>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</si>
  <si>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</si>
  <si>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</si>
  <si>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</si>
  <si>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</si>
  <si>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</si>
  <si>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</si>
  <si>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</si>
  <si>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</si>
  <si>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</si>
  <si>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</si>
  <si>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</si>
  <si>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</si>
  <si>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</si>
  <si>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</si>
  <si>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</si>
  <si>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</si>
  <si>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</si>
  <si>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</si>
  <si>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</si>
  <si>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</si>
  <si>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</si>
  <si>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</si>
  <si>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</si>
  <si>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</si>
  <si>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</si>
  <si>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</si>
  <si>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</si>
  <si>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</si>
  <si>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</si>
  <si>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</si>
  <si>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</si>
  <si>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</si>
  <si>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</si>
  <si>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</si>
  <si>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</si>
  <si>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</si>
  <si>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</si>
  <si>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</si>
  <si>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</si>
  <si>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</si>
  <si>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</si>
  <si>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</si>
  <si>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</si>
  <si>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</si>
  <si>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</si>
  <si>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</si>
  <si>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</si>
  <si>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</si>
  <si>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</si>
  <si>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</si>
  <si>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</si>
  <si>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</si>
  <si>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</si>
  <si>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</si>
  <si>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</si>
  <si>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</si>
  <si>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</si>
  <si>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</si>
  <si>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</si>
  <si>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</si>
  <si>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</si>
  <si>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</si>
  <si>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</si>
  <si>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</si>
  <si>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</si>
  <si>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</si>
  <si>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</si>
  <si>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</si>
  <si>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</si>
  <si>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</si>
  <si>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</si>
  <si>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</si>
  <si>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</si>
  <si>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</si>
  <si>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</si>
  <si>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</si>
  <si>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</si>
  <si>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</si>
  <si>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</si>
  <si>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</si>
  <si>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</si>
  <si>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</si>
  <si>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</si>
  <si>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</si>
  <si>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</si>
  <si>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</si>
  <si>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</si>
  <si>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</si>
  <si>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</si>
  <si>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</si>
  <si>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</si>
  <si>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</si>
  <si>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</si>
  <si>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</si>
  <si>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</si>
  <si>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</si>
  <si>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</si>
  <si>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</si>
  <si>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</si>
  <si>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</si>
  <si>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</si>
  <si>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</si>
  <si>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</si>
  <si>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</si>
  <si>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</si>
  <si>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</si>
  <si>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</si>
  <si>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</si>
  <si>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</si>
  <si>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</si>
  <si>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</si>
  <si>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</si>
  <si>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</si>
  <si>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</si>
  <si>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</si>
  <si>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</si>
  <si>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</si>
  <si>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</si>
  <si>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</si>
  <si>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</si>
  <si>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</si>
  <si>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</si>
  <si>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31.12.2016</t>
  </si>
  <si>
    <t>31.12.2017</t>
  </si>
  <si>
    <t>31.12.2015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</si>
  <si>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</si>
  <si>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</si>
  <si>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</si>
  <si>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</si>
  <si>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</si>
  <si>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</si>
  <si>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</si>
  <si>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</si>
  <si>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</si>
  <si>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</si>
  <si>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</si>
  <si>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</si>
  <si>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</si>
  <si>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NEMI</t>
  </si>
  <si>
    <t>AIG Europe</t>
  </si>
  <si>
    <t>Oslo Forsikring</t>
  </si>
  <si>
    <t>Inter Hannover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</si>
  <si>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</si>
  <si>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</si>
  <si>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</si>
  <si>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</si>
  <si>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</si>
  <si>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</si>
  <si>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</si>
  <si>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</si>
  <si>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</si>
  <si>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</si>
  <si>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Insr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</si>
</sst>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6" fillId="0" borderId="0"/>
    <xf numFmtId="0" fontId="35" fillId="0" borderId="0"/>
  </cellStyleXfs>
  <cellXfs count="200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68" fontId="6" fillId="0" borderId="0" xfId="7" applyNumberFormat="1"/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168" fontId="38" fillId="0" borderId="0" xfId="7" applyNumberFormat="1" applyFont="1"/>
    <xf numFmtId="14" fontId="39" fillId="0" borderId="0" xfId="0" applyNumberFormat="1" applyFont="1"/>
    <xf numFmtId="167" fontId="38" fillId="0" borderId="0" xfId="0" applyNumberFormat="1" applyFont="1"/>
    <xf numFmtId="0" fontId="37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69" fontId="38" fillId="0" borderId="0" xfId="0" applyNumberFormat="1" applyFont="1"/>
    <xf numFmtId="3" fontId="37" fillId="0" borderId="0" xfId="0" applyNumberFormat="1" applyFont="1"/>
    <xf numFmtId="14" fontId="38" fillId="0" borderId="0" xfId="0" quotePrefix="1" applyNumberFormat="1" applyFont="1"/>
  </cellXfs>
  <cellStyles count="18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2 2 2" xfId="16"/>
    <cellStyle name="Normal 2 3" xfId="17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0.25331389878785315</c:v>
                </c:pt>
                <c:pt idx="1">
                  <c:v>0.2107442506214679</c:v>
                </c:pt>
                <c:pt idx="2">
                  <c:v>0.12951675655429098</c:v>
                </c:pt>
                <c:pt idx="3">
                  <c:v>0.10445315638746326</c:v>
                </c:pt>
                <c:pt idx="4">
                  <c:v>0.30197193764892472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31.12.2016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2225.5639999999999</c:v>
                </c:pt>
                <c:pt idx="1">
                  <c:v>7290.9579999999996</c:v>
                </c:pt>
                <c:pt idx="2">
                  <c:v>1928.2590000000009</c:v>
                </c:pt>
                <c:pt idx="3">
                  <c:v>7426.1589999999997</c:v>
                </c:pt>
                <c:pt idx="4">
                  <c:v>1091.9000000000001</c:v>
                </c:pt>
                <c:pt idx="5">
                  <c:v>2381.0239999999999</c:v>
                </c:pt>
                <c:pt idx="6">
                  <c:v>3154.663</c:v>
                </c:pt>
                <c:pt idx="7">
                  <c:v>1550.3779999999999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31.12.2017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2377.8270000000002</c:v>
                </c:pt>
                <c:pt idx="1">
                  <c:v>7416.7830000000004</c:v>
                </c:pt>
                <c:pt idx="2">
                  <c:v>1783.7240000000011</c:v>
                </c:pt>
                <c:pt idx="3">
                  <c:v>7657.3289999999997</c:v>
                </c:pt>
                <c:pt idx="4">
                  <c:v>1065.6679999999999</c:v>
                </c:pt>
                <c:pt idx="5">
                  <c:v>2252.8020000000001</c:v>
                </c:pt>
                <c:pt idx="6">
                  <c:v>3255.7379999999998</c:v>
                </c:pt>
                <c:pt idx="7">
                  <c:v>1654.829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293"/>
          <c:y val="4.1916228942844538E-2"/>
          <c:w val="0.70705306553481861"/>
          <c:h val="0.8383245788568062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31.12.2014</c:v>
                </c:pt>
                <c:pt idx="1">
                  <c:v>31.12.2015</c:v>
                </c:pt>
                <c:pt idx="2">
                  <c:v>31.12.2016</c:v>
                </c:pt>
                <c:pt idx="3">
                  <c:v>31.12.2017</c:v>
                </c:pt>
              </c:strCache>
            </c:strRef>
          </c:cat>
          <c:val>
            <c:numRef>
              <c:f>'Tab2'!$B$98:$E$98</c:f>
              <c:numCache>
                <c:formatCode>#\ ##0.000</c:formatCode>
                <c:ptCount val="4"/>
                <c:pt idx="0">
                  <c:v>7884.6679999999997</c:v>
                </c:pt>
                <c:pt idx="1">
                  <c:v>7875.8249999999998</c:v>
                </c:pt>
                <c:pt idx="2">
                  <c:v>7750.8190000000004</c:v>
                </c:pt>
                <c:pt idx="3">
                  <c:v>7961.3530000000001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4-4BDF-9DFF-D2B51CAA1B94}"/>
            </c:ext>
          </c:extLst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31.12.2014</c:v>
                </c:pt>
                <c:pt idx="1">
                  <c:v>31.12.2015</c:v>
                </c:pt>
                <c:pt idx="2">
                  <c:v>31.12.2016</c:v>
                </c:pt>
                <c:pt idx="3">
                  <c:v>31.12.2017</c:v>
                </c:pt>
              </c:strCache>
            </c:strRef>
          </c:cat>
          <c:val>
            <c:numRef>
              <c:f>'Tab2'!$B$99:$E$99</c:f>
              <c:numCache>
                <c:formatCode>#\ ##0.000</c:formatCode>
                <c:ptCount val="4"/>
                <c:pt idx="0">
                  <c:v>12665.925000000001</c:v>
                </c:pt>
                <c:pt idx="1">
                  <c:v>12707.862999999998</c:v>
                </c:pt>
                <c:pt idx="2">
                  <c:v>12931.460999999999</c:v>
                </c:pt>
                <c:pt idx="3">
                  <c:v>13190.727999999999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4-4BDF-9DFF-D2B51CAA1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cylinder"/>
        <c:axId val="277412096"/>
        <c:axId val="279384064"/>
        <c:axId val="0"/>
      </c:bar3DChart>
      <c:catAx>
        <c:axId val="27741209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938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3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412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915"/>
          <c:w val="0.10669077757686159"/>
          <c:h val="0.14770490515033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36633197</c:v>
                </c:pt>
                <c:pt idx="1">
                  <c:v>20062409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7</xdr:col>
      <xdr:colOff>895350</xdr:colOff>
      <xdr:row>55</xdr:row>
      <xdr:rowOff>152400</xdr:rowOff>
    </xdr:to>
    <xdr:pic>
      <xdr:nvPicPr>
        <xdr:cNvPr id="7" name="Picture 6" descr="Statistikk_forside.pdf">
          <a:extLst>
            <a:ext uri="{FF2B5EF4-FFF2-40B4-BE49-F238E27FC236}">
              <a16:creationId xmlns:a16="http://schemas.microsoft.com/office/drawing/2014/main" id="{94E2903E-5778-448B-9BCF-003F1C43E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6808470" cy="1154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862965</xdr:colOff>
      <xdr:row>42</xdr:row>
      <xdr:rowOff>184785</xdr:rowOff>
    </xdr:from>
    <xdr:to>
      <xdr:col>5</xdr:col>
      <xdr:colOff>8272</xdr:colOff>
      <xdr:row>45</xdr:row>
      <xdr:rowOff>146685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2965" y="9496425"/>
          <a:ext cx="362586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2017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12. februar</a:t>
          </a:r>
          <a:r>
            <a:rPr lang="nb-NO" sz="1000" baseline="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 2018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5</xdr:row>
      <xdr:rowOff>78105</xdr:rowOff>
    </xdr:from>
    <xdr:to>
      <xdr:col>2</xdr:col>
      <xdr:colOff>346333</xdr:colOff>
      <xdr:row>8</xdr:row>
      <xdr:rowOff>103958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916305"/>
          <a:ext cx="215771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har skiftet navn til Insr Insurance.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konverterer sine landbruksprodukter, noe som gir forskyvninger mellom privat (villa) og næring på brann-kombinert.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ikke levert oppdaterte premietall.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AIG, ACE og Møretrygd har ikke levert oppdaterte premietall.</a:t>
          </a:r>
        </a:p>
        <a:p>
          <a:pPr fontAlgn="base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30.09.16: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AIG har ikke levert oppdaterte premietall.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 rapporterer ikke lenger til bestandsstatistikken.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31.03.17:</a:t>
          </a:r>
          <a:endParaRPr lang="nb-NO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Møretrygd har ikke levert oppdaterte premietall.</a:t>
          </a:r>
          <a:endParaRPr lang="nb-NO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30.06.17: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ACE, Euro Insurance og W R Berkley har ikke levert oppdaterte premietall.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>
          <a:extLst>
            <a:ext uri="{FF2B5EF4-FFF2-40B4-BE49-F238E27FC236}">
              <a16:creationId xmlns:a16="http://schemas.microsoft.com/office/drawing/2014/main" id="{00000000-0008-0000-0300-0000E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0.47033</cdr:x>
      <cdr:y>0.69766</cdr:y>
    </cdr:to>
    <cdr:sp macro="" textlink="">
      <cdr:nvSpPr>
        <cdr:cNvPr id="7171" name="Text Box 3">
          <a:extLst xmlns:a="http://schemas.openxmlformats.org/drawingml/2006/main">
            <a:ext uri="{FF2B5EF4-FFF2-40B4-BE49-F238E27FC236}">
              <a16:creationId xmlns:a16="http://schemas.microsoft.com/office/drawing/2014/main" id="{C9E042F8-C0BB-4CBD-92C4-DD3EEDDC3AE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0492" y="2141028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38,3%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>
          <a:extLst xmlns:a="http://schemas.openxmlformats.org/drawingml/2006/main">
            <a:ext uri="{FF2B5EF4-FFF2-40B4-BE49-F238E27FC236}">
              <a16:creationId xmlns:a16="http://schemas.microsoft.com/office/drawing/2014/main" id="{829E5190-95C1-43EC-A9C8-59040C8A3F1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0.31711</cdr:x>
      <cdr:y>0.70305</cdr:y>
    </cdr:to>
    <cdr:sp macro="" textlink="">
      <cdr:nvSpPr>
        <cdr:cNvPr id="7174" name="Text Box 6">
          <a:extLst xmlns:a="http://schemas.openxmlformats.org/drawingml/2006/main">
            <a:ext uri="{FF2B5EF4-FFF2-40B4-BE49-F238E27FC236}">
              <a16:creationId xmlns:a16="http://schemas.microsoft.com/office/drawing/2014/main" id="{D1F08A76-5230-40C1-9577-747F8A1AFFF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1542" y="2159151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0.62285</cdr:x>
      <cdr:y>0.69562</cdr:y>
    </cdr:to>
    <cdr:sp macro="" textlink="">
      <cdr:nvSpPr>
        <cdr:cNvPr id="6" name="Text Box 3">
          <a:extLst xmlns:a="http://schemas.openxmlformats.org/drawingml/2006/main">
            <a:ext uri="{FF2B5EF4-FFF2-40B4-BE49-F238E27FC236}">
              <a16:creationId xmlns:a16="http://schemas.microsoft.com/office/drawing/2014/main" id="{858C5F95-7F36-4BF2-A3E1-56ACD48CF3F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5656" y="2134169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37,5%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0.77656</cdr:x>
      <cdr:y>0.69263</cdr:y>
    </cdr:to>
    <cdr:sp macro="" textlink="">
      <cdr:nvSpPr>
        <cdr:cNvPr id="7" name="Text Box 3">
          <a:extLst xmlns:a="http://schemas.openxmlformats.org/drawingml/2006/main">
            <a:ext uri="{FF2B5EF4-FFF2-40B4-BE49-F238E27FC236}">
              <a16:creationId xmlns:a16="http://schemas.microsoft.com/office/drawing/2014/main" id="{48660D4C-834C-426C-88FF-B4BAED7500B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258" y="2124115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37,6%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Insr (tidl. Vardia)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114300</xdr:colOff>
      <xdr:row>4</xdr:row>
      <xdr:rowOff>28575</xdr:rowOff>
    </xdr:from>
    <xdr:to>
      <xdr:col>2</xdr:col>
      <xdr:colOff>2590800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755900" y="561975"/>
          <a:ext cx="2870200" cy="9442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7"/>
  <sheetViews>
    <sheetView showGridLines="0" showRowColHeaders="0" tabSelected="1" zoomScale="50" zoomScaleNormal="50" zoomScaleSheetLayoutView="100" workbookViewId="0"/>
  </sheetViews>
  <sheetFormatPr defaultColWidth="11.44140625" defaultRowHeight="13.2" x14ac:dyDescent="0.25"/>
  <cols>
    <col min="1" max="1" width="16.33203125" style="154" customWidth="1"/>
    <col min="2" max="4" width="11.44140625" style="154"/>
    <col min="5" max="5" width="14.109375" style="154" bestFit="1" customWidth="1"/>
    <col min="6" max="7" width="11.44140625" style="154"/>
    <col min="8" max="8" width="13.44140625" style="154" customWidth="1"/>
    <col min="9" max="9" width="11.44140625" style="154"/>
    <col min="10" max="10" width="13.44140625" style="154" bestFit="1" customWidth="1"/>
    <col min="11" max="256" width="11.44140625" style="154"/>
    <col min="257" max="257" width="16.33203125" style="154" customWidth="1"/>
    <col min="258" max="260" width="11.44140625" style="154"/>
    <col min="261" max="261" width="14.109375" style="154" bestFit="1" customWidth="1"/>
    <col min="262" max="263" width="11.44140625" style="154"/>
    <col min="264" max="264" width="13.44140625" style="154" customWidth="1"/>
    <col min="265" max="265" width="11.44140625" style="154"/>
    <col min="266" max="266" width="13.44140625" style="154" bestFit="1" customWidth="1"/>
    <col min="267" max="512" width="11.44140625" style="154"/>
    <col min="513" max="513" width="16.33203125" style="154" customWidth="1"/>
    <col min="514" max="516" width="11.44140625" style="154"/>
    <col min="517" max="517" width="14.109375" style="154" bestFit="1" customWidth="1"/>
    <col min="518" max="519" width="11.44140625" style="154"/>
    <col min="520" max="520" width="13.44140625" style="154" customWidth="1"/>
    <col min="521" max="521" width="11.44140625" style="154"/>
    <col min="522" max="522" width="13.44140625" style="154" bestFit="1" customWidth="1"/>
    <col min="523" max="768" width="11.44140625" style="154"/>
    <col min="769" max="769" width="16.33203125" style="154" customWidth="1"/>
    <col min="770" max="772" width="11.44140625" style="154"/>
    <col min="773" max="773" width="14.109375" style="154" bestFit="1" customWidth="1"/>
    <col min="774" max="775" width="11.44140625" style="154"/>
    <col min="776" max="776" width="13.44140625" style="154" customWidth="1"/>
    <col min="777" max="777" width="11.44140625" style="154"/>
    <col min="778" max="778" width="13.44140625" style="154" bestFit="1" customWidth="1"/>
    <col min="779" max="1024" width="11.44140625" style="154"/>
    <col min="1025" max="1025" width="16.33203125" style="154" customWidth="1"/>
    <col min="1026" max="1028" width="11.44140625" style="154"/>
    <col min="1029" max="1029" width="14.109375" style="154" bestFit="1" customWidth="1"/>
    <col min="1030" max="1031" width="11.44140625" style="154"/>
    <col min="1032" max="1032" width="13.44140625" style="154" customWidth="1"/>
    <col min="1033" max="1033" width="11.44140625" style="154"/>
    <col min="1034" max="1034" width="13.44140625" style="154" bestFit="1" customWidth="1"/>
    <col min="1035" max="1280" width="11.44140625" style="154"/>
    <col min="1281" max="1281" width="16.33203125" style="154" customWidth="1"/>
    <col min="1282" max="1284" width="11.44140625" style="154"/>
    <col min="1285" max="1285" width="14.109375" style="154" bestFit="1" customWidth="1"/>
    <col min="1286" max="1287" width="11.44140625" style="154"/>
    <col min="1288" max="1288" width="13.44140625" style="154" customWidth="1"/>
    <col min="1289" max="1289" width="11.44140625" style="154"/>
    <col min="1290" max="1290" width="13.44140625" style="154" bestFit="1" customWidth="1"/>
    <col min="1291" max="1536" width="11.44140625" style="154"/>
    <col min="1537" max="1537" width="16.33203125" style="154" customWidth="1"/>
    <col min="1538" max="1540" width="11.44140625" style="154"/>
    <col min="1541" max="1541" width="14.109375" style="154" bestFit="1" customWidth="1"/>
    <col min="1542" max="1543" width="11.44140625" style="154"/>
    <col min="1544" max="1544" width="13.44140625" style="154" customWidth="1"/>
    <col min="1545" max="1545" width="11.44140625" style="154"/>
    <col min="1546" max="1546" width="13.44140625" style="154" bestFit="1" customWidth="1"/>
    <col min="1547" max="1792" width="11.44140625" style="154"/>
    <col min="1793" max="1793" width="16.33203125" style="154" customWidth="1"/>
    <col min="1794" max="1796" width="11.44140625" style="154"/>
    <col min="1797" max="1797" width="14.109375" style="154" bestFit="1" customWidth="1"/>
    <col min="1798" max="1799" width="11.44140625" style="154"/>
    <col min="1800" max="1800" width="13.44140625" style="154" customWidth="1"/>
    <col min="1801" max="1801" width="11.44140625" style="154"/>
    <col min="1802" max="1802" width="13.44140625" style="154" bestFit="1" customWidth="1"/>
    <col min="1803" max="2048" width="11.44140625" style="154"/>
    <col min="2049" max="2049" width="16.33203125" style="154" customWidth="1"/>
    <col min="2050" max="2052" width="11.44140625" style="154"/>
    <col min="2053" max="2053" width="14.109375" style="154" bestFit="1" customWidth="1"/>
    <col min="2054" max="2055" width="11.44140625" style="154"/>
    <col min="2056" max="2056" width="13.44140625" style="154" customWidth="1"/>
    <col min="2057" max="2057" width="11.44140625" style="154"/>
    <col min="2058" max="2058" width="13.44140625" style="154" bestFit="1" customWidth="1"/>
    <col min="2059" max="2304" width="11.44140625" style="154"/>
    <col min="2305" max="2305" width="16.33203125" style="154" customWidth="1"/>
    <col min="2306" max="2308" width="11.44140625" style="154"/>
    <col min="2309" max="2309" width="14.109375" style="154" bestFit="1" customWidth="1"/>
    <col min="2310" max="2311" width="11.44140625" style="154"/>
    <col min="2312" max="2312" width="13.44140625" style="154" customWidth="1"/>
    <col min="2313" max="2313" width="11.44140625" style="154"/>
    <col min="2314" max="2314" width="13.44140625" style="154" bestFit="1" customWidth="1"/>
    <col min="2315" max="2560" width="11.44140625" style="154"/>
    <col min="2561" max="2561" width="16.33203125" style="154" customWidth="1"/>
    <col min="2562" max="2564" width="11.44140625" style="154"/>
    <col min="2565" max="2565" width="14.109375" style="154" bestFit="1" customWidth="1"/>
    <col min="2566" max="2567" width="11.44140625" style="154"/>
    <col min="2568" max="2568" width="13.44140625" style="154" customWidth="1"/>
    <col min="2569" max="2569" width="11.44140625" style="154"/>
    <col min="2570" max="2570" width="13.44140625" style="154" bestFit="1" customWidth="1"/>
    <col min="2571" max="2816" width="11.44140625" style="154"/>
    <col min="2817" max="2817" width="16.33203125" style="154" customWidth="1"/>
    <col min="2818" max="2820" width="11.44140625" style="154"/>
    <col min="2821" max="2821" width="14.109375" style="154" bestFit="1" customWidth="1"/>
    <col min="2822" max="2823" width="11.44140625" style="154"/>
    <col min="2824" max="2824" width="13.44140625" style="154" customWidth="1"/>
    <col min="2825" max="2825" width="11.44140625" style="154"/>
    <col min="2826" max="2826" width="13.44140625" style="154" bestFit="1" customWidth="1"/>
    <col min="2827" max="3072" width="11.44140625" style="154"/>
    <col min="3073" max="3073" width="16.33203125" style="154" customWidth="1"/>
    <col min="3074" max="3076" width="11.44140625" style="154"/>
    <col min="3077" max="3077" width="14.109375" style="154" bestFit="1" customWidth="1"/>
    <col min="3078" max="3079" width="11.44140625" style="154"/>
    <col min="3080" max="3080" width="13.44140625" style="154" customWidth="1"/>
    <col min="3081" max="3081" width="11.44140625" style="154"/>
    <col min="3082" max="3082" width="13.44140625" style="154" bestFit="1" customWidth="1"/>
    <col min="3083" max="3328" width="11.44140625" style="154"/>
    <col min="3329" max="3329" width="16.33203125" style="154" customWidth="1"/>
    <col min="3330" max="3332" width="11.44140625" style="154"/>
    <col min="3333" max="3333" width="14.109375" style="154" bestFit="1" customWidth="1"/>
    <col min="3334" max="3335" width="11.44140625" style="154"/>
    <col min="3336" max="3336" width="13.44140625" style="154" customWidth="1"/>
    <col min="3337" max="3337" width="11.44140625" style="154"/>
    <col min="3338" max="3338" width="13.44140625" style="154" bestFit="1" customWidth="1"/>
    <col min="3339" max="3584" width="11.44140625" style="154"/>
    <col min="3585" max="3585" width="16.33203125" style="154" customWidth="1"/>
    <col min="3586" max="3588" width="11.44140625" style="154"/>
    <col min="3589" max="3589" width="14.109375" style="154" bestFit="1" customWidth="1"/>
    <col min="3590" max="3591" width="11.44140625" style="154"/>
    <col min="3592" max="3592" width="13.44140625" style="154" customWidth="1"/>
    <col min="3593" max="3593" width="11.44140625" style="154"/>
    <col min="3594" max="3594" width="13.44140625" style="154" bestFit="1" customWidth="1"/>
    <col min="3595" max="3840" width="11.44140625" style="154"/>
    <col min="3841" max="3841" width="16.33203125" style="154" customWidth="1"/>
    <col min="3842" max="3844" width="11.44140625" style="154"/>
    <col min="3845" max="3845" width="14.109375" style="154" bestFit="1" customWidth="1"/>
    <col min="3846" max="3847" width="11.44140625" style="154"/>
    <col min="3848" max="3848" width="13.44140625" style="154" customWidth="1"/>
    <col min="3849" max="3849" width="11.44140625" style="154"/>
    <col min="3850" max="3850" width="13.44140625" style="154" bestFit="1" customWidth="1"/>
    <col min="3851" max="4096" width="11.44140625" style="154"/>
    <col min="4097" max="4097" width="16.33203125" style="154" customWidth="1"/>
    <col min="4098" max="4100" width="11.44140625" style="154"/>
    <col min="4101" max="4101" width="14.109375" style="154" bestFit="1" customWidth="1"/>
    <col min="4102" max="4103" width="11.44140625" style="154"/>
    <col min="4104" max="4104" width="13.44140625" style="154" customWidth="1"/>
    <col min="4105" max="4105" width="11.44140625" style="154"/>
    <col min="4106" max="4106" width="13.44140625" style="154" bestFit="1" customWidth="1"/>
    <col min="4107" max="4352" width="11.44140625" style="154"/>
    <col min="4353" max="4353" width="16.33203125" style="154" customWidth="1"/>
    <col min="4354" max="4356" width="11.44140625" style="154"/>
    <col min="4357" max="4357" width="14.109375" style="154" bestFit="1" customWidth="1"/>
    <col min="4358" max="4359" width="11.44140625" style="154"/>
    <col min="4360" max="4360" width="13.44140625" style="154" customWidth="1"/>
    <col min="4361" max="4361" width="11.44140625" style="154"/>
    <col min="4362" max="4362" width="13.44140625" style="154" bestFit="1" customWidth="1"/>
    <col min="4363" max="4608" width="11.44140625" style="154"/>
    <col min="4609" max="4609" width="16.33203125" style="154" customWidth="1"/>
    <col min="4610" max="4612" width="11.44140625" style="154"/>
    <col min="4613" max="4613" width="14.109375" style="154" bestFit="1" customWidth="1"/>
    <col min="4614" max="4615" width="11.44140625" style="154"/>
    <col min="4616" max="4616" width="13.44140625" style="154" customWidth="1"/>
    <col min="4617" max="4617" width="11.44140625" style="154"/>
    <col min="4618" max="4618" width="13.44140625" style="154" bestFit="1" customWidth="1"/>
    <col min="4619" max="4864" width="11.44140625" style="154"/>
    <col min="4865" max="4865" width="16.33203125" style="154" customWidth="1"/>
    <col min="4866" max="4868" width="11.44140625" style="154"/>
    <col min="4869" max="4869" width="14.109375" style="154" bestFit="1" customWidth="1"/>
    <col min="4870" max="4871" width="11.44140625" style="154"/>
    <col min="4872" max="4872" width="13.44140625" style="154" customWidth="1"/>
    <col min="4873" max="4873" width="11.44140625" style="154"/>
    <col min="4874" max="4874" width="13.44140625" style="154" bestFit="1" customWidth="1"/>
    <col min="4875" max="5120" width="11.44140625" style="154"/>
    <col min="5121" max="5121" width="16.33203125" style="154" customWidth="1"/>
    <col min="5122" max="5124" width="11.44140625" style="154"/>
    <col min="5125" max="5125" width="14.109375" style="154" bestFit="1" customWidth="1"/>
    <col min="5126" max="5127" width="11.44140625" style="154"/>
    <col min="5128" max="5128" width="13.44140625" style="154" customWidth="1"/>
    <col min="5129" max="5129" width="11.44140625" style="154"/>
    <col min="5130" max="5130" width="13.44140625" style="154" bestFit="1" customWidth="1"/>
    <col min="5131" max="5376" width="11.44140625" style="154"/>
    <col min="5377" max="5377" width="16.33203125" style="154" customWidth="1"/>
    <col min="5378" max="5380" width="11.44140625" style="154"/>
    <col min="5381" max="5381" width="14.109375" style="154" bestFit="1" customWidth="1"/>
    <col min="5382" max="5383" width="11.44140625" style="154"/>
    <col min="5384" max="5384" width="13.44140625" style="154" customWidth="1"/>
    <col min="5385" max="5385" width="11.44140625" style="154"/>
    <col min="5386" max="5386" width="13.44140625" style="154" bestFit="1" customWidth="1"/>
    <col min="5387" max="5632" width="11.44140625" style="154"/>
    <col min="5633" max="5633" width="16.33203125" style="154" customWidth="1"/>
    <col min="5634" max="5636" width="11.44140625" style="154"/>
    <col min="5637" max="5637" width="14.109375" style="154" bestFit="1" customWidth="1"/>
    <col min="5638" max="5639" width="11.44140625" style="154"/>
    <col min="5640" max="5640" width="13.44140625" style="154" customWidth="1"/>
    <col min="5641" max="5641" width="11.44140625" style="154"/>
    <col min="5642" max="5642" width="13.44140625" style="154" bestFit="1" customWidth="1"/>
    <col min="5643" max="5888" width="11.44140625" style="154"/>
    <col min="5889" max="5889" width="16.33203125" style="154" customWidth="1"/>
    <col min="5890" max="5892" width="11.44140625" style="154"/>
    <col min="5893" max="5893" width="14.109375" style="154" bestFit="1" customWidth="1"/>
    <col min="5894" max="5895" width="11.44140625" style="154"/>
    <col min="5896" max="5896" width="13.44140625" style="154" customWidth="1"/>
    <col min="5897" max="5897" width="11.44140625" style="154"/>
    <col min="5898" max="5898" width="13.44140625" style="154" bestFit="1" customWidth="1"/>
    <col min="5899" max="6144" width="11.44140625" style="154"/>
    <col min="6145" max="6145" width="16.33203125" style="154" customWidth="1"/>
    <col min="6146" max="6148" width="11.44140625" style="154"/>
    <col min="6149" max="6149" width="14.109375" style="154" bestFit="1" customWidth="1"/>
    <col min="6150" max="6151" width="11.44140625" style="154"/>
    <col min="6152" max="6152" width="13.44140625" style="154" customWidth="1"/>
    <col min="6153" max="6153" width="11.44140625" style="154"/>
    <col min="6154" max="6154" width="13.44140625" style="154" bestFit="1" customWidth="1"/>
    <col min="6155" max="6400" width="11.44140625" style="154"/>
    <col min="6401" max="6401" width="16.33203125" style="154" customWidth="1"/>
    <col min="6402" max="6404" width="11.44140625" style="154"/>
    <col min="6405" max="6405" width="14.109375" style="154" bestFit="1" customWidth="1"/>
    <col min="6406" max="6407" width="11.44140625" style="154"/>
    <col min="6408" max="6408" width="13.44140625" style="154" customWidth="1"/>
    <col min="6409" max="6409" width="11.44140625" style="154"/>
    <col min="6410" max="6410" width="13.44140625" style="154" bestFit="1" customWidth="1"/>
    <col min="6411" max="6656" width="11.44140625" style="154"/>
    <col min="6657" max="6657" width="16.33203125" style="154" customWidth="1"/>
    <col min="6658" max="6660" width="11.44140625" style="154"/>
    <col min="6661" max="6661" width="14.109375" style="154" bestFit="1" customWidth="1"/>
    <col min="6662" max="6663" width="11.44140625" style="154"/>
    <col min="6664" max="6664" width="13.44140625" style="154" customWidth="1"/>
    <col min="6665" max="6665" width="11.44140625" style="154"/>
    <col min="6666" max="6666" width="13.44140625" style="154" bestFit="1" customWidth="1"/>
    <col min="6667" max="6912" width="11.44140625" style="154"/>
    <col min="6913" max="6913" width="16.33203125" style="154" customWidth="1"/>
    <col min="6914" max="6916" width="11.44140625" style="154"/>
    <col min="6917" max="6917" width="14.109375" style="154" bestFit="1" customWidth="1"/>
    <col min="6918" max="6919" width="11.44140625" style="154"/>
    <col min="6920" max="6920" width="13.44140625" style="154" customWidth="1"/>
    <col min="6921" max="6921" width="11.44140625" style="154"/>
    <col min="6922" max="6922" width="13.44140625" style="154" bestFit="1" customWidth="1"/>
    <col min="6923" max="7168" width="11.44140625" style="154"/>
    <col min="7169" max="7169" width="16.33203125" style="154" customWidth="1"/>
    <col min="7170" max="7172" width="11.44140625" style="154"/>
    <col min="7173" max="7173" width="14.109375" style="154" bestFit="1" customWidth="1"/>
    <col min="7174" max="7175" width="11.44140625" style="154"/>
    <col min="7176" max="7176" width="13.44140625" style="154" customWidth="1"/>
    <col min="7177" max="7177" width="11.44140625" style="154"/>
    <col min="7178" max="7178" width="13.44140625" style="154" bestFit="1" customWidth="1"/>
    <col min="7179" max="7424" width="11.44140625" style="154"/>
    <col min="7425" max="7425" width="16.33203125" style="154" customWidth="1"/>
    <col min="7426" max="7428" width="11.44140625" style="154"/>
    <col min="7429" max="7429" width="14.109375" style="154" bestFit="1" customWidth="1"/>
    <col min="7430" max="7431" width="11.44140625" style="154"/>
    <col min="7432" max="7432" width="13.44140625" style="154" customWidth="1"/>
    <col min="7433" max="7433" width="11.44140625" style="154"/>
    <col min="7434" max="7434" width="13.44140625" style="154" bestFit="1" customWidth="1"/>
    <col min="7435" max="7680" width="11.44140625" style="154"/>
    <col min="7681" max="7681" width="16.33203125" style="154" customWidth="1"/>
    <col min="7682" max="7684" width="11.44140625" style="154"/>
    <col min="7685" max="7685" width="14.109375" style="154" bestFit="1" customWidth="1"/>
    <col min="7686" max="7687" width="11.44140625" style="154"/>
    <col min="7688" max="7688" width="13.44140625" style="154" customWidth="1"/>
    <col min="7689" max="7689" width="11.44140625" style="154"/>
    <col min="7690" max="7690" width="13.44140625" style="154" bestFit="1" customWidth="1"/>
    <col min="7691" max="7936" width="11.44140625" style="154"/>
    <col min="7937" max="7937" width="16.33203125" style="154" customWidth="1"/>
    <col min="7938" max="7940" width="11.44140625" style="154"/>
    <col min="7941" max="7941" width="14.109375" style="154" bestFit="1" customWidth="1"/>
    <col min="7942" max="7943" width="11.44140625" style="154"/>
    <col min="7944" max="7944" width="13.44140625" style="154" customWidth="1"/>
    <col min="7945" max="7945" width="11.44140625" style="154"/>
    <col min="7946" max="7946" width="13.44140625" style="154" bestFit="1" customWidth="1"/>
    <col min="7947" max="8192" width="11.44140625" style="154"/>
    <col min="8193" max="8193" width="16.33203125" style="154" customWidth="1"/>
    <col min="8194" max="8196" width="11.44140625" style="154"/>
    <col min="8197" max="8197" width="14.109375" style="154" bestFit="1" customWidth="1"/>
    <col min="8198" max="8199" width="11.44140625" style="154"/>
    <col min="8200" max="8200" width="13.44140625" style="154" customWidth="1"/>
    <col min="8201" max="8201" width="11.44140625" style="154"/>
    <col min="8202" max="8202" width="13.44140625" style="154" bestFit="1" customWidth="1"/>
    <col min="8203" max="8448" width="11.44140625" style="154"/>
    <col min="8449" max="8449" width="16.33203125" style="154" customWidth="1"/>
    <col min="8450" max="8452" width="11.44140625" style="154"/>
    <col min="8453" max="8453" width="14.109375" style="154" bestFit="1" customWidth="1"/>
    <col min="8454" max="8455" width="11.44140625" style="154"/>
    <col min="8456" max="8456" width="13.44140625" style="154" customWidth="1"/>
    <col min="8457" max="8457" width="11.44140625" style="154"/>
    <col min="8458" max="8458" width="13.44140625" style="154" bestFit="1" customWidth="1"/>
    <col min="8459" max="8704" width="11.44140625" style="154"/>
    <col min="8705" max="8705" width="16.33203125" style="154" customWidth="1"/>
    <col min="8706" max="8708" width="11.44140625" style="154"/>
    <col min="8709" max="8709" width="14.109375" style="154" bestFit="1" customWidth="1"/>
    <col min="8710" max="8711" width="11.44140625" style="154"/>
    <col min="8712" max="8712" width="13.44140625" style="154" customWidth="1"/>
    <col min="8713" max="8713" width="11.44140625" style="154"/>
    <col min="8714" max="8714" width="13.44140625" style="154" bestFit="1" customWidth="1"/>
    <col min="8715" max="8960" width="11.44140625" style="154"/>
    <col min="8961" max="8961" width="16.33203125" style="154" customWidth="1"/>
    <col min="8962" max="8964" width="11.44140625" style="154"/>
    <col min="8965" max="8965" width="14.109375" style="154" bestFit="1" customWidth="1"/>
    <col min="8966" max="8967" width="11.44140625" style="154"/>
    <col min="8968" max="8968" width="13.44140625" style="154" customWidth="1"/>
    <col min="8969" max="8969" width="11.44140625" style="154"/>
    <col min="8970" max="8970" width="13.44140625" style="154" bestFit="1" customWidth="1"/>
    <col min="8971" max="9216" width="11.44140625" style="154"/>
    <col min="9217" max="9217" width="16.33203125" style="154" customWidth="1"/>
    <col min="9218" max="9220" width="11.44140625" style="154"/>
    <col min="9221" max="9221" width="14.109375" style="154" bestFit="1" customWidth="1"/>
    <col min="9222" max="9223" width="11.44140625" style="154"/>
    <col min="9224" max="9224" width="13.44140625" style="154" customWidth="1"/>
    <col min="9225" max="9225" width="11.44140625" style="154"/>
    <col min="9226" max="9226" width="13.44140625" style="154" bestFit="1" customWidth="1"/>
    <col min="9227" max="9472" width="11.44140625" style="154"/>
    <col min="9473" max="9473" width="16.33203125" style="154" customWidth="1"/>
    <col min="9474" max="9476" width="11.44140625" style="154"/>
    <col min="9477" max="9477" width="14.109375" style="154" bestFit="1" customWidth="1"/>
    <col min="9478" max="9479" width="11.44140625" style="154"/>
    <col min="9480" max="9480" width="13.44140625" style="154" customWidth="1"/>
    <col min="9481" max="9481" width="11.44140625" style="154"/>
    <col min="9482" max="9482" width="13.44140625" style="154" bestFit="1" customWidth="1"/>
    <col min="9483" max="9728" width="11.44140625" style="154"/>
    <col min="9729" max="9729" width="16.33203125" style="154" customWidth="1"/>
    <col min="9730" max="9732" width="11.44140625" style="154"/>
    <col min="9733" max="9733" width="14.109375" style="154" bestFit="1" customWidth="1"/>
    <col min="9734" max="9735" width="11.44140625" style="154"/>
    <col min="9736" max="9736" width="13.44140625" style="154" customWidth="1"/>
    <col min="9737" max="9737" width="11.44140625" style="154"/>
    <col min="9738" max="9738" width="13.44140625" style="154" bestFit="1" customWidth="1"/>
    <col min="9739" max="9984" width="11.44140625" style="154"/>
    <col min="9985" max="9985" width="16.33203125" style="154" customWidth="1"/>
    <col min="9986" max="9988" width="11.44140625" style="154"/>
    <col min="9989" max="9989" width="14.109375" style="154" bestFit="1" customWidth="1"/>
    <col min="9990" max="9991" width="11.44140625" style="154"/>
    <col min="9992" max="9992" width="13.44140625" style="154" customWidth="1"/>
    <col min="9993" max="9993" width="11.44140625" style="154"/>
    <col min="9994" max="9994" width="13.44140625" style="154" bestFit="1" customWidth="1"/>
    <col min="9995" max="10240" width="11.44140625" style="154"/>
    <col min="10241" max="10241" width="16.33203125" style="154" customWidth="1"/>
    <col min="10242" max="10244" width="11.44140625" style="154"/>
    <col min="10245" max="10245" width="14.109375" style="154" bestFit="1" customWidth="1"/>
    <col min="10246" max="10247" width="11.44140625" style="154"/>
    <col min="10248" max="10248" width="13.44140625" style="154" customWidth="1"/>
    <col min="10249" max="10249" width="11.44140625" style="154"/>
    <col min="10250" max="10250" width="13.44140625" style="154" bestFit="1" customWidth="1"/>
    <col min="10251" max="10496" width="11.44140625" style="154"/>
    <col min="10497" max="10497" width="16.33203125" style="154" customWidth="1"/>
    <col min="10498" max="10500" width="11.44140625" style="154"/>
    <col min="10501" max="10501" width="14.109375" style="154" bestFit="1" customWidth="1"/>
    <col min="10502" max="10503" width="11.44140625" style="154"/>
    <col min="10504" max="10504" width="13.44140625" style="154" customWidth="1"/>
    <col min="10505" max="10505" width="11.44140625" style="154"/>
    <col min="10506" max="10506" width="13.44140625" style="154" bestFit="1" customWidth="1"/>
    <col min="10507" max="10752" width="11.44140625" style="154"/>
    <col min="10753" max="10753" width="16.33203125" style="154" customWidth="1"/>
    <col min="10754" max="10756" width="11.44140625" style="154"/>
    <col min="10757" max="10757" width="14.109375" style="154" bestFit="1" customWidth="1"/>
    <col min="10758" max="10759" width="11.44140625" style="154"/>
    <col min="10760" max="10760" width="13.44140625" style="154" customWidth="1"/>
    <col min="10761" max="10761" width="11.44140625" style="154"/>
    <col min="10762" max="10762" width="13.44140625" style="154" bestFit="1" customWidth="1"/>
    <col min="10763" max="11008" width="11.44140625" style="154"/>
    <col min="11009" max="11009" width="16.33203125" style="154" customWidth="1"/>
    <col min="11010" max="11012" width="11.44140625" style="154"/>
    <col min="11013" max="11013" width="14.109375" style="154" bestFit="1" customWidth="1"/>
    <col min="11014" max="11015" width="11.44140625" style="154"/>
    <col min="11016" max="11016" width="13.44140625" style="154" customWidth="1"/>
    <col min="11017" max="11017" width="11.44140625" style="154"/>
    <col min="11018" max="11018" width="13.44140625" style="154" bestFit="1" customWidth="1"/>
    <col min="11019" max="11264" width="11.44140625" style="154"/>
    <col min="11265" max="11265" width="16.33203125" style="154" customWidth="1"/>
    <col min="11266" max="11268" width="11.44140625" style="154"/>
    <col min="11269" max="11269" width="14.109375" style="154" bestFit="1" customWidth="1"/>
    <col min="11270" max="11271" width="11.44140625" style="154"/>
    <col min="11272" max="11272" width="13.44140625" style="154" customWidth="1"/>
    <col min="11273" max="11273" width="11.44140625" style="154"/>
    <col min="11274" max="11274" width="13.44140625" style="154" bestFit="1" customWidth="1"/>
    <col min="11275" max="11520" width="11.44140625" style="154"/>
    <col min="11521" max="11521" width="16.33203125" style="154" customWidth="1"/>
    <col min="11522" max="11524" width="11.44140625" style="154"/>
    <col min="11525" max="11525" width="14.109375" style="154" bestFit="1" customWidth="1"/>
    <col min="11526" max="11527" width="11.44140625" style="154"/>
    <col min="11528" max="11528" width="13.44140625" style="154" customWidth="1"/>
    <col min="11529" max="11529" width="11.44140625" style="154"/>
    <col min="11530" max="11530" width="13.44140625" style="154" bestFit="1" customWidth="1"/>
    <col min="11531" max="11776" width="11.44140625" style="154"/>
    <col min="11777" max="11777" width="16.33203125" style="154" customWidth="1"/>
    <col min="11778" max="11780" width="11.44140625" style="154"/>
    <col min="11781" max="11781" width="14.109375" style="154" bestFit="1" customWidth="1"/>
    <col min="11782" max="11783" width="11.44140625" style="154"/>
    <col min="11784" max="11784" width="13.44140625" style="154" customWidth="1"/>
    <col min="11785" max="11785" width="11.44140625" style="154"/>
    <col min="11786" max="11786" width="13.44140625" style="154" bestFit="1" customWidth="1"/>
    <col min="11787" max="12032" width="11.44140625" style="154"/>
    <col min="12033" max="12033" width="16.33203125" style="154" customWidth="1"/>
    <col min="12034" max="12036" width="11.44140625" style="154"/>
    <col min="12037" max="12037" width="14.109375" style="154" bestFit="1" customWidth="1"/>
    <col min="12038" max="12039" width="11.44140625" style="154"/>
    <col min="12040" max="12040" width="13.44140625" style="154" customWidth="1"/>
    <col min="12041" max="12041" width="11.44140625" style="154"/>
    <col min="12042" max="12042" width="13.44140625" style="154" bestFit="1" customWidth="1"/>
    <col min="12043" max="12288" width="11.44140625" style="154"/>
    <col min="12289" max="12289" width="16.33203125" style="154" customWidth="1"/>
    <col min="12290" max="12292" width="11.44140625" style="154"/>
    <col min="12293" max="12293" width="14.109375" style="154" bestFit="1" customWidth="1"/>
    <col min="12294" max="12295" width="11.44140625" style="154"/>
    <col min="12296" max="12296" width="13.44140625" style="154" customWidth="1"/>
    <col min="12297" max="12297" width="11.44140625" style="154"/>
    <col min="12298" max="12298" width="13.44140625" style="154" bestFit="1" customWidth="1"/>
    <col min="12299" max="12544" width="11.44140625" style="154"/>
    <col min="12545" max="12545" width="16.33203125" style="154" customWidth="1"/>
    <col min="12546" max="12548" width="11.44140625" style="154"/>
    <col min="12549" max="12549" width="14.109375" style="154" bestFit="1" customWidth="1"/>
    <col min="12550" max="12551" width="11.44140625" style="154"/>
    <col min="12552" max="12552" width="13.44140625" style="154" customWidth="1"/>
    <col min="12553" max="12553" width="11.44140625" style="154"/>
    <col min="12554" max="12554" width="13.44140625" style="154" bestFit="1" customWidth="1"/>
    <col min="12555" max="12800" width="11.44140625" style="154"/>
    <col min="12801" max="12801" width="16.33203125" style="154" customWidth="1"/>
    <col min="12802" max="12804" width="11.44140625" style="154"/>
    <col min="12805" max="12805" width="14.109375" style="154" bestFit="1" customWidth="1"/>
    <col min="12806" max="12807" width="11.44140625" style="154"/>
    <col min="12808" max="12808" width="13.44140625" style="154" customWidth="1"/>
    <col min="12809" max="12809" width="11.44140625" style="154"/>
    <col min="12810" max="12810" width="13.44140625" style="154" bestFit="1" customWidth="1"/>
    <col min="12811" max="13056" width="11.44140625" style="154"/>
    <col min="13057" max="13057" width="16.33203125" style="154" customWidth="1"/>
    <col min="13058" max="13060" width="11.44140625" style="154"/>
    <col min="13061" max="13061" width="14.109375" style="154" bestFit="1" customWidth="1"/>
    <col min="13062" max="13063" width="11.44140625" style="154"/>
    <col min="13064" max="13064" width="13.44140625" style="154" customWidth="1"/>
    <col min="13065" max="13065" width="11.44140625" style="154"/>
    <col min="13066" max="13066" width="13.44140625" style="154" bestFit="1" customWidth="1"/>
    <col min="13067" max="13312" width="11.44140625" style="154"/>
    <col min="13313" max="13313" width="16.33203125" style="154" customWidth="1"/>
    <col min="13314" max="13316" width="11.44140625" style="154"/>
    <col min="13317" max="13317" width="14.109375" style="154" bestFit="1" customWidth="1"/>
    <col min="13318" max="13319" width="11.44140625" style="154"/>
    <col min="13320" max="13320" width="13.44140625" style="154" customWidth="1"/>
    <col min="13321" max="13321" width="11.44140625" style="154"/>
    <col min="13322" max="13322" width="13.44140625" style="154" bestFit="1" customWidth="1"/>
    <col min="13323" max="13568" width="11.44140625" style="154"/>
    <col min="13569" max="13569" width="16.33203125" style="154" customWidth="1"/>
    <col min="13570" max="13572" width="11.44140625" style="154"/>
    <col min="13573" max="13573" width="14.109375" style="154" bestFit="1" customWidth="1"/>
    <col min="13574" max="13575" width="11.44140625" style="154"/>
    <col min="13576" max="13576" width="13.44140625" style="154" customWidth="1"/>
    <col min="13577" max="13577" width="11.44140625" style="154"/>
    <col min="13578" max="13578" width="13.44140625" style="154" bestFit="1" customWidth="1"/>
    <col min="13579" max="13824" width="11.44140625" style="154"/>
    <col min="13825" max="13825" width="16.33203125" style="154" customWidth="1"/>
    <col min="13826" max="13828" width="11.44140625" style="154"/>
    <col min="13829" max="13829" width="14.109375" style="154" bestFit="1" customWidth="1"/>
    <col min="13830" max="13831" width="11.44140625" style="154"/>
    <col min="13832" max="13832" width="13.44140625" style="154" customWidth="1"/>
    <col min="13833" max="13833" width="11.44140625" style="154"/>
    <col min="13834" max="13834" width="13.44140625" style="154" bestFit="1" customWidth="1"/>
    <col min="13835" max="14080" width="11.44140625" style="154"/>
    <col min="14081" max="14081" width="16.33203125" style="154" customWidth="1"/>
    <col min="14082" max="14084" width="11.44140625" style="154"/>
    <col min="14085" max="14085" width="14.109375" style="154" bestFit="1" customWidth="1"/>
    <col min="14086" max="14087" width="11.44140625" style="154"/>
    <col min="14088" max="14088" width="13.44140625" style="154" customWidth="1"/>
    <col min="14089" max="14089" width="11.44140625" style="154"/>
    <col min="14090" max="14090" width="13.44140625" style="154" bestFit="1" customWidth="1"/>
    <col min="14091" max="14336" width="11.44140625" style="154"/>
    <col min="14337" max="14337" width="16.33203125" style="154" customWidth="1"/>
    <col min="14338" max="14340" width="11.44140625" style="154"/>
    <col min="14341" max="14341" width="14.109375" style="154" bestFit="1" customWidth="1"/>
    <col min="14342" max="14343" width="11.44140625" style="154"/>
    <col min="14344" max="14344" width="13.44140625" style="154" customWidth="1"/>
    <col min="14345" max="14345" width="11.44140625" style="154"/>
    <col min="14346" max="14346" width="13.44140625" style="154" bestFit="1" customWidth="1"/>
    <col min="14347" max="14592" width="11.44140625" style="154"/>
    <col min="14593" max="14593" width="16.33203125" style="154" customWidth="1"/>
    <col min="14594" max="14596" width="11.44140625" style="154"/>
    <col min="14597" max="14597" width="14.109375" style="154" bestFit="1" customWidth="1"/>
    <col min="14598" max="14599" width="11.44140625" style="154"/>
    <col min="14600" max="14600" width="13.44140625" style="154" customWidth="1"/>
    <col min="14601" max="14601" width="11.44140625" style="154"/>
    <col min="14602" max="14602" width="13.44140625" style="154" bestFit="1" customWidth="1"/>
    <col min="14603" max="14848" width="11.44140625" style="154"/>
    <col min="14849" max="14849" width="16.33203125" style="154" customWidth="1"/>
    <col min="14850" max="14852" width="11.44140625" style="154"/>
    <col min="14853" max="14853" width="14.109375" style="154" bestFit="1" customWidth="1"/>
    <col min="14854" max="14855" width="11.44140625" style="154"/>
    <col min="14856" max="14856" width="13.44140625" style="154" customWidth="1"/>
    <col min="14857" max="14857" width="11.44140625" style="154"/>
    <col min="14858" max="14858" width="13.44140625" style="154" bestFit="1" customWidth="1"/>
    <col min="14859" max="15104" width="11.44140625" style="154"/>
    <col min="15105" max="15105" width="16.33203125" style="154" customWidth="1"/>
    <col min="15106" max="15108" width="11.44140625" style="154"/>
    <col min="15109" max="15109" width="14.109375" style="154" bestFit="1" customWidth="1"/>
    <col min="15110" max="15111" width="11.44140625" style="154"/>
    <col min="15112" max="15112" width="13.44140625" style="154" customWidth="1"/>
    <col min="15113" max="15113" width="11.44140625" style="154"/>
    <col min="15114" max="15114" width="13.44140625" style="154" bestFit="1" customWidth="1"/>
    <col min="15115" max="15360" width="11.44140625" style="154"/>
    <col min="15361" max="15361" width="16.33203125" style="154" customWidth="1"/>
    <col min="15362" max="15364" width="11.44140625" style="154"/>
    <col min="15365" max="15365" width="14.109375" style="154" bestFit="1" customWidth="1"/>
    <col min="15366" max="15367" width="11.44140625" style="154"/>
    <col min="15368" max="15368" width="13.44140625" style="154" customWidth="1"/>
    <col min="15369" max="15369" width="11.44140625" style="154"/>
    <col min="15370" max="15370" width="13.44140625" style="154" bestFit="1" customWidth="1"/>
    <col min="15371" max="15616" width="11.44140625" style="154"/>
    <col min="15617" max="15617" width="16.33203125" style="154" customWidth="1"/>
    <col min="15618" max="15620" width="11.44140625" style="154"/>
    <col min="15621" max="15621" width="14.109375" style="154" bestFit="1" customWidth="1"/>
    <col min="15622" max="15623" width="11.44140625" style="154"/>
    <col min="15624" max="15624" width="13.44140625" style="154" customWidth="1"/>
    <col min="15625" max="15625" width="11.44140625" style="154"/>
    <col min="15626" max="15626" width="13.44140625" style="154" bestFit="1" customWidth="1"/>
    <col min="15627" max="15872" width="11.44140625" style="154"/>
    <col min="15873" max="15873" width="16.33203125" style="154" customWidth="1"/>
    <col min="15874" max="15876" width="11.44140625" style="154"/>
    <col min="15877" max="15877" width="14.109375" style="154" bestFit="1" customWidth="1"/>
    <col min="15878" max="15879" width="11.44140625" style="154"/>
    <col min="15880" max="15880" width="13.44140625" style="154" customWidth="1"/>
    <col min="15881" max="15881" width="11.44140625" style="154"/>
    <col min="15882" max="15882" width="13.44140625" style="154" bestFit="1" customWidth="1"/>
    <col min="15883" max="16128" width="11.44140625" style="154"/>
    <col min="16129" max="16129" width="16.33203125" style="154" customWidth="1"/>
    <col min="16130" max="16132" width="11.44140625" style="154"/>
    <col min="16133" max="16133" width="14.109375" style="154" bestFit="1" customWidth="1"/>
    <col min="16134" max="16135" width="11.44140625" style="154"/>
    <col min="16136" max="16136" width="13.44140625" style="154" customWidth="1"/>
    <col min="16137" max="16137" width="11.44140625" style="154"/>
    <col min="16138" max="16138" width="13.44140625" style="154" bestFit="1" customWidth="1"/>
    <col min="16139" max="16384" width="11.44140625" style="154"/>
  </cols>
  <sheetData>
    <row r="5" spans="2:9" x14ac:dyDescent="0.25">
      <c r="B5" s="153"/>
      <c r="C5" s="153"/>
      <c r="D5" s="153"/>
      <c r="E5" s="153"/>
      <c r="F5" s="153"/>
      <c r="G5" s="153"/>
      <c r="H5" s="153"/>
    </row>
    <row r="6" spans="2:9" ht="22.8" x14ac:dyDescent="0.4">
      <c r="B6" s="155"/>
      <c r="C6" s="153"/>
      <c r="D6" s="153"/>
      <c r="E6" s="153"/>
      <c r="F6" s="153"/>
      <c r="G6" s="153"/>
      <c r="H6" s="153"/>
      <c r="I6" s="156"/>
    </row>
    <row r="7" spans="2:9" x14ac:dyDescent="0.25">
      <c r="B7" s="153"/>
      <c r="C7" s="153"/>
      <c r="D7" s="153"/>
      <c r="E7" s="153"/>
      <c r="F7" s="153"/>
      <c r="G7" s="153"/>
      <c r="H7" s="153"/>
      <c r="I7" s="153"/>
    </row>
    <row r="8" spans="2:9" x14ac:dyDescent="0.25">
      <c r="B8" s="153"/>
      <c r="C8" s="153"/>
      <c r="D8" s="153"/>
      <c r="F8" s="153"/>
      <c r="G8" s="153"/>
      <c r="H8" s="153"/>
    </row>
    <row r="9" spans="2:9" x14ac:dyDescent="0.25">
      <c r="B9" s="153"/>
      <c r="C9" s="153"/>
      <c r="D9" s="153"/>
      <c r="E9" s="153"/>
      <c r="F9" s="153"/>
      <c r="G9" s="153"/>
      <c r="H9" s="153"/>
    </row>
    <row r="10" spans="2:9" ht="22.8" x14ac:dyDescent="0.4">
      <c r="B10" s="153"/>
      <c r="C10" s="153"/>
      <c r="D10" s="153"/>
      <c r="I10" s="156"/>
    </row>
    <row r="11" spans="2:9" x14ac:dyDescent="0.25">
      <c r="B11" s="153"/>
      <c r="C11" s="153"/>
      <c r="D11" s="153"/>
    </row>
    <row r="12" spans="2:9" ht="27" customHeight="1" x14ac:dyDescent="0.4">
      <c r="B12" s="153"/>
      <c r="C12" s="153"/>
      <c r="D12" s="153"/>
      <c r="E12" s="153"/>
      <c r="F12" s="153"/>
      <c r="G12" s="153"/>
      <c r="H12" s="153"/>
      <c r="I12" s="156"/>
    </row>
    <row r="13" spans="2:9" ht="19.5" customHeight="1" x14ac:dyDescent="0.4">
      <c r="B13" s="153"/>
      <c r="C13" s="166"/>
      <c r="D13" s="166"/>
      <c r="E13" s="166"/>
      <c r="F13" s="166"/>
      <c r="G13" s="166"/>
      <c r="H13" s="166"/>
      <c r="I13" s="156"/>
    </row>
    <row r="14" spans="2:9" x14ac:dyDescent="0.25">
      <c r="B14" s="153"/>
      <c r="C14" s="153"/>
      <c r="D14" s="153"/>
      <c r="F14" s="153"/>
      <c r="G14" s="153"/>
      <c r="H14" s="153"/>
    </row>
    <row r="15" spans="2:9" x14ac:dyDescent="0.25">
      <c r="B15" s="153"/>
      <c r="C15" s="153"/>
      <c r="D15" s="153"/>
      <c r="F15" s="153"/>
      <c r="G15" s="153"/>
      <c r="H15" s="153"/>
      <c r="I15" s="153"/>
    </row>
    <row r="16" spans="2:9" ht="34.799999999999997" x14ac:dyDescent="0.55000000000000004">
      <c r="B16" s="153"/>
      <c r="C16" s="153"/>
      <c r="D16" s="153"/>
      <c r="E16" s="157"/>
      <c r="F16" s="153"/>
      <c r="G16" s="153"/>
      <c r="H16" s="153"/>
      <c r="I16" s="153"/>
    </row>
    <row r="17" spans="2:9" ht="32.4" x14ac:dyDescent="0.55000000000000004">
      <c r="B17" s="153"/>
      <c r="C17" s="153"/>
      <c r="D17" s="153"/>
      <c r="E17" s="158"/>
      <c r="F17" s="153"/>
      <c r="G17" s="153"/>
      <c r="H17" s="153"/>
      <c r="I17" s="153"/>
    </row>
    <row r="18" spans="2:9" ht="32.4" x14ac:dyDescent="0.55000000000000004">
      <c r="D18" s="158"/>
    </row>
    <row r="19" spans="2:9" ht="18" x14ac:dyDescent="0.35">
      <c r="E19" s="167"/>
      <c r="I19" s="159"/>
    </row>
    <row r="21" spans="2:9" x14ac:dyDescent="0.25">
      <c r="E21" s="160"/>
    </row>
    <row r="22" spans="2:9" ht="25.8" x14ac:dyDescent="0.5">
      <c r="E22" s="161"/>
    </row>
    <row r="25" spans="2:9" ht="18" x14ac:dyDescent="0.35">
      <c r="E25" s="162"/>
    </row>
    <row r="26" spans="2:9" ht="18" x14ac:dyDescent="0.35">
      <c r="E26" s="163"/>
    </row>
    <row r="28" spans="2:9" x14ac:dyDescent="0.25">
      <c r="D28" s="166"/>
      <c r="E28" s="166"/>
      <c r="F28" s="166"/>
      <c r="G28" s="166"/>
      <c r="H28" s="166"/>
    </row>
    <row r="33" spans="1:9" ht="35.4" x14ac:dyDescent="0.25">
      <c r="A33" s="168"/>
    </row>
    <row r="36" spans="1:9" ht="32.4" x14ac:dyDescent="0.25">
      <c r="B36" s="169"/>
    </row>
    <row r="39" spans="1:9" ht="17.399999999999999" x14ac:dyDescent="0.3">
      <c r="B39" s="170"/>
    </row>
    <row r="41" spans="1:9" ht="18" x14ac:dyDescent="0.35">
      <c r="I41" s="164"/>
    </row>
    <row r="43" spans="1:9" ht="18" x14ac:dyDescent="0.35">
      <c r="B43" s="171"/>
      <c r="C43" s="171"/>
      <c r="D43" s="171"/>
    </row>
    <row r="57" spans="10:10" ht="18" x14ac:dyDescent="0.35">
      <c r="J57" s="165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1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114</v>
      </c>
      <c r="D4" s="184" t="s">
        <v>107</v>
      </c>
      <c r="E4" s="184"/>
      <c r="I4" s="184" t="s">
        <v>94</v>
      </c>
      <c r="J4" s="184"/>
      <c r="K4" s="184"/>
      <c r="L4" s="184"/>
      <c r="M4" s="184"/>
      <c r="N4" s="184"/>
      <c r="P4" s="184" t="s">
        <v>95</v>
      </c>
      <c r="Q4" s="184"/>
      <c r="R4" s="184"/>
      <c r="S4" s="184"/>
      <c r="T4" s="184"/>
      <c r="U4" s="184"/>
    </row>
    <row r="5" spans="1:21" x14ac:dyDescent="0.25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155</v>
      </c>
      <c r="D6" s="66" t="s">
        <v>156</v>
      </c>
      <c r="E6" s="15" t="s">
        <v>157</v>
      </c>
      <c r="F6" s="15" t="s">
        <v>155</v>
      </c>
      <c r="G6" s="16" t="s">
        <v>156</v>
      </c>
      <c r="I6" s="96" t="s">
        <v>157</v>
      </c>
      <c r="J6" s="15" t="s">
        <v>155</v>
      </c>
      <c r="K6" s="66" t="s">
        <v>156</v>
      </c>
      <c r="L6" s="15" t="s">
        <v>157</v>
      </c>
      <c r="M6" s="15" t="s">
        <v>155</v>
      </c>
      <c r="N6" s="16" t="s">
        <v>156</v>
      </c>
      <c r="P6" s="96" t="s">
        <v>157</v>
      </c>
      <c r="Q6" s="15" t="s">
        <v>155</v>
      </c>
      <c r="R6" s="66" t="s">
        <v>156</v>
      </c>
      <c r="S6" s="15" t="s">
        <v>157</v>
      </c>
      <c r="T6" s="15" t="s">
        <v>155</v>
      </c>
      <c r="U6" s="16" t="s">
        <v>156</v>
      </c>
    </row>
    <row r="7" spans="1:21" x14ac:dyDescent="0.25">
      <c r="A7" s="104" t="s">
        <v>83</v>
      </c>
      <c r="B7" s="108">
        <v>4531993</v>
      </c>
      <c r="C7" s="18">
        <v>4246578</v>
      </c>
      <c r="D7" s="19">
        <v>4240336</v>
      </c>
      <c r="E7" s="27">
        <v>23.928675330352981</v>
      </c>
      <c r="F7" s="27">
        <v>22.503266927879586</v>
      </c>
      <c r="G7" s="28">
        <v>22.044137496066551</v>
      </c>
      <c r="I7" s="97">
        <v>2354311</v>
      </c>
      <c r="J7" s="18">
        <v>2203318</v>
      </c>
      <c r="K7" s="19">
        <v>2213074</v>
      </c>
      <c r="L7" s="27">
        <v>21.081144341812553</v>
      </c>
      <c r="M7" s="27">
        <v>19.251727053580144</v>
      </c>
      <c r="N7" s="28">
        <v>19.113924334882721</v>
      </c>
      <c r="P7" s="97">
        <v>2177682</v>
      </c>
      <c r="Q7" s="18">
        <v>2043260</v>
      </c>
      <c r="R7" s="19">
        <v>2027262</v>
      </c>
      <c r="S7" s="27">
        <v>28.02052771207676</v>
      </c>
      <c r="T7" s="27">
        <v>27.514358364802046</v>
      </c>
      <c r="U7" s="28">
        <v>26.474792972849933</v>
      </c>
    </row>
    <row r="8" spans="1:21" x14ac:dyDescent="0.25">
      <c r="A8" s="104" t="s">
        <v>158</v>
      </c>
      <c r="B8" s="108">
        <v>313134</v>
      </c>
      <c r="C8" s="18">
        <v>325525</v>
      </c>
      <c r="D8" s="19">
        <v>320476</v>
      </c>
      <c r="E8" s="27">
        <v>1.6533304047236503</v>
      </c>
      <c r="F8" s="27">
        <v>1.7250068094117199</v>
      </c>
      <c r="G8" s="28">
        <v>1.6660512299472079</v>
      </c>
      <c r="I8" s="97">
        <v>311045</v>
      </c>
      <c r="J8" s="18">
        <v>322266</v>
      </c>
      <c r="K8" s="19">
        <v>316721</v>
      </c>
      <c r="L8" s="27">
        <v>2.7851819669530005</v>
      </c>
      <c r="M8" s="27">
        <v>2.8158336974731104</v>
      </c>
      <c r="N8" s="28">
        <v>2.7354626321887068</v>
      </c>
      <c r="P8" s="97">
        <v>2089</v>
      </c>
      <c r="Q8" s="18">
        <v>3259</v>
      </c>
      <c r="R8" s="19">
        <v>3755</v>
      </c>
      <c r="S8" s="27">
        <v>2.6879444469177938E-2</v>
      </c>
      <c r="T8" s="27">
        <v>4.3885405631632721E-2</v>
      </c>
      <c r="U8" s="28">
        <v>4.9037987005651706E-2</v>
      </c>
    </row>
    <row r="9" spans="1:21" x14ac:dyDescent="0.25">
      <c r="A9" s="104" t="s">
        <v>84</v>
      </c>
      <c r="B9" s="108">
        <v>5352441</v>
      </c>
      <c r="C9" s="18">
        <v>5380510</v>
      </c>
      <c r="D9" s="19">
        <v>5413082</v>
      </c>
      <c r="E9" s="27">
        <v>28.26059592631097</v>
      </c>
      <c r="F9" s="27">
        <v>28.512146188796105</v>
      </c>
      <c r="G9" s="28">
        <v>28.140865225180956</v>
      </c>
      <c r="I9" s="97">
        <v>2651517</v>
      </c>
      <c r="J9" s="18">
        <v>2900753</v>
      </c>
      <c r="K9" s="19">
        <v>2793030</v>
      </c>
      <c r="L9" s="27">
        <v>23.742408119305306</v>
      </c>
      <c r="M9" s="27">
        <v>25.345640078215563</v>
      </c>
      <c r="N9" s="28">
        <v>24.122900583106343</v>
      </c>
      <c r="P9" s="97">
        <v>2700924</v>
      </c>
      <c r="Q9" s="18">
        <v>2479757</v>
      </c>
      <c r="R9" s="19">
        <v>2620052</v>
      </c>
      <c r="S9" s="27">
        <v>34.753153027032049</v>
      </c>
      <c r="T9" s="27">
        <v>33.392188343933924</v>
      </c>
      <c r="U9" s="28">
        <v>34.216265227731498</v>
      </c>
    </row>
    <row r="10" spans="1:21" x14ac:dyDescent="0.25">
      <c r="A10" s="104" t="s">
        <v>86</v>
      </c>
      <c r="B10" s="108">
        <v>2271094</v>
      </c>
      <c r="C10" s="18">
        <v>2358879</v>
      </c>
      <c r="D10" s="19">
        <v>2366426</v>
      </c>
      <c r="E10" s="27">
        <v>11.991252186557364</v>
      </c>
      <c r="F10" s="27">
        <v>12.500060940260527</v>
      </c>
      <c r="G10" s="28">
        <v>12.302284563833334</v>
      </c>
      <c r="I10" s="97">
        <v>1506272</v>
      </c>
      <c r="J10" s="18">
        <v>1515263</v>
      </c>
      <c r="K10" s="19">
        <v>1532343</v>
      </c>
      <c r="L10" s="27">
        <v>13.487571289447605</v>
      </c>
      <c r="M10" s="27">
        <v>13.2397727837693</v>
      </c>
      <c r="N10" s="28">
        <v>13.234572435032536</v>
      </c>
      <c r="P10" s="97">
        <v>764822</v>
      </c>
      <c r="Q10" s="18">
        <v>843616</v>
      </c>
      <c r="R10" s="19">
        <v>834083</v>
      </c>
      <c r="S10" s="27">
        <v>9.8410677251343266</v>
      </c>
      <c r="T10" s="27">
        <v>11.360058409737793</v>
      </c>
      <c r="U10" s="28">
        <v>10.892610203897469</v>
      </c>
    </row>
    <row r="11" spans="1:21" x14ac:dyDescent="0.25">
      <c r="A11" s="104" t="s">
        <v>159</v>
      </c>
      <c r="B11" s="108">
        <v>2205148</v>
      </c>
      <c r="C11" s="18">
        <v>2223648</v>
      </c>
      <c r="D11" s="19">
        <v>2304472</v>
      </c>
      <c r="E11" s="27">
        <v>11.64306091103345</v>
      </c>
      <c r="F11" s="27">
        <v>11.783451168834198</v>
      </c>
      <c r="G11" s="28">
        <v>11.980205725167883</v>
      </c>
      <c r="I11" s="97">
        <v>1870114</v>
      </c>
      <c r="J11" s="18">
        <v>1886581</v>
      </c>
      <c r="K11" s="19">
        <v>1957960</v>
      </c>
      <c r="L11" s="27">
        <v>16.745512028633616</v>
      </c>
      <c r="M11" s="27">
        <v>16.484203585896488</v>
      </c>
      <c r="N11" s="28">
        <v>16.910550343425921</v>
      </c>
      <c r="P11" s="97">
        <v>335034</v>
      </c>
      <c r="Q11" s="18">
        <v>337067</v>
      </c>
      <c r="R11" s="19">
        <v>346512</v>
      </c>
      <c r="S11" s="27">
        <v>4.31092762005101</v>
      </c>
      <c r="T11" s="27">
        <v>4.5389143970658319</v>
      </c>
      <c r="U11" s="28">
        <v>4.5252332765119538</v>
      </c>
    </row>
    <row r="12" spans="1:21" x14ac:dyDescent="0.25">
      <c r="A12" s="104" t="s">
        <v>160</v>
      </c>
      <c r="B12" s="108">
        <v>230535</v>
      </c>
      <c r="C12" s="18">
        <v>241433</v>
      </c>
      <c r="D12" s="19">
        <v>254365</v>
      </c>
      <c r="E12" s="27">
        <v>1.2172121994193117</v>
      </c>
      <c r="F12" s="27">
        <v>1.2793904278218255</v>
      </c>
      <c r="G12" s="28">
        <v>1.3223614907372832</v>
      </c>
      <c r="I12" s="97">
        <v>226506</v>
      </c>
      <c r="J12" s="18">
        <v>237228</v>
      </c>
      <c r="K12" s="19">
        <v>250210</v>
      </c>
      <c r="L12" s="27">
        <v>2.0281966487378233</v>
      </c>
      <c r="M12" s="27">
        <v>2.072805062849171</v>
      </c>
      <c r="N12" s="28">
        <v>2.1610190205257509</v>
      </c>
      <c r="P12" s="97">
        <v>4029</v>
      </c>
      <c r="Q12" s="18">
        <v>4205</v>
      </c>
      <c r="R12" s="19">
        <v>4155</v>
      </c>
      <c r="S12" s="27">
        <v>5.1841685862287178E-2</v>
      </c>
      <c r="T12" s="27">
        <v>5.662415792605572E-2</v>
      </c>
      <c r="U12" s="28">
        <v>5.4261740614775726E-2</v>
      </c>
    </row>
    <row r="13" spans="1:21" x14ac:dyDescent="0.25">
      <c r="A13" s="104" t="s">
        <v>161</v>
      </c>
      <c r="B13" s="108">
        <v>343393</v>
      </c>
      <c r="C13" s="18">
        <v>358512</v>
      </c>
      <c r="D13" s="19">
        <v>381915</v>
      </c>
      <c r="E13" s="27">
        <v>1.8130962708274043</v>
      </c>
      <c r="F13" s="27">
        <v>1.8998099723702158</v>
      </c>
      <c r="G13" s="28">
        <v>1.9854527499260097</v>
      </c>
      <c r="I13" s="97">
        <v>175462</v>
      </c>
      <c r="J13" s="18">
        <v>173780</v>
      </c>
      <c r="K13" s="19">
        <v>181477</v>
      </c>
      <c r="L13" s="27">
        <v>1.5711347177595119</v>
      </c>
      <c r="M13" s="27">
        <v>1.5184213660357502</v>
      </c>
      <c r="N13" s="28">
        <v>1.5673843922623065</v>
      </c>
      <c r="P13" s="97">
        <v>167931</v>
      </c>
      <c r="Q13" s="18">
        <v>184732</v>
      </c>
      <c r="R13" s="19">
        <v>200438</v>
      </c>
      <c r="S13" s="27">
        <v>2.1607908038073336</v>
      </c>
      <c r="T13" s="27">
        <v>2.4875847662297561</v>
      </c>
      <c r="U13" s="28">
        <v>2.6175968147639992</v>
      </c>
    </row>
    <row r="14" spans="1:21" x14ac:dyDescent="0.25">
      <c r="A14" s="104" t="s">
        <v>162</v>
      </c>
      <c r="B14" s="108">
        <v>194140</v>
      </c>
      <c r="C14" s="18">
        <v>207247</v>
      </c>
      <c r="D14" s="19">
        <v>251141</v>
      </c>
      <c r="E14" s="27">
        <v>1.0250485886970098</v>
      </c>
      <c r="F14" s="27">
        <v>1.0982335803091949</v>
      </c>
      <c r="G14" s="28">
        <v>1.3056009558911486</v>
      </c>
      <c r="I14" s="97">
        <v>0</v>
      </c>
      <c r="J14" s="18">
        <v>0</v>
      </c>
      <c r="K14" s="19">
        <v>0</v>
      </c>
      <c r="L14" s="27" t="s">
        <v>166</v>
      </c>
      <c r="M14" s="27" t="s">
        <v>166</v>
      </c>
      <c r="N14" s="28" t="s">
        <v>166</v>
      </c>
      <c r="P14" s="97">
        <v>194140</v>
      </c>
      <c r="Q14" s="18">
        <v>207247</v>
      </c>
      <c r="R14" s="19">
        <v>251141</v>
      </c>
      <c r="S14" s="27">
        <v>2.4980255381743439</v>
      </c>
      <c r="T14" s="27">
        <v>2.790769764019327</v>
      </c>
      <c r="U14" s="28">
        <v>3.279746762872537</v>
      </c>
    </row>
    <row r="15" spans="1:21" x14ac:dyDescent="0.25">
      <c r="A15" s="104" t="s">
        <v>163</v>
      </c>
      <c r="B15" s="108">
        <v>376037</v>
      </c>
      <c r="C15" s="18">
        <v>423669</v>
      </c>
      <c r="D15" s="19">
        <v>458984</v>
      </c>
      <c r="E15" s="27">
        <v>1.9854548065718425</v>
      </c>
      <c r="F15" s="27">
        <v>2.245086890213206</v>
      </c>
      <c r="G15" s="28">
        <v>2.3861095923753708</v>
      </c>
      <c r="I15" s="97">
        <v>97959</v>
      </c>
      <c r="J15" s="18">
        <v>122283</v>
      </c>
      <c r="K15" s="19">
        <v>146890</v>
      </c>
      <c r="L15" s="27">
        <v>0.87715166712452852</v>
      </c>
      <c r="M15" s="27">
        <v>1.0684608119631123</v>
      </c>
      <c r="N15" s="28">
        <v>1.2686626590664944</v>
      </c>
      <c r="P15" s="97">
        <v>278078</v>
      </c>
      <c r="Q15" s="18">
        <v>301386</v>
      </c>
      <c r="R15" s="19">
        <v>312094</v>
      </c>
      <c r="S15" s="27">
        <v>3.5780670938726962</v>
      </c>
      <c r="T15" s="27">
        <v>4.0584372082526112</v>
      </c>
      <c r="U15" s="28">
        <v>4.075755397214877</v>
      </c>
    </row>
    <row r="16" spans="1:21" x14ac:dyDescent="0.25">
      <c r="A16" s="104" t="s">
        <v>164</v>
      </c>
      <c r="B16" s="108">
        <v>664667</v>
      </c>
      <c r="C16" s="18">
        <v>676398</v>
      </c>
      <c r="D16" s="19">
        <v>719155</v>
      </c>
      <c r="E16" s="27">
        <v>3.509405430634982</v>
      </c>
      <c r="F16" s="27">
        <v>3.5843365513323659</v>
      </c>
      <c r="G16" s="28">
        <v>3.7386546021314682</v>
      </c>
      <c r="I16" s="97">
        <v>651437</v>
      </c>
      <c r="J16" s="18">
        <v>663603</v>
      </c>
      <c r="K16" s="19">
        <v>707207</v>
      </c>
      <c r="L16" s="27">
        <v>5.8331449951163394</v>
      </c>
      <c r="M16" s="27">
        <v>5.7983023004109908</v>
      </c>
      <c r="N16" s="28">
        <v>6.1080203766794083</v>
      </c>
      <c r="P16" s="97">
        <v>13230</v>
      </c>
      <c r="Q16" s="18">
        <v>12795</v>
      </c>
      <c r="R16" s="19">
        <v>11948</v>
      </c>
      <c r="S16" s="27">
        <v>0.17023219259321404</v>
      </c>
      <c r="T16" s="27">
        <v>0.17229633785110177</v>
      </c>
      <c r="U16" s="28">
        <v>0.15603352030453438</v>
      </c>
    </row>
    <row r="17" spans="1:21" x14ac:dyDescent="0.25">
      <c r="A17" s="104" t="s">
        <v>165</v>
      </c>
      <c r="B17" s="10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7">
        <v>0</v>
      </c>
      <c r="J17" s="18">
        <v>0</v>
      </c>
      <c r="K17" s="19">
        <v>0</v>
      </c>
      <c r="L17" s="27" t="s">
        <v>166</v>
      </c>
      <c r="M17" s="27" t="s">
        <v>166</v>
      </c>
      <c r="N17" s="28" t="s">
        <v>166</v>
      </c>
      <c r="P17" s="97">
        <v>0</v>
      </c>
      <c r="Q17" s="18">
        <v>0</v>
      </c>
      <c r="R17" s="19">
        <v>0</v>
      </c>
      <c r="S17" s="27" t="s">
        <v>166</v>
      </c>
      <c r="T17" s="27" t="s">
        <v>166</v>
      </c>
      <c r="U17" s="28" t="s">
        <v>166</v>
      </c>
    </row>
    <row r="18" spans="1:21" x14ac:dyDescent="0.25">
      <c r="A18" s="104" t="s">
        <v>167</v>
      </c>
      <c r="B18" s="10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  <c r="I18" s="97">
        <v>0</v>
      </c>
      <c r="J18" s="18">
        <v>0</v>
      </c>
      <c r="K18" s="19">
        <v>0</v>
      </c>
      <c r="L18" s="27" t="s">
        <v>166</v>
      </c>
      <c r="M18" s="27" t="s">
        <v>166</v>
      </c>
      <c r="N18" s="28" t="s">
        <v>166</v>
      </c>
      <c r="P18" s="97">
        <v>0</v>
      </c>
      <c r="Q18" s="18">
        <v>0</v>
      </c>
      <c r="R18" s="19">
        <v>0</v>
      </c>
      <c r="S18" s="27" t="s">
        <v>166</v>
      </c>
      <c r="T18" s="27" t="s">
        <v>166</v>
      </c>
      <c r="U18" s="28" t="s">
        <v>166</v>
      </c>
    </row>
    <row r="19" spans="1:21" x14ac:dyDescent="0.25">
      <c r="A19" s="104" t="s">
        <v>168</v>
      </c>
      <c r="B19" s="10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7">
        <v>0</v>
      </c>
      <c r="J19" s="18">
        <v>0</v>
      </c>
      <c r="K19" s="19">
        <v>0</v>
      </c>
      <c r="L19" s="27" t="s">
        <v>166</v>
      </c>
      <c r="M19" s="27" t="s">
        <v>166</v>
      </c>
      <c r="N19" s="28" t="s">
        <v>166</v>
      </c>
      <c r="P19" s="97">
        <v>0</v>
      </c>
      <c r="Q19" s="18">
        <v>0</v>
      </c>
      <c r="R19" s="19">
        <v>0</v>
      </c>
      <c r="S19" s="27" t="s">
        <v>166</v>
      </c>
      <c r="T19" s="27" t="s">
        <v>166</v>
      </c>
      <c r="U19" s="28" t="s">
        <v>166</v>
      </c>
    </row>
    <row r="20" spans="1:21" x14ac:dyDescent="0.25">
      <c r="A20" s="104" t="s">
        <v>169</v>
      </c>
      <c r="B20" s="108">
        <v>914086</v>
      </c>
      <c r="C20" s="18">
        <v>948122</v>
      </c>
      <c r="D20" s="19">
        <v>980052</v>
      </c>
      <c r="E20" s="27">
        <v>4.8263241178927316</v>
      </c>
      <c r="F20" s="27">
        <v>5.0242436253837912</v>
      </c>
      <c r="G20" s="28">
        <v>5.0949738514341822</v>
      </c>
      <c r="I20" s="97">
        <v>531946</v>
      </c>
      <c r="J20" s="18">
        <v>548176</v>
      </c>
      <c r="K20" s="19">
        <v>566897</v>
      </c>
      <c r="L20" s="27">
        <v>4.7631899133333784</v>
      </c>
      <c r="M20" s="27">
        <v>4.7897465228910887</v>
      </c>
      <c r="N20" s="28">
        <v>4.8961880007952781</v>
      </c>
      <c r="P20" s="97">
        <v>382140</v>
      </c>
      <c r="Q20" s="18">
        <v>399946</v>
      </c>
      <c r="R20" s="19">
        <v>413155</v>
      </c>
      <c r="S20" s="27">
        <v>4.9170468690529709</v>
      </c>
      <c r="T20" s="27">
        <v>5.3856374472994721</v>
      </c>
      <c r="U20" s="28">
        <v>5.395549805944083</v>
      </c>
    </row>
    <row r="21" spans="1:21" x14ac:dyDescent="0.25">
      <c r="A21" s="104" t="s">
        <v>170</v>
      </c>
      <c r="B21" s="10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27" t="s">
        <v>166</v>
      </c>
      <c r="M21" s="27" t="s">
        <v>166</v>
      </c>
      <c r="N21" s="28" t="s">
        <v>166</v>
      </c>
      <c r="P21" s="97">
        <v>0</v>
      </c>
      <c r="Q21" s="18">
        <v>0</v>
      </c>
      <c r="R21" s="19">
        <v>0</v>
      </c>
      <c r="S21" s="27" t="s">
        <v>166</v>
      </c>
      <c r="T21" s="27" t="s">
        <v>166</v>
      </c>
      <c r="U21" s="28" t="s">
        <v>166</v>
      </c>
    </row>
    <row r="22" spans="1:21" x14ac:dyDescent="0.25">
      <c r="A22" s="104" t="s">
        <v>171</v>
      </c>
      <c r="B22" s="108">
        <v>170770</v>
      </c>
      <c r="C22" s="18">
        <v>204231</v>
      </c>
      <c r="D22" s="19">
        <v>206280</v>
      </c>
      <c r="E22" s="27">
        <v>0.9016562660543338</v>
      </c>
      <c r="F22" s="27">
        <v>1.0822513345917055</v>
      </c>
      <c r="G22" s="28">
        <v>1.0723831042371661</v>
      </c>
      <c r="I22" s="97">
        <v>122802</v>
      </c>
      <c r="J22" s="18">
        <v>147456</v>
      </c>
      <c r="K22" s="19">
        <v>146848</v>
      </c>
      <c r="L22" s="27">
        <v>1.0996026809810875</v>
      </c>
      <c r="M22" s="27">
        <v>1.2884125960994797</v>
      </c>
      <c r="N22" s="28">
        <v>1.2682999125780963</v>
      </c>
      <c r="P22" s="97">
        <v>47968</v>
      </c>
      <c r="Q22" s="18">
        <v>56775</v>
      </c>
      <c r="R22" s="19">
        <v>59432</v>
      </c>
      <c r="S22" s="27">
        <v>0.61721071914673398</v>
      </c>
      <c r="T22" s="27">
        <v>0.76452712633812447</v>
      </c>
      <c r="U22" s="28">
        <v>0.7761453112436465</v>
      </c>
    </row>
    <row r="23" spans="1:21" x14ac:dyDescent="0.25">
      <c r="A23" s="104" t="s">
        <v>172</v>
      </c>
      <c r="B23" s="108">
        <v>145231</v>
      </c>
      <c r="C23" s="18">
        <v>0</v>
      </c>
      <c r="D23" s="19">
        <v>0</v>
      </c>
      <c r="E23" s="27">
        <v>0.76681174196484714</v>
      </c>
      <c r="F23" s="27" t="s">
        <v>166</v>
      </c>
      <c r="G23" s="28" t="s">
        <v>166</v>
      </c>
      <c r="I23" s="97">
        <v>0</v>
      </c>
      <c r="J23" s="18">
        <v>0</v>
      </c>
      <c r="K23" s="19">
        <v>0</v>
      </c>
      <c r="L23" s="27" t="s">
        <v>166</v>
      </c>
      <c r="M23" s="27" t="s">
        <v>166</v>
      </c>
      <c r="N23" s="28" t="s">
        <v>166</v>
      </c>
      <c r="P23" s="97">
        <v>145231</v>
      </c>
      <c r="Q23" s="18">
        <v>0</v>
      </c>
      <c r="R23" s="19">
        <v>0</v>
      </c>
      <c r="S23" s="27">
        <v>1.8687068452384783</v>
      </c>
      <c r="T23" s="27" t="s">
        <v>166</v>
      </c>
      <c r="U23" s="28" t="s">
        <v>166</v>
      </c>
    </row>
    <row r="24" spans="1:21" x14ac:dyDescent="0.25">
      <c r="A24" s="104" t="s">
        <v>173</v>
      </c>
      <c r="B24" s="108">
        <v>18255</v>
      </c>
      <c r="C24" s="18">
        <v>60613</v>
      </c>
      <c r="D24" s="19">
        <v>64937</v>
      </c>
      <c r="E24" s="27">
        <v>9.6385402218316235E-2</v>
      </c>
      <c r="F24" s="27">
        <v>0.32119756620496914</v>
      </c>
      <c r="G24" s="28">
        <v>0.33758649233977533</v>
      </c>
      <c r="I24" s="97">
        <v>0</v>
      </c>
      <c r="J24" s="18">
        <v>0</v>
      </c>
      <c r="K24" s="19">
        <v>0</v>
      </c>
      <c r="L24" s="27" t="s">
        <v>166</v>
      </c>
      <c r="M24" s="27" t="s">
        <v>166</v>
      </c>
      <c r="N24" s="28" t="s">
        <v>166</v>
      </c>
      <c r="P24" s="97">
        <v>18255</v>
      </c>
      <c r="Q24" s="18">
        <v>60613</v>
      </c>
      <c r="R24" s="19">
        <v>64937</v>
      </c>
      <c r="S24" s="27">
        <v>0.23488954465526243</v>
      </c>
      <c r="T24" s="27">
        <v>0.81620929473769688</v>
      </c>
      <c r="U24" s="28">
        <v>0.84803722028921569</v>
      </c>
    </row>
    <row r="25" spans="1:21" x14ac:dyDescent="0.25">
      <c r="A25" s="104" t="s">
        <v>174</v>
      </c>
      <c r="B25" s="108">
        <v>12264</v>
      </c>
      <c r="C25" s="18">
        <v>12319</v>
      </c>
      <c r="D25" s="19">
        <v>6550</v>
      </c>
      <c r="E25" s="27">
        <v>6.4753249674359373E-2</v>
      </c>
      <c r="F25" s="27">
        <v>6.5280266907742801E-2</v>
      </c>
      <c r="G25" s="28">
        <v>3.4051334752537514E-2</v>
      </c>
      <c r="I25" s="97">
        <v>0</v>
      </c>
      <c r="J25" s="18">
        <v>0</v>
      </c>
      <c r="K25" s="19">
        <v>0</v>
      </c>
      <c r="L25" s="27" t="s">
        <v>166</v>
      </c>
      <c r="M25" s="27" t="s">
        <v>166</v>
      </c>
      <c r="N25" s="28" t="s">
        <v>166</v>
      </c>
      <c r="P25" s="97">
        <v>12264</v>
      </c>
      <c r="Q25" s="18">
        <v>12319</v>
      </c>
      <c r="R25" s="19">
        <v>6550</v>
      </c>
      <c r="S25" s="27">
        <v>0.15780254043561429</v>
      </c>
      <c r="T25" s="27">
        <v>0.16588656396934134</v>
      </c>
      <c r="U25" s="28">
        <v>8.5538965349405777E-2</v>
      </c>
    </row>
    <row r="26" spans="1:21" x14ac:dyDescent="0.25">
      <c r="A26" s="104" t="s">
        <v>175</v>
      </c>
      <c r="B26" s="108">
        <v>0</v>
      </c>
      <c r="C26" s="18">
        <v>0</v>
      </c>
      <c r="D26" s="19">
        <v>0</v>
      </c>
      <c r="E26" s="27" t="s">
        <v>166</v>
      </c>
      <c r="F26" s="27" t="s">
        <v>166</v>
      </c>
      <c r="G26" s="28" t="s">
        <v>166</v>
      </c>
      <c r="I26" s="97">
        <v>0</v>
      </c>
      <c r="J26" s="18">
        <v>0</v>
      </c>
      <c r="K26" s="19">
        <v>0</v>
      </c>
      <c r="L26" s="27" t="s">
        <v>166</v>
      </c>
      <c r="M26" s="27" t="s">
        <v>166</v>
      </c>
      <c r="N26" s="28" t="s">
        <v>166</v>
      </c>
      <c r="P26" s="97">
        <v>0</v>
      </c>
      <c r="Q26" s="18">
        <v>0</v>
      </c>
      <c r="R26" s="19">
        <v>0</v>
      </c>
      <c r="S26" s="27" t="s">
        <v>166</v>
      </c>
      <c r="T26" s="27" t="s">
        <v>166</v>
      </c>
      <c r="U26" s="28" t="s">
        <v>166</v>
      </c>
    </row>
    <row r="27" spans="1:21" x14ac:dyDescent="0.25">
      <c r="A27" s="104" t="s">
        <v>176</v>
      </c>
      <c r="B27" s="108">
        <v>507106</v>
      </c>
      <c r="C27" s="18">
        <v>561174</v>
      </c>
      <c r="D27" s="19">
        <v>633899</v>
      </c>
      <c r="E27" s="27">
        <v>2.6774919626032032</v>
      </c>
      <c r="F27" s="27">
        <v>2.9737469357647259</v>
      </c>
      <c r="G27" s="28">
        <v>3.2954361905799661</v>
      </c>
      <c r="I27" s="97">
        <v>413767</v>
      </c>
      <c r="J27" s="18">
        <v>456686</v>
      </c>
      <c r="K27" s="19">
        <v>520703</v>
      </c>
      <c r="L27" s="27">
        <v>3.7049828382396184</v>
      </c>
      <c r="M27" s="27">
        <v>3.9903428471020983</v>
      </c>
      <c r="N27" s="28">
        <v>4.4972186844843138</v>
      </c>
      <c r="P27" s="97">
        <v>93339</v>
      </c>
      <c r="Q27" s="18">
        <v>104488</v>
      </c>
      <c r="R27" s="19">
        <v>113196</v>
      </c>
      <c r="S27" s="27">
        <v>1.2010054893770223</v>
      </c>
      <c r="T27" s="27">
        <v>1.4070261625155076</v>
      </c>
      <c r="U27" s="28">
        <v>1.4782700338460055</v>
      </c>
    </row>
    <row r="28" spans="1:21" x14ac:dyDescent="0.25">
      <c r="A28" s="104" t="s">
        <v>177</v>
      </c>
      <c r="B28" s="108">
        <v>103247</v>
      </c>
      <c r="C28" s="18">
        <v>104225</v>
      </c>
      <c r="D28" s="19">
        <v>109127</v>
      </c>
      <c r="E28" s="27">
        <v>0.54513851672607483</v>
      </c>
      <c r="F28" s="27">
        <v>0.55230423073784352</v>
      </c>
      <c r="G28" s="28">
        <v>0.56731603168552081</v>
      </c>
      <c r="I28" s="97">
        <v>16641</v>
      </c>
      <c r="J28" s="18">
        <v>18616</v>
      </c>
      <c r="K28" s="19">
        <v>19701</v>
      </c>
      <c r="L28" s="27">
        <v>0.14900806350227422</v>
      </c>
      <c r="M28" s="27">
        <v>0.1626592942232796</v>
      </c>
      <c r="N28" s="28">
        <v>0.17015401352215268</v>
      </c>
      <c r="P28" s="97">
        <v>86606</v>
      </c>
      <c r="Q28" s="18">
        <v>85609</v>
      </c>
      <c r="R28" s="19">
        <v>89426</v>
      </c>
      <c r="S28" s="27">
        <v>1.1143710711812467</v>
      </c>
      <c r="T28" s="27">
        <v>1.1528032189992161</v>
      </c>
      <c r="U28" s="28">
        <v>1.1678484756238108</v>
      </c>
    </row>
    <row r="29" spans="1:21" x14ac:dyDescent="0.25">
      <c r="A29" s="104" t="s">
        <v>178</v>
      </c>
      <c r="B29" s="108">
        <v>107904</v>
      </c>
      <c r="C29" s="18">
        <v>129852</v>
      </c>
      <c r="D29" s="19">
        <v>160628</v>
      </c>
      <c r="E29" s="27">
        <v>0.5697272221837959</v>
      </c>
      <c r="F29" s="27">
        <v>0.68810562695869948</v>
      </c>
      <c r="G29" s="28">
        <v>0.83505309902757185</v>
      </c>
      <c r="I29" s="97">
        <v>56290</v>
      </c>
      <c r="J29" s="18">
        <v>65599</v>
      </c>
      <c r="K29" s="19">
        <v>81521</v>
      </c>
      <c r="L29" s="27">
        <v>0.50403604918833089</v>
      </c>
      <c r="M29" s="27">
        <v>0.57317828973747942</v>
      </c>
      <c r="N29" s="28">
        <v>0.70408229715950499</v>
      </c>
      <c r="P29" s="97">
        <v>51614</v>
      </c>
      <c r="Q29" s="18">
        <v>64253</v>
      </c>
      <c r="R29" s="19">
        <v>79107</v>
      </c>
      <c r="S29" s="27">
        <v>0.66412429240409288</v>
      </c>
      <c r="T29" s="27">
        <v>0.86522521265704111</v>
      </c>
      <c r="U29" s="28">
        <v>1.033088691892434</v>
      </c>
    </row>
    <row r="30" spans="1:21" x14ac:dyDescent="0.25">
      <c r="A30" s="104" t="s">
        <v>179</v>
      </c>
      <c r="B30" s="108">
        <v>31616</v>
      </c>
      <c r="C30" s="18">
        <v>34470</v>
      </c>
      <c r="D30" s="19">
        <v>37151</v>
      </c>
      <c r="E30" s="27">
        <v>0.166930751932856</v>
      </c>
      <c r="F30" s="27">
        <v>0.18266180699000686</v>
      </c>
      <c r="G30" s="28">
        <v>0.19313605151015589</v>
      </c>
      <c r="I30" s="97">
        <v>15824</v>
      </c>
      <c r="J30" s="18">
        <v>16795</v>
      </c>
      <c r="K30" s="19">
        <v>18086</v>
      </c>
      <c r="L30" s="27">
        <v>0.14169242214169744</v>
      </c>
      <c r="M30" s="27">
        <v>0.14674811165019236</v>
      </c>
      <c r="N30" s="28">
        <v>0.15620554736113157</v>
      </c>
      <c r="P30" s="97">
        <v>15792</v>
      </c>
      <c r="Q30" s="18">
        <v>17675</v>
      </c>
      <c r="R30" s="19">
        <v>19065</v>
      </c>
      <c r="S30" s="27">
        <v>0.20319779179380468</v>
      </c>
      <c r="T30" s="27">
        <v>0.23800998605066226</v>
      </c>
      <c r="U30" s="28">
        <v>0.24897715639487347</v>
      </c>
    </row>
    <row r="31" spans="1:21" x14ac:dyDescent="0.25">
      <c r="A31" s="104" t="s">
        <v>180</v>
      </c>
      <c r="B31" s="108">
        <v>16675</v>
      </c>
      <c r="C31" s="18">
        <v>23685</v>
      </c>
      <c r="D31" s="19">
        <v>26078</v>
      </c>
      <c r="E31" s="27">
        <v>8.8043088577947043E-2</v>
      </c>
      <c r="F31" s="27">
        <v>0.12551044092133196</v>
      </c>
      <c r="G31" s="28">
        <v>0.13557110040865242</v>
      </c>
      <c r="I31" s="97">
        <v>14916</v>
      </c>
      <c r="J31" s="18">
        <v>20045</v>
      </c>
      <c r="K31" s="19">
        <v>23211</v>
      </c>
      <c r="L31" s="27">
        <v>0.13356194190252521</v>
      </c>
      <c r="M31" s="27">
        <v>0.17514533480369787</v>
      </c>
      <c r="N31" s="28">
        <v>0.20046925576684868</v>
      </c>
      <c r="P31" s="97">
        <v>1759</v>
      </c>
      <c r="Q31" s="18">
        <v>3640</v>
      </c>
      <c r="R31" s="19">
        <v>2867</v>
      </c>
      <c r="S31" s="27">
        <v>2.2633290005401624E-2</v>
      </c>
      <c r="T31" s="27">
        <v>4.9015917919344308E-2</v>
      </c>
      <c r="U31" s="28">
        <v>3.7441253993396394E-2</v>
      </c>
    </row>
    <row r="32" spans="1:21" x14ac:dyDescent="0.25">
      <c r="A32" s="104" t="s">
        <v>181</v>
      </c>
      <c r="B32" s="10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7">
        <v>0</v>
      </c>
      <c r="J32" s="18">
        <v>0</v>
      </c>
      <c r="K32" s="19">
        <v>0</v>
      </c>
      <c r="L32" s="27" t="s">
        <v>166</v>
      </c>
      <c r="M32" s="27" t="s">
        <v>166</v>
      </c>
      <c r="N32" s="28" t="s">
        <v>166</v>
      </c>
      <c r="P32" s="97">
        <v>0</v>
      </c>
      <c r="Q32" s="18">
        <v>0</v>
      </c>
      <c r="R32" s="19">
        <v>0</v>
      </c>
      <c r="S32" s="27" t="s">
        <v>166</v>
      </c>
      <c r="T32" s="27" t="s">
        <v>166</v>
      </c>
      <c r="U32" s="28" t="s">
        <v>166</v>
      </c>
    </row>
    <row r="33" spans="1:21" x14ac:dyDescent="0.25">
      <c r="A33" s="104" t="s">
        <v>182</v>
      </c>
      <c r="B33" s="108">
        <v>18393</v>
      </c>
      <c r="C33" s="18">
        <v>20120</v>
      </c>
      <c r="D33" s="19">
        <v>21630</v>
      </c>
      <c r="E33" s="27">
        <v>9.7114034675513036E-2</v>
      </c>
      <c r="F33" s="27">
        <v>0.10661896015778759</v>
      </c>
      <c r="G33" s="28">
        <v>0.11244738483929563</v>
      </c>
      <c r="I33" s="97">
        <v>0</v>
      </c>
      <c r="J33" s="18">
        <v>0</v>
      </c>
      <c r="K33" s="19">
        <v>0</v>
      </c>
      <c r="L33" s="27" t="s">
        <v>166</v>
      </c>
      <c r="M33" s="27" t="s">
        <v>166</v>
      </c>
      <c r="N33" s="28" t="s">
        <v>166</v>
      </c>
      <c r="P33" s="97">
        <v>18393</v>
      </c>
      <c r="Q33" s="18">
        <v>20120</v>
      </c>
      <c r="R33" s="19">
        <v>21630</v>
      </c>
      <c r="S33" s="27">
        <v>0.23666520924920526</v>
      </c>
      <c r="T33" s="27">
        <v>0.27093413970802405</v>
      </c>
      <c r="U33" s="28">
        <v>0.28247447641338119</v>
      </c>
    </row>
    <row r="34" spans="1:21" x14ac:dyDescent="0.25">
      <c r="A34" s="104" t="s">
        <v>183</v>
      </c>
      <c r="B34" s="108">
        <v>97255</v>
      </c>
      <c r="C34" s="18">
        <v>52608</v>
      </c>
      <c r="D34" s="19">
        <v>80583</v>
      </c>
      <c r="E34" s="27">
        <v>0.51350108423677598</v>
      </c>
      <c r="F34" s="27">
        <v>0.27877784572469627</v>
      </c>
      <c r="G34" s="28">
        <v>0.41892499364331764</v>
      </c>
      <c r="I34" s="97">
        <v>0</v>
      </c>
      <c r="J34" s="18">
        <v>0</v>
      </c>
      <c r="K34" s="19">
        <v>0</v>
      </c>
      <c r="L34" s="27" t="s">
        <v>166</v>
      </c>
      <c r="M34" s="27" t="s">
        <v>166</v>
      </c>
      <c r="N34" s="28" t="s">
        <v>166</v>
      </c>
      <c r="P34" s="97">
        <v>97255</v>
      </c>
      <c r="Q34" s="18">
        <v>52608</v>
      </c>
      <c r="R34" s="19">
        <v>80583</v>
      </c>
      <c r="S34" s="27">
        <v>1.2513931890138346</v>
      </c>
      <c r="T34" s="27">
        <v>0.7084146730496883</v>
      </c>
      <c r="U34" s="28">
        <v>1.0523643427101017</v>
      </c>
    </row>
    <row r="35" spans="1:21" x14ac:dyDescent="0.25">
      <c r="A35" s="104" t="s">
        <v>184</v>
      </c>
      <c r="B35" s="108">
        <v>95287</v>
      </c>
      <c r="C35" s="18">
        <v>117132</v>
      </c>
      <c r="D35" s="19">
        <v>86526</v>
      </c>
      <c r="E35" s="27">
        <v>0.50311015180370855</v>
      </c>
      <c r="F35" s="27">
        <v>0.62070039966212598</v>
      </c>
      <c r="G35" s="28">
        <v>0.44982073141955126</v>
      </c>
      <c r="I35" s="97">
        <v>1533</v>
      </c>
      <c r="J35" s="18">
        <v>20362</v>
      </c>
      <c r="K35" s="19">
        <v>14338</v>
      </c>
      <c r="L35" s="27">
        <v>1.3726901108646498E-2</v>
      </c>
      <c r="M35" s="27">
        <v>0.17791515626205517</v>
      </c>
      <c r="N35" s="28">
        <v>0.12383474168217984</v>
      </c>
      <c r="P35" s="97">
        <v>93754</v>
      </c>
      <c r="Q35" s="18">
        <v>96770</v>
      </c>
      <c r="R35" s="19">
        <v>72188</v>
      </c>
      <c r="S35" s="27">
        <v>1.2063453502935895</v>
      </c>
      <c r="T35" s="27">
        <v>1.3030962574326781</v>
      </c>
      <c r="U35" s="28">
        <v>0.94273081383861135</v>
      </c>
    </row>
    <row r="36" spans="1:21" x14ac:dyDescent="0.25">
      <c r="A36" s="104" t="s">
        <v>185</v>
      </c>
      <c r="B36" s="108">
        <v>218919</v>
      </c>
      <c r="C36" s="18">
        <v>159990</v>
      </c>
      <c r="D36" s="19">
        <v>111870</v>
      </c>
      <c r="E36" s="27">
        <v>1.1558803543265721</v>
      </c>
      <c r="F36" s="27">
        <v>0.847811502765628</v>
      </c>
      <c r="G36" s="28">
        <v>0.58157600286509492</v>
      </c>
      <c r="I36" s="97">
        <v>149510</v>
      </c>
      <c r="J36" s="18">
        <v>125971</v>
      </c>
      <c r="K36" s="19">
        <v>88117</v>
      </c>
      <c r="L36" s="27">
        <v>1.3387534147121578</v>
      </c>
      <c r="M36" s="27">
        <v>1.1006851070369978</v>
      </c>
      <c r="N36" s="28">
        <v>0.76105076948030692</v>
      </c>
      <c r="P36" s="97">
        <v>69409</v>
      </c>
      <c r="Q36" s="18">
        <v>34019</v>
      </c>
      <c r="R36" s="19">
        <v>23753</v>
      </c>
      <c r="S36" s="27">
        <v>0.89309495507954595</v>
      </c>
      <c r="T36" s="27">
        <v>0.45809684387312471</v>
      </c>
      <c r="U36" s="28">
        <v>0.31019954869380695</v>
      </c>
    </row>
    <row r="37" spans="1:21" x14ac:dyDescent="0.25">
      <c r="A37" s="104" t="s">
        <v>5</v>
      </c>
      <c r="B37" s="10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7" t="s">
        <v>5</v>
      </c>
      <c r="J37" s="18" t="s">
        <v>5</v>
      </c>
      <c r="K37" s="19" t="s">
        <v>5</v>
      </c>
      <c r="L37" s="27" t="s">
        <v>5</v>
      </c>
      <c r="M37" s="27" t="s">
        <v>5</v>
      </c>
      <c r="N37" s="28" t="s">
        <v>5</v>
      </c>
      <c r="P37" s="97" t="s">
        <v>5</v>
      </c>
      <c r="Q37" s="18" t="s">
        <v>5</v>
      </c>
      <c r="R37" s="19" t="s">
        <v>5</v>
      </c>
      <c r="S37" s="27" t="s">
        <v>5</v>
      </c>
      <c r="T37" s="27" t="s">
        <v>5</v>
      </c>
      <c r="U37" s="28" t="s">
        <v>5</v>
      </c>
    </row>
    <row r="38" spans="1:21" ht="13.8" thickBot="1" x14ac:dyDescent="0.3">
      <c r="A38" s="107" t="s">
        <v>4</v>
      </c>
      <c r="B38" s="109">
        <v>18939590</v>
      </c>
      <c r="C38" s="21">
        <v>18870940</v>
      </c>
      <c r="D38" s="22">
        <v>19235663</v>
      </c>
      <c r="E38" s="23">
        <v>100</v>
      </c>
      <c r="F38" s="23">
        <v>100</v>
      </c>
      <c r="G38" s="48">
        <v>100</v>
      </c>
      <c r="I38" s="98">
        <v>11167852</v>
      </c>
      <c r="J38" s="21">
        <v>11444781</v>
      </c>
      <c r="K38" s="22">
        <v>11578334</v>
      </c>
      <c r="L38" s="23">
        <v>100</v>
      </c>
      <c r="M38" s="23">
        <v>100</v>
      </c>
      <c r="N38" s="48">
        <v>100</v>
      </c>
      <c r="P38" s="98">
        <v>7771738</v>
      </c>
      <c r="Q38" s="21">
        <v>7426159</v>
      </c>
      <c r="R38" s="22">
        <v>7657329</v>
      </c>
      <c r="S38" s="23">
        <v>100</v>
      </c>
      <c r="T38" s="23">
        <v>100</v>
      </c>
      <c r="U38" s="48">
        <v>100</v>
      </c>
    </row>
    <row r="39" spans="1:21" x14ac:dyDescent="0.25">
      <c r="I39" s="105"/>
    </row>
    <row r="40" spans="1:21" ht="16.2" thickBot="1" x14ac:dyDescent="0.35">
      <c r="A40" s="5" t="s">
        <v>115</v>
      </c>
      <c r="I40" s="184" t="s">
        <v>94</v>
      </c>
      <c r="J40" s="184"/>
      <c r="K40" s="184"/>
      <c r="L40" s="184"/>
      <c r="M40" s="184"/>
      <c r="N40" s="184"/>
      <c r="P40" s="184" t="s">
        <v>95</v>
      </c>
      <c r="Q40" s="184"/>
      <c r="R40" s="184"/>
      <c r="S40" s="184"/>
      <c r="T40" s="184"/>
      <c r="U40" s="184"/>
    </row>
    <row r="41" spans="1:21" x14ac:dyDescent="0.25">
      <c r="A41" s="110"/>
      <c r="I41" s="32"/>
      <c r="J41" s="43" t="s">
        <v>30</v>
      </c>
      <c r="K41" s="89"/>
      <c r="L41" s="11"/>
      <c r="M41" s="87" t="s">
        <v>2</v>
      </c>
      <c r="N41" s="12"/>
      <c r="P41" s="32"/>
      <c r="Q41" s="87" t="s">
        <v>38</v>
      </c>
      <c r="R41" s="89"/>
      <c r="S41" s="11"/>
      <c r="T41" s="87" t="s">
        <v>2</v>
      </c>
      <c r="U41" s="12"/>
    </row>
    <row r="42" spans="1:21" x14ac:dyDescent="0.25">
      <c r="A42" s="111" t="s">
        <v>3</v>
      </c>
      <c r="I42" s="96" t="s">
        <v>157</v>
      </c>
      <c r="J42" s="15" t="s">
        <v>155</v>
      </c>
      <c r="K42" s="66" t="s">
        <v>156</v>
      </c>
      <c r="L42" s="15" t="s">
        <v>157</v>
      </c>
      <c r="M42" s="15" t="s">
        <v>155</v>
      </c>
      <c r="N42" s="16" t="s">
        <v>156</v>
      </c>
      <c r="P42" s="96" t="s">
        <v>157</v>
      </c>
      <c r="Q42" s="15" t="s">
        <v>155</v>
      </c>
      <c r="R42" s="66" t="s">
        <v>156</v>
      </c>
      <c r="S42" s="15" t="s">
        <v>157</v>
      </c>
      <c r="T42" s="15" t="s">
        <v>155</v>
      </c>
      <c r="U42" s="16" t="s">
        <v>156</v>
      </c>
    </row>
    <row r="43" spans="1:21" x14ac:dyDescent="0.25">
      <c r="A43" s="17" t="s">
        <v>83</v>
      </c>
      <c r="I43" s="97">
        <v>520253</v>
      </c>
      <c r="J43" s="18">
        <v>574541</v>
      </c>
      <c r="K43" s="19">
        <v>584328</v>
      </c>
      <c r="L43" s="27">
        <v>13.699394491571729</v>
      </c>
      <c r="M43" s="27">
        <v>14.416664826550665</v>
      </c>
      <c r="N43" s="28">
        <v>14.393719190344674</v>
      </c>
      <c r="P43" s="97">
        <v>3179621</v>
      </c>
      <c r="Q43" s="18">
        <v>3300520</v>
      </c>
      <c r="R43" s="19">
        <v>3358017</v>
      </c>
      <c r="S43" s="27">
        <v>37.348703569469883</v>
      </c>
      <c r="T43" s="27">
        <v>37.232344440135201</v>
      </c>
      <c r="U43" s="28">
        <v>33.999960714955414</v>
      </c>
    </row>
    <row r="44" spans="1:21" x14ac:dyDescent="0.25">
      <c r="A44" s="17" t="s">
        <v>158</v>
      </c>
      <c r="I44" s="97">
        <v>102292</v>
      </c>
      <c r="J44" s="18">
        <v>105342</v>
      </c>
      <c r="K44" s="19">
        <v>100352</v>
      </c>
      <c r="L44" s="27">
        <v>2.6935711304535586</v>
      </c>
      <c r="M44" s="27">
        <v>2.6432931786565281</v>
      </c>
      <c r="N44" s="28">
        <v>2.4719652458712722</v>
      </c>
      <c r="P44" s="97">
        <v>564</v>
      </c>
      <c r="Q44" s="18">
        <v>569</v>
      </c>
      <c r="R44" s="19">
        <v>585</v>
      </c>
      <c r="S44" s="27">
        <v>6.6248992610065827E-3</v>
      </c>
      <c r="T44" s="27">
        <v>6.4187473447932224E-3</v>
      </c>
      <c r="U44" s="28">
        <v>5.9231317227545054E-3</v>
      </c>
    </row>
    <row r="45" spans="1:21" x14ac:dyDescent="0.25">
      <c r="A45" s="17" t="s">
        <v>84</v>
      </c>
      <c r="I45" s="97">
        <v>848602</v>
      </c>
      <c r="J45" s="18">
        <v>905931</v>
      </c>
      <c r="K45" s="19">
        <v>897196</v>
      </c>
      <c r="L45" s="27">
        <v>22.345538736608443</v>
      </c>
      <c r="M45" s="27">
        <v>22.732065393038742</v>
      </c>
      <c r="N45" s="28">
        <v>22.100579268322722</v>
      </c>
      <c r="P45" s="97">
        <v>2330382</v>
      </c>
      <c r="Q45" s="18">
        <v>2246847</v>
      </c>
      <c r="R45" s="19">
        <v>3071155</v>
      </c>
      <c r="S45" s="27">
        <v>27.373308492310361</v>
      </c>
      <c r="T45" s="27">
        <v>25.346121643948361</v>
      </c>
      <c r="U45" s="28">
        <v>31.095479668369425</v>
      </c>
    </row>
    <row r="46" spans="1:21" x14ac:dyDescent="0.25">
      <c r="A46" s="17" t="s">
        <v>86</v>
      </c>
      <c r="I46" s="97">
        <v>427634</v>
      </c>
      <c r="J46" s="18">
        <v>418256</v>
      </c>
      <c r="K46" s="19">
        <v>422565</v>
      </c>
      <c r="L46" s="27">
        <v>11.260534516876952</v>
      </c>
      <c r="M46" s="27">
        <v>10.49508488287829</v>
      </c>
      <c r="N46" s="28">
        <v>10.409020190146625</v>
      </c>
      <c r="P46" s="97">
        <v>959207</v>
      </c>
      <c r="Q46" s="18">
        <v>1084585</v>
      </c>
      <c r="R46" s="19">
        <v>1006339</v>
      </c>
      <c r="S46" s="27">
        <v>11.267109477752378</v>
      </c>
      <c r="T46" s="27">
        <v>12.234933372500102</v>
      </c>
      <c r="U46" s="28">
        <v>10.189193939735121</v>
      </c>
    </row>
    <row r="47" spans="1:21" x14ac:dyDescent="0.25">
      <c r="A47" s="17" t="s">
        <v>159</v>
      </c>
      <c r="I47" s="97">
        <v>1099918</v>
      </c>
      <c r="J47" s="18">
        <v>1129694</v>
      </c>
      <c r="K47" s="19">
        <v>1145966</v>
      </c>
      <c r="L47" s="27">
        <v>28.963236329979054</v>
      </c>
      <c r="M47" s="27">
        <v>28.346836439114576</v>
      </c>
      <c r="N47" s="28">
        <v>28.228516870118366</v>
      </c>
      <c r="P47" s="97">
        <v>241217</v>
      </c>
      <c r="Q47" s="18">
        <v>272617</v>
      </c>
      <c r="R47" s="19">
        <v>303726</v>
      </c>
      <c r="S47" s="27">
        <v>2.8334012855358597</v>
      </c>
      <c r="T47" s="27">
        <v>3.0753245077249454</v>
      </c>
      <c r="U47" s="28">
        <v>3.075229240385188</v>
      </c>
    </row>
    <row r="48" spans="1:21" x14ac:dyDescent="0.25">
      <c r="A48" s="17" t="s">
        <v>160</v>
      </c>
      <c r="I48" s="97">
        <v>72260</v>
      </c>
      <c r="J48" s="18">
        <v>73383</v>
      </c>
      <c r="K48" s="19">
        <v>74202</v>
      </c>
      <c r="L48" s="27">
        <v>1.9027631670763514</v>
      </c>
      <c r="M48" s="27">
        <v>1.8413622612951339</v>
      </c>
      <c r="N48" s="28">
        <v>1.8278137473507268</v>
      </c>
      <c r="P48" s="97">
        <v>0</v>
      </c>
      <c r="Q48" s="18">
        <v>4315</v>
      </c>
      <c r="R48" s="19">
        <v>4336</v>
      </c>
      <c r="S48" s="27" t="s">
        <v>166</v>
      </c>
      <c r="T48" s="27">
        <v>4.8676440760602381E-2</v>
      </c>
      <c r="U48" s="28">
        <v>4.3902049828826555E-2</v>
      </c>
    </row>
    <row r="49" spans="1:21" x14ac:dyDescent="0.25">
      <c r="A49" s="17" t="s">
        <v>161</v>
      </c>
      <c r="I49" s="97">
        <v>65029</v>
      </c>
      <c r="J49" s="18">
        <v>61870</v>
      </c>
      <c r="K49" s="19">
        <v>65135</v>
      </c>
      <c r="L49" s="27">
        <v>1.7123551894797684</v>
      </c>
      <c r="M49" s="27">
        <v>1.5524724133154808</v>
      </c>
      <c r="N49" s="28">
        <v>1.604466839622781</v>
      </c>
      <c r="P49" s="97">
        <v>222342</v>
      </c>
      <c r="Q49" s="18">
        <v>258695</v>
      </c>
      <c r="R49" s="19">
        <v>288962</v>
      </c>
      <c r="S49" s="27">
        <v>2.6116903395225632</v>
      </c>
      <c r="T49" s="27">
        <v>2.9182738916718503</v>
      </c>
      <c r="U49" s="28">
        <v>2.9257435707189527</v>
      </c>
    </row>
    <row r="50" spans="1:21" x14ac:dyDescent="0.25">
      <c r="A50" s="17" t="s">
        <v>162</v>
      </c>
      <c r="I50" s="97">
        <v>0</v>
      </c>
      <c r="J50" s="18">
        <v>0</v>
      </c>
      <c r="K50" s="19">
        <v>0</v>
      </c>
      <c r="L50" s="27" t="s">
        <v>166</v>
      </c>
      <c r="M50" s="27" t="s">
        <v>166</v>
      </c>
      <c r="N50" s="28" t="s">
        <v>166</v>
      </c>
      <c r="P50" s="97">
        <v>0</v>
      </c>
      <c r="Q50" s="18">
        <v>0</v>
      </c>
      <c r="R50" s="19">
        <v>0</v>
      </c>
      <c r="S50" s="27" t="s">
        <v>166</v>
      </c>
      <c r="T50" s="27" t="s">
        <v>166</v>
      </c>
      <c r="U50" s="28" t="s">
        <v>166</v>
      </c>
    </row>
    <row r="51" spans="1:21" x14ac:dyDescent="0.25">
      <c r="A51" s="17" t="s">
        <v>163</v>
      </c>
      <c r="I51" s="97">
        <v>25363</v>
      </c>
      <c r="J51" s="18">
        <v>32647</v>
      </c>
      <c r="K51" s="19">
        <v>39118</v>
      </c>
      <c r="L51" s="27">
        <v>0.66786302527757402</v>
      </c>
      <c r="M51" s="27">
        <v>0.8191945511154114</v>
      </c>
      <c r="N51" s="28">
        <v>0.96359152271995008</v>
      </c>
      <c r="P51" s="97">
        <v>666695</v>
      </c>
      <c r="Q51" s="18">
        <v>746876</v>
      </c>
      <c r="R51" s="19">
        <v>787647</v>
      </c>
      <c r="S51" s="27">
        <v>7.8311830014481982</v>
      </c>
      <c r="T51" s="27">
        <v>8.425322217732484</v>
      </c>
      <c r="U51" s="28">
        <v>7.9749349265511418</v>
      </c>
    </row>
    <row r="52" spans="1:21" x14ac:dyDescent="0.25">
      <c r="A52" s="17" t="s">
        <v>164</v>
      </c>
      <c r="I52" s="97">
        <v>235258</v>
      </c>
      <c r="J52" s="18">
        <v>240117</v>
      </c>
      <c r="K52" s="19">
        <v>283088</v>
      </c>
      <c r="L52" s="27">
        <v>6.194855482425246</v>
      </c>
      <c r="M52" s="27">
        <v>6.0251336426066482</v>
      </c>
      <c r="N52" s="28">
        <v>6.9732909909439442</v>
      </c>
      <c r="P52" s="97">
        <v>2158</v>
      </c>
      <c r="Q52" s="18">
        <v>2043</v>
      </c>
      <c r="R52" s="19">
        <v>1892</v>
      </c>
      <c r="S52" s="27">
        <v>2.5348462066050011E-2</v>
      </c>
      <c r="T52" s="27">
        <v>2.3046574385610814E-2</v>
      </c>
      <c r="U52" s="28">
        <v>1.9156521742652179E-2</v>
      </c>
    </row>
    <row r="53" spans="1:21" x14ac:dyDescent="0.25">
      <c r="A53" s="17" t="s">
        <v>165</v>
      </c>
      <c r="I53" s="97">
        <v>0</v>
      </c>
      <c r="J53" s="18">
        <v>0</v>
      </c>
      <c r="K53" s="19">
        <v>0</v>
      </c>
      <c r="L53" s="27" t="s">
        <v>166</v>
      </c>
      <c r="M53" s="27" t="s">
        <v>166</v>
      </c>
      <c r="N53" s="28" t="s">
        <v>166</v>
      </c>
      <c r="P53" s="97">
        <v>0</v>
      </c>
      <c r="Q53" s="18">
        <v>0</v>
      </c>
      <c r="R53" s="19">
        <v>0</v>
      </c>
      <c r="S53" s="27" t="s">
        <v>166</v>
      </c>
      <c r="T53" s="27" t="s">
        <v>166</v>
      </c>
      <c r="U53" s="28" t="s">
        <v>166</v>
      </c>
    </row>
    <row r="54" spans="1:21" x14ac:dyDescent="0.25">
      <c r="A54" s="17" t="s">
        <v>167</v>
      </c>
      <c r="I54" s="97">
        <v>0</v>
      </c>
      <c r="J54" s="18">
        <v>0</v>
      </c>
      <c r="K54" s="19">
        <v>0</v>
      </c>
      <c r="L54" s="27" t="s">
        <v>166</v>
      </c>
      <c r="M54" s="27" t="s">
        <v>166</v>
      </c>
      <c r="N54" s="28" t="s">
        <v>166</v>
      </c>
      <c r="P54" s="97">
        <v>0</v>
      </c>
      <c r="Q54" s="18">
        <v>0</v>
      </c>
      <c r="R54" s="19">
        <v>0</v>
      </c>
      <c r="S54" s="27" t="s">
        <v>166</v>
      </c>
      <c r="T54" s="27" t="s">
        <v>166</v>
      </c>
      <c r="U54" s="28" t="s">
        <v>166</v>
      </c>
    </row>
    <row r="55" spans="1:21" x14ac:dyDescent="0.25">
      <c r="A55" s="17" t="s">
        <v>168</v>
      </c>
      <c r="I55" s="97">
        <v>0</v>
      </c>
      <c r="J55" s="18">
        <v>0</v>
      </c>
      <c r="K55" s="19">
        <v>0</v>
      </c>
      <c r="L55" s="27" t="s">
        <v>166</v>
      </c>
      <c r="M55" s="27" t="s">
        <v>166</v>
      </c>
      <c r="N55" s="28" t="s">
        <v>166</v>
      </c>
      <c r="P55" s="97">
        <v>0</v>
      </c>
      <c r="Q55" s="18">
        <v>0</v>
      </c>
      <c r="R55" s="19">
        <v>0</v>
      </c>
      <c r="S55" s="27" t="s">
        <v>166</v>
      </c>
      <c r="T55" s="27" t="s">
        <v>166</v>
      </c>
      <c r="U55" s="28" t="s">
        <v>166</v>
      </c>
    </row>
    <row r="56" spans="1:21" x14ac:dyDescent="0.25">
      <c r="A56" s="17" t="s">
        <v>169</v>
      </c>
      <c r="I56" s="97">
        <v>117855</v>
      </c>
      <c r="J56" s="18">
        <v>113507</v>
      </c>
      <c r="K56" s="19">
        <v>114828</v>
      </c>
      <c r="L56" s="27">
        <v>3.1033788133930722</v>
      </c>
      <c r="M56" s="27">
        <v>2.848173367030876</v>
      </c>
      <c r="N56" s="28">
        <v>2.8285517503677697</v>
      </c>
      <c r="P56" s="97">
        <v>206952</v>
      </c>
      <c r="Q56" s="18">
        <v>219459</v>
      </c>
      <c r="R56" s="19">
        <v>238407</v>
      </c>
      <c r="S56" s="27">
        <v>2.4309151628791388</v>
      </c>
      <c r="T56" s="27">
        <v>2.4756623436572509</v>
      </c>
      <c r="U56" s="28">
        <v>2.4138736147465529</v>
      </c>
    </row>
    <row r="57" spans="1:21" x14ac:dyDescent="0.25">
      <c r="A57" s="17" t="s">
        <v>170</v>
      </c>
      <c r="I57" s="97">
        <v>0</v>
      </c>
      <c r="J57" s="18">
        <v>0</v>
      </c>
      <c r="K57" s="19">
        <v>0</v>
      </c>
      <c r="L57" s="27" t="s">
        <v>166</v>
      </c>
      <c r="M57" s="27" t="s">
        <v>166</v>
      </c>
      <c r="N57" s="28" t="s">
        <v>166</v>
      </c>
      <c r="P57" s="97">
        <v>0</v>
      </c>
      <c r="Q57" s="18">
        <v>0</v>
      </c>
      <c r="R57" s="19">
        <v>0</v>
      </c>
      <c r="S57" s="27" t="s">
        <v>166</v>
      </c>
      <c r="T57" s="27" t="s">
        <v>166</v>
      </c>
      <c r="U57" s="28" t="s">
        <v>166</v>
      </c>
    </row>
    <row r="58" spans="1:21" x14ac:dyDescent="0.25">
      <c r="A58" s="17" t="s">
        <v>171</v>
      </c>
      <c r="I58" s="97">
        <v>50812</v>
      </c>
      <c r="J58" s="18">
        <v>63888</v>
      </c>
      <c r="K58" s="19">
        <v>62400</v>
      </c>
      <c r="L58" s="27">
        <v>1.3379906178450536</v>
      </c>
      <c r="M58" s="27">
        <v>1.6031090599951421</v>
      </c>
      <c r="N58" s="28">
        <v>1.5370957364314353</v>
      </c>
      <c r="P58" s="97">
        <v>52405</v>
      </c>
      <c r="Q58" s="18">
        <v>74231</v>
      </c>
      <c r="R58" s="19">
        <v>93404</v>
      </c>
      <c r="S58" s="27">
        <v>0.61556355633519499</v>
      </c>
      <c r="T58" s="27">
        <v>0.83738143084595029</v>
      </c>
      <c r="U58" s="28">
        <v>0.94571657338831083</v>
      </c>
    </row>
    <row r="59" spans="1:21" x14ac:dyDescent="0.25">
      <c r="A59" s="17" t="s">
        <v>172</v>
      </c>
      <c r="I59" s="97">
        <v>0</v>
      </c>
      <c r="J59" s="18">
        <v>0</v>
      </c>
      <c r="K59" s="19">
        <v>0</v>
      </c>
      <c r="L59" s="27" t="s">
        <v>166</v>
      </c>
      <c r="M59" s="27" t="s">
        <v>166</v>
      </c>
      <c r="N59" s="28" t="s">
        <v>166</v>
      </c>
      <c r="P59" s="97">
        <v>118</v>
      </c>
      <c r="Q59" s="18">
        <v>0</v>
      </c>
      <c r="R59" s="19">
        <v>0</v>
      </c>
      <c r="S59" s="27">
        <v>1.3860604836857745E-3</v>
      </c>
      <c r="T59" s="27" t="s">
        <v>166</v>
      </c>
      <c r="U59" s="28" t="s">
        <v>166</v>
      </c>
    </row>
    <row r="60" spans="1:21" x14ac:dyDescent="0.25">
      <c r="A60" s="17" t="s">
        <v>173</v>
      </c>
      <c r="I60" s="97">
        <v>0</v>
      </c>
      <c r="J60" s="18">
        <v>0</v>
      </c>
      <c r="K60" s="19">
        <v>0</v>
      </c>
      <c r="L60" s="27" t="s">
        <v>166</v>
      </c>
      <c r="M60" s="27" t="s">
        <v>166</v>
      </c>
      <c r="N60" s="28" t="s">
        <v>166</v>
      </c>
      <c r="P60" s="97">
        <v>101964</v>
      </c>
      <c r="Q60" s="18">
        <v>119939</v>
      </c>
      <c r="R60" s="19">
        <v>128970</v>
      </c>
      <c r="S60" s="27">
        <v>1.1976972132079349</v>
      </c>
      <c r="T60" s="27">
        <v>1.3530019996259304</v>
      </c>
      <c r="U60" s="28">
        <v>1.305822732108801</v>
      </c>
    </row>
    <row r="61" spans="1:21" x14ac:dyDescent="0.25">
      <c r="A61" s="17" t="s">
        <v>174</v>
      </c>
      <c r="I61" s="97">
        <v>0</v>
      </c>
      <c r="J61" s="18">
        <v>0</v>
      </c>
      <c r="K61" s="19">
        <v>0</v>
      </c>
      <c r="L61" s="27" t="s">
        <v>166</v>
      </c>
      <c r="M61" s="27" t="s">
        <v>166</v>
      </c>
      <c r="N61" s="28" t="s">
        <v>166</v>
      </c>
      <c r="P61" s="97">
        <v>17283</v>
      </c>
      <c r="Q61" s="18">
        <v>17997</v>
      </c>
      <c r="R61" s="19">
        <v>10071</v>
      </c>
      <c r="S61" s="27">
        <v>0.20301087575882407</v>
      </c>
      <c r="T61" s="27">
        <v>0.20301967656281833</v>
      </c>
      <c r="U61" s="28">
        <v>0.10196899073480449</v>
      </c>
    </row>
    <row r="62" spans="1:21" x14ac:dyDescent="0.25">
      <c r="A62" s="17" t="s">
        <v>175</v>
      </c>
      <c r="I62" s="97">
        <v>0</v>
      </c>
      <c r="J62" s="18">
        <v>0</v>
      </c>
      <c r="K62" s="19">
        <v>0</v>
      </c>
      <c r="L62" s="27" t="s">
        <v>166</v>
      </c>
      <c r="M62" s="27" t="s">
        <v>166</v>
      </c>
      <c r="N62" s="28" t="s">
        <v>166</v>
      </c>
      <c r="P62" s="97">
        <v>0</v>
      </c>
      <c r="Q62" s="18">
        <v>0</v>
      </c>
      <c r="R62" s="19">
        <v>0</v>
      </c>
      <c r="S62" s="27" t="s">
        <v>166</v>
      </c>
      <c r="T62" s="27" t="s">
        <v>166</v>
      </c>
      <c r="U62" s="28" t="s">
        <v>166</v>
      </c>
    </row>
    <row r="63" spans="1:21" x14ac:dyDescent="0.25">
      <c r="A63" s="17" t="s">
        <v>176</v>
      </c>
      <c r="I63" s="97">
        <v>159698</v>
      </c>
      <c r="J63" s="18">
        <v>169892</v>
      </c>
      <c r="K63" s="19">
        <v>189376</v>
      </c>
      <c r="L63" s="27">
        <v>4.2051961286432213</v>
      </c>
      <c r="M63" s="27">
        <v>4.2630134676417271</v>
      </c>
      <c r="N63" s="28">
        <v>4.6648884965134529</v>
      </c>
      <c r="P63" s="97">
        <v>64735</v>
      </c>
      <c r="Q63" s="18">
        <v>73474</v>
      </c>
      <c r="R63" s="19">
        <v>80812</v>
      </c>
      <c r="S63" s="27">
        <v>0.76039513060507291</v>
      </c>
      <c r="T63" s="27">
        <v>0.82884190230463484</v>
      </c>
      <c r="U63" s="28">
        <v>0.81822242868245654</v>
      </c>
    </row>
    <row r="64" spans="1:21" x14ac:dyDescent="0.25">
      <c r="A64" s="17" t="s">
        <v>177</v>
      </c>
      <c r="I64" s="97">
        <v>8648</v>
      </c>
      <c r="J64" s="18">
        <v>9796</v>
      </c>
      <c r="K64" s="19">
        <v>10125</v>
      </c>
      <c r="L64" s="27">
        <v>0.2277206735244435</v>
      </c>
      <c r="M64" s="27">
        <v>0.24580604106737433</v>
      </c>
      <c r="N64" s="28">
        <v>0.24940856300269681</v>
      </c>
      <c r="P64" s="97">
        <v>88111</v>
      </c>
      <c r="Q64" s="18">
        <v>92468</v>
      </c>
      <c r="R64" s="19">
        <v>86663</v>
      </c>
      <c r="S64" s="27">
        <v>1.0349760616782819</v>
      </c>
      <c r="T64" s="27">
        <v>1.0431084876596479</v>
      </c>
      <c r="U64" s="28">
        <v>0.87746387092149347</v>
      </c>
    </row>
    <row r="65" spans="1:21" x14ac:dyDescent="0.25">
      <c r="A65" s="17" t="s">
        <v>178</v>
      </c>
      <c r="I65" s="97">
        <v>12823</v>
      </c>
      <c r="J65" s="18">
        <v>16068</v>
      </c>
      <c r="K65" s="19">
        <v>20549</v>
      </c>
      <c r="L65" s="27">
        <v>0.33765751579601516</v>
      </c>
      <c r="M65" s="27">
        <v>0.40318614412725307</v>
      </c>
      <c r="N65" s="28">
        <v>0.50618237640912755</v>
      </c>
      <c r="P65" s="97">
        <v>48657</v>
      </c>
      <c r="Q65" s="18">
        <v>67986</v>
      </c>
      <c r="R65" s="19">
        <v>88339</v>
      </c>
      <c r="S65" s="27">
        <v>0.57153851656524346</v>
      </c>
      <c r="T65" s="27">
        <v>0.76693314056785944</v>
      </c>
      <c r="U65" s="28">
        <v>0.89443339018189782</v>
      </c>
    </row>
    <row r="66" spans="1:21" x14ac:dyDescent="0.25">
      <c r="A66" s="17" t="s">
        <v>179</v>
      </c>
      <c r="I66" s="97">
        <v>0</v>
      </c>
      <c r="J66" s="18">
        <v>0</v>
      </c>
      <c r="K66" s="19">
        <v>0</v>
      </c>
      <c r="L66" s="27" t="s">
        <v>166</v>
      </c>
      <c r="M66" s="27" t="s">
        <v>166</v>
      </c>
      <c r="N66" s="28" t="s">
        <v>166</v>
      </c>
      <c r="P66" s="97">
        <v>0</v>
      </c>
      <c r="Q66" s="18">
        <v>0</v>
      </c>
      <c r="R66" s="19">
        <v>0</v>
      </c>
      <c r="S66" s="27" t="s">
        <v>166</v>
      </c>
      <c r="T66" s="27" t="s">
        <v>166</v>
      </c>
      <c r="U66" s="28" t="s">
        <v>166</v>
      </c>
    </row>
    <row r="67" spans="1:21" x14ac:dyDescent="0.25">
      <c r="A67" s="17" t="s">
        <v>180</v>
      </c>
      <c r="I67" s="97">
        <v>5466</v>
      </c>
      <c r="J67" s="18">
        <v>8182</v>
      </c>
      <c r="K67" s="19">
        <v>9332</v>
      </c>
      <c r="L67" s="27">
        <v>0.14393168379794266</v>
      </c>
      <c r="M67" s="27">
        <v>0.20530676072001397</v>
      </c>
      <c r="N67" s="28">
        <v>0.22987463801888067</v>
      </c>
      <c r="P67" s="97">
        <v>929</v>
      </c>
      <c r="Q67" s="18">
        <v>209</v>
      </c>
      <c r="R67" s="19">
        <v>126</v>
      </c>
      <c r="S67" s="27">
        <v>1.0912289740204105E-2</v>
      </c>
      <c r="T67" s="27">
        <v>2.3576769684741363E-3</v>
      </c>
      <c r="U67" s="28">
        <v>1.2757514479778934E-3</v>
      </c>
    </row>
    <row r="68" spans="1:21" x14ac:dyDescent="0.25">
      <c r="A68" s="17" t="s">
        <v>181</v>
      </c>
      <c r="I68" s="97">
        <v>0</v>
      </c>
      <c r="J68" s="18">
        <v>0</v>
      </c>
      <c r="K68" s="19">
        <v>0</v>
      </c>
      <c r="L68" s="27" t="s">
        <v>166</v>
      </c>
      <c r="M68" s="27" t="s">
        <v>166</v>
      </c>
      <c r="N68" s="28" t="s">
        <v>166</v>
      </c>
      <c r="P68" s="97">
        <v>0</v>
      </c>
      <c r="Q68" s="18">
        <v>0</v>
      </c>
      <c r="R68" s="19">
        <v>0</v>
      </c>
      <c r="S68" s="27" t="s">
        <v>166</v>
      </c>
      <c r="T68" s="27" t="s">
        <v>166</v>
      </c>
      <c r="U68" s="28" t="s">
        <v>166</v>
      </c>
    </row>
    <row r="69" spans="1:21" x14ac:dyDescent="0.25">
      <c r="A69" s="17" t="s">
        <v>182</v>
      </c>
      <c r="I69" s="97">
        <v>0</v>
      </c>
      <c r="J69" s="18">
        <v>0</v>
      </c>
      <c r="K69" s="19">
        <v>0</v>
      </c>
      <c r="L69" s="27" t="s">
        <v>166</v>
      </c>
      <c r="M69" s="27" t="s">
        <v>166</v>
      </c>
      <c r="N69" s="28" t="s">
        <v>166</v>
      </c>
      <c r="P69" s="97">
        <v>325</v>
      </c>
      <c r="Q69" s="18">
        <v>715</v>
      </c>
      <c r="R69" s="19">
        <v>663</v>
      </c>
      <c r="S69" s="27">
        <v>3.8175394677786162E-3</v>
      </c>
      <c r="T69" s="27">
        <v>8.0657369974115184E-3</v>
      </c>
      <c r="U69" s="28">
        <v>6.7128826191217728E-3</v>
      </c>
    </row>
    <row r="70" spans="1:21" x14ac:dyDescent="0.25">
      <c r="A70" s="17" t="s">
        <v>183</v>
      </c>
      <c r="I70" s="97">
        <v>0</v>
      </c>
      <c r="J70" s="18">
        <v>0</v>
      </c>
      <c r="K70" s="19">
        <v>0</v>
      </c>
      <c r="L70" s="27" t="s">
        <v>166</v>
      </c>
      <c r="M70" s="27" t="s">
        <v>166</v>
      </c>
      <c r="N70" s="28" t="s">
        <v>166</v>
      </c>
      <c r="P70" s="97">
        <v>140194</v>
      </c>
      <c r="Q70" s="18">
        <v>80692</v>
      </c>
      <c r="R70" s="19">
        <v>149734</v>
      </c>
      <c r="S70" s="27">
        <v>1.6467573173715548</v>
      </c>
      <c r="T70" s="27">
        <v>0.91026636334983257</v>
      </c>
      <c r="U70" s="28">
        <v>1.5160584707263642</v>
      </c>
    </row>
    <row r="71" spans="1:21" x14ac:dyDescent="0.25">
      <c r="A71" s="17" t="s">
        <v>184</v>
      </c>
      <c r="I71" s="97">
        <v>813</v>
      </c>
      <c r="J71" s="18">
        <v>12148</v>
      </c>
      <c r="K71" s="19">
        <v>8758</v>
      </c>
      <c r="L71" s="27">
        <v>2.1408060542943173E-2</v>
      </c>
      <c r="M71" s="27">
        <v>0.30482357971482887</v>
      </c>
      <c r="N71" s="28">
        <v>0.21573532787927099</v>
      </c>
      <c r="P71" s="97">
        <v>154883</v>
      </c>
      <c r="Q71" s="18">
        <v>169258</v>
      </c>
      <c r="R71" s="19">
        <v>155672</v>
      </c>
      <c r="S71" s="27">
        <v>1.8192983550398627</v>
      </c>
      <c r="T71" s="27">
        <v>1.9093573604305998</v>
      </c>
      <c r="U71" s="28">
        <v>1.5761807889651955</v>
      </c>
    </row>
    <row r="72" spans="1:21" x14ac:dyDescent="0.25">
      <c r="A72" s="17" t="s">
        <v>185</v>
      </c>
      <c r="I72" s="97">
        <v>44911</v>
      </c>
      <c r="J72" s="18">
        <v>49994</v>
      </c>
      <c r="K72" s="19">
        <v>32286</v>
      </c>
      <c r="L72" s="27">
        <v>1.1826044367086357</v>
      </c>
      <c r="M72" s="27">
        <v>1.2544739911313101</v>
      </c>
      <c r="N72" s="28">
        <v>0.79529924593630319</v>
      </c>
      <c r="P72" s="97">
        <v>34595</v>
      </c>
      <c r="Q72" s="18">
        <v>31163</v>
      </c>
      <c r="R72" s="19">
        <v>21012</v>
      </c>
      <c r="S72" s="27">
        <v>0.40636239350092684</v>
      </c>
      <c r="T72" s="27">
        <v>0.35154204482564361</v>
      </c>
      <c r="U72" s="28">
        <v>0.21274674146755157</v>
      </c>
    </row>
    <row r="73" spans="1:21" x14ac:dyDescent="0.25">
      <c r="A73" s="17" t="s">
        <v>5</v>
      </c>
      <c r="I73" s="97" t="s">
        <v>5</v>
      </c>
      <c r="J73" s="18" t="s">
        <v>5</v>
      </c>
      <c r="K73" s="19" t="s">
        <v>5</v>
      </c>
      <c r="L73" s="27" t="s">
        <v>5</v>
      </c>
      <c r="M73" s="27" t="s">
        <v>5</v>
      </c>
      <c r="N73" s="28" t="s">
        <v>5</v>
      </c>
      <c r="P73" s="97" t="s">
        <v>5</v>
      </c>
      <c r="Q73" s="18" t="s">
        <v>5</v>
      </c>
      <c r="R73" s="19" t="s">
        <v>5</v>
      </c>
      <c r="S73" s="27" t="s">
        <v>5</v>
      </c>
      <c r="T73" s="27" t="s">
        <v>5</v>
      </c>
      <c r="U73" s="28" t="s">
        <v>5</v>
      </c>
    </row>
    <row r="74" spans="1:21" ht="13.8" thickBot="1" x14ac:dyDescent="0.3">
      <c r="A74" s="20" t="s">
        <v>4</v>
      </c>
      <c r="I74" s="98">
        <v>3797635</v>
      </c>
      <c r="J74" s="21">
        <v>3985256</v>
      </c>
      <c r="K74" s="22">
        <v>4059604</v>
      </c>
      <c r="L74" s="23">
        <v>100</v>
      </c>
      <c r="M74" s="23">
        <v>100</v>
      </c>
      <c r="N74" s="48">
        <v>100</v>
      </c>
      <c r="P74" s="98">
        <v>8513337</v>
      </c>
      <c r="Q74" s="21">
        <v>8864658</v>
      </c>
      <c r="R74" s="22">
        <v>9876532</v>
      </c>
      <c r="S74" s="23">
        <v>100</v>
      </c>
      <c r="T74" s="23">
        <v>100</v>
      </c>
      <c r="U74" s="48">
        <v>100</v>
      </c>
    </row>
    <row r="75" spans="1:21" x14ac:dyDescent="0.25">
      <c r="A75" s="50"/>
      <c r="I75" s="50"/>
      <c r="J75" s="50"/>
      <c r="K75" s="50"/>
      <c r="L75" s="50"/>
      <c r="M75" s="50"/>
      <c r="N75" s="50"/>
    </row>
    <row r="76" spans="1:21" x14ac:dyDescent="0.25">
      <c r="A76" s="61" t="str">
        <f>+Innhold!B54</f>
        <v>Finans Norge / Skadestatistikk</v>
      </c>
      <c r="B76" s="106"/>
      <c r="C76" s="106"/>
      <c r="D76" s="106"/>
      <c r="E76" s="106"/>
      <c r="F76" s="106"/>
      <c r="G76" s="106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95"/>
      <c r="U76" s="174">
        <f>Innhold!H28</f>
        <v>10</v>
      </c>
    </row>
    <row r="77" spans="1:21" x14ac:dyDescent="0.25">
      <c r="A77" s="26" t="str">
        <f>+Innhold!B55</f>
        <v>Premiestatistikk skadeforsikring 4. kvartal 2017</v>
      </c>
      <c r="T77" s="25"/>
      <c r="U77" s="173"/>
    </row>
    <row r="82" ht="12.75" customHeight="1" x14ac:dyDescent="0.25"/>
    <row r="83" ht="12.75" customHeight="1" x14ac:dyDescent="0.25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116</v>
      </c>
      <c r="B4" s="6"/>
      <c r="C4" s="6"/>
      <c r="D4" s="184" t="s">
        <v>107</v>
      </c>
      <c r="E4" s="184"/>
      <c r="F4" s="6"/>
      <c r="I4" s="184" t="s">
        <v>112</v>
      </c>
      <c r="J4" s="184"/>
      <c r="K4" s="184"/>
      <c r="L4" s="184"/>
      <c r="M4" s="184"/>
      <c r="N4" s="184"/>
      <c r="P4" s="184" t="s">
        <v>113</v>
      </c>
      <c r="Q4" s="184"/>
      <c r="R4" s="184"/>
      <c r="S4" s="184"/>
      <c r="T4" s="184"/>
      <c r="U4" s="184"/>
    </row>
    <row r="5" spans="1:21" x14ac:dyDescent="0.25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155</v>
      </c>
      <c r="D6" s="66" t="s">
        <v>156</v>
      </c>
      <c r="E6" s="15" t="s">
        <v>157</v>
      </c>
      <c r="F6" s="15" t="s">
        <v>155</v>
      </c>
      <c r="G6" s="16" t="s">
        <v>156</v>
      </c>
      <c r="I6" s="96" t="s">
        <v>157</v>
      </c>
      <c r="J6" s="15" t="s">
        <v>155</v>
      </c>
      <c r="K6" s="66" t="s">
        <v>156</v>
      </c>
      <c r="L6" s="15" t="s">
        <v>157</v>
      </c>
      <c r="M6" s="15" t="s">
        <v>155</v>
      </c>
      <c r="N6" s="16" t="s">
        <v>156</v>
      </c>
      <c r="P6" s="96" t="s">
        <v>157</v>
      </c>
      <c r="Q6" s="15" t="s">
        <v>155</v>
      </c>
      <c r="R6" s="66" t="s">
        <v>156</v>
      </c>
      <c r="S6" s="15" t="s">
        <v>157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1335922</v>
      </c>
      <c r="C7" s="18">
        <v>1389050</v>
      </c>
      <c r="D7" s="19">
        <v>1520807</v>
      </c>
      <c r="E7" s="79">
        <v>15.530386696656633</v>
      </c>
      <c r="F7" s="79">
        <v>16.018636765057611</v>
      </c>
      <c r="G7" s="80">
        <v>17.456993354366265</v>
      </c>
      <c r="I7" s="97">
        <v>482484</v>
      </c>
      <c r="J7" s="18">
        <v>523875</v>
      </c>
      <c r="K7" s="19">
        <v>564010</v>
      </c>
      <c r="L7" s="79">
        <v>16.672137843241462</v>
      </c>
      <c r="M7" s="79">
        <v>16.321618842882511</v>
      </c>
      <c r="N7" s="80">
        <v>16.756941603391024</v>
      </c>
      <c r="P7" s="97">
        <v>853438</v>
      </c>
      <c r="Q7" s="18">
        <v>865175</v>
      </c>
      <c r="R7" s="19">
        <v>956797</v>
      </c>
      <c r="S7" s="79">
        <v>14.951522713424621</v>
      </c>
      <c r="T7" s="79">
        <v>15.840584045954401</v>
      </c>
      <c r="U7" s="80">
        <v>17.897752036792266</v>
      </c>
    </row>
    <row r="8" spans="1:21" x14ac:dyDescent="0.25">
      <c r="A8" s="17" t="s">
        <v>158</v>
      </c>
      <c r="B8" s="18">
        <v>675010</v>
      </c>
      <c r="C8" s="18">
        <v>689220</v>
      </c>
      <c r="D8" s="19">
        <v>688410</v>
      </c>
      <c r="E8" s="79">
        <v>7.8471395217012629</v>
      </c>
      <c r="F8" s="79">
        <v>7.9481406941528432</v>
      </c>
      <c r="G8" s="80">
        <v>7.9020998687402679</v>
      </c>
      <c r="I8" s="97">
        <v>313637</v>
      </c>
      <c r="J8" s="18">
        <v>317804</v>
      </c>
      <c r="K8" s="19">
        <v>313066</v>
      </c>
      <c r="L8" s="79">
        <v>10.837663625613953</v>
      </c>
      <c r="M8" s="79">
        <v>9.9013614979593108</v>
      </c>
      <c r="N8" s="80">
        <v>9.301304374048712</v>
      </c>
      <c r="P8" s="97">
        <v>361373</v>
      </c>
      <c r="Q8" s="18">
        <v>371416</v>
      </c>
      <c r="R8" s="19">
        <v>375344</v>
      </c>
      <c r="S8" s="79">
        <v>6.3309538800925154</v>
      </c>
      <c r="T8" s="79">
        <v>6.800296314632531</v>
      </c>
      <c r="U8" s="80">
        <v>7.0211485200076469</v>
      </c>
    </row>
    <row r="9" spans="1:21" x14ac:dyDescent="0.25">
      <c r="A9" s="17" t="s">
        <v>84</v>
      </c>
      <c r="B9" s="18">
        <v>1858343</v>
      </c>
      <c r="C9" s="18">
        <v>1818100</v>
      </c>
      <c r="D9" s="19">
        <v>1811304</v>
      </c>
      <c r="E9" s="79">
        <v>21.603645575883156</v>
      </c>
      <c r="F9" s="79">
        <v>20.966476010619662</v>
      </c>
      <c r="G9" s="80">
        <v>20.791541524162522</v>
      </c>
      <c r="I9" s="97">
        <v>662990</v>
      </c>
      <c r="J9" s="18">
        <v>704867</v>
      </c>
      <c r="K9" s="19">
        <v>718365</v>
      </c>
      <c r="L9" s="79">
        <v>22.909486467303903</v>
      </c>
      <c r="M9" s="79">
        <v>21.960525905847899</v>
      </c>
      <c r="N9" s="80">
        <v>21.3428846206982</v>
      </c>
      <c r="P9" s="97">
        <v>1195353</v>
      </c>
      <c r="Q9" s="18">
        <v>1113233</v>
      </c>
      <c r="R9" s="19">
        <v>1092939</v>
      </c>
      <c r="S9" s="79">
        <v>20.941588645057124</v>
      </c>
      <c r="T9" s="79">
        <v>20.382305197480228</v>
      </c>
      <c r="U9" s="80">
        <v>20.444411106368126</v>
      </c>
    </row>
    <row r="10" spans="1:21" x14ac:dyDescent="0.25">
      <c r="A10" s="17" t="s">
        <v>86</v>
      </c>
      <c r="B10" s="18">
        <v>1070302</v>
      </c>
      <c r="C10" s="18">
        <v>1028506</v>
      </c>
      <c r="D10" s="19">
        <v>960695</v>
      </c>
      <c r="E10" s="79">
        <v>12.442495850959103</v>
      </c>
      <c r="F10" s="79">
        <v>11.860814243319062</v>
      </c>
      <c r="G10" s="80">
        <v>11.027596684242576</v>
      </c>
      <c r="I10" s="97">
        <v>214840</v>
      </c>
      <c r="J10" s="18">
        <v>206040</v>
      </c>
      <c r="K10" s="19">
        <v>234438</v>
      </c>
      <c r="L10" s="79">
        <v>7.423753107340338</v>
      </c>
      <c r="M10" s="79">
        <v>6.4192915225722027</v>
      </c>
      <c r="N10" s="80">
        <v>6.9652379844608863</v>
      </c>
      <c r="P10" s="97">
        <v>855462</v>
      </c>
      <c r="Q10" s="18">
        <v>822466</v>
      </c>
      <c r="R10" s="19">
        <v>726257</v>
      </c>
      <c r="S10" s="79">
        <v>14.986981507117862</v>
      </c>
      <c r="T10" s="79">
        <v>15.05862027675318</v>
      </c>
      <c r="U10" s="80">
        <v>13.585293119632107</v>
      </c>
    </row>
    <row r="11" spans="1:21" x14ac:dyDescent="0.25">
      <c r="A11" s="17" t="s">
        <v>159</v>
      </c>
      <c r="B11" s="18">
        <v>743810</v>
      </c>
      <c r="C11" s="18">
        <v>783314</v>
      </c>
      <c r="D11" s="19">
        <v>797375</v>
      </c>
      <c r="E11" s="79">
        <v>8.6469546342078125</v>
      </c>
      <c r="F11" s="79">
        <v>9.033240300193901</v>
      </c>
      <c r="G11" s="80">
        <v>9.1528840121973403</v>
      </c>
      <c r="I11" s="97">
        <v>487951</v>
      </c>
      <c r="J11" s="18">
        <v>526174</v>
      </c>
      <c r="K11" s="19">
        <v>549032</v>
      </c>
      <c r="L11" s="79">
        <v>16.861048931669266</v>
      </c>
      <c r="M11" s="79">
        <v>16.393245474654954</v>
      </c>
      <c r="N11" s="80">
        <v>16.311939792544422</v>
      </c>
      <c r="P11" s="97">
        <v>255859</v>
      </c>
      <c r="Q11" s="18">
        <v>257140</v>
      </c>
      <c r="R11" s="19">
        <v>248343</v>
      </c>
      <c r="S11" s="79">
        <v>4.4824365096633976</v>
      </c>
      <c r="T11" s="79">
        <v>4.7080044864642581</v>
      </c>
      <c r="U11" s="80">
        <v>4.6454801113225708</v>
      </c>
    </row>
    <row r="12" spans="1:21" x14ac:dyDescent="0.25">
      <c r="A12" s="17" t="s">
        <v>160</v>
      </c>
      <c r="B12" s="18">
        <v>27356</v>
      </c>
      <c r="C12" s="18">
        <v>27101</v>
      </c>
      <c r="D12" s="19">
        <v>35855</v>
      </c>
      <c r="E12" s="79">
        <v>0.31801950897862213</v>
      </c>
      <c r="F12" s="79">
        <v>0.31253092039150954</v>
      </c>
      <c r="G12" s="80">
        <v>0.41157128861242909</v>
      </c>
      <c r="I12" s="97">
        <v>27202</v>
      </c>
      <c r="J12" s="18">
        <v>26937</v>
      </c>
      <c r="K12" s="19">
        <v>35705</v>
      </c>
      <c r="L12" s="79">
        <v>0.9399596538161975</v>
      </c>
      <c r="M12" s="79">
        <v>0.8392373118983083</v>
      </c>
      <c r="N12" s="80">
        <v>1.0608084962129687</v>
      </c>
      <c r="P12" s="97">
        <v>154</v>
      </c>
      <c r="Q12" s="18">
        <v>164</v>
      </c>
      <c r="R12" s="19">
        <v>150</v>
      </c>
      <c r="S12" s="79">
        <v>2.6979516940508763E-3</v>
      </c>
      <c r="T12" s="79">
        <v>3.0026940024116761E-3</v>
      </c>
      <c r="U12" s="80">
        <v>2.8058854757266587E-3</v>
      </c>
    </row>
    <row r="13" spans="1:21" x14ac:dyDescent="0.25">
      <c r="A13" s="17" t="s">
        <v>161</v>
      </c>
      <c r="B13" s="18">
        <v>563025</v>
      </c>
      <c r="C13" s="18">
        <v>519894</v>
      </c>
      <c r="D13" s="19">
        <v>480231</v>
      </c>
      <c r="E13" s="79">
        <v>6.5452892982412907</v>
      </c>
      <c r="F13" s="79">
        <v>5.995459589167317</v>
      </c>
      <c r="G13" s="80">
        <v>5.5124610654479271</v>
      </c>
      <c r="I13" s="97">
        <v>64598</v>
      </c>
      <c r="J13" s="18">
        <v>74111</v>
      </c>
      <c r="K13" s="19">
        <v>70720</v>
      </c>
      <c r="L13" s="79">
        <v>2.2321709329173856</v>
      </c>
      <c r="M13" s="79">
        <v>2.3089696856404025</v>
      </c>
      <c r="N13" s="80">
        <v>2.1011168422400543</v>
      </c>
      <c r="P13" s="97">
        <v>498427</v>
      </c>
      <c r="Q13" s="18">
        <v>445783</v>
      </c>
      <c r="R13" s="19">
        <v>409511</v>
      </c>
      <c r="S13" s="79">
        <v>8.7320257727967281</v>
      </c>
      <c r="T13" s="79">
        <v>8.1618898809578297</v>
      </c>
      <c r="U13" s="80">
        <v>7.6602731136686657</v>
      </c>
    </row>
    <row r="14" spans="1:21" x14ac:dyDescent="0.25">
      <c r="A14" s="17" t="s">
        <v>162</v>
      </c>
      <c r="B14" s="18">
        <v>519377</v>
      </c>
      <c r="C14" s="18">
        <v>496024</v>
      </c>
      <c r="D14" s="19">
        <v>517179</v>
      </c>
      <c r="E14" s="79">
        <v>6.0378717105859714</v>
      </c>
      <c r="F14" s="79">
        <v>5.7201888216773593</v>
      </c>
      <c r="G14" s="80">
        <v>5.9365786493735175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519377</v>
      </c>
      <c r="Q14" s="18">
        <v>496024</v>
      </c>
      <c r="R14" s="19">
        <v>517179</v>
      </c>
      <c r="S14" s="79">
        <v>9.0990523181887148</v>
      </c>
      <c r="T14" s="79">
        <v>9.0817578649527384</v>
      </c>
      <c r="U14" s="80">
        <v>9.6743002963389184</v>
      </c>
    </row>
    <row r="15" spans="1:21" x14ac:dyDescent="0.25">
      <c r="A15" s="17" t="s">
        <v>163</v>
      </c>
      <c r="B15" s="18">
        <v>163834</v>
      </c>
      <c r="C15" s="18">
        <v>175519</v>
      </c>
      <c r="D15" s="19">
        <v>193614</v>
      </c>
      <c r="E15" s="79">
        <v>1.9046062375348582</v>
      </c>
      <c r="F15" s="79">
        <v>2.0240992810670217</v>
      </c>
      <c r="G15" s="80">
        <v>2.2224505221979318</v>
      </c>
      <c r="I15" s="97">
        <v>5538</v>
      </c>
      <c r="J15" s="18">
        <v>7580</v>
      </c>
      <c r="K15" s="19">
        <v>8979</v>
      </c>
      <c r="L15" s="79">
        <v>0.19136447918660768</v>
      </c>
      <c r="M15" s="79">
        <v>0.23615914259899679</v>
      </c>
      <c r="N15" s="80">
        <v>0.26676934567977162</v>
      </c>
      <c r="P15" s="97">
        <v>158296</v>
      </c>
      <c r="Q15" s="18">
        <v>167939</v>
      </c>
      <c r="R15" s="19">
        <v>184635</v>
      </c>
      <c r="S15" s="79">
        <v>2.7732140348147891</v>
      </c>
      <c r="T15" s="79">
        <v>3.0748135857988688</v>
      </c>
      <c r="U15" s="80">
        <v>3.4537644320719445</v>
      </c>
    </row>
    <row r="16" spans="1:21" x14ac:dyDescent="0.25">
      <c r="A16" s="17" t="s">
        <v>164</v>
      </c>
      <c r="B16" s="18">
        <v>647548</v>
      </c>
      <c r="C16" s="18">
        <v>768532</v>
      </c>
      <c r="D16" s="19">
        <v>647492</v>
      </c>
      <c r="E16" s="79">
        <v>7.527887739438837</v>
      </c>
      <c r="F16" s="79">
        <v>8.8627730825551669</v>
      </c>
      <c r="G16" s="80">
        <v>7.4324115689928583</v>
      </c>
      <c r="I16" s="97">
        <v>188476</v>
      </c>
      <c r="J16" s="18">
        <v>357022</v>
      </c>
      <c r="K16" s="19">
        <v>314619</v>
      </c>
      <c r="L16" s="79">
        <v>6.5127503754378955</v>
      </c>
      <c r="M16" s="79">
        <v>11.123220238651587</v>
      </c>
      <c r="N16" s="80">
        <v>9.3474445671482425</v>
      </c>
      <c r="P16" s="97">
        <v>459072</v>
      </c>
      <c r="Q16" s="18">
        <v>411510</v>
      </c>
      <c r="R16" s="19">
        <v>332873</v>
      </c>
      <c r="S16" s="79">
        <v>8.0425589616319737</v>
      </c>
      <c r="T16" s="79">
        <v>7.5343817617831021</v>
      </c>
      <c r="U16" s="80">
        <v>6.226690106410401</v>
      </c>
    </row>
    <row r="17" spans="1:21" x14ac:dyDescent="0.25">
      <c r="A17" s="17" t="s">
        <v>165</v>
      </c>
      <c r="B17" s="18">
        <v>114146</v>
      </c>
      <c r="C17" s="18">
        <v>99026</v>
      </c>
      <c r="D17" s="19">
        <v>143009</v>
      </c>
      <c r="E17" s="79">
        <v>1.3269723231420458</v>
      </c>
      <c r="F17" s="79">
        <v>1.1419758282974659</v>
      </c>
      <c r="G17" s="80">
        <v>1.6415673800913366</v>
      </c>
      <c r="I17" s="97">
        <v>114146</v>
      </c>
      <c r="J17" s="18">
        <v>99026</v>
      </c>
      <c r="K17" s="19">
        <v>143009</v>
      </c>
      <c r="L17" s="79">
        <v>3.9442921345674464</v>
      </c>
      <c r="M17" s="79">
        <v>3.0852104558058384</v>
      </c>
      <c r="N17" s="80">
        <v>4.2488492433810512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5">
      <c r="A18" s="17" t="s">
        <v>167</v>
      </c>
      <c r="B18" s="18">
        <v>43006</v>
      </c>
      <c r="C18" s="18">
        <v>46742</v>
      </c>
      <c r="D18" s="19">
        <v>40620</v>
      </c>
      <c r="E18" s="79">
        <v>0.49995419663454543</v>
      </c>
      <c r="F18" s="79">
        <v>0.539032518391939</v>
      </c>
      <c r="G18" s="80">
        <v>0.46626762636834107</v>
      </c>
      <c r="I18" s="97">
        <v>42516</v>
      </c>
      <c r="J18" s="18">
        <v>46074</v>
      </c>
      <c r="K18" s="19">
        <v>39829</v>
      </c>
      <c r="L18" s="79">
        <v>1.469131852130338</v>
      </c>
      <c r="M18" s="79">
        <v>1.4354612580615012</v>
      </c>
      <c r="N18" s="80">
        <v>1.1833340315268541</v>
      </c>
      <c r="P18" s="97">
        <v>490</v>
      </c>
      <c r="Q18" s="18">
        <v>668</v>
      </c>
      <c r="R18" s="19">
        <v>791</v>
      </c>
      <c r="S18" s="79">
        <v>8.5843917537982428E-3</v>
      </c>
      <c r="T18" s="79">
        <v>1.2230485326896339E-2</v>
      </c>
      <c r="U18" s="80">
        <v>1.4796369408665248E-2</v>
      </c>
    </row>
    <row r="19" spans="1:21" x14ac:dyDescent="0.25">
      <c r="A19" s="17" t="s">
        <v>168</v>
      </c>
      <c r="B19" s="18">
        <v>86412</v>
      </c>
      <c r="C19" s="18">
        <v>95303</v>
      </c>
      <c r="D19" s="19">
        <v>86811</v>
      </c>
      <c r="E19" s="79">
        <v>1.004558481132501</v>
      </c>
      <c r="F19" s="79">
        <v>1.0990418916671723</v>
      </c>
      <c r="G19" s="80">
        <v>0.99648347889369915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86412</v>
      </c>
      <c r="Q19" s="18">
        <v>95303</v>
      </c>
      <c r="R19" s="19">
        <v>86811</v>
      </c>
      <c r="S19" s="79">
        <v>1.5138662453657423</v>
      </c>
      <c r="T19" s="79">
        <v>1.7449130884868289</v>
      </c>
      <c r="U19" s="80">
        <v>1.6238781602220465</v>
      </c>
    </row>
    <row r="20" spans="1:21" x14ac:dyDescent="0.25">
      <c r="A20" s="17" t="s">
        <v>169</v>
      </c>
      <c r="B20" s="18">
        <v>186280</v>
      </c>
      <c r="C20" s="18">
        <v>207066</v>
      </c>
      <c r="D20" s="19">
        <v>221119</v>
      </c>
      <c r="E20" s="79">
        <v>2.1655459179901206</v>
      </c>
      <c r="F20" s="79">
        <v>2.3879018324706953</v>
      </c>
      <c r="G20" s="80">
        <v>2.5381740835780704</v>
      </c>
      <c r="I20" s="97">
        <v>96844</v>
      </c>
      <c r="J20" s="18">
        <v>109994</v>
      </c>
      <c r="K20" s="19">
        <v>123767</v>
      </c>
      <c r="L20" s="79">
        <v>3.3464249950068314</v>
      </c>
      <c r="M20" s="79">
        <v>3.4269246347010625</v>
      </c>
      <c r="N20" s="80">
        <v>3.6771624464582127</v>
      </c>
      <c r="P20" s="97">
        <v>89436</v>
      </c>
      <c r="Q20" s="18">
        <v>97072</v>
      </c>
      <c r="R20" s="19">
        <v>97352</v>
      </c>
      <c r="S20" s="79">
        <v>1.5668442059034686</v>
      </c>
      <c r="T20" s="79">
        <v>1.7773019036713793</v>
      </c>
      <c r="U20" s="80">
        <v>1.8210570855529447</v>
      </c>
    </row>
    <row r="21" spans="1:21" x14ac:dyDescent="0.25">
      <c r="A21" s="17" t="s">
        <v>170</v>
      </c>
      <c r="B21" s="18">
        <v>14446</v>
      </c>
      <c r="C21" s="18">
        <v>12999</v>
      </c>
      <c r="D21" s="19">
        <v>12134</v>
      </c>
      <c r="E21" s="79">
        <v>0.16793792318705861</v>
      </c>
      <c r="F21" s="79">
        <v>0.14990551766241955</v>
      </c>
      <c r="G21" s="80">
        <v>0.1392833918846246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14446</v>
      </c>
      <c r="Q21" s="18">
        <v>12999</v>
      </c>
      <c r="R21" s="19">
        <v>12134</v>
      </c>
      <c r="S21" s="79">
        <v>0.25308188423544781</v>
      </c>
      <c r="T21" s="79">
        <v>0.23800011791066691</v>
      </c>
      <c r="U21" s="80">
        <v>0.22697742908311519</v>
      </c>
    </row>
    <row r="22" spans="1:21" x14ac:dyDescent="0.25">
      <c r="A22" s="17" t="s">
        <v>171</v>
      </c>
      <c r="B22" s="18">
        <v>36246</v>
      </c>
      <c r="C22" s="18">
        <v>42487</v>
      </c>
      <c r="D22" s="19">
        <v>33540</v>
      </c>
      <c r="E22" s="79">
        <v>0.42136771174291338</v>
      </c>
      <c r="F22" s="79">
        <v>0.48996351480292483</v>
      </c>
      <c r="G22" s="80">
        <v>0.3849979366911413</v>
      </c>
      <c r="I22" s="97">
        <v>6691</v>
      </c>
      <c r="J22" s="18">
        <v>8368</v>
      </c>
      <c r="K22" s="19">
        <v>8109</v>
      </c>
      <c r="L22" s="79">
        <v>0.23120616291758611</v>
      </c>
      <c r="M22" s="79">
        <v>0.26070972365018535</v>
      </c>
      <c r="N22" s="80">
        <v>0.24092133022800624</v>
      </c>
      <c r="P22" s="97">
        <v>29555</v>
      </c>
      <c r="Q22" s="18">
        <v>34119</v>
      </c>
      <c r="R22" s="19">
        <v>25431</v>
      </c>
      <c r="S22" s="79">
        <v>0.51777897608878998</v>
      </c>
      <c r="T22" s="79">
        <v>0.6246885162700242</v>
      </c>
      <c r="U22" s="80">
        <v>0.47570982355469776</v>
      </c>
    </row>
    <row r="23" spans="1:21" x14ac:dyDescent="0.25">
      <c r="A23" s="17" t="s">
        <v>172</v>
      </c>
      <c r="B23" s="18">
        <v>20787</v>
      </c>
      <c r="C23" s="18">
        <v>0</v>
      </c>
      <c r="D23" s="19">
        <v>0</v>
      </c>
      <c r="E23" s="79">
        <v>0.24165344104176847</v>
      </c>
      <c r="F23" s="79" t="s">
        <v>166</v>
      </c>
      <c r="G23" s="80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20787</v>
      </c>
      <c r="Q23" s="18">
        <v>0</v>
      </c>
      <c r="R23" s="19">
        <v>0</v>
      </c>
      <c r="S23" s="79">
        <v>0.36417092119633487</v>
      </c>
      <c r="T23" s="79" t="s">
        <v>166</v>
      </c>
      <c r="U23" s="80" t="s">
        <v>166</v>
      </c>
    </row>
    <row r="24" spans="1:21" x14ac:dyDescent="0.25">
      <c r="A24" s="17" t="s">
        <v>173</v>
      </c>
      <c r="B24" s="18">
        <v>0</v>
      </c>
      <c r="C24" s="18">
        <v>0</v>
      </c>
      <c r="D24" s="19">
        <v>0</v>
      </c>
      <c r="E24" s="79" t="s">
        <v>166</v>
      </c>
      <c r="F24" s="79" t="s">
        <v>166</v>
      </c>
      <c r="G24" s="80" t="s">
        <v>166</v>
      </c>
      <c r="I24" s="97">
        <v>0</v>
      </c>
      <c r="J24" s="18">
        <v>0</v>
      </c>
      <c r="K24" s="19">
        <v>0</v>
      </c>
      <c r="L24" s="79" t="s">
        <v>166</v>
      </c>
      <c r="M24" s="79" t="s">
        <v>166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5">
      <c r="A25" s="17" t="s">
        <v>174</v>
      </c>
      <c r="B25" s="18">
        <v>29626</v>
      </c>
      <c r="C25" s="18">
        <v>26528</v>
      </c>
      <c r="D25" s="19">
        <v>16063</v>
      </c>
      <c r="E25" s="79">
        <v>0.34440875760347489</v>
      </c>
      <c r="F25" s="79">
        <v>0.30592303812206062</v>
      </c>
      <c r="G25" s="80">
        <v>0.18438347814757911</v>
      </c>
      <c r="I25" s="97">
        <v>0</v>
      </c>
      <c r="J25" s="18">
        <v>0</v>
      </c>
      <c r="K25" s="19">
        <v>0</v>
      </c>
      <c r="L25" s="79" t="s">
        <v>166</v>
      </c>
      <c r="M25" s="79" t="s">
        <v>166</v>
      </c>
      <c r="N25" s="80" t="s">
        <v>166</v>
      </c>
      <c r="P25" s="97">
        <v>29626</v>
      </c>
      <c r="Q25" s="18">
        <v>26528</v>
      </c>
      <c r="R25" s="19">
        <v>16063</v>
      </c>
      <c r="S25" s="79">
        <v>0.51902283693474849</v>
      </c>
      <c r="T25" s="79">
        <v>0.48570406399985938</v>
      </c>
      <c r="U25" s="80">
        <v>0.30047292264398212</v>
      </c>
    </row>
    <row r="26" spans="1:21" x14ac:dyDescent="0.25">
      <c r="A26" s="17" t="s">
        <v>175</v>
      </c>
      <c r="B26" s="18">
        <v>47677</v>
      </c>
      <c r="C26" s="18">
        <v>32207</v>
      </c>
      <c r="D26" s="19">
        <v>27834</v>
      </c>
      <c r="E26" s="79">
        <v>0.55425559765951782</v>
      </c>
      <c r="F26" s="79">
        <v>0.37141372469832651</v>
      </c>
      <c r="G26" s="80">
        <v>0.31950007662078794</v>
      </c>
      <c r="I26" s="97">
        <v>36251</v>
      </c>
      <c r="J26" s="18">
        <v>32207</v>
      </c>
      <c r="K26" s="19">
        <v>27834</v>
      </c>
      <c r="L26" s="79">
        <v>1.2526460337655678</v>
      </c>
      <c r="M26" s="79">
        <v>1.0034271115680593</v>
      </c>
      <c r="N26" s="80">
        <v>0.82695823228096255</v>
      </c>
      <c r="P26" s="97">
        <v>11426</v>
      </c>
      <c r="Q26" s="18">
        <v>0</v>
      </c>
      <c r="R26" s="19">
        <v>0</v>
      </c>
      <c r="S26" s="79">
        <v>0.20017400036509944</v>
      </c>
      <c r="T26" s="79" t="s">
        <v>166</v>
      </c>
      <c r="U26" s="80" t="s">
        <v>166</v>
      </c>
    </row>
    <row r="27" spans="1:21" x14ac:dyDescent="0.25">
      <c r="A27" s="17" t="s">
        <v>176</v>
      </c>
      <c r="B27" s="18">
        <v>154887</v>
      </c>
      <c r="C27" s="18">
        <v>174323</v>
      </c>
      <c r="D27" s="19">
        <v>199180</v>
      </c>
      <c r="E27" s="79">
        <v>1.800595397250031</v>
      </c>
      <c r="F27" s="79">
        <v>2.0103069124906505</v>
      </c>
      <c r="G27" s="80">
        <v>2.2863413545063067</v>
      </c>
      <c r="I27" s="97">
        <v>105357</v>
      </c>
      <c r="J27" s="18">
        <v>120544</v>
      </c>
      <c r="K27" s="19">
        <v>141854</v>
      </c>
      <c r="L27" s="79">
        <v>3.6405900024672126</v>
      </c>
      <c r="M27" s="79">
        <v>3.7556157896376607</v>
      </c>
      <c r="N27" s="80">
        <v>4.2145337745916382</v>
      </c>
      <c r="P27" s="97">
        <v>49530</v>
      </c>
      <c r="Q27" s="18">
        <v>53779</v>
      </c>
      <c r="R27" s="19">
        <v>57326</v>
      </c>
      <c r="S27" s="79">
        <v>0.86772433380740199</v>
      </c>
      <c r="T27" s="79">
        <v>0.98464561436400933</v>
      </c>
      <c r="U27" s="80">
        <v>1.0723346052100429</v>
      </c>
    </row>
    <row r="28" spans="1:21" x14ac:dyDescent="0.25">
      <c r="A28" s="17" t="s">
        <v>177</v>
      </c>
      <c r="B28" s="18">
        <v>99379</v>
      </c>
      <c r="C28" s="18">
        <v>92411</v>
      </c>
      <c r="D28" s="19">
        <v>91007</v>
      </c>
      <c r="E28" s="79">
        <v>1.1553027044446005</v>
      </c>
      <c r="F28" s="79">
        <v>1.0656911141396919</v>
      </c>
      <c r="G28" s="80">
        <v>1.0446483966741413</v>
      </c>
      <c r="I28" s="97">
        <v>6180</v>
      </c>
      <c r="J28" s="18">
        <v>6419</v>
      </c>
      <c r="K28" s="19">
        <v>6818</v>
      </c>
      <c r="L28" s="79">
        <v>0.2135486604140909</v>
      </c>
      <c r="M28" s="79">
        <v>0.19998753777611614</v>
      </c>
      <c r="N28" s="80">
        <v>0.20256525212659349</v>
      </c>
      <c r="P28" s="97">
        <v>93199</v>
      </c>
      <c r="Q28" s="18">
        <v>85992</v>
      </c>
      <c r="R28" s="19">
        <v>84189</v>
      </c>
      <c r="S28" s="79">
        <v>1.6327688307392703</v>
      </c>
      <c r="T28" s="79">
        <v>1.5744369674108831</v>
      </c>
      <c r="U28" s="80">
        <v>1.5748312821063446</v>
      </c>
    </row>
    <row r="29" spans="1:21" x14ac:dyDescent="0.25">
      <c r="A29" s="17" t="s">
        <v>178</v>
      </c>
      <c r="B29" s="18">
        <v>55154</v>
      </c>
      <c r="C29" s="18">
        <v>48181</v>
      </c>
      <c r="D29" s="19">
        <v>96863</v>
      </c>
      <c r="E29" s="79">
        <v>0.64117736504631251</v>
      </c>
      <c r="F29" s="79">
        <v>0.55562718259043287</v>
      </c>
      <c r="G29" s="80">
        <v>1.1118680722037573</v>
      </c>
      <c r="I29" s="97">
        <v>4595</v>
      </c>
      <c r="J29" s="18">
        <v>5946</v>
      </c>
      <c r="K29" s="19">
        <v>33416</v>
      </c>
      <c r="L29" s="79">
        <v>0.15877930333377793</v>
      </c>
      <c r="M29" s="79">
        <v>0.18525095803346106</v>
      </c>
      <c r="N29" s="80">
        <v>0.99280147624849624</v>
      </c>
      <c r="P29" s="97">
        <v>50559</v>
      </c>
      <c r="Q29" s="18">
        <v>42235</v>
      </c>
      <c r="R29" s="19">
        <v>63447</v>
      </c>
      <c r="S29" s="79">
        <v>0.88575155649037829</v>
      </c>
      <c r="T29" s="79">
        <v>0.77328525116986058</v>
      </c>
      <c r="U29" s="80">
        <v>1.1868334385228623</v>
      </c>
    </row>
    <row r="30" spans="1:21" x14ac:dyDescent="0.25">
      <c r="A30" s="17" t="s">
        <v>179</v>
      </c>
      <c r="B30" s="18">
        <v>306</v>
      </c>
      <c r="C30" s="18">
        <v>300</v>
      </c>
      <c r="D30" s="19">
        <v>2432</v>
      </c>
      <c r="E30" s="79">
        <v>3.557317215508787E-3</v>
      </c>
      <c r="F30" s="79">
        <v>3.4596242248423623E-3</v>
      </c>
      <c r="G30" s="80">
        <v>2.7916367979512691E-2</v>
      </c>
      <c r="I30" s="97">
        <v>258</v>
      </c>
      <c r="J30" s="18">
        <v>259</v>
      </c>
      <c r="K30" s="19">
        <v>282</v>
      </c>
      <c r="L30" s="79">
        <v>8.9151382502969979E-3</v>
      </c>
      <c r="M30" s="79">
        <v>8.0692899647942171E-3</v>
      </c>
      <c r="N30" s="80">
        <v>8.37832224988257E-3</v>
      </c>
      <c r="P30" s="97">
        <v>48</v>
      </c>
      <c r="Q30" s="18">
        <v>41</v>
      </c>
      <c r="R30" s="19">
        <v>2150</v>
      </c>
      <c r="S30" s="79">
        <v>8.4092000853533812E-4</v>
      </c>
      <c r="T30" s="79">
        <v>7.5067350060291902E-4</v>
      </c>
      <c r="U30" s="80">
        <v>4.0217691818748777E-2</v>
      </c>
    </row>
    <row r="31" spans="1:21" x14ac:dyDescent="0.25">
      <c r="A31" s="17" t="s">
        <v>180</v>
      </c>
      <c r="B31" s="18">
        <v>3757</v>
      </c>
      <c r="C31" s="18">
        <v>7283</v>
      </c>
      <c r="D31" s="19">
        <v>5678</v>
      </c>
      <c r="E31" s="79">
        <v>4.3675950257080105E-2</v>
      </c>
      <c r="F31" s="79">
        <v>8.3988144098423076E-2</v>
      </c>
      <c r="G31" s="80">
        <v>6.5176454517957672E-2</v>
      </c>
      <c r="I31" s="97">
        <v>2091</v>
      </c>
      <c r="J31" s="18">
        <v>3093</v>
      </c>
      <c r="K31" s="19">
        <v>3694</v>
      </c>
      <c r="L31" s="79">
        <v>7.2254085586709399E-2</v>
      </c>
      <c r="M31" s="79">
        <v>9.6364146181886157E-2</v>
      </c>
      <c r="N31" s="80">
        <v>0.10975007940094401</v>
      </c>
      <c r="P31" s="97">
        <v>1666</v>
      </c>
      <c r="Q31" s="18">
        <v>4190</v>
      </c>
      <c r="R31" s="19">
        <v>1984</v>
      </c>
      <c r="S31" s="79">
        <v>2.9186931962914026E-2</v>
      </c>
      <c r="T31" s="79">
        <v>7.6715169939664166E-2</v>
      </c>
      <c r="U31" s="80">
        <v>3.711251189227794E-2</v>
      </c>
    </row>
    <row r="32" spans="1:21" x14ac:dyDescent="0.25">
      <c r="A32" s="17" t="s">
        <v>181</v>
      </c>
      <c r="B32" s="18">
        <v>0</v>
      </c>
      <c r="C32" s="18">
        <v>0</v>
      </c>
      <c r="D32" s="19">
        <v>0</v>
      </c>
      <c r="E32" s="79" t="s">
        <v>166</v>
      </c>
      <c r="F32" s="79" t="s">
        <v>166</v>
      </c>
      <c r="G32" s="80" t="s">
        <v>166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0</v>
      </c>
      <c r="Q32" s="18">
        <v>0</v>
      </c>
      <c r="R32" s="19">
        <v>0</v>
      </c>
      <c r="S32" s="79" t="s">
        <v>166</v>
      </c>
      <c r="T32" s="79" t="s">
        <v>166</v>
      </c>
      <c r="U32" s="80" t="s">
        <v>166</v>
      </c>
    </row>
    <row r="33" spans="1:21" x14ac:dyDescent="0.25">
      <c r="A33" s="17" t="s">
        <v>182</v>
      </c>
      <c r="B33" s="18">
        <v>244</v>
      </c>
      <c r="C33" s="18">
        <v>554</v>
      </c>
      <c r="D33" s="19">
        <v>552</v>
      </c>
      <c r="E33" s="79">
        <v>2.8365535966802095E-3</v>
      </c>
      <c r="F33" s="79">
        <v>6.3887727352088955E-3</v>
      </c>
      <c r="G33" s="80">
        <v>6.3362808900867627E-3</v>
      </c>
      <c r="I33" s="97">
        <v>0</v>
      </c>
      <c r="J33" s="18">
        <v>0</v>
      </c>
      <c r="K33" s="19">
        <v>0</v>
      </c>
      <c r="L33" s="79" t="s">
        <v>166</v>
      </c>
      <c r="M33" s="79" t="s">
        <v>166</v>
      </c>
      <c r="N33" s="80" t="s">
        <v>166</v>
      </c>
      <c r="P33" s="97">
        <v>244</v>
      </c>
      <c r="Q33" s="18">
        <v>554</v>
      </c>
      <c r="R33" s="19">
        <v>552</v>
      </c>
      <c r="S33" s="79">
        <v>4.2746767100546356E-3</v>
      </c>
      <c r="T33" s="79">
        <v>1.0143246813024807E-2</v>
      </c>
      <c r="U33" s="80">
        <v>1.0325658550674105E-2</v>
      </c>
    </row>
    <row r="34" spans="1:21" x14ac:dyDescent="0.25">
      <c r="A34" s="17" t="s">
        <v>183</v>
      </c>
      <c r="B34" s="18">
        <v>10633</v>
      </c>
      <c r="C34" s="18">
        <v>11460</v>
      </c>
      <c r="D34" s="19">
        <v>20939</v>
      </c>
      <c r="E34" s="79">
        <v>0.12361096062910108</v>
      </c>
      <c r="F34" s="79">
        <v>0.13215764538897823</v>
      </c>
      <c r="G34" s="80">
        <v>0.2403539593433455</v>
      </c>
      <c r="I34" s="97">
        <v>0</v>
      </c>
      <c r="J34" s="18">
        <v>0</v>
      </c>
      <c r="K34" s="19">
        <v>0</v>
      </c>
      <c r="L34" s="79" t="s">
        <v>166</v>
      </c>
      <c r="M34" s="79" t="s">
        <v>166</v>
      </c>
      <c r="N34" s="80" t="s">
        <v>166</v>
      </c>
      <c r="P34" s="97">
        <v>10633</v>
      </c>
      <c r="Q34" s="18">
        <v>11460</v>
      </c>
      <c r="R34" s="19">
        <v>20939</v>
      </c>
      <c r="S34" s="79">
        <v>0.18628130105742188</v>
      </c>
      <c r="T34" s="79">
        <v>0.20982239797340127</v>
      </c>
      <c r="U34" s="80">
        <v>0.39168290650827009</v>
      </c>
    </row>
    <row r="35" spans="1:21" x14ac:dyDescent="0.25">
      <c r="A35" s="17" t="s">
        <v>184</v>
      </c>
      <c r="B35" s="18">
        <v>28</v>
      </c>
      <c r="C35" s="18">
        <v>749</v>
      </c>
      <c r="D35" s="19">
        <v>565</v>
      </c>
      <c r="E35" s="79">
        <v>3.2550615043871252E-4</v>
      </c>
      <c r="F35" s="79">
        <v>8.6375284813564306E-3</v>
      </c>
      <c r="G35" s="80">
        <v>6.4855048965561969E-3</v>
      </c>
      <c r="I35" s="97">
        <v>28</v>
      </c>
      <c r="J35" s="18">
        <v>749</v>
      </c>
      <c r="K35" s="19">
        <v>565</v>
      </c>
      <c r="L35" s="79">
        <v>9.6753438375316264E-4</v>
      </c>
      <c r="M35" s="79">
        <v>2.3335514222513006E-2</v>
      </c>
      <c r="N35" s="80">
        <v>1.6786354862353376E-2</v>
      </c>
      <c r="P35" s="97">
        <v>0</v>
      </c>
      <c r="Q35" s="18">
        <v>0</v>
      </c>
      <c r="R35" s="19">
        <v>0</v>
      </c>
      <c r="S35" s="79" t="s">
        <v>166</v>
      </c>
      <c r="T35" s="79" t="s">
        <v>166</v>
      </c>
      <c r="U35" s="80" t="s">
        <v>166</v>
      </c>
    </row>
    <row r="36" spans="1:21" x14ac:dyDescent="0.25">
      <c r="A36" s="17" t="s">
        <v>185</v>
      </c>
      <c r="B36" s="18">
        <v>94447</v>
      </c>
      <c r="C36" s="18">
        <v>78583</v>
      </c>
      <c r="D36" s="19">
        <v>60427</v>
      </c>
      <c r="E36" s="79">
        <v>1.0979671210887529</v>
      </c>
      <c r="F36" s="79">
        <v>0.90622550153595782</v>
      </c>
      <c r="G36" s="80">
        <v>0.69362761837911735</v>
      </c>
      <c r="I36" s="97">
        <v>31281</v>
      </c>
      <c r="J36" s="18">
        <v>32611</v>
      </c>
      <c r="K36" s="19">
        <v>27718</v>
      </c>
      <c r="L36" s="79">
        <v>1.0809086806493815</v>
      </c>
      <c r="M36" s="79">
        <v>1.0160139576907499</v>
      </c>
      <c r="N36" s="80">
        <v>0.82351183022072716</v>
      </c>
      <c r="P36" s="97">
        <v>63166</v>
      </c>
      <c r="Q36" s="18">
        <v>45972</v>
      </c>
      <c r="R36" s="19">
        <v>32709</v>
      </c>
      <c r="S36" s="79">
        <v>1.106615692898816</v>
      </c>
      <c r="T36" s="79">
        <v>0.84170639438335104</v>
      </c>
      <c r="U36" s="80">
        <v>0.61185138683695528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79" t="s">
        <v>5</v>
      </c>
      <c r="F37" s="79" t="s">
        <v>5</v>
      </c>
      <c r="G37" s="80" t="s">
        <v>5</v>
      </c>
      <c r="I37" s="97" t="s">
        <v>5</v>
      </c>
      <c r="J37" s="18" t="s">
        <v>5</v>
      </c>
      <c r="K37" s="19" t="s">
        <v>5</v>
      </c>
      <c r="L37" s="79" t="s">
        <v>5</v>
      </c>
      <c r="M37" s="79" t="s">
        <v>5</v>
      </c>
      <c r="N37" s="80" t="s">
        <v>5</v>
      </c>
      <c r="P37" s="97" t="s">
        <v>5</v>
      </c>
      <c r="Q37" s="18" t="s">
        <v>5</v>
      </c>
      <c r="R37" s="19" t="s">
        <v>5</v>
      </c>
      <c r="S37" s="79" t="s">
        <v>5</v>
      </c>
      <c r="T37" s="79" t="s">
        <v>5</v>
      </c>
      <c r="U37" s="80" t="s">
        <v>5</v>
      </c>
    </row>
    <row r="38" spans="1:21" ht="13.8" thickBot="1" x14ac:dyDescent="0.3">
      <c r="A38" s="20" t="s">
        <v>4</v>
      </c>
      <c r="B38" s="21">
        <v>8601988</v>
      </c>
      <c r="C38" s="21">
        <v>8671462</v>
      </c>
      <c r="D38" s="22">
        <v>8711735</v>
      </c>
      <c r="E38" s="83">
        <v>100</v>
      </c>
      <c r="F38" s="83">
        <v>100</v>
      </c>
      <c r="G38" s="84">
        <v>100</v>
      </c>
      <c r="I38" s="98">
        <v>2893954</v>
      </c>
      <c r="J38" s="21">
        <v>3209700</v>
      </c>
      <c r="K38" s="22">
        <v>3365829</v>
      </c>
      <c r="L38" s="83">
        <v>100</v>
      </c>
      <c r="M38" s="83">
        <v>100</v>
      </c>
      <c r="N38" s="84">
        <v>100</v>
      </c>
      <c r="P38" s="98">
        <v>5708034</v>
      </c>
      <c r="Q38" s="21">
        <v>5461762</v>
      </c>
      <c r="R38" s="22">
        <v>5345906</v>
      </c>
      <c r="S38" s="83">
        <v>100</v>
      </c>
      <c r="T38" s="83">
        <v>100</v>
      </c>
      <c r="U38" s="84">
        <v>100</v>
      </c>
    </row>
    <row r="39" spans="1:21" x14ac:dyDescent="0.25">
      <c r="I39" s="105"/>
      <c r="P39" s="105"/>
    </row>
    <row r="40" spans="1:21" ht="16.2" thickBot="1" x14ac:dyDescent="0.35">
      <c r="A40" s="5" t="s">
        <v>117</v>
      </c>
      <c r="B40" s="6"/>
      <c r="C40" s="6"/>
      <c r="D40" s="184" t="s">
        <v>107</v>
      </c>
      <c r="E40" s="184"/>
      <c r="F40" s="6"/>
      <c r="I40" s="184" t="s">
        <v>112</v>
      </c>
      <c r="J40" s="184"/>
      <c r="K40" s="184"/>
      <c r="L40" s="184"/>
      <c r="M40" s="184"/>
      <c r="N40" s="184"/>
      <c r="P40" s="184" t="s">
        <v>113</v>
      </c>
      <c r="Q40" s="184"/>
      <c r="R40" s="184"/>
      <c r="S40" s="184"/>
      <c r="T40" s="184"/>
      <c r="U40" s="184"/>
    </row>
    <row r="41" spans="1:21" x14ac:dyDescent="0.25">
      <c r="A41" s="7"/>
      <c r="B41" s="88"/>
      <c r="C41" s="87" t="s">
        <v>32</v>
      </c>
      <c r="D41" s="89"/>
      <c r="E41" s="11"/>
      <c r="F41" s="87" t="s">
        <v>2</v>
      </c>
      <c r="G41" s="12"/>
      <c r="I41" s="32"/>
      <c r="J41" s="87" t="s">
        <v>32</v>
      </c>
      <c r="K41" s="89"/>
      <c r="L41" s="11"/>
      <c r="M41" s="87" t="s">
        <v>2</v>
      </c>
      <c r="N41" s="12"/>
      <c r="P41" s="32"/>
      <c r="Q41" s="87" t="s">
        <v>32</v>
      </c>
      <c r="R41" s="89"/>
      <c r="S41" s="11"/>
      <c r="T41" s="87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155</v>
      </c>
      <c r="D42" s="66" t="s">
        <v>156</v>
      </c>
      <c r="E42" s="15" t="s">
        <v>157</v>
      </c>
      <c r="F42" s="15" t="s">
        <v>155</v>
      </c>
      <c r="G42" s="16" t="s">
        <v>156</v>
      </c>
      <c r="I42" s="96" t="s">
        <v>157</v>
      </c>
      <c r="J42" s="15" t="s">
        <v>155</v>
      </c>
      <c r="K42" s="66" t="s">
        <v>156</v>
      </c>
      <c r="L42" s="15" t="s">
        <v>157</v>
      </c>
      <c r="M42" s="15" t="s">
        <v>155</v>
      </c>
      <c r="N42" s="16" t="s">
        <v>156</v>
      </c>
      <c r="P42" s="96" t="s">
        <v>157</v>
      </c>
      <c r="Q42" s="15" t="s">
        <v>155</v>
      </c>
      <c r="R42" s="66" t="s">
        <v>156</v>
      </c>
      <c r="S42" s="15" t="s">
        <v>157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1452724</v>
      </c>
      <c r="C43" s="18">
        <v>1419215</v>
      </c>
      <c r="D43" s="19">
        <v>1803935</v>
      </c>
      <c r="E43" s="79">
        <v>14.116849080384153</v>
      </c>
      <c r="F43" s="79">
        <v>13.428822175489726</v>
      </c>
      <c r="G43" s="80">
        <v>16.756167704072443</v>
      </c>
      <c r="I43" s="97">
        <v>348724</v>
      </c>
      <c r="J43" s="18">
        <v>361695</v>
      </c>
      <c r="K43" s="19">
        <v>369989</v>
      </c>
      <c r="L43" s="79">
        <v>13.938110574728631</v>
      </c>
      <c r="M43" s="79">
        <v>14.368268132989158</v>
      </c>
      <c r="N43" s="80">
        <v>14.928488397193522</v>
      </c>
      <c r="P43" s="97">
        <v>1104000</v>
      </c>
      <c r="Q43" s="18">
        <v>1057520</v>
      </c>
      <c r="R43" s="19">
        <v>1433946</v>
      </c>
      <c r="S43" s="79">
        <v>14.174264363382944</v>
      </c>
      <c r="T43" s="79">
        <v>13.135088131358831</v>
      </c>
      <c r="U43" s="80">
        <v>17.302749672152434</v>
      </c>
    </row>
    <row r="44" spans="1:21" x14ac:dyDescent="0.25">
      <c r="A44" s="17" t="s">
        <v>158</v>
      </c>
      <c r="B44" s="18">
        <v>391530</v>
      </c>
      <c r="C44" s="18">
        <v>383745</v>
      </c>
      <c r="D44" s="19">
        <v>394402</v>
      </c>
      <c r="E44" s="79">
        <v>3.8046937480504259</v>
      </c>
      <c r="F44" s="79">
        <v>3.631051930632994</v>
      </c>
      <c r="G44" s="80">
        <v>3.663472383883887</v>
      </c>
      <c r="I44" s="97">
        <v>110843</v>
      </c>
      <c r="J44" s="18">
        <v>108719</v>
      </c>
      <c r="K44" s="19">
        <v>105401</v>
      </c>
      <c r="L44" s="79">
        <v>4.4302714766825506</v>
      </c>
      <c r="M44" s="79">
        <v>4.3188425141360769</v>
      </c>
      <c r="N44" s="80">
        <v>4.2527686108305769</v>
      </c>
      <c r="P44" s="97">
        <v>280687</v>
      </c>
      <c r="Q44" s="18">
        <v>275026</v>
      </c>
      <c r="R44" s="19">
        <v>289001</v>
      </c>
      <c r="S44" s="79">
        <v>3.6037425193522363</v>
      </c>
      <c r="T44" s="79">
        <v>3.4160022963301815</v>
      </c>
      <c r="U44" s="80">
        <v>3.4872386812346665</v>
      </c>
    </row>
    <row r="45" spans="1:21" x14ac:dyDescent="0.25">
      <c r="A45" s="17" t="s">
        <v>84</v>
      </c>
      <c r="B45" s="18">
        <v>2126792</v>
      </c>
      <c r="C45" s="18">
        <v>2167230</v>
      </c>
      <c r="D45" s="19">
        <v>1999857</v>
      </c>
      <c r="E45" s="79">
        <v>20.667106545612498</v>
      </c>
      <c r="F45" s="79">
        <v>20.506650707177275</v>
      </c>
      <c r="G45" s="80">
        <v>18.576023679435902</v>
      </c>
      <c r="I45" s="97">
        <v>432206</v>
      </c>
      <c r="J45" s="18">
        <v>431596</v>
      </c>
      <c r="K45" s="19">
        <v>402431</v>
      </c>
      <c r="L45" s="79">
        <v>17.274793300894583</v>
      </c>
      <c r="M45" s="79">
        <v>17.145072652720078</v>
      </c>
      <c r="N45" s="80">
        <v>16.237473314533638</v>
      </c>
      <c r="P45" s="97">
        <v>1694586</v>
      </c>
      <c r="Q45" s="18">
        <v>1735634</v>
      </c>
      <c r="R45" s="19">
        <v>1597426</v>
      </c>
      <c r="S45" s="79">
        <v>21.756802491383741</v>
      </c>
      <c r="T45" s="79">
        <v>21.557706288091811</v>
      </c>
      <c r="U45" s="80">
        <v>19.275385682436976</v>
      </c>
    </row>
    <row r="46" spans="1:21" x14ac:dyDescent="0.25">
      <c r="A46" s="17" t="s">
        <v>86</v>
      </c>
      <c r="B46" s="18">
        <v>1143529</v>
      </c>
      <c r="C46" s="18">
        <v>1184087</v>
      </c>
      <c r="D46" s="19">
        <v>1193430</v>
      </c>
      <c r="E46" s="79">
        <v>11.112245899456889</v>
      </c>
      <c r="F46" s="79">
        <v>11.204006273404032</v>
      </c>
      <c r="G46" s="80">
        <v>11.085384574871698</v>
      </c>
      <c r="I46" s="97">
        <v>234166</v>
      </c>
      <c r="J46" s="18">
        <v>215103</v>
      </c>
      <c r="K46" s="19">
        <v>209523</v>
      </c>
      <c r="L46" s="79">
        <v>9.3593546783183967</v>
      </c>
      <c r="M46" s="79">
        <v>8.5449275776838682</v>
      </c>
      <c r="N46" s="80">
        <v>8.4539315343028534</v>
      </c>
      <c r="P46" s="97">
        <v>909363</v>
      </c>
      <c r="Q46" s="18">
        <v>968984</v>
      </c>
      <c r="R46" s="19">
        <v>983907</v>
      </c>
      <c r="S46" s="79">
        <v>11.675318445904896</v>
      </c>
      <c r="T46" s="79">
        <v>12.035413266771886</v>
      </c>
      <c r="U46" s="80">
        <v>11.872341442201089</v>
      </c>
    </row>
    <row r="47" spans="1:21" x14ac:dyDescent="0.25">
      <c r="A47" s="17" t="s">
        <v>159</v>
      </c>
      <c r="B47" s="18">
        <v>869169</v>
      </c>
      <c r="C47" s="18">
        <v>866341</v>
      </c>
      <c r="D47" s="19">
        <v>869215</v>
      </c>
      <c r="E47" s="79">
        <v>8.4461519176033537</v>
      </c>
      <c r="F47" s="79">
        <v>8.1974466393999101</v>
      </c>
      <c r="G47" s="80">
        <v>8.0738564919996172</v>
      </c>
      <c r="I47" s="97">
        <v>723915</v>
      </c>
      <c r="J47" s="18">
        <v>714892</v>
      </c>
      <c r="K47" s="19">
        <v>714493</v>
      </c>
      <c r="L47" s="79">
        <v>28.934077713907495</v>
      </c>
      <c r="M47" s="79">
        <v>28.398954760582495</v>
      </c>
      <c r="N47" s="80">
        <v>28.828696151442315</v>
      </c>
      <c r="P47" s="97">
        <v>145254</v>
      </c>
      <c r="Q47" s="18">
        <v>151449</v>
      </c>
      <c r="R47" s="19">
        <v>154722</v>
      </c>
      <c r="S47" s="79">
        <v>1.8649172063757484</v>
      </c>
      <c r="T47" s="79">
        <v>1.8810953574458766</v>
      </c>
      <c r="U47" s="80">
        <v>1.8669573573724314</v>
      </c>
    </row>
    <row r="48" spans="1:21" x14ac:dyDescent="0.25">
      <c r="A48" s="17" t="s">
        <v>160</v>
      </c>
      <c r="B48" s="18">
        <v>30947</v>
      </c>
      <c r="C48" s="18">
        <v>30972</v>
      </c>
      <c r="D48" s="19">
        <v>34432</v>
      </c>
      <c r="E48" s="79">
        <v>0.30072754941107077</v>
      </c>
      <c r="F48" s="79">
        <v>0.29306164352777259</v>
      </c>
      <c r="G48" s="80">
        <v>0.3198276913450997</v>
      </c>
      <c r="I48" s="97">
        <v>30779</v>
      </c>
      <c r="J48" s="18">
        <v>30794</v>
      </c>
      <c r="K48" s="19">
        <v>34267</v>
      </c>
      <c r="L48" s="79">
        <v>1.2302024104437106</v>
      </c>
      <c r="M48" s="79">
        <v>1.2232860528546652</v>
      </c>
      <c r="N48" s="80">
        <v>1.3826208668545021</v>
      </c>
      <c r="P48" s="97">
        <v>168</v>
      </c>
      <c r="Q48" s="18">
        <v>178</v>
      </c>
      <c r="R48" s="19">
        <v>165</v>
      </c>
      <c r="S48" s="79">
        <v>2.1569532726887089E-3</v>
      </c>
      <c r="T48" s="79">
        <v>2.2108760944302441E-3</v>
      </c>
      <c r="U48" s="80">
        <v>1.9909771329639689E-3</v>
      </c>
    </row>
    <row r="49" spans="1:21" x14ac:dyDescent="0.25">
      <c r="A49" s="17" t="s">
        <v>161</v>
      </c>
      <c r="B49" s="18">
        <v>469432</v>
      </c>
      <c r="C49" s="18">
        <v>441988</v>
      </c>
      <c r="D49" s="19">
        <v>431940</v>
      </c>
      <c r="E49" s="79">
        <v>4.5617066266564699</v>
      </c>
      <c r="F49" s="79">
        <v>4.1821558084577406</v>
      </c>
      <c r="G49" s="80">
        <v>4.0121507028230239</v>
      </c>
      <c r="I49" s="97">
        <v>35338</v>
      </c>
      <c r="J49" s="18">
        <v>37608</v>
      </c>
      <c r="K49" s="19">
        <v>35254</v>
      </c>
      <c r="L49" s="79">
        <v>1.4124205718268898</v>
      </c>
      <c r="M49" s="79">
        <v>1.4939709643358527</v>
      </c>
      <c r="N49" s="80">
        <v>1.4224448022905016</v>
      </c>
      <c r="P49" s="97">
        <v>434094</v>
      </c>
      <c r="Q49" s="18">
        <v>404380</v>
      </c>
      <c r="R49" s="19">
        <v>396686</v>
      </c>
      <c r="S49" s="79">
        <v>5.5733361544912645</v>
      </c>
      <c r="T49" s="79">
        <v>5.0226633430657426</v>
      </c>
      <c r="U49" s="80">
        <v>4.7866227573754241</v>
      </c>
    </row>
    <row r="50" spans="1:21" x14ac:dyDescent="0.25">
      <c r="A50" s="17" t="s">
        <v>162</v>
      </c>
      <c r="B50" s="18">
        <v>953154</v>
      </c>
      <c r="C50" s="18">
        <v>1121617</v>
      </c>
      <c r="D50" s="19">
        <v>968117</v>
      </c>
      <c r="E50" s="79">
        <v>9.2622763638271799</v>
      </c>
      <c r="F50" s="79">
        <v>10.612905896573993</v>
      </c>
      <c r="G50" s="80">
        <v>8.9925251237785737</v>
      </c>
      <c r="I50" s="97">
        <v>0</v>
      </c>
      <c r="J50" s="18">
        <v>0</v>
      </c>
      <c r="K50" s="19">
        <v>0</v>
      </c>
      <c r="L50" s="79" t="s">
        <v>166</v>
      </c>
      <c r="M50" s="79" t="s">
        <v>166</v>
      </c>
      <c r="N50" s="80" t="s">
        <v>166</v>
      </c>
      <c r="P50" s="97">
        <v>953154</v>
      </c>
      <c r="Q50" s="18">
        <v>1121617</v>
      </c>
      <c r="R50" s="19">
        <v>968117</v>
      </c>
      <c r="S50" s="79">
        <v>12.237551426644844</v>
      </c>
      <c r="T50" s="79">
        <v>13.931214676441389</v>
      </c>
      <c r="U50" s="80">
        <v>11.681810963840476</v>
      </c>
    </row>
    <row r="51" spans="1:21" x14ac:dyDescent="0.25">
      <c r="A51" s="17" t="s">
        <v>163</v>
      </c>
      <c r="B51" s="18">
        <v>631374</v>
      </c>
      <c r="C51" s="18">
        <v>789189</v>
      </c>
      <c r="D51" s="19">
        <v>949691</v>
      </c>
      <c r="E51" s="79">
        <v>6.1353784141230294</v>
      </c>
      <c r="F51" s="79">
        <v>7.4674230076856292</v>
      </c>
      <c r="G51" s="80">
        <v>8.8213719801701629</v>
      </c>
      <c r="I51" s="97">
        <v>5490</v>
      </c>
      <c r="J51" s="18">
        <v>7139</v>
      </c>
      <c r="K51" s="19">
        <v>9930</v>
      </c>
      <c r="L51" s="79">
        <v>0.21942919631358951</v>
      </c>
      <c r="M51" s="79">
        <v>0.28359547740889313</v>
      </c>
      <c r="N51" s="80">
        <v>0.40066026228923474</v>
      </c>
      <c r="P51" s="97">
        <v>625884</v>
      </c>
      <c r="Q51" s="18">
        <v>782050</v>
      </c>
      <c r="R51" s="19">
        <v>939761</v>
      </c>
      <c r="S51" s="79">
        <v>8.0357294174017859</v>
      </c>
      <c r="T51" s="79">
        <v>9.7135710654447891</v>
      </c>
      <c r="U51" s="80">
        <v>11.339652493644559</v>
      </c>
    </row>
    <row r="52" spans="1:21" x14ac:dyDescent="0.25">
      <c r="A52" s="17" t="s">
        <v>164</v>
      </c>
      <c r="B52" s="18">
        <v>723096</v>
      </c>
      <c r="C52" s="18">
        <v>693839</v>
      </c>
      <c r="D52" s="19">
        <v>591159</v>
      </c>
      <c r="E52" s="79">
        <v>7.0266871770752459</v>
      </c>
      <c r="F52" s="79">
        <v>6.5652072092104543</v>
      </c>
      <c r="G52" s="80">
        <v>5.4910844036906878</v>
      </c>
      <c r="I52" s="97">
        <v>310321</v>
      </c>
      <c r="J52" s="18">
        <v>321039</v>
      </c>
      <c r="K52" s="19">
        <v>268928</v>
      </c>
      <c r="L52" s="79">
        <v>12.403185360515375</v>
      </c>
      <c r="M52" s="79">
        <v>12.753215922660546</v>
      </c>
      <c r="N52" s="80">
        <v>10.850832126577979</v>
      </c>
      <c r="P52" s="97">
        <v>412775</v>
      </c>
      <c r="Q52" s="18">
        <v>372800</v>
      </c>
      <c r="R52" s="19">
        <v>322231</v>
      </c>
      <c r="S52" s="79">
        <v>5.2996213519885824</v>
      </c>
      <c r="T52" s="79">
        <v>4.630419146087613</v>
      </c>
      <c r="U52" s="80">
        <v>3.888209409285531</v>
      </c>
    </row>
    <row r="53" spans="1:21" x14ac:dyDescent="0.25">
      <c r="A53" s="17" t="s">
        <v>165</v>
      </c>
      <c r="B53" s="18">
        <v>49932</v>
      </c>
      <c r="C53" s="18">
        <v>53401</v>
      </c>
      <c r="D53" s="19">
        <v>53401</v>
      </c>
      <c r="E53" s="79">
        <v>0.48521433409356596</v>
      </c>
      <c r="F53" s="79">
        <v>0.50528815788539916</v>
      </c>
      <c r="G53" s="80">
        <v>0.49602458601067806</v>
      </c>
      <c r="I53" s="97">
        <v>49932</v>
      </c>
      <c r="J53" s="18">
        <v>53401</v>
      </c>
      <c r="K53" s="19">
        <v>53401</v>
      </c>
      <c r="L53" s="79">
        <v>1.9957265264717943</v>
      </c>
      <c r="M53" s="79">
        <v>2.1213450187858665</v>
      </c>
      <c r="N53" s="80">
        <v>2.1546484054891666</v>
      </c>
      <c r="P53" s="97">
        <v>0</v>
      </c>
      <c r="Q53" s="18">
        <v>0</v>
      </c>
      <c r="R53" s="19">
        <v>0</v>
      </c>
      <c r="S53" s="79" t="s">
        <v>166</v>
      </c>
      <c r="T53" s="79" t="s">
        <v>166</v>
      </c>
      <c r="U53" s="80" t="s">
        <v>166</v>
      </c>
    </row>
    <row r="54" spans="1:21" x14ac:dyDescent="0.25">
      <c r="A54" s="17" t="s">
        <v>167</v>
      </c>
      <c r="B54" s="18">
        <v>20432</v>
      </c>
      <c r="C54" s="18">
        <v>21133</v>
      </c>
      <c r="D54" s="19">
        <v>22322</v>
      </c>
      <c r="E54" s="79">
        <v>0.19854801077865375</v>
      </c>
      <c r="F54" s="79">
        <v>0.19996357073073803</v>
      </c>
      <c r="G54" s="80">
        <v>0.20734182522668781</v>
      </c>
      <c r="I54" s="97">
        <v>19051</v>
      </c>
      <c r="J54" s="18">
        <v>19427</v>
      </c>
      <c r="K54" s="19">
        <v>20216</v>
      </c>
      <c r="L54" s="79">
        <v>0.7614472894299078</v>
      </c>
      <c r="M54" s="79">
        <v>0.77173404393088196</v>
      </c>
      <c r="N54" s="80">
        <v>0.81568457829196073</v>
      </c>
      <c r="P54" s="97">
        <v>1381</v>
      </c>
      <c r="Q54" s="18">
        <v>1706</v>
      </c>
      <c r="R54" s="19">
        <v>2106</v>
      </c>
      <c r="S54" s="79">
        <v>1.773066946180421E-2</v>
      </c>
      <c r="T54" s="79">
        <v>2.1189632680325823E-2</v>
      </c>
      <c r="U54" s="80">
        <v>2.5412108133467386E-2</v>
      </c>
    </row>
    <row r="55" spans="1:21" x14ac:dyDescent="0.25">
      <c r="A55" s="17" t="s">
        <v>168</v>
      </c>
      <c r="B55" s="18">
        <v>231242</v>
      </c>
      <c r="C55" s="18">
        <v>232350</v>
      </c>
      <c r="D55" s="19">
        <v>231913</v>
      </c>
      <c r="E55" s="79">
        <v>2.2470947096944722</v>
      </c>
      <c r="F55" s="79">
        <v>2.1985300553299094</v>
      </c>
      <c r="G55" s="80">
        <v>2.1541647125614576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231242</v>
      </c>
      <c r="Q55" s="18">
        <v>232350</v>
      </c>
      <c r="R55" s="19">
        <v>231913</v>
      </c>
      <c r="S55" s="79">
        <v>2.9689177897802526</v>
      </c>
      <c r="T55" s="79">
        <v>2.8859385423644226</v>
      </c>
      <c r="U55" s="80">
        <v>2.7983847262852906</v>
      </c>
    </row>
    <row r="56" spans="1:21" x14ac:dyDescent="0.25">
      <c r="A56" s="17" t="s">
        <v>169</v>
      </c>
      <c r="B56" s="18">
        <v>106486</v>
      </c>
      <c r="C56" s="18">
        <v>112617</v>
      </c>
      <c r="D56" s="19">
        <v>116240</v>
      </c>
      <c r="E56" s="79">
        <v>1.0347779696444657</v>
      </c>
      <c r="F56" s="79">
        <v>1.0655987055781728</v>
      </c>
      <c r="G56" s="80">
        <v>1.079715695921073</v>
      </c>
      <c r="I56" s="97">
        <v>81535</v>
      </c>
      <c r="J56" s="18">
        <v>85624</v>
      </c>
      <c r="K56" s="19">
        <v>87329</v>
      </c>
      <c r="L56" s="79">
        <v>3.2588633008066523</v>
      </c>
      <c r="M56" s="79">
        <v>3.4013978369041973</v>
      </c>
      <c r="N56" s="80">
        <v>3.5235911425434625</v>
      </c>
      <c r="P56" s="97">
        <v>24951</v>
      </c>
      <c r="Q56" s="18">
        <v>26993</v>
      </c>
      <c r="R56" s="19">
        <v>28911</v>
      </c>
      <c r="S56" s="79">
        <v>0.32034607801699988</v>
      </c>
      <c r="T56" s="79">
        <v>0.3352706652637954</v>
      </c>
      <c r="U56" s="80">
        <v>0.34885539327952303</v>
      </c>
    </row>
    <row r="57" spans="1:21" x14ac:dyDescent="0.25">
      <c r="A57" s="17" t="s">
        <v>170</v>
      </c>
      <c r="B57" s="18">
        <v>6347</v>
      </c>
      <c r="C57" s="18">
        <v>6295</v>
      </c>
      <c r="D57" s="19">
        <v>6186</v>
      </c>
      <c r="E57" s="79">
        <v>6.1676988273889753E-2</v>
      </c>
      <c r="F57" s="79">
        <v>5.9564220780296023E-2</v>
      </c>
      <c r="G57" s="80">
        <v>5.7459749612592544E-2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6347</v>
      </c>
      <c r="Q57" s="18">
        <v>6295</v>
      </c>
      <c r="R57" s="19">
        <v>6186</v>
      </c>
      <c r="S57" s="79">
        <v>8.1489181081876402E-2</v>
      </c>
      <c r="T57" s="79">
        <v>7.8188005699092067E-2</v>
      </c>
      <c r="U57" s="80">
        <v>7.4643542694030979E-2</v>
      </c>
    </row>
    <row r="58" spans="1:21" x14ac:dyDescent="0.25">
      <c r="A58" s="17" t="s">
        <v>171</v>
      </c>
      <c r="B58" s="18">
        <v>8852</v>
      </c>
      <c r="C58" s="18">
        <v>11277</v>
      </c>
      <c r="D58" s="19">
        <v>10782</v>
      </c>
      <c r="E58" s="79">
        <v>8.6019331999444157E-2</v>
      </c>
      <c r="F58" s="79">
        <v>0.10670464142007915</v>
      </c>
      <c r="G58" s="80">
        <v>0.10015050441690476</v>
      </c>
      <c r="I58" s="97">
        <v>8852</v>
      </c>
      <c r="J58" s="18">
        <v>11277</v>
      </c>
      <c r="K58" s="19">
        <v>10782</v>
      </c>
      <c r="L58" s="79">
        <v>0.3538045985005272</v>
      </c>
      <c r="M58" s="79">
        <v>0.44797677528226471</v>
      </c>
      <c r="N58" s="80">
        <v>0.435037154884444</v>
      </c>
      <c r="P58" s="97">
        <v>0</v>
      </c>
      <c r="Q58" s="18">
        <v>0</v>
      </c>
      <c r="R58" s="19">
        <v>0</v>
      </c>
      <c r="S58" s="79" t="s">
        <v>166</v>
      </c>
      <c r="T58" s="79" t="s">
        <v>166</v>
      </c>
      <c r="U58" s="80" t="s">
        <v>166</v>
      </c>
    </row>
    <row r="59" spans="1:21" x14ac:dyDescent="0.25">
      <c r="A59" s="17" t="s">
        <v>172</v>
      </c>
      <c r="B59" s="18">
        <v>3245</v>
      </c>
      <c r="C59" s="18">
        <v>0</v>
      </c>
      <c r="D59" s="19">
        <v>0</v>
      </c>
      <c r="E59" s="79">
        <v>3.1533295564640337E-2</v>
      </c>
      <c r="F59" s="79" t="s">
        <v>166</v>
      </c>
      <c r="G59" s="80" t="s">
        <v>166</v>
      </c>
      <c r="I59" s="97">
        <v>0</v>
      </c>
      <c r="J59" s="18">
        <v>0</v>
      </c>
      <c r="K59" s="19">
        <v>0</v>
      </c>
      <c r="L59" s="79" t="s">
        <v>166</v>
      </c>
      <c r="M59" s="79" t="s">
        <v>166</v>
      </c>
      <c r="N59" s="80" t="s">
        <v>166</v>
      </c>
      <c r="P59" s="97">
        <v>3245</v>
      </c>
      <c r="Q59" s="18">
        <v>0</v>
      </c>
      <c r="R59" s="19">
        <v>0</v>
      </c>
      <c r="S59" s="79">
        <v>4.1662579582588455E-2</v>
      </c>
      <c r="T59" s="79" t="s">
        <v>166</v>
      </c>
      <c r="U59" s="80" t="s">
        <v>166</v>
      </c>
    </row>
    <row r="60" spans="1:21" x14ac:dyDescent="0.25">
      <c r="A60" s="17" t="s">
        <v>173</v>
      </c>
      <c r="B60" s="18">
        <v>0</v>
      </c>
      <c r="C60" s="18">
        <v>0</v>
      </c>
      <c r="D60" s="19">
        <v>0</v>
      </c>
      <c r="E60" s="79" t="s">
        <v>166</v>
      </c>
      <c r="F60" s="79" t="s">
        <v>166</v>
      </c>
      <c r="G60" s="80" t="s">
        <v>166</v>
      </c>
      <c r="I60" s="97">
        <v>0</v>
      </c>
      <c r="J60" s="18">
        <v>0</v>
      </c>
      <c r="K60" s="19">
        <v>0</v>
      </c>
      <c r="L60" s="79" t="s">
        <v>166</v>
      </c>
      <c r="M60" s="79" t="s">
        <v>166</v>
      </c>
      <c r="N60" s="80" t="s">
        <v>166</v>
      </c>
      <c r="P60" s="97">
        <v>0</v>
      </c>
      <c r="Q60" s="18">
        <v>0</v>
      </c>
      <c r="R60" s="19">
        <v>0</v>
      </c>
      <c r="S60" s="79" t="s">
        <v>166</v>
      </c>
      <c r="T60" s="79" t="s">
        <v>166</v>
      </c>
      <c r="U60" s="80" t="s">
        <v>166</v>
      </c>
    </row>
    <row r="61" spans="1:21" x14ac:dyDescent="0.25">
      <c r="A61" s="17" t="s">
        <v>174</v>
      </c>
      <c r="B61" s="18">
        <v>48226</v>
      </c>
      <c r="C61" s="18">
        <v>35611</v>
      </c>
      <c r="D61" s="19">
        <v>40758</v>
      </c>
      <c r="E61" s="79">
        <v>0.46863627485372727</v>
      </c>
      <c r="F61" s="79">
        <v>0.33695654745148873</v>
      </c>
      <c r="G61" s="80">
        <v>0.37858785559489927</v>
      </c>
      <c r="I61" s="97">
        <v>0</v>
      </c>
      <c r="J61" s="18">
        <v>0</v>
      </c>
      <c r="K61" s="19">
        <v>0</v>
      </c>
      <c r="L61" s="79" t="s">
        <v>166</v>
      </c>
      <c r="M61" s="79" t="s">
        <v>166</v>
      </c>
      <c r="N61" s="80" t="s">
        <v>166</v>
      </c>
      <c r="P61" s="97">
        <v>48226</v>
      </c>
      <c r="Q61" s="18">
        <v>35611</v>
      </c>
      <c r="R61" s="19">
        <v>40758</v>
      </c>
      <c r="S61" s="79">
        <v>0.6191739793374148</v>
      </c>
      <c r="T61" s="79">
        <v>0.44231184606042373</v>
      </c>
      <c r="U61" s="80">
        <v>0.49180755142633603</v>
      </c>
    </row>
    <row r="62" spans="1:21" x14ac:dyDescent="0.25">
      <c r="A62" s="17" t="s">
        <v>175</v>
      </c>
      <c r="B62" s="18">
        <v>73407</v>
      </c>
      <c r="C62" s="18">
        <v>21805</v>
      </c>
      <c r="D62" s="19">
        <v>18688</v>
      </c>
      <c r="E62" s="79">
        <v>0.71333270493483925</v>
      </c>
      <c r="F62" s="79">
        <v>0.2063221340928284</v>
      </c>
      <c r="G62" s="80">
        <v>0.17358677671518422</v>
      </c>
      <c r="I62" s="97">
        <v>26796</v>
      </c>
      <c r="J62" s="18">
        <v>21805</v>
      </c>
      <c r="K62" s="19">
        <v>18688</v>
      </c>
      <c r="L62" s="79">
        <v>1.0710063286737603</v>
      </c>
      <c r="M62" s="79">
        <v>0.86619966170344787</v>
      </c>
      <c r="N62" s="80">
        <v>0.75403212302731304</v>
      </c>
      <c r="P62" s="97">
        <v>46611</v>
      </c>
      <c r="Q62" s="18">
        <v>0</v>
      </c>
      <c r="R62" s="19">
        <v>0</v>
      </c>
      <c r="S62" s="79">
        <v>0.598438982102937</v>
      </c>
      <c r="T62" s="79" t="s">
        <v>166</v>
      </c>
      <c r="U62" s="80" t="s">
        <v>166</v>
      </c>
    </row>
    <row r="63" spans="1:21" x14ac:dyDescent="0.25">
      <c r="A63" s="17" t="s">
        <v>176</v>
      </c>
      <c r="B63" s="18">
        <v>91003</v>
      </c>
      <c r="C63" s="18">
        <v>99875</v>
      </c>
      <c r="D63" s="19">
        <v>115653</v>
      </c>
      <c r="E63" s="79">
        <v>0.88432187866532042</v>
      </c>
      <c r="F63" s="79">
        <v>0.94503201754282218</v>
      </c>
      <c r="G63" s="80">
        <v>1.0742632431207833</v>
      </c>
      <c r="I63" s="97">
        <v>58661</v>
      </c>
      <c r="J63" s="18">
        <v>65457</v>
      </c>
      <c r="K63" s="19">
        <v>77049</v>
      </c>
      <c r="L63" s="79">
        <v>2.3446149517215797</v>
      </c>
      <c r="M63" s="79">
        <v>2.6002674274763855</v>
      </c>
      <c r="N63" s="80">
        <v>3.1088089173336604</v>
      </c>
      <c r="P63" s="97">
        <v>32342</v>
      </c>
      <c r="Q63" s="18">
        <v>34418</v>
      </c>
      <c r="R63" s="19">
        <v>38604</v>
      </c>
      <c r="S63" s="79">
        <v>0.41523918300772755</v>
      </c>
      <c r="T63" s="79">
        <v>0.42749400796685472</v>
      </c>
      <c r="U63" s="80">
        <v>0.46581624994509729</v>
      </c>
    </row>
    <row r="64" spans="1:21" x14ac:dyDescent="0.25">
      <c r="A64" s="17" t="s">
        <v>177</v>
      </c>
      <c r="B64" s="18">
        <v>751510</v>
      </c>
      <c r="C64" s="18">
        <v>745524</v>
      </c>
      <c r="D64" s="19">
        <v>752587</v>
      </c>
      <c r="E64" s="79">
        <v>7.3028002926911748</v>
      </c>
      <c r="F64" s="79">
        <v>7.0542583213676586</v>
      </c>
      <c r="G64" s="80">
        <v>6.9905367897982842</v>
      </c>
      <c r="I64" s="97">
        <v>2265</v>
      </c>
      <c r="J64" s="18">
        <v>2339</v>
      </c>
      <c r="K64" s="19">
        <v>2414</v>
      </c>
      <c r="L64" s="79">
        <v>9.0529531812437197E-2</v>
      </c>
      <c r="M64" s="79">
        <v>9.2916349861241213E-2</v>
      </c>
      <c r="N64" s="80">
        <v>9.7401195686426245E-2</v>
      </c>
      <c r="P64" s="97">
        <v>749245</v>
      </c>
      <c r="Q64" s="18">
        <v>743185</v>
      </c>
      <c r="R64" s="19">
        <v>750173</v>
      </c>
      <c r="S64" s="79">
        <v>9.6195622309264994</v>
      </c>
      <c r="T64" s="79">
        <v>9.2308424170738252</v>
      </c>
      <c r="U64" s="80">
        <v>9.0519835682847241</v>
      </c>
    </row>
    <row r="65" spans="1:21" x14ac:dyDescent="0.25">
      <c r="A65" s="17" t="s">
        <v>178</v>
      </c>
      <c r="B65" s="18">
        <v>50654</v>
      </c>
      <c r="C65" s="18">
        <v>64456</v>
      </c>
      <c r="D65" s="19">
        <v>100435</v>
      </c>
      <c r="E65" s="79">
        <v>0.49223037088791738</v>
      </c>
      <c r="F65" s="79">
        <v>0.60989220248050202</v>
      </c>
      <c r="G65" s="80">
        <v>0.93290817205637444</v>
      </c>
      <c r="I65" s="97">
        <v>4256</v>
      </c>
      <c r="J65" s="18">
        <v>5538</v>
      </c>
      <c r="K65" s="19">
        <v>38373</v>
      </c>
      <c r="L65" s="79">
        <v>0.17010758825330363</v>
      </c>
      <c r="M65" s="79">
        <v>0.21999604340810339</v>
      </c>
      <c r="N65" s="80">
        <v>1.5482916661454991</v>
      </c>
      <c r="P65" s="97">
        <v>46398</v>
      </c>
      <c r="Q65" s="18">
        <v>58918</v>
      </c>
      <c r="R65" s="19">
        <v>62062</v>
      </c>
      <c r="S65" s="79">
        <v>0.59570427348934951</v>
      </c>
      <c r="T65" s="79">
        <v>0.73179998725641082</v>
      </c>
      <c r="U65" s="80">
        <v>0.7488728656121808</v>
      </c>
    </row>
    <row r="66" spans="1:21" x14ac:dyDescent="0.25">
      <c r="A66" s="17" t="s">
        <v>179</v>
      </c>
      <c r="B66" s="18">
        <v>0</v>
      </c>
      <c r="C66" s="18">
        <v>0</v>
      </c>
      <c r="D66" s="19">
        <v>0</v>
      </c>
      <c r="E66" s="79" t="s">
        <v>166</v>
      </c>
      <c r="F66" s="79" t="s">
        <v>166</v>
      </c>
      <c r="G66" s="80" t="s">
        <v>166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0</v>
      </c>
      <c r="Q66" s="18">
        <v>0</v>
      </c>
      <c r="R66" s="19">
        <v>0</v>
      </c>
      <c r="S66" s="79" t="s">
        <v>166</v>
      </c>
      <c r="T66" s="79" t="s">
        <v>166</v>
      </c>
      <c r="U66" s="80" t="s">
        <v>166</v>
      </c>
    </row>
    <row r="67" spans="1:21" x14ac:dyDescent="0.25">
      <c r="A67" s="17" t="s">
        <v>180</v>
      </c>
      <c r="B67" s="18">
        <v>3440</v>
      </c>
      <c r="C67" s="18">
        <v>5796</v>
      </c>
      <c r="D67" s="19">
        <v>4518</v>
      </c>
      <c r="E67" s="79">
        <v>3.3428208549264336E-2</v>
      </c>
      <c r="F67" s="79">
        <v>5.4842608998029507E-2</v>
      </c>
      <c r="G67" s="80">
        <v>4.196623807786827E-2</v>
      </c>
      <c r="I67" s="97">
        <v>2098</v>
      </c>
      <c r="J67" s="18">
        <v>3249</v>
      </c>
      <c r="K67" s="19">
        <v>3950</v>
      </c>
      <c r="L67" s="79">
        <v>8.3854727480129468E-2</v>
      </c>
      <c r="M67" s="79">
        <v>0.12906593445881689</v>
      </c>
      <c r="N67" s="80">
        <v>0.15937643867497253</v>
      </c>
      <c r="P67" s="97">
        <v>1342</v>
      </c>
      <c r="Q67" s="18">
        <v>2547</v>
      </c>
      <c r="R67" s="19">
        <v>568</v>
      </c>
      <c r="S67" s="79">
        <v>1.7229948166358616E-2</v>
      </c>
      <c r="T67" s="79">
        <v>3.1635401193897933E-2</v>
      </c>
      <c r="U67" s="80">
        <v>6.8537879486274805E-3</v>
      </c>
    </row>
    <row r="68" spans="1:21" x14ac:dyDescent="0.25">
      <c r="A68" s="17" t="s">
        <v>181</v>
      </c>
      <c r="B68" s="18">
        <v>0</v>
      </c>
      <c r="C68" s="18">
        <v>0</v>
      </c>
      <c r="D68" s="19">
        <v>0</v>
      </c>
      <c r="E68" s="79" t="s">
        <v>166</v>
      </c>
      <c r="F68" s="79" t="s">
        <v>166</v>
      </c>
      <c r="G68" s="80" t="s">
        <v>166</v>
      </c>
      <c r="I68" s="97">
        <v>0</v>
      </c>
      <c r="J68" s="18">
        <v>0</v>
      </c>
      <c r="K68" s="19">
        <v>0</v>
      </c>
      <c r="L68" s="79" t="s">
        <v>166</v>
      </c>
      <c r="M68" s="79" t="s">
        <v>166</v>
      </c>
      <c r="N68" s="80" t="s">
        <v>166</v>
      </c>
      <c r="P68" s="97">
        <v>0</v>
      </c>
      <c r="Q68" s="18">
        <v>0</v>
      </c>
      <c r="R68" s="19">
        <v>0</v>
      </c>
      <c r="S68" s="79" t="s">
        <v>166</v>
      </c>
      <c r="T68" s="79" t="s">
        <v>166</v>
      </c>
      <c r="U68" s="80" t="s">
        <v>166</v>
      </c>
    </row>
    <row r="69" spans="1:21" x14ac:dyDescent="0.25">
      <c r="A69" s="17" t="s">
        <v>182</v>
      </c>
      <c r="B69" s="18">
        <v>63</v>
      </c>
      <c r="C69" s="18">
        <v>215</v>
      </c>
      <c r="D69" s="19">
        <v>306</v>
      </c>
      <c r="E69" s="79">
        <v>6.1220265657082945E-4</v>
      </c>
      <c r="F69" s="79">
        <v>2.0343617899545108E-3</v>
      </c>
      <c r="G69" s="80">
        <v>2.8423348498954606E-3</v>
      </c>
      <c r="I69" s="97">
        <v>0</v>
      </c>
      <c r="J69" s="18">
        <v>0</v>
      </c>
      <c r="K69" s="19">
        <v>0</v>
      </c>
      <c r="L69" s="79" t="s">
        <v>166</v>
      </c>
      <c r="M69" s="79" t="s">
        <v>166</v>
      </c>
      <c r="N69" s="80" t="s">
        <v>166</v>
      </c>
      <c r="P69" s="97">
        <v>63</v>
      </c>
      <c r="Q69" s="18">
        <v>215</v>
      </c>
      <c r="R69" s="19">
        <v>306</v>
      </c>
      <c r="S69" s="79">
        <v>8.0885747725826585E-4</v>
      </c>
      <c r="T69" s="79">
        <v>2.6704402264185532E-3</v>
      </c>
      <c r="U69" s="80">
        <v>3.6923575920422697E-3</v>
      </c>
    </row>
    <row r="70" spans="1:21" x14ac:dyDescent="0.25">
      <c r="A70" s="17" t="s">
        <v>183</v>
      </c>
      <c r="B70" s="18">
        <v>11424</v>
      </c>
      <c r="C70" s="18">
        <v>11292</v>
      </c>
      <c r="D70" s="19">
        <v>22927</v>
      </c>
      <c r="E70" s="79">
        <v>0.1110127483915104</v>
      </c>
      <c r="F70" s="79">
        <v>0.10684657363798296</v>
      </c>
      <c r="G70" s="80">
        <v>0.21296147419461839</v>
      </c>
      <c r="I70" s="97">
        <v>0</v>
      </c>
      <c r="J70" s="18">
        <v>0</v>
      </c>
      <c r="K70" s="19">
        <v>0</v>
      </c>
      <c r="L70" s="79" t="s">
        <v>166</v>
      </c>
      <c r="M70" s="79" t="s">
        <v>166</v>
      </c>
      <c r="N70" s="80" t="s">
        <v>166</v>
      </c>
      <c r="P70" s="97">
        <v>11424</v>
      </c>
      <c r="Q70" s="18">
        <v>11292</v>
      </c>
      <c r="R70" s="19">
        <v>22927</v>
      </c>
      <c r="S70" s="79">
        <v>0.1466728225428322</v>
      </c>
      <c r="T70" s="79">
        <v>0.14025400482194561</v>
      </c>
      <c r="U70" s="80">
        <v>0.2766492892573631</v>
      </c>
    </row>
    <row r="71" spans="1:21" x14ac:dyDescent="0.25">
      <c r="A71" s="17" t="s">
        <v>184</v>
      </c>
      <c r="B71" s="18">
        <v>50</v>
      </c>
      <c r="C71" s="18">
        <v>1052</v>
      </c>
      <c r="D71" s="19">
        <v>801</v>
      </c>
      <c r="E71" s="79">
        <v>4.8587512426256305E-4</v>
      </c>
      <c r="F71" s="79">
        <v>9.9541795489867229E-3</v>
      </c>
      <c r="G71" s="80">
        <v>7.4402294600204701E-3</v>
      </c>
      <c r="I71" s="97">
        <v>50</v>
      </c>
      <c r="J71" s="18">
        <v>1052</v>
      </c>
      <c r="K71" s="19">
        <v>801</v>
      </c>
      <c r="L71" s="79">
        <v>1.9984444108705783E-3</v>
      </c>
      <c r="M71" s="79">
        <v>4.1790508787527041E-2</v>
      </c>
      <c r="N71" s="80">
        <v>3.2319120855355189E-2</v>
      </c>
      <c r="P71" s="97">
        <v>0</v>
      </c>
      <c r="Q71" s="18">
        <v>0</v>
      </c>
      <c r="R71" s="19">
        <v>0</v>
      </c>
      <c r="S71" s="79" t="s">
        <v>166</v>
      </c>
      <c r="T71" s="79" t="s">
        <v>166</v>
      </c>
      <c r="U71" s="80" t="s">
        <v>166</v>
      </c>
    </row>
    <row r="72" spans="1:21" x14ac:dyDescent="0.25">
      <c r="A72" s="17" t="s">
        <v>185</v>
      </c>
      <c r="B72" s="18">
        <v>42650</v>
      </c>
      <c r="C72" s="18">
        <v>47503</v>
      </c>
      <c r="D72" s="19">
        <v>32102</v>
      </c>
      <c r="E72" s="79">
        <v>0.41445148099596624</v>
      </c>
      <c r="F72" s="79">
        <v>0.44948040980562382</v>
      </c>
      <c r="G72" s="80">
        <v>0.29818507631158192</v>
      </c>
      <c r="I72" s="97">
        <v>16668</v>
      </c>
      <c r="J72" s="18">
        <v>19564</v>
      </c>
      <c r="K72" s="19">
        <v>15190</v>
      </c>
      <c r="L72" s="79">
        <v>0.66620142880781597</v>
      </c>
      <c r="M72" s="79">
        <v>0.77717634402963787</v>
      </c>
      <c r="N72" s="80">
        <v>0.61289319075261595</v>
      </c>
      <c r="P72" s="97">
        <v>25982</v>
      </c>
      <c r="Q72" s="18">
        <v>27939</v>
      </c>
      <c r="R72" s="19">
        <v>16912</v>
      </c>
      <c r="S72" s="79">
        <v>0.33358309482736925</v>
      </c>
      <c r="T72" s="79">
        <v>0.34702060226003706</v>
      </c>
      <c r="U72" s="80">
        <v>0.20406912286476753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79" t="s">
        <v>5</v>
      </c>
      <c r="F73" s="79" t="s">
        <v>5</v>
      </c>
      <c r="G73" s="80" t="s">
        <v>5</v>
      </c>
      <c r="I73" s="97" t="s">
        <v>5</v>
      </c>
      <c r="J73" s="18" t="s">
        <v>5</v>
      </c>
      <c r="K73" s="19" t="s">
        <v>5</v>
      </c>
      <c r="L73" s="79" t="s">
        <v>5</v>
      </c>
      <c r="M73" s="79" t="s">
        <v>5</v>
      </c>
      <c r="N73" s="80" t="s">
        <v>5</v>
      </c>
      <c r="P73" s="97" t="s">
        <v>5</v>
      </c>
      <c r="Q73" s="18" t="s">
        <v>5</v>
      </c>
      <c r="R73" s="19" t="s">
        <v>5</v>
      </c>
      <c r="S73" s="79" t="s">
        <v>5</v>
      </c>
      <c r="T73" s="79" t="s">
        <v>5</v>
      </c>
      <c r="U73" s="80" t="s">
        <v>5</v>
      </c>
    </row>
    <row r="74" spans="1:21" ht="13.8" thickBot="1" x14ac:dyDescent="0.3">
      <c r="A74" s="20" t="s">
        <v>4</v>
      </c>
      <c r="B74" s="21">
        <v>10290710</v>
      </c>
      <c r="C74" s="21">
        <v>10568425</v>
      </c>
      <c r="D74" s="22">
        <v>10765797</v>
      </c>
      <c r="E74" s="83">
        <v>100</v>
      </c>
      <c r="F74" s="83">
        <v>100</v>
      </c>
      <c r="G74" s="84">
        <v>100</v>
      </c>
      <c r="I74" s="98">
        <v>2501946</v>
      </c>
      <c r="J74" s="21">
        <v>2517318</v>
      </c>
      <c r="K74" s="22">
        <v>2478409</v>
      </c>
      <c r="L74" s="83">
        <v>100</v>
      </c>
      <c r="M74" s="83">
        <v>100</v>
      </c>
      <c r="N74" s="84">
        <v>100</v>
      </c>
      <c r="P74" s="98">
        <v>7788764</v>
      </c>
      <c r="Q74" s="21">
        <v>8051107</v>
      </c>
      <c r="R74" s="22">
        <v>8287388</v>
      </c>
      <c r="S74" s="83">
        <v>100</v>
      </c>
      <c r="T74" s="83">
        <v>100</v>
      </c>
      <c r="U74" s="84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tr">
        <f>+Innhold!B54</f>
        <v>Finans Norge / Skadestatistikk</v>
      </c>
      <c r="F76" s="25"/>
      <c r="G76" s="25"/>
      <c r="H76" s="95"/>
      <c r="I76" s="25"/>
      <c r="J76" s="25"/>
      <c r="K76" s="25"/>
      <c r="L76" s="25"/>
      <c r="M76" s="25"/>
      <c r="N76" s="25"/>
      <c r="O76" s="95"/>
      <c r="P76" s="25"/>
      <c r="T76" s="25"/>
      <c r="U76" s="172">
        <f>Innhold!H30</f>
        <v>11</v>
      </c>
    </row>
    <row r="77" spans="1:21" ht="12.75" customHeight="1" x14ac:dyDescent="0.25">
      <c r="A77" s="26" t="str">
        <f>+Innhold!B55</f>
        <v>Premiestatistikk skadeforsikring 4. kvartal 2017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3"/>
    </row>
    <row r="82" ht="12.75" customHeight="1" x14ac:dyDescent="0.25"/>
    <row r="83" ht="12.75" customHeight="1" x14ac:dyDescent="0.25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118</v>
      </c>
      <c r="B4" s="6"/>
      <c r="C4" s="6"/>
      <c r="D4" s="184" t="s">
        <v>107</v>
      </c>
      <c r="E4" s="184"/>
      <c r="F4" s="6"/>
      <c r="I4" s="184" t="s">
        <v>112</v>
      </c>
      <c r="J4" s="184"/>
      <c r="K4" s="184"/>
      <c r="L4" s="184"/>
      <c r="M4" s="184"/>
      <c r="N4" s="184"/>
      <c r="P4" s="184" t="s">
        <v>113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155</v>
      </c>
      <c r="D6" s="66" t="s">
        <v>156</v>
      </c>
      <c r="E6" s="15" t="s">
        <v>157</v>
      </c>
      <c r="F6" s="15" t="s">
        <v>155</v>
      </c>
      <c r="G6" s="16" t="s">
        <v>156</v>
      </c>
      <c r="I6" s="96" t="s">
        <v>157</v>
      </c>
      <c r="J6" s="15" t="s">
        <v>155</v>
      </c>
      <c r="K6" s="66" t="s">
        <v>156</v>
      </c>
      <c r="L6" s="15" t="s">
        <v>157</v>
      </c>
      <c r="M6" s="15" t="s">
        <v>155</v>
      </c>
      <c r="N6" s="16" t="s">
        <v>156</v>
      </c>
      <c r="P6" s="96" t="s">
        <v>157</v>
      </c>
      <c r="Q6" s="15" t="s">
        <v>155</v>
      </c>
      <c r="R6" s="66" t="s">
        <v>156</v>
      </c>
      <c r="S6" s="15" t="s">
        <v>157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253203</v>
      </c>
      <c r="C7" s="18">
        <v>257870</v>
      </c>
      <c r="D7" s="19">
        <v>267118</v>
      </c>
      <c r="E7" s="27">
        <v>22.874573478276186</v>
      </c>
      <c r="F7" s="27">
        <v>23.616631559666637</v>
      </c>
      <c r="G7" s="28">
        <v>25.065780336840366</v>
      </c>
      <c r="I7" s="97">
        <v>191745</v>
      </c>
      <c r="J7" s="18">
        <v>196297</v>
      </c>
      <c r="K7" s="19">
        <v>196001</v>
      </c>
      <c r="L7" s="79">
        <v>25.069064294838189</v>
      </c>
      <c r="M7" s="79">
        <v>25.16083053799882</v>
      </c>
      <c r="N7" s="80">
        <v>24.861045224040002</v>
      </c>
      <c r="P7" s="97">
        <v>61458</v>
      </c>
      <c r="Q7" s="18">
        <v>61573</v>
      </c>
      <c r="R7" s="19">
        <v>71117</v>
      </c>
      <c r="S7" s="79">
        <v>17.967443546595256</v>
      </c>
      <c r="T7" s="79">
        <v>19.751965637039628</v>
      </c>
      <c r="U7" s="80">
        <v>25.647896365433024</v>
      </c>
    </row>
    <row r="8" spans="1:21" x14ac:dyDescent="0.25">
      <c r="A8" s="17" t="s">
        <v>158</v>
      </c>
      <c r="B8" s="18">
        <v>17090</v>
      </c>
      <c r="C8" s="18">
        <v>15532</v>
      </c>
      <c r="D8" s="19">
        <v>16506</v>
      </c>
      <c r="E8" s="27">
        <v>1.5439250749151474</v>
      </c>
      <c r="F8" s="27">
        <v>1.4224745855847605</v>
      </c>
      <c r="G8" s="28">
        <v>1.5488876460586223</v>
      </c>
      <c r="I8" s="97">
        <v>8188</v>
      </c>
      <c r="J8" s="18">
        <v>8609</v>
      </c>
      <c r="K8" s="19">
        <v>8507</v>
      </c>
      <c r="L8" s="79">
        <v>1.0705129127024697</v>
      </c>
      <c r="M8" s="79">
        <v>1.1034788616312619</v>
      </c>
      <c r="N8" s="80">
        <v>1.0790399626578859</v>
      </c>
      <c r="P8" s="97">
        <v>8902</v>
      </c>
      <c r="Q8" s="18">
        <v>6923</v>
      </c>
      <c r="R8" s="19">
        <v>7999</v>
      </c>
      <c r="S8" s="79">
        <v>2.6025282705553541</v>
      </c>
      <c r="T8" s="79">
        <v>2.220825006175196</v>
      </c>
      <c r="U8" s="80">
        <v>2.8847887709984783</v>
      </c>
    </row>
    <row r="9" spans="1:21" x14ac:dyDescent="0.25">
      <c r="A9" s="17" t="s">
        <v>84</v>
      </c>
      <c r="B9" s="18">
        <v>246248</v>
      </c>
      <c r="C9" s="18">
        <v>234201</v>
      </c>
      <c r="D9" s="19">
        <v>177649</v>
      </c>
      <c r="E9" s="27">
        <v>22.246252887519322</v>
      </c>
      <c r="F9" s="27">
        <v>21.448942210825166</v>
      </c>
      <c r="G9" s="28">
        <v>16.670201225897745</v>
      </c>
      <c r="I9" s="97">
        <v>149033</v>
      </c>
      <c r="J9" s="18">
        <v>148528</v>
      </c>
      <c r="K9" s="19">
        <v>120814</v>
      </c>
      <c r="L9" s="79">
        <v>19.484825466388273</v>
      </c>
      <c r="M9" s="79">
        <v>19.037926397998383</v>
      </c>
      <c r="N9" s="80">
        <v>15.324219354478643</v>
      </c>
      <c r="P9" s="97">
        <v>97215</v>
      </c>
      <c r="Q9" s="18">
        <v>85673</v>
      </c>
      <c r="R9" s="19">
        <v>56835</v>
      </c>
      <c r="S9" s="79">
        <v>28.421117257025248</v>
      </c>
      <c r="T9" s="79">
        <v>27.482990142141784</v>
      </c>
      <c r="U9" s="80">
        <v>20.497183372883924</v>
      </c>
    </row>
    <row r="10" spans="1:21" x14ac:dyDescent="0.25">
      <c r="A10" s="17" t="s">
        <v>86</v>
      </c>
      <c r="B10" s="18">
        <v>124359</v>
      </c>
      <c r="C10" s="18">
        <v>139358</v>
      </c>
      <c r="D10" s="19">
        <v>158192</v>
      </c>
      <c r="E10" s="27">
        <v>11.234697389781909</v>
      </c>
      <c r="F10" s="27">
        <v>12.762890374576427</v>
      </c>
      <c r="G10" s="28">
        <v>14.844398067690875</v>
      </c>
      <c r="I10" s="97">
        <v>78362</v>
      </c>
      <c r="J10" s="18">
        <v>81959</v>
      </c>
      <c r="K10" s="19">
        <v>94856</v>
      </c>
      <c r="L10" s="79">
        <v>10.245179880946623</v>
      </c>
      <c r="M10" s="79">
        <v>10.505287956840121</v>
      </c>
      <c r="N10" s="80">
        <v>12.03166976582537</v>
      </c>
      <c r="P10" s="97">
        <v>45997</v>
      </c>
      <c r="Q10" s="18">
        <v>57399</v>
      </c>
      <c r="R10" s="19">
        <v>63336</v>
      </c>
      <c r="S10" s="79">
        <v>13.447370575234174</v>
      </c>
      <c r="T10" s="79">
        <v>18.412990687483759</v>
      </c>
      <c r="U10" s="80">
        <v>22.84172791598445</v>
      </c>
    </row>
    <row r="11" spans="1:21" x14ac:dyDescent="0.25">
      <c r="A11" s="17" t="s">
        <v>159</v>
      </c>
      <c r="B11" s="18">
        <v>164306</v>
      </c>
      <c r="C11" s="18">
        <v>170778</v>
      </c>
      <c r="D11" s="19">
        <v>173296</v>
      </c>
      <c r="E11" s="27">
        <v>14.843543204154956</v>
      </c>
      <c r="F11" s="27">
        <v>15.640443264035168</v>
      </c>
      <c r="G11" s="28">
        <v>16.261725040068765</v>
      </c>
      <c r="I11" s="97">
        <v>164306</v>
      </c>
      <c r="J11" s="18">
        <v>170778</v>
      </c>
      <c r="K11" s="19">
        <v>173296</v>
      </c>
      <c r="L11" s="79">
        <v>21.481643213787496</v>
      </c>
      <c r="M11" s="79">
        <v>21.889872578889957</v>
      </c>
      <c r="N11" s="80">
        <v>21.981110775686023</v>
      </c>
      <c r="P11" s="97">
        <v>0</v>
      </c>
      <c r="Q11" s="18">
        <v>0</v>
      </c>
      <c r="R11" s="19">
        <v>0</v>
      </c>
      <c r="S11" s="79" t="s">
        <v>166</v>
      </c>
      <c r="T11" s="79" t="s">
        <v>166</v>
      </c>
      <c r="U11" s="80" t="s">
        <v>166</v>
      </c>
    </row>
    <row r="12" spans="1:21" x14ac:dyDescent="0.25">
      <c r="A12" s="17" t="s">
        <v>160</v>
      </c>
      <c r="B12" s="18">
        <v>14250</v>
      </c>
      <c r="C12" s="18">
        <v>12543</v>
      </c>
      <c r="D12" s="19">
        <v>12795</v>
      </c>
      <c r="E12" s="27">
        <v>1.2873570694874692</v>
      </c>
      <c r="F12" s="27">
        <v>1.148731568824984</v>
      </c>
      <c r="G12" s="28">
        <v>1.2006553635841557</v>
      </c>
      <c r="I12" s="97">
        <v>14250</v>
      </c>
      <c r="J12" s="18">
        <v>12543</v>
      </c>
      <c r="K12" s="19">
        <v>12795</v>
      </c>
      <c r="L12" s="79">
        <v>1.8630690041536633</v>
      </c>
      <c r="M12" s="79">
        <v>1.6077285818841816</v>
      </c>
      <c r="N12" s="80">
        <v>1.6229359729878512</v>
      </c>
      <c r="P12" s="97">
        <v>0</v>
      </c>
      <c r="Q12" s="18">
        <v>0</v>
      </c>
      <c r="R12" s="19">
        <v>0</v>
      </c>
      <c r="S12" s="79" t="s">
        <v>166</v>
      </c>
      <c r="T12" s="79" t="s">
        <v>166</v>
      </c>
      <c r="U12" s="80" t="s">
        <v>166</v>
      </c>
    </row>
    <row r="13" spans="1:21" x14ac:dyDescent="0.25">
      <c r="A13" s="17" t="s">
        <v>161</v>
      </c>
      <c r="B13" s="18">
        <v>25857</v>
      </c>
      <c r="C13" s="18">
        <v>21580</v>
      </c>
      <c r="D13" s="19">
        <v>20619</v>
      </c>
      <c r="E13" s="27">
        <v>2.3359432804026312</v>
      </c>
      <c r="F13" s="27">
        <v>1.976371462588149</v>
      </c>
      <c r="G13" s="28">
        <v>1.9348427465214306</v>
      </c>
      <c r="I13" s="97">
        <v>6843</v>
      </c>
      <c r="J13" s="18">
        <v>7424</v>
      </c>
      <c r="K13" s="19">
        <v>7449</v>
      </c>
      <c r="L13" s="79">
        <v>0.89466534704726441</v>
      </c>
      <c r="M13" s="79">
        <v>0.95158869424445214</v>
      </c>
      <c r="N13" s="80">
        <v>0.94484173995986742</v>
      </c>
      <c r="P13" s="97">
        <v>19014</v>
      </c>
      <c r="Q13" s="18">
        <v>14156</v>
      </c>
      <c r="R13" s="19">
        <v>13170</v>
      </c>
      <c r="S13" s="79">
        <v>5.5588039245494834</v>
      </c>
      <c r="T13" s="79">
        <v>4.5410947259014982</v>
      </c>
      <c r="U13" s="80">
        <v>4.7496772239092335</v>
      </c>
    </row>
    <row r="14" spans="1:21" x14ac:dyDescent="0.25">
      <c r="A14" s="17" t="s">
        <v>162</v>
      </c>
      <c r="B14" s="18">
        <v>35112</v>
      </c>
      <c r="C14" s="18">
        <v>34224</v>
      </c>
      <c r="D14" s="19">
        <v>18671</v>
      </c>
      <c r="E14" s="27">
        <v>3.1720478192171244</v>
      </c>
      <c r="F14" s="27">
        <v>3.1343529627255244</v>
      </c>
      <c r="G14" s="28">
        <v>1.752046603632651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35112</v>
      </c>
      <c r="Q14" s="18">
        <v>34224</v>
      </c>
      <c r="R14" s="19">
        <v>18671</v>
      </c>
      <c r="S14" s="79">
        <v>10.265105890332464</v>
      </c>
      <c r="T14" s="79">
        <v>10.978696376042164</v>
      </c>
      <c r="U14" s="80">
        <v>6.733578090175345</v>
      </c>
    </row>
    <row r="15" spans="1:21" x14ac:dyDescent="0.25">
      <c r="A15" s="17" t="s">
        <v>163</v>
      </c>
      <c r="B15" s="18">
        <v>9020</v>
      </c>
      <c r="C15" s="18">
        <v>9866</v>
      </c>
      <c r="D15" s="19">
        <v>9407</v>
      </c>
      <c r="E15" s="27">
        <v>0.81487443977382268</v>
      </c>
      <c r="F15" s="27">
        <v>0.9035625973074457</v>
      </c>
      <c r="G15" s="28">
        <v>0.88273270849833152</v>
      </c>
      <c r="I15" s="97">
        <v>3140</v>
      </c>
      <c r="J15" s="18">
        <v>3831</v>
      </c>
      <c r="K15" s="19">
        <v>4459</v>
      </c>
      <c r="L15" s="79">
        <v>0.41052888933631598</v>
      </c>
      <c r="M15" s="79">
        <v>0.49104745253912935</v>
      </c>
      <c r="N15" s="80">
        <v>0.56558589320459773</v>
      </c>
      <c r="P15" s="97">
        <v>5880</v>
      </c>
      <c r="Q15" s="18">
        <v>6035</v>
      </c>
      <c r="R15" s="19">
        <v>4948</v>
      </c>
      <c r="S15" s="79">
        <v>1.7190368715867763</v>
      </c>
      <c r="T15" s="79">
        <v>1.9359640202610584</v>
      </c>
      <c r="U15" s="80">
        <v>1.7844649129766808</v>
      </c>
    </row>
    <row r="16" spans="1:21" x14ac:dyDescent="0.25">
      <c r="A16" s="17" t="s">
        <v>164</v>
      </c>
      <c r="B16" s="18">
        <v>83480</v>
      </c>
      <c r="C16" s="18">
        <v>81527</v>
      </c>
      <c r="D16" s="19">
        <v>80686</v>
      </c>
      <c r="E16" s="27">
        <v>7.5416539060220309</v>
      </c>
      <c r="F16" s="27">
        <v>7.4665262386665443</v>
      </c>
      <c r="G16" s="28">
        <v>7.5714012243963413</v>
      </c>
      <c r="I16" s="97">
        <v>65809</v>
      </c>
      <c r="J16" s="18">
        <v>66609</v>
      </c>
      <c r="K16" s="19">
        <v>69209</v>
      </c>
      <c r="L16" s="79">
        <v>8.6039795153928722</v>
      </c>
      <c r="M16" s="79">
        <v>8.5377655354160442</v>
      </c>
      <c r="N16" s="80">
        <v>8.7785678588914564</v>
      </c>
      <c r="P16" s="97">
        <v>17671</v>
      </c>
      <c r="Q16" s="18">
        <v>14918</v>
      </c>
      <c r="R16" s="19">
        <v>11477</v>
      </c>
      <c r="S16" s="79">
        <v>5.1661735642533886</v>
      </c>
      <c r="T16" s="79">
        <v>4.7855362475980892</v>
      </c>
      <c r="U16" s="80">
        <v>4.1391074790285698</v>
      </c>
    </row>
    <row r="17" spans="1:21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7">
        <v>0</v>
      </c>
      <c r="J17" s="18">
        <v>0</v>
      </c>
      <c r="K17" s="19">
        <v>0</v>
      </c>
      <c r="L17" s="79" t="s">
        <v>166</v>
      </c>
      <c r="M17" s="79" t="s">
        <v>166</v>
      </c>
      <c r="N17" s="80" t="s">
        <v>166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5">
      <c r="A18" s="17" t="s">
        <v>167</v>
      </c>
      <c r="B18" s="18">
        <v>12612</v>
      </c>
      <c r="C18" s="18">
        <v>12008</v>
      </c>
      <c r="D18" s="19">
        <v>786</v>
      </c>
      <c r="E18" s="27">
        <v>1.1393787621316465</v>
      </c>
      <c r="F18" s="27">
        <v>1.0997344079128126</v>
      </c>
      <c r="G18" s="28">
        <v>7.3756554574220118E-2</v>
      </c>
      <c r="I18" s="97">
        <v>12612</v>
      </c>
      <c r="J18" s="18">
        <v>12008</v>
      </c>
      <c r="K18" s="19">
        <v>786</v>
      </c>
      <c r="L18" s="79">
        <v>1.6489141249393686</v>
      </c>
      <c r="M18" s="79">
        <v>1.539153696186339</v>
      </c>
      <c r="N18" s="80">
        <v>9.9697356371117707E-2</v>
      </c>
      <c r="P18" s="97">
        <v>0</v>
      </c>
      <c r="Q18" s="18">
        <v>0</v>
      </c>
      <c r="R18" s="19">
        <v>0</v>
      </c>
      <c r="S18" s="79" t="s">
        <v>166</v>
      </c>
      <c r="T18" s="79" t="s">
        <v>166</v>
      </c>
      <c r="U18" s="80" t="s">
        <v>166</v>
      </c>
    </row>
    <row r="19" spans="1:21" x14ac:dyDescent="0.25">
      <c r="A19" s="17" t="s">
        <v>168</v>
      </c>
      <c r="B19" s="18">
        <v>7132</v>
      </c>
      <c r="C19" s="18">
        <v>7221</v>
      </c>
      <c r="D19" s="19">
        <v>6983</v>
      </c>
      <c r="E19" s="27">
        <v>0.64431092067260565</v>
      </c>
      <c r="F19" s="27">
        <v>0.66132429709680374</v>
      </c>
      <c r="G19" s="28">
        <v>0.65526974629997337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7132</v>
      </c>
      <c r="Q19" s="18">
        <v>7221</v>
      </c>
      <c r="R19" s="19">
        <v>6983</v>
      </c>
      <c r="S19" s="79">
        <v>2.0850630898225999</v>
      </c>
      <c r="T19" s="79">
        <v>2.3164202469436792</v>
      </c>
      <c r="U19" s="80">
        <v>2.5183747953347133</v>
      </c>
    </row>
    <row r="20" spans="1:21" x14ac:dyDescent="0.25">
      <c r="A20" s="17" t="s">
        <v>169</v>
      </c>
      <c r="B20" s="18">
        <v>28124</v>
      </c>
      <c r="C20" s="18">
        <v>28478</v>
      </c>
      <c r="D20" s="19">
        <v>29333</v>
      </c>
      <c r="E20" s="27">
        <v>2.5407459805098656</v>
      </c>
      <c r="F20" s="27">
        <v>2.6081142961809691</v>
      </c>
      <c r="G20" s="28">
        <v>2.7525458210249347</v>
      </c>
      <c r="I20" s="97">
        <v>22899</v>
      </c>
      <c r="J20" s="18">
        <v>23071</v>
      </c>
      <c r="K20" s="19">
        <v>23709</v>
      </c>
      <c r="L20" s="79">
        <v>2.9938538334115603</v>
      </c>
      <c r="M20" s="79">
        <v>2.9571797905325643</v>
      </c>
      <c r="N20" s="80">
        <v>3.0072832343547451</v>
      </c>
      <c r="P20" s="97">
        <v>5225</v>
      </c>
      <c r="Q20" s="18">
        <v>5407</v>
      </c>
      <c r="R20" s="19">
        <v>5624</v>
      </c>
      <c r="S20" s="79">
        <v>1.5275455193947118</v>
      </c>
      <c r="T20" s="79">
        <v>1.7345082779704297</v>
      </c>
      <c r="U20" s="80">
        <v>2.0282600385167449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5">
      <c r="A22" s="17" t="s">
        <v>171</v>
      </c>
      <c r="B22" s="18">
        <v>7161</v>
      </c>
      <c r="C22" s="18">
        <v>8701</v>
      </c>
      <c r="D22" s="19">
        <v>8205</v>
      </c>
      <c r="E22" s="27">
        <v>0.6469308052350714</v>
      </c>
      <c r="F22" s="27">
        <v>0.7968678450407547</v>
      </c>
      <c r="G22" s="28">
        <v>0.76993960595607636</v>
      </c>
      <c r="I22" s="97">
        <v>6691</v>
      </c>
      <c r="J22" s="18">
        <v>8368</v>
      </c>
      <c r="K22" s="19">
        <v>8109</v>
      </c>
      <c r="L22" s="79">
        <v>0.87479261100295869</v>
      </c>
      <c r="M22" s="79">
        <v>1.0725881187281217</v>
      </c>
      <c r="N22" s="80">
        <v>1.0285570773707295</v>
      </c>
      <c r="P22" s="97">
        <v>470</v>
      </c>
      <c r="Q22" s="18">
        <v>333</v>
      </c>
      <c r="R22" s="19">
        <v>96</v>
      </c>
      <c r="S22" s="79">
        <v>0.1374060084431607</v>
      </c>
      <c r="T22" s="79">
        <v>0.10682286971780157</v>
      </c>
      <c r="U22" s="80">
        <v>3.4621792976103752E-2</v>
      </c>
    </row>
    <row r="23" spans="1:21" x14ac:dyDescent="0.25">
      <c r="A23" s="17" t="s">
        <v>172</v>
      </c>
      <c r="B23" s="18">
        <v>12584</v>
      </c>
      <c r="C23" s="18">
        <v>0</v>
      </c>
      <c r="D23" s="19">
        <v>0</v>
      </c>
      <c r="E23" s="27">
        <v>1.1368492184161623</v>
      </c>
      <c r="F23" s="27" t="s">
        <v>166</v>
      </c>
      <c r="G23" s="28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12584</v>
      </c>
      <c r="Q23" s="18">
        <v>0</v>
      </c>
      <c r="R23" s="19">
        <v>0</v>
      </c>
      <c r="S23" s="79">
        <v>3.6789727877632639</v>
      </c>
      <c r="T23" s="79" t="s">
        <v>166</v>
      </c>
      <c r="U23" s="80" t="s">
        <v>166</v>
      </c>
    </row>
    <row r="24" spans="1:21" x14ac:dyDescent="0.25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  <c r="I24" s="97">
        <v>0</v>
      </c>
      <c r="J24" s="18">
        <v>0</v>
      </c>
      <c r="K24" s="19">
        <v>0</v>
      </c>
      <c r="L24" s="79" t="s">
        <v>166</v>
      </c>
      <c r="M24" s="79" t="s">
        <v>166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5">
      <c r="A25" s="17" t="s">
        <v>174</v>
      </c>
      <c r="B25" s="18">
        <v>5273</v>
      </c>
      <c r="C25" s="18">
        <v>5234</v>
      </c>
      <c r="D25" s="19">
        <v>3579</v>
      </c>
      <c r="E25" s="27">
        <v>0.47636728613385443</v>
      </c>
      <c r="F25" s="27">
        <v>0.47934792563421558</v>
      </c>
      <c r="G25" s="28">
        <v>0.33584568552307098</v>
      </c>
      <c r="I25" s="97">
        <v>0</v>
      </c>
      <c r="J25" s="18">
        <v>0</v>
      </c>
      <c r="K25" s="19">
        <v>0</v>
      </c>
      <c r="L25" s="79" t="s">
        <v>166</v>
      </c>
      <c r="M25" s="79" t="s">
        <v>166</v>
      </c>
      <c r="N25" s="80" t="s">
        <v>166</v>
      </c>
      <c r="P25" s="97">
        <v>5273</v>
      </c>
      <c r="Q25" s="18">
        <v>5234</v>
      </c>
      <c r="R25" s="19">
        <v>3579</v>
      </c>
      <c r="S25" s="79">
        <v>1.5415784734484814</v>
      </c>
      <c r="T25" s="79">
        <v>1.6790117120209411</v>
      </c>
      <c r="U25" s="80">
        <v>1.2907437193903679</v>
      </c>
    </row>
    <row r="26" spans="1:21" x14ac:dyDescent="0.25">
      <c r="A26" s="17" t="s">
        <v>175</v>
      </c>
      <c r="B26" s="18">
        <v>29937</v>
      </c>
      <c r="C26" s="18">
        <v>16492</v>
      </c>
      <c r="D26" s="19">
        <v>14622</v>
      </c>
      <c r="E26" s="27">
        <v>2.7045339360874645</v>
      </c>
      <c r="F26" s="27">
        <v>1.5103947247916476</v>
      </c>
      <c r="G26" s="28">
        <v>1.3720971259341559</v>
      </c>
      <c r="I26" s="97">
        <v>19306</v>
      </c>
      <c r="J26" s="18">
        <v>16492</v>
      </c>
      <c r="K26" s="19">
        <v>14622</v>
      </c>
      <c r="L26" s="79">
        <v>2.5240989609958331</v>
      </c>
      <c r="M26" s="79">
        <v>2.1139009624837697</v>
      </c>
      <c r="N26" s="80">
        <v>1.854675247911556</v>
      </c>
      <c r="P26" s="97">
        <v>10631</v>
      </c>
      <c r="Q26" s="18">
        <v>0</v>
      </c>
      <c r="R26" s="19">
        <v>0</v>
      </c>
      <c r="S26" s="79">
        <v>3.1080069697005133</v>
      </c>
      <c r="T26" s="79" t="s">
        <v>166</v>
      </c>
      <c r="U26" s="80" t="s">
        <v>166</v>
      </c>
    </row>
    <row r="27" spans="1:21" x14ac:dyDescent="0.25">
      <c r="A27" s="17" t="s">
        <v>176</v>
      </c>
      <c r="B27" s="18">
        <v>12564</v>
      </c>
      <c r="C27" s="18">
        <v>13469</v>
      </c>
      <c r="D27" s="19">
        <v>18242</v>
      </c>
      <c r="E27" s="27">
        <v>1.1350424014765308</v>
      </c>
      <c r="F27" s="27">
        <v>1.2335378697682937</v>
      </c>
      <c r="G27" s="28">
        <v>1.711790163540615</v>
      </c>
      <c r="I27" s="97">
        <v>11377</v>
      </c>
      <c r="J27" s="18">
        <v>12295</v>
      </c>
      <c r="K27" s="19">
        <v>17106</v>
      </c>
      <c r="L27" s="79">
        <v>1.4874481445793843</v>
      </c>
      <c r="M27" s="79">
        <v>1.5759405974859293</v>
      </c>
      <c r="N27" s="80">
        <v>2.1697493359851645</v>
      </c>
      <c r="P27" s="97">
        <v>1187</v>
      </c>
      <c r="Q27" s="18">
        <v>1174</v>
      </c>
      <c r="R27" s="19">
        <v>1136</v>
      </c>
      <c r="S27" s="79">
        <v>0.34702325962134412</v>
      </c>
      <c r="T27" s="79">
        <v>0.37660675389999709</v>
      </c>
      <c r="U27" s="80">
        <v>0.40969121688389437</v>
      </c>
    </row>
    <row r="28" spans="1:21" x14ac:dyDescent="0.25">
      <c r="A28" s="17" t="s">
        <v>177</v>
      </c>
      <c r="B28" s="18">
        <v>4479</v>
      </c>
      <c r="C28" s="18">
        <v>4407</v>
      </c>
      <c r="D28" s="19">
        <v>4795</v>
      </c>
      <c r="E28" s="27">
        <v>0.40463665363048246</v>
      </c>
      <c r="F28" s="27">
        <v>0.403608389046616</v>
      </c>
      <c r="G28" s="28">
        <v>0.44995251804501962</v>
      </c>
      <c r="I28" s="97">
        <v>752</v>
      </c>
      <c r="J28" s="18">
        <v>761</v>
      </c>
      <c r="K28" s="19">
        <v>787</v>
      </c>
      <c r="L28" s="79">
        <v>9.8317746745512621E-2</v>
      </c>
      <c r="M28" s="79">
        <v>9.7542968254314133E-2</v>
      </c>
      <c r="N28" s="80">
        <v>9.9824197791437183E-2</v>
      </c>
      <c r="P28" s="97">
        <v>3727</v>
      </c>
      <c r="Q28" s="18">
        <v>3646</v>
      </c>
      <c r="R28" s="19">
        <v>4008</v>
      </c>
      <c r="S28" s="79">
        <v>1.0896004116333189</v>
      </c>
      <c r="T28" s="79">
        <v>1.169598147120434</v>
      </c>
      <c r="U28" s="80">
        <v>1.4454598567523316</v>
      </c>
    </row>
    <row r="29" spans="1:21" x14ac:dyDescent="0.25">
      <c r="A29" s="17" t="s">
        <v>178</v>
      </c>
      <c r="B29" s="18">
        <v>3667</v>
      </c>
      <c r="C29" s="18">
        <v>7549</v>
      </c>
      <c r="D29" s="19">
        <v>34800</v>
      </c>
      <c r="E29" s="27">
        <v>0.33127988588144208</v>
      </c>
      <c r="F29" s="27">
        <v>0.6913636779924901</v>
      </c>
      <c r="G29" s="28">
        <v>3.2655573780952416</v>
      </c>
      <c r="I29" s="97">
        <v>2180</v>
      </c>
      <c r="J29" s="18">
        <v>2886</v>
      </c>
      <c r="K29" s="19">
        <v>29566</v>
      </c>
      <c r="L29" s="79">
        <v>0.28501687221438499</v>
      </c>
      <c r="M29" s="79">
        <v>0.36991985069901523</v>
      </c>
      <c r="N29" s="80">
        <v>3.7501934331659874</v>
      </c>
      <c r="P29" s="97">
        <v>1487</v>
      </c>
      <c r="Q29" s="18">
        <v>4663</v>
      </c>
      <c r="R29" s="19">
        <v>5234</v>
      </c>
      <c r="S29" s="79">
        <v>0.43472922245740414</v>
      </c>
      <c r="T29" s="79">
        <v>1.4958409654477738</v>
      </c>
      <c r="U29" s="80">
        <v>1.8876090045513232</v>
      </c>
    </row>
    <row r="30" spans="1:21" x14ac:dyDescent="0.25">
      <c r="A30" s="17" t="s">
        <v>179</v>
      </c>
      <c r="B30" s="18">
        <v>306</v>
      </c>
      <c r="C30" s="18">
        <v>300</v>
      </c>
      <c r="D30" s="19">
        <v>323</v>
      </c>
      <c r="E30" s="27">
        <v>2.7644299176362498E-2</v>
      </c>
      <c r="F30" s="27">
        <v>2.7475043502152213E-2</v>
      </c>
      <c r="G30" s="28">
        <v>3.0309627388642617E-2</v>
      </c>
      <c r="I30" s="97">
        <v>258</v>
      </c>
      <c r="J30" s="18">
        <v>259</v>
      </c>
      <c r="K30" s="19">
        <v>282</v>
      </c>
      <c r="L30" s="79">
        <v>3.3731354601518958E-2</v>
      </c>
      <c r="M30" s="79">
        <v>3.3197935319142391E-2</v>
      </c>
      <c r="N30" s="80">
        <v>3.5769280530095662E-2</v>
      </c>
      <c r="P30" s="97">
        <v>48</v>
      </c>
      <c r="Q30" s="18">
        <v>41</v>
      </c>
      <c r="R30" s="19">
        <v>41</v>
      </c>
      <c r="S30" s="79">
        <v>1.4032954053769602E-2</v>
      </c>
      <c r="T30" s="79">
        <v>1.3152365340630223E-2</v>
      </c>
      <c r="U30" s="80">
        <v>1.4786390750210977E-2</v>
      </c>
    </row>
    <row r="31" spans="1:21" x14ac:dyDescent="0.25">
      <c r="A31" s="17" t="s">
        <v>180</v>
      </c>
      <c r="B31" s="18">
        <v>752</v>
      </c>
      <c r="C31" s="18">
        <v>1225</v>
      </c>
      <c r="D31" s="19">
        <v>1277</v>
      </c>
      <c r="E31" s="27">
        <v>6.7936316930145749E-2</v>
      </c>
      <c r="F31" s="27">
        <v>0.11218976096712154</v>
      </c>
      <c r="G31" s="28">
        <v>0.11983094171918458</v>
      </c>
      <c r="I31" s="97">
        <v>632</v>
      </c>
      <c r="J31" s="18">
        <v>964</v>
      </c>
      <c r="K31" s="19">
        <v>1189</v>
      </c>
      <c r="L31" s="79">
        <v>8.262874460527124E-2</v>
      </c>
      <c r="M31" s="79">
        <v>0.12356297161256087</v>
      </c>
      <c r="N31" s="80">
        <v>0.15081444875987143</v>
      </c>
      <c r="P31" s="97">
        <v>120</v>
      </c>
      <c r="Q31" s="18">
        <v>261</v>
      </c>
      <c r="R31" s="19">
        <v>88</v>
      </c>
      <c r="S31" s="79">
        <v>3.5082385134424007E-2</v>
      </c>
      <c r="T31" s="79">
        <v>8.3726033022060692E-2</v>
      </c>
      <c r="U31" s="80">
        <v>3.173664356142844E-2</v>
      </c>
    </row>
    <row r="32" spans="1:21" x14ac:dyDescent="0.25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0</v>
      </c>
      <c r="Q32" s="18">
        <v>0</v>
      </c>
      <c r="R32" s="19">
        <v>0</v>
      </c>
      <c r="S32" s="79" t="s">
        <v>166</v>
      </c>
      <c r="T32" s="79" t="s">
        <v>166</v>
      </c>
      <c r="U32" s="80" t="s">
        <v>166</v>
      </c>
    </row>
    <row r="33" spans="1:21" x14ac:dyDescent="0.25">
      <c r="A33" s="17" t="s">
        <v>182</v>
      </c>
      <c r="B33" s="18">
        <v>2</v>
      </c>
      <c r="C33" s="18">
        <v>23</v>
      </c>
      <c r="D33" s="19">
        <v>23</v>
      </c>
      <c r="E33" s="27">
        <v>1.8068169396315357E-4</v>
      </c>
      <c r="F33" s="27">
        <v>2.1064200018316697E-3</v>
      </c>
      <c r="G33" s="28">
        <v>2.1582706809250159E-3</v>
      </c>
      <c r="I33" s="97">
        <v>0</v>
      </c>
      <c r="J33" s="18">
        <v>0</v>
      </c>
      <c r="K33" s="19">
        <v>0</v>
      </c>
      <c r="L33" s="79" t="s">
        <v>166</v>
      </c>
      <c r="M33" s="79" t="s">
        <v>166</v>
      </c>
      <c r="N33" s="80" t="s">
        <v>166</v>
      </c>
      <c r="P33" s="97">
        <v>2</v>
      </c>
      <c r="Q33" s="18">
        <v>23</v>
      </c>
      <c r="R33" s="19">
        <v>23</v>
      </c>
      <c r="S33" s="79">
        <v>5.8470641890706674E-4</v>
      </c>
      <c r="T33" s="79">
        <v>7.3781561666950027E-3</v>
      </c>
      <c r="U33" s="80">
        <v>8.294804567191524E-3</v>
      </c>
    </row>
    <row r="34" spans="1:21" x14ac:dyDescent="0.25">
      <c r="A34" s="17" t="s">
        <v>183</v>
      </c>
      <c r="B34" s="18">
        <v>0</v>
      </c>
      <c r="C34" s="18">
        <v>945</v>
      </c>
      <c r="D34" s="19">
        <v>1641</v>
      </c>
      <c r="E34" s="27" t="s">
        <v>166</v>
      </c>
      <c r="F34" s="27">
        <v>8.654638703177947E-2</v>
      </c>
      <c r="G34" s="28">
        <v>0.15398792119121527</v>
      </c>
      <c r="I34" s="97">
        <v>0</v>
      </c>
      <c r="J34" s="18">
        <v>0</v>
      </c>
      <c r="K34" s="19">
        <v>0</v>
      </c>
      <c r="L34" s="79" t="s">
        <v>166</v>
      </c>
      <c r="M34" s="79" t="s">
        <v>166</v>
      </c>
      <c r="N34" s="80" t="s">
        <v>166</v>
      </c>
      <c r="P34" s="97">
        <v>0</v>
      </c>
      <c r="Q34" s="18">
        <v>945</v>
      </c>
      <c r="R34" s="19">
        <v>1641</v>
      </c>
      <c r="S34" s="79" t="s">
        <v>166</v>
      </c>
      <c r="T34" s="79">
        <v>0.30314598163159906</v>
      </c>
      <c r="U34" s="80">
        <v>0.59181627368527345</v>
      </c>
    </row>
    <row r="35" spans="1:21" x14ac:dyDescent="0.25">
      <c r="A35" s="17" t="s">
        <v>184</v>
      </c>
      <c r="B35" s="18">
        <v>28</v>
      </c>
      <c r="C35" s="18">
        <v>749</v>
      </c>
      <c r="D35" s="19">
        <v>565</v>
      </c>
      <c r="E35" s="27">
        <v>2.5295437154841502E-3</v>
      </c>
      <c r="F35" s="27">
        <v>6.8596025277040021E-2</v>
      </c>
      <c r="G35" s="28">
        <v>5.301838846620148E-2</v>
      </c>
      <c r="I35" s="97">
        <v>28</v>
      </c>
      <c r="J35" s="18">
        <v>749</v>
      </c>
      <c r="K35" s="19">
        <v>565</v>
      </c>
      <c r="L35" s="79">
        <v>3.6607671660563207E-3</v>
      </c>
      <c r="M35" s="79">
        <v>9.6004839976979353E-2</v>
      </c>
      <c r="N35" s="80">
        <v>7.1665402480510815E-2</v>
      </c>
      <c r="P35" s="97">
        <v>0</v>
      </c>
      <c r="Q35" s="18">
        <v>0</v>
      </c>
      <c r="R35" s="19">
        <v>0</v>
      </c>
      <c r="S35" s="79" t="s">
        <v>166</v>
      </c>
      <c r="T35" s="79" t="s">
        <v>166</v>
      </c>
      <c r="U35" s="80" t="s">
        <v>166</v>
      </c>
    </row>
    <row r="36" spans="1:21" x14ac:dyDescent="0.25">
      <c r="A36" s="17" t="s">
        <v>185</v>
      </c>
      <c r="B36" s="18">
        <v>9373</v>
      </c>
      <c r="C36" s="18">
        <v>7620</v>
      </c>
      <c r="D36" s="19">
        <v>5555</v>
      </c>
      <c r="E36" s="27">
        <v>0.84676475875831925</v>
      </c>
      <c r="F36" s="27">
        <v>0.69786610495466617</v>
      </c>
      <c r="G36" s="28">
        <v>0.52126928837123754</v>
      </c>
      <c r="I36" s="97">
        <v>6456</v>
      </c>
      <c r="J36" s="18">
        <v>5738</v>
      </c>
      <c r="K36" s="19">
        <v>4279</v>
      </c>
      <c r="L36" s="79">
        <v>0.84406831514498604</v>
      </c>
      <c r="M36" s="79">
        <v>0.73548167127891517</v>
      </c>
      <c r="N36" s="80">
        <v>0.54275443754708985</v>
      </c>
      <c r="P36" s="97">
        <v>2917</v>
      </c>
      <c r="Q36" s="18">
        <v>1882</v>
      </c>
      <c r="R36" s="19">
        <v>1276</v>
      </c>
      <c r="S36" s="79">
        <v>0.8527943119759569</v>
      </c>
      <c r="T36" s="79">
        <v>0.60372564807478246</v>
      </c>
      <c r="U36" s="80">
        <v>0.46018133164071234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7" t="s">
        <v>5</v>
      </c>
      <c r="J37" s="18" t="s">
        <v>5</v>
      </c>
      <c r="K37" s="19" t="s">
        <v>5</v>
      </c>
      <c r="L37" s="79" t="s">
        <v>5</v>
      </c>
      <c r="M37" s="79" t="s">
        <v>5</v>
      </c>
      <c r="N37" s="80" t="s">
        <v>5</v>
      </c>
      <c r="P37" s="97" t="s">
        <v>5</v>
      </c>
      <c r="Q37" s="18" t="s">
        <v>5</v>
      </c>
      <c r="R37" s="19" t="s">
        <v>5</v>
      </c>
      <c r="S37" s="79" t="s">
        <v>5</v>
      </c>
      <c r="T37" s="79" t="s">
        <v>5</v>
      </c>
      <c r="U37" s="80" t="s">
        <v>5</v>
      </c>
    </row>
    <row r="38" spans="1:21" ht="13.8" thickBot="1" x14ac:dyDescent="0.3">
      <c r="A38" s="20" t="s">
        <v>4</v>
      </c>
      <c r="B38" s="21">
        <v>1106919</v>
      </c>
      <c r="C38" s="21">
        <v>1091900</v>
      </c>
      <c r="D38" s="22">
        <v>1065668</v>
      </c>
      <c r="E38" s="23">
        <v>100</v>
      </c>
      <c r="F38" s="23">
        <v>100</v>
      </c>
      <c r="G38" s="48">
        <v>100</v>
      </c>
      <c r="I38" s="98">
        <v>764867</v>
      </c>
      <c r="J38" s="21">
        <v>780169</v>
      </c>
      <c r="K38" s="22">
        <v>788386</v>
      </c>
      <c r="L38" s="83">
        <v>100</v>
      </c>
      <c r="M38" s="83">
        <v>100</v>
      </c>
      <c r="N38" s="84">
        <v>100</v>
      </c>
      <c r="P38" s="98">
        <v>342052</v>
      </c>
      <c r="Q38" s="21">
        <v>311731</v>
      </c>
      <c r="R38" s="22">
        <v>277282</v>
      </c>
      <c r="S38" s="83">
        <v>100</v>
      </c>
      <c r="T38" s="83">
        <v>100</v>
      </c>
      <c r="U38" s="84">
        <v>100</v>
      </c>
    </row>
    <row r="39" spans="1:21" x14ac:dyDescent="0.25">
      <c r="I39" s="105"/>
      <c r="P39" s="105"/>
    </row>
    <row r="40" spans="1:21" ht="16.2" thickBot="1" x14ac:dyDescent="0.35">
      <c r="A40" s="5" t="s">
        <v>119</v>
      </c>
      <c r="B40" s="6"/>
      <c r="C40" s="6"/>
      <c r="D40" s="184" t="s">
        <v>107</v>
      </c>
      <c r="E40" s="184"/>
      <c r="F40" s="6"/>
      <c r="I40" s="184" t="s">
        <v>112</v>
      </c>
      <c r="J40" s="184"/>
      <c r="K40" s="184"/>
      <c r="L40" s="184"/>
      <c r="M40" s="184"/>
      <c r="N40" s="184"/>
      <c r="P40" s="184" t="s">
        <v>113</v>
      </c>
      <c r="Q40" s="184"/>
      <c r="R40" s="184"/>
      <c r="S40" s="184"/>
      <c r="T40" s="184"/>
      <c r="U40" s="184"/>
    </row>
    <row r="41" spans="1:21" x14ac:dyDescent="0.25">
      <c r="A41" s="7"/>
      <c r="B41" s="88"/>
      <c r="C41" s="87" t="s">
        <v>39</v>
      </c>
      <c r="D41" s="89"/>
      <c r="E41" s="11"/>
      <c r="F41" s="9" t="s">
        <v>2</v>
      </c>
      <c r="G41" s="12"/>
      <c r="I41" s="32"/>
      <c r="J41" s="87" t="s">
        <v>32</v>
      </c>
      <c r="K41" s="89"/>
      <c r="L41" s="11"/>
      <c r="M41" s="87" t="s">
        <v>2</v>
      </c>
      <c r="N41" s="12"/>
      <c r="P41" s="32"/>
      <c r="Q41" s="87" t="s">
        <v>32</v>
      </c>
      <c r="R41" s="89"/>
      <c r="S41" s="11"/>
      <c r="T41" s="87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155</v>
      </c>
      <c r="D42" s="66" t="s">
        <v>156</v>
      </c>
      <c r="E42" s="15" t="s">
        <v>157</v>
      </c>
      <c r="F42" s="15" t="s">
        <v>155</v>
      </c>
      <c r="G42" s="16" t="s">
        <v>156</v>
      </c>
      <c r="I42" s="96" t="s">
        <v>157</v>
      </c>
      <c r="J42" s="15" t="s">
        <v>155</v>
      </c>
      <c r="K42" s="66" t="s">
        <v>156</v>
      </c>
      <c r="L42" s="15" t="s">
        <v>157</v>
      </c>
      <c r="M42" s="15" t="s">
        <v>155</v>
      </c>
      <c r="N42" s="16" t="s">
        <v>156</v>
      </c>
      <c r="P42" s="96" t="s">
        <v>157</v>
      </c>
      <c r="Q42" s="15" t="s">
        <v>155</v>
      </c>
      <c r="R42" s="66" t="s">
        <v>156</v>
      </c>
      <c r="S42" s="15" t="s">
        <v>157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859100</v>
      </c>
      <c r="C43" s="18">
        <v>830933</v>
      </c>
      <c r="D43" s="19">
        <v>1132144</v>
      </c>
      <c r="E43" s="27">
        <v>17.013996988140306</v>
      </c>
      <c r="F43" s="27">
        <v>16.393860822852716</v>
      </c>
      <c r="G43" s="28">
        <v>21.40533079980904</v>
      </c>
      <c r="I43" s="97">
        <v>201677</v>
      </c>
      <c r="J43" s="18">
        <v>203510</v>
      </c>
      <c r="K43" s="19">
        <v>200288</v>
      </c>
      <c r="L43" s="79">
        <v>13.642900823673301</v>
      </c>
      <c r="M43" s="79">
        <v>14.15398782051817</v>
      </c>
      <c r="N43" s="80">
        <v>14.015092142681207</v>
      </c>
      <c r="P43" s="97">
        <v>657423</v>
      </c>
      <c r="Q43" s="18">
        <v>627423</v>
      </c>
      <c r="R43" s="19">
        <v>931856</v>
      </c>
      <c r="S43" s="79">
        <v>18.409455195518714</v>
      </c>
      <c r="T43" s="79">
        <v>17.280885903511521</v>
      </c>
      <c r="U43" s="80">
        <v>24.141428455588063</v>
      </c>
    </row>
    <row r="44" spans="1:21" x14ac:dyDescent="0.25">
      <c r="A44" s="17" t="s">
        <v>158</v>
      </c>
      <c r="B44" s="18">
        <v>23333</v>
      </c>
      <c r="C44" s="18">
        <v>19810</v>
      </c>
      <c r="D44" s="19">
        <v>21763</v>
      </c>
      <c r="E44" s="27">
        <v>0.46209706870478151</v>
      </c>
      <c r="F44" s="27">
        <v>0.39084063685124104</v>
      </c>
      <c r="G44" s="28">
        <v>0.41147081484002401</v>
      </c>
      <c r="I44" s="97">
        <v>12412</v>
      </c>
      <c r="J44" s="18">
        <v>12801</v>
      </c>
      <c r="K44" s="19">
        <v>12147</v>
      </c>
      <c r="L44" s="79">
        <v>0.8396380599841976</v>
      </c>
      <c r="M44" s="79">
        <v>0.89030120431651072</v>
      </c>
      <c r="N44" s="80">
        <v>0.84998264627510689</v>
      </c>
      <c r="P44" s="97">
        <v>10921</v>
      </c>
      <c r="Q44" s="18">
        <v>7009</v>
      </c>
      <c r="R44" s="19">
        <v>9616</v>
      </c>
      <c r="S44" s="79">
        <v>0.30581476490822479</v>
      </c>
      <c r="T44" s="79">
        <v>0.19304636472955605</v>
      </c>
      <c r="U44" s="80">
        <v>0.24912000998967096</v>
      </c>
    </row>
    <row r="45" spans="1:21" x14ac:dyDescent="0.25">
      <c r="A45" s="17" t="s">
        <v>84</v>
      </c>
      <c r="B45" s="18">
        <v>1109872</v>
      </c>
      <c r="C45" s="18">
        <v>1159937</v>
      </c>
      <c r="D45" s="19">
        <v>938810</v>
      </c>
      <c r="E45" s="27">
        <v>21.980396770132998</v>
      </c>
      <c r="F45" s="27">
        <v>22.884932649536495</v>
      </c>
      <c r="G45" s="28">
        <v>17.749984638145612</v>
      </c>
      <c r="I45" s="97">
        <v>226365</v>
      </c>
      <c r="J45" s="18">
        <v>218364</v>
      </c>
      <c r="K45" s="19">
        <v>179111</v>
      </c>
      <c r="L45" s="79">
        <v>15.312976913335714</v>
      </c>
      <c r="M45" s="79">
        <v>15.187073836369859</v>
      </c>
      <c r="N45" s="80">
        <v>12.533237981146018</v>
      </c>
      <c r="P45" s="97">
        <v>883507</v>
      </c>
      <c r="Q45" s="18">
        <v>941573</v>
      </c>
      <c r="R45" s="19">
        <v>759699</v>
      </c>
      <c r="S45" s="79">
        <v>24.740361276418913</v>
      </c>
      <c r="T45" s="79">
        <v>25.933406302967938</v>
      </c>
      <c r="U45" s="80">
        <v>19.681387527989084</v>
      </c>
    </row>
    <row r="46" spans="1:21" x14ac:dyDescent="0.25">
      <c r="A46" s="17" t="s">
        <v>86</v>
      </c>
      <c r="B46" s="18">
        <v>479823</v>
      </c>
      <c r="C46" s="18">
        <v>511846</v>
      </c>
      <c r="D46" s="19">
        <v>556630</v>
      </c>
      <c r="E46" s="27">
        <v>9.5026272574094364</v>
      </c>
      <c r="F46" s="27">
        <v>10.098446068135301</v>
      </c>
      <c r="G46" s="28">
        <v>10.524146471736552</v>
      </c>
      <c r="I46" s="97">
        <v>147097</v>
      </c>
      <c r="J46" s="18">
        <v>136804</v>
      </c>
      <c r="K46" s="19">
        <v>129428</v>
      </c>
      <c r="L46" s="79">
        <v>9.9507121905813332</v>
      </c>
      <c r="M46" s="79">
        <v>9.5146290098676616</v>
      </c>
      <c r="N46" s="80">
        <v>9.0566851026668758</v>
      </c>
      <c r="P46" s="97">
        <v>332726</v>
      </c>
      <c r="Q46" s="18">
        <v>375042</v>
      </c>
      <c r="R46" s="19">
        <v>427202</v>
      </c>
      <c r="S46" s="79">
        <v>9.3171434363935539</v>
      </c>
      <c r="T46" s="79">
        <v>10.329646842759619</v>
      </c>
      <c r="U46" s="80">
        <v>11.067446600208758</v>
      </c>
    </row>
    <row r="47" spans="1:21" x14ac:dyDescent="0.25">
      <c r="A47" s="17" t="s">
        <v>159</v>
      </c>
      <c r="B47" s="18">
        <v>596913</v>
      </c>
      <c r="C47" s="18">
        <v>586250</v>
      </c>
      <c r="D47" s="19">
        <v>582373</v>
      </c>
      <c r="E47" s="27">
        <v>11.821529489211727</v>
      </c>
      <c r="F47" s="27">
        <v>11.566396938618883</v>
      </c>
      <c r="G47" s="28">
        <v>11.010866739458223</v>
      </c>
      <c r="I47" s="97">
        <v>596913</v>
      </c>
      <c r="J47" s="18">
        <v>586250</v>
      </c>
      <c r="K47" s="19">
        <v>582373</v>
      </c>
      <c r="L47" s="79">
        <v>40.379541838490759</v>
      </c>
      <c r="M47" s="79">
        <v>40.773305291036202</v>
      </c>
      <c r="N47" s="80">
        <v>40.751374303052017</v>
      </c>
      <c r="P47" s="97">
        <v>0</v>
      </c>
      <c r="Q47" s="18">
        <v>0</v>
      </c>
      <c r="R47" s="19">
        <v>0</v>
      </c>
      <c r="S47" s="79" t="s">
        <v>166</v>
      </c>
      <c r="T47" s="79" t="s">
        <v>166</v>
      </c>
      <c r="U47" s="80" t="s">
        <v>166</v>
      </c>
    </row>
    <row r="48" spans="1:21" x14ac:dyDescent="0.25">
      <c r="A48" s="17" t="s">
        <v>160</v>
      </c>
      <c r="B48" s="18">
        <v>20554</v>
      </c>
      <c r="C48" s="18">
        <v>19871</v>
      </c>
      <c r="D48" s="19">
        <v>19730</v>
      </c>
      <c r="E48" s="27">
        <v>0.40706052158565459</v>
      </c>
      <c r="F48" s="27">
        <v>0.39204413401670929</v>
      </c>
      <c r="G48" s="28">
        <v>0.3730330917977151</v>
      </c>
      <c r="I48" s="97">
        <v>20554</v>
      </c>
      <c r="J48" s="18">
        <v>19871</v>
      </c>
      <c r="K48" s="19">
        <v>19730</v>
      </c>
      <c r="L48" s="79">
        <v>1.3904222272732192</v>
      </c>
      <c r="M48" s="79">
        <v>1.3820150949904995</v>
      </c>
      <c r="N48" s="80">
        <v>1.3806007747598468</v>
      </c>
      <c r="P48" s="97">
        <v>0</v>
      </c>
      <c r="Q48" s="18">
        <v>0</v>
      </c>
      <c r="R48" s="19">
        <v>0</v>
      </c>
      <c r="S48" s="79" t="s">
        <v>166</v>
      </c>
      <c r="T48" s="79" t="s">
        <v>166</v>
      </c>
      <c r="U48" s="80" t="s">
        <v>166</v>
      </c>
    </row>
    <row r="49" spans="1:21" x14ac:dyDescent="0.25">
      <c r="A49" s="17" t="s">
        <v>161</v>
      </c>
      <c r="B49" s="18">
        <v>164712</v>
      </c>
      <c r="C49" s="18">
        <v>157047</v>
      </c>
      <c r="D49" s="19">
        <v>158900</v>
      </c>
      <c r="E49" s="27">
        <v>3.2620294167274664</v>
      </c>
      <c r="F49" s="27">
        <v>3.0984527761522895</v>
      </c>
      <c r="G49" s="28">
        <v>3.0043060459532147</v>
      </c>
      <c r="I49" s="97">
        <v>11388</v>
      </c>
      <c r="J49" s="18">
        <v>11845</v>
      </c>
      <c r="K49" s="19">
        <v>11424</v>
      </c>
      <c r="L49" s="79">
        <v>0.77036724356268471</v>
      </c>
      <c r="M49" s="79">
        <v>0.82381202758605343</v>
      </c>
      <c r="N49" s="80">
        <v>0.79939094023601065</v>
      </c>
      <c r="P49" s="97">
        <v>153324</v>
      </c>
      <c r="Q49" s="18">
        <v>145202</v>
      </c>
      <c r="R49" s="19">
        <v>147476</v>
      </c>
      <c r="S49" s="79">
        <v>4.2934477625481779</v>
      </c>
      <c r="T49" s="79">
        <v>3.9992464333658151</v>
      </c>
      <c r="U49" s="80">
        <v>3.8206346290803572</v>
      </c>
    </row>
    <row r="50" spans="1:21" x14ac:dyDescent="0.25">
      <c r="A50" s="17" t="s">
        <v>162</v>
      </c>
      <c r="B50" s="18">
        <v>356483</v>
      </c>
      <c r="C50" s="18">
        <v>397958</v>
      </c>
      <c r="D50" s="19">
        <v>418373</v>
      </c>
      <c r="E50" s="27">
        <v>7.0599472568073809</v>
      </c>
      <c r="F50" s="27">
        <v>7.8514971307443808</v>
      </c>
      <c r="G50" s="28">
        <v>7.9101355151893289</v>
      </c>
      <c r="I50" s="97">
        <v>0</v>
      </c>
      <c r="J50" s="18">
        <v>0</v>
      </c>
      <c r="K50" s="19">
        <v>0</v>
      </c>
      <c r="L50" s="79" t="s">
        <v>166</v>
      </c>
      <c r="M50" s="79" t="s">
        <v>166</v>
      </c>
      <c r="N50" s="80" t="s">
        <v>166</v>
      </c>
      <c r="P50" s="97">
        <v>356483</v>
      </c>
      <c r="Q50" s="18">
        <v>397958</v>
      </c>
      <c r="R50" s="19">
        <v>418373</v>
      </c>
      <c r="S50" s="79">
        <v>9.9823976594431549</v>
      </c>
      <c r="T50" s="79">
        <v>10.960813984169592</v>
      </c>
      <c r="U50" s="80">
        <v>10.838715259921861</v>
      </c>
    </row>
    <row r="51" spans="1:21" x14ac:dyDescent="0.25">
      <c r="A51" s="17" t="s">
        <v>163</v>
      </c>
      <c r="B51" s="18">
        <v>220385</v>
      </c>
      <c r="C51" s="18">
        <v>235181</v>
      </c>
      <c r="D51" s="19">
        <v>251123</v>
      </c>
      <c r="E51" s="27">
        <v>4.3646021723097448</v>
      </c>
      <c r="F51" s="27">
        <v>4.6399945388849932</v>
      </c>
      <c r="G51" s="28">
        <v>4.7479568733663262</v>
      </c>
      <c r="I51" s="97">
        <v>4599</v>
      </c>
      <c r="J51" s="18">
        <v>5705</v>
      </c>
      <c r="K51" s="19">
        <v>6913</v>
      </c>
      <c r="L51" s="79">
        <v>0.3111098483618534</v>
      </c>
      <c r="M51" s="79">
        <v>0.39677903059336722</v>
      </c>
      <c r="N51" s="80">
        <v>0.48373508139456772</v>
      </c>
      <c r="P51" s="97">
        <v>215786</v>
      </c>
      <c r="Q51" s="18">
        <v>229476</v>
      </c>
      <c r="R51" s="19">
        <v>244210</v>
      </c>
      <c r="S51" s="79">
        <v>6.0425368428244841</v>
      </c>
      <c r="T51" s="79">
        <v>6.3203748883834505</v>
      </c>
      <c r="U51" s="80">
        <v>6.3267052453803601</v>
      </c>
    </row>
    <row r="52" spans="1:21" x14ac:dyDescent="0.25">
      <c r="A52" s="17" t="s">
        <v>164</v>
      </c>
      <c r="B52" s="18">
        <v>225054</v>
      </c>
      <c r="C52" s="18">
        <v>200661</v>
      </c>
      <c r="D52" s="19">
        <v>198629</v>
      </c>
      <c r="E52" s="27">
        <v>4.45706911671392</v>
      </c>
      <c r="F52" s="27">
        <v>3.9589335200003473</v>
      </c>
      <c r="G52" s="28">
        <v>3.7554581850323543</v>
      </c>
      <c r="I52" s="97">
        <v>159604</v>
      </c>
      <c r="J52" s="18">
        <v>143569</v>
      </c>
      <c r="K52" s="19">
        <v>152614</v>
      </c>
      <c r="L52" s="79">
        <v>10.796776742323386</v>
      </c>
      <c r="M52" s="79">
        <v>9.9851303493881041</v>
      </c>
      <c r="N52" s="80">
        <v>10.679118430775432</v>
      </c>
      <c r="P52" s="97">
        <v>65450</v>
      </c>
      <c r="Q52" s="18">
        <v>57092</v>
      </c>
      <c r="R52" s="19">
        <v>46015</v>
      </c>
      <c r="S52" s="79">
        <v>1.8327604031904872</v>
      </c>
      <c r="T52" s="79">
        <v>1.5724644107775452</v>
      </c>
      <c r="U52" s="80">
        <v>1.1921024604487009</v>
      </c>
    </row>
    <row r="53" spans="1:21" x14ac:dyDescent="0.25">
      <c r="A53" s="17" t="s">
        <v>165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  <c r="I53" s="97">
        <v>0</v>
      </c>
      <c r="J53" s="18">
        <v>0</v>
      </c>
      <c r="K53" s="19">
        <v>0</v>
      </c>
      <c r="L53" s="79" t="s">
        <v>166</v>
      </c>
      <c r="M53" s="79" t="s">
        <v>166</v>
      </c>
      <c r="N53" s="80" t="s">
        <v>166</v>
      </c>
      <c r="P53" s="97">
        <v>0</v>
      </c>
      <c r="Q53" s="18">
        <v>0</v>
      </c>
      <c r="R53" s="19">
        <v>0</v>
      </c>
      <c r="S53" s="79" t="s">
        <v>166</v>
      </c>
      <c r="T53" s="79" t="s">
        <v>166</v>
      </c>
      <c r="U53" s="80" t="s">
        <v>166</v>
      </c>
    </row>
    <row r="54" spans="1:21" x14ac:dyDescent="0.25">
      <c r="A54" s="17" t="s">
        <v>167</v>
      </c>
      <c r="B54" s="18">
        <v>2886</v>
      </c>
      <c r="C54" s="18">
        <v>2593</v>
      </c>
      <c r="D54" s="19">
        <v>2299</v>
      </c>
      <c r="E54" s="27">
        <v>5.7155622520978847E-2</v>
      </c>
      <c r="F54" s="27">
        <v>5.1158494263264416E-2</v>
      </c>
      <c r="G54" s="28">
        <v>4.3466957832891381E-2</v>
      </c>
      <c r="I54" s="97">
        <v>2886</v>
      </c>
      <c r="J54" s="18">
        <v>2593</v>
      </c>
      <c r="K54" s="19">
        <v>2299</v>
      </c>
      <c r="L54" s="79">
        <v>0.19523005487547487</v>
      </c>
      <c r="M54" s="79">
        <v>0.18034145947915883</v>
      </c>
      <c r="N54" s="80">
        <v>0.16087182874672518</v>
      </c>
      <c r="P54" s="97">
        <v>0</v>
      </c>
      <c r="Q54" s="18">
        <v>0</v>
      </c>
      <c r="R54" s="19">
        <v>0</v>
      </c>
      <c r="S54" s="79" t="s">
        <v>166</v>
      </c>
      <c r="T54" s="79" t="s">
        <v>166</v>
      </c>
      <c r="U54" s="80" t="s">
        <v>166</v>
      </c>
    </row>
    <row r="55" spans="1:21" x14ac:dyDescent="0.25">
      <c r="A55" s="17" t="s">
        <v>168</v>
      </c>
      <c r="B55" s="18">
        <v>152318</v>
      </c>
      <c r="C55" s="18">
        <v>152582</v>
      </c>
      <c r="D55" s="19">
        <v>152025</v>
      </c>
      <c r="E55" s="27">
        <v>3.0165731500867832</v>
      </c>
      <c r="F55" s="27">
        <v>3.0103607295323607</v>
      </c>
      <c r="G55" s="28">
        <v>2.8743211242041378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152318</v>
      </c>
      <c r="Q55" s="18">
        <v>152582</v>
      </c>
      <c r="R55" s="19">
        <v>152025</v>
      </c>
      <c r="S55" s="79">
        <v>4.2652772970690398</v>
      </c>
      <c r="T55" s="79">
        <v>4.2025111175866918</v>
      </c>
      <c r="U55" s="80">
        <v>3.9384847669176088</v>
      </c>
    </row>
    <row r="56" spans="1:21" x14ac:dyDescent="0.25">
      <c r="A56" s="17" t="s">
        <v>169</v>
      </c>
      <c r="B56" s="18">
        <v>36695</v>
      </c>
      <c r="C56" s="18">
        <v>35884</v>
      </c>
      <c r="D56" s="19">
        <v>35013</v>
      </c>
      <c r="E56" s="27">
        <v>0.72672403617717218</v>
      </c>
      <c r="F56" s="27">
        <v>0.70797200468298505</v>
      </c>
      <c r="G56" s="28">
        <v>0.66198720948369993</v>
      </c>
      <c r="I56" s="97">
        <v>34903</v>
      </c>
      <c r="J56" s="18">
        <v>33973</v>
      </c>
      <c r="K56" s="19">
        <v>32878</v>
      </c>
      <c r="L56" s="79">
        <v>2.3610930718360015</v>
      </c>
      <c r="M56" s="79">
        <v>2.3628000011127894</v>
      </c>
      <c r="N56" s="80">
        <v>2.3006280928816141</v>
      </c>
      <c r="P56" s="97">
        <v>1792</v>
      </c>
      <c r="Q56" s="18">
        <v>1911</v>
      </c>
      <c r="R56" s="19">
        <v>2135</v>
      </c>
      <c r="S56" s="79">
        <v>5.0180391787889279E-2</v>
      </c>
      <c r="T56" s="79">
        <v>5.2633985304348929E-2</v>
      </c>
      <c r="U56" s="80">
        <v>5.5311067109811513E-2</v>
      </c>
    </row>
    <row r="57" spans="1:21" x14ac:dyDescent="0.25">
      <c r="A57" s="17" t="s">
        <v>170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0</v>
      </c>
      <c r="Q57" s="18">
        <v>0</v>
      </c>
      <c r="R57" s="19">
        <v>0</v>
      </c>
      <c r="S57" s="79" t="s">
        <v>166</v>
      </c>
      <c r="T57" s="79" t="s">
        <v>166</v>
      </c>
      <c r="U57" s="80" t="s">
        <v>166</v>
      </c>
    </row>
    <row r="58" spans="1:21" x14ac:dyDescent="0.25">
      <c r="A58" s="17" t="s">
        <v>171</v>
      </c>
      <c r="B58" s="18">
        <v>8852</v>
      </c>
      <c r="C58" s="18">
        <v>11277</v>
      </c>
      <c r="D58" s="19">
        <v>10782</v>
      </c>
      <c r="E58" s="27">
        <v>0.17530892950648119</v>
      </c>
      <c r="F58" s="27">
        <v>0.22248913991779129</v>
      </c>
      <c r="G58" s="28">
        <v>0.20385417109797083</v>
      </c>
      <c r="I58" s="97">
        <v>8852</v>
      </c>
      <c r="J58" s="18">
        <v>11277</v>
      </c>
      <c r="K58" s="19">
        <v>10782</v>
      </c>
      <c r="L58" s="79">
        <v>0.59881373726878162</v>
      </c>
      <c r="M58" s="79">
        <v>0.7843079978968277</v>
      </c>
      <c r="N58" s="80">
        <v>0.7544671846660248</v>
      </c>
      <c r="P58" s="97">
        <v>0</v>
      </c>
      <c r="Q58" s="18">
        <v>0</v>
      </c>
      <c r="R58" s="19">
        <v>0</v>
      </c>
      <c r="S58" s="79" t="s">
        <v>166</v>
      </c>
      <c r="T58" s="79" t="s">
        <v>166</v>
      </c>
      <c r="U58" s="80" t="s">
        <v>166</v>
      </c>
    </row>
    <row r="59" spans="1:21" x14ac:dyDescent="0.25">
      <c r="A59" s="17" t="s">
        <v>172</v>
      </c>
      <c r="B59" s="18">
        <v>977</v>
      </c>
      <c r="C59" s="18">
        <v>0</v>
      </c>
      <c r="D59" s="19">
        <v>0</v>
      </c>
      <c r="E59" s="27">
        <v>1.9348940818779047E-2</v>
      </c>
      <c r="F59" s="27" t="s">
        <v>166</v>
      </c>
      <c r="G59" s="28" t="s">
        <v>166</v>
      </c>
      <c r="I59" s="97">
        <v>0</v>
      </c>
      <c r="J59" s="18">
        <v>0</v>
      </c>
      <c r="K59" s="19">
        <v>0</v>
      </c>
      <c r="L59" s="79" t="s">
        <v>166</v>
      </c>
      <c r="M59" s="79" t="s">
        <v>166</v>
      </c>
      <c r="N59" s="80" t="s">
        <v>166</v>
      </c>
      <c r="P59" s="97">
        <v>977</v>
      </c>
      <c r="Q59" s="18">
        <v>0</v>
      </c>
      <c r="R59" s="19">
        <v>0</v>
      </c>
      <c r="S59" s="79">
        <v>2.7358394406678473E-2</v>
      </c>
      <c r="T59" s="79" t="s">
        <v>166</v>
      </c>
      <c r="U59" s="80" t="s">
        <v>166</v>
      </c>
    </row>
    <row r="60" spans="1:21" x14ac:dyDescent="0.25">
      <c r="A60" s="17" t="s">
        <v>173</v>
      </c>
      <c r="B60" s="18">
        <v>0</v>
      </c>
      <c r="C60" s="18">
        <v>0</v>
      </c>
      <c r="D60" s="19">
        <v>0</v>
      </c>
      <c r="E60" s="27" t="s">
        <v>166</v>
      </c>
      <c r="F60" s="27" t="s">
        <v>166</v>
      </c>
      <c r="G60" s="28" t="s">
        <v>166</v>
      </c>
      <c r="I60" s="97">
        <v>0</v>
      </c>
      <c r="J60" s="18">
        <v>0</v>
      </c>
      <c r="K60" s="19">
        <v>0</v>
      </c>
      <c r="L60" s="79" t="s">
        <v>166</v>
      </c>
      <c r="M60" s="79" t="s">
        <v>166</v>
      </c>
      <c r="N60" s="80" t="s">
        <v>166</v>
      </c>
      <c r="P60" s="97">
        <v>0</v>
      </c>
      <c r="Q60" s="18">
        <v>0</v>
      </c>
      <c r="R60" s="19">
        <v>0</v>
      </c>
      <c r="S60" s="79" t="s">
        <v>166</v>
      </c>
      <c r="T60" s="79" t="s">
        <v>166</v>
      </c>
      <c r="U60" s="80" t="s">
        <v>166</v>
      </c>
    </row>
    <row r="61" spans="1:21" x14ac:dyDescent="0.25">
      <c r="A61" s="17" t="s">
        <v>174</v>
      </c>
      <c r="B61" s="18">
        <v>14550</v>
      </c>
      <c r="C61" s="18">
        <v>0</v>
      </c>
      <c r="D61" s="19">
        <v>16312</v>
      </c>
      <c r="E61" s="27">
        <v>0.2881546457658497</v>
      </c>
      <c r="F61" s="27" t="s">
        <v>166</v>
      </c>
      <c r="G61" s="28">
        <v>0.3084093154285012</v>
      </c>
      <c r="I61" s="97">
        <v>0</v>
      </c>
      <c r="J61" s="18">
        <v>0</v>
      </c>
      <c r="K61" s="19">
        <v>0</v>
      </c>
      <c r="L61" s="79" t="s">
        <v>166</v>
      </c>
      <c r="M61" s="79" t="s">
        <v>166</v>
      </c>
      <c r="N61" s="80" t="s">
        <v>166</v>
      </c>
      <c r="P61" s="97">
        <v>14550</v>
      </c>
      <c r="Q61" s="18">
        <v>0</v>
      </c>
      <c r="R61" s="19">
        <v>16312</v>
      </c>
      <c r="S61" s="79">
        <v>0.40743565876885546</v>
      </c>
      <c r="T61" s="79" t="s">
        <v>166</v>
      </c>
      <c r="U61" s="80">
        <v>0.42259209681276128</v>
      </c>
    </row>
    <row r="62" spans="1:21" x14ac:dyDescent="0.25">
      <c r="A62" s="17" t="s">
        <v>175</v>
      </c>
      <c r="B62" s="18">
        <v>37454</v>
      </c>
      <c r="C62" s="18">
        <v>11020</v>
      </c>
      <c r="D62" s="19">
        <v>10865</v>
      </c>
      <c r="E62" s="27">
        <v>0.74175560842021537</v>
      </c>
      <c r="F62" s="27">
        <v>0.2174186682534415</v>
      </c>
      <c r="G62" s="28">
        <v>0.20542344360781423</v>
      </c>
      <c r="I62" s="97">
        <v>15125</v>
      </c>
      <c r="J62" s="18">
        <v>11020</v>
      </c>
      <c r="K62" s="19">
        <v>10865</v>
      </c>
      <c r="L62" s="79">
        <v>1.0231651351322097</v>
      </c>
      <c r="M62" s="79">
        <v>0.76643381544941402</v>
      </c>
      <c r="N62" s="80">
        <v>0.76027508452943415</v>
      </c>
      <c r="P62" s="97">
        <v>22329</v>
      </c>
      <c r="Q62" s="18">
        <v>0</v>
      </c>
      <c r="R62" s="19">
        <v>0</v>
      </c>
      <c r="S62" s="79">
        <v>0.62526672334362698</v>
      </c>
      <c r="T62" s="79" t="s">
        <v>166</v>
      </c>
      <c r="U62" s="80" t="s">
        <v>166</v>
      </c>
    </row>
    <row r="63" spans="1:21" x14ac:dyDescent="0.25">
      <c r="A63" s="17" t="s">
        <v>176</v>
      </c>
      <c r="B63" s="18">
        <v>31165</v>
      </c>
      <c r="C63" s="18">
        <v>31691</v>
      </c>
      <c r="D63" s="19">
        <v>38394</v>
      </c>
      <c r="E63" s="27">
        <v>0.61720546634314133</v>
      </c>
      <c r="F63" s="27">
        <v>0.62524637165334074</v>
      </c>
      <c r="G63" s="28">
        <v>0.72591143063768238</v>
      </c>
      <c r="I63" s="97">
        <v>23936</v>
      </c>
      <c r="J63" s="18">
        <v>24757</v>
      </c>
      <c r="K63" s="19">
        <v>30913</v>
      </c>
      <c r="L63" s="79">
        <v>1.6192053338528645</v>
      </c>
      <c r="M63" s="79">
        <v>1.7218332095354938</v>
      </c>
      <c r="N63" s="80">
        <v>2.1631278129828253</v>
      </c>
      <c r="P63" s="97">
        <v>7229</v>
      </c>
      <c r="Q63" s="18">
        <v>6934</v>
      </c>
      <c r="R63" s="19">
        <v>7481</v>
      </c>
      <c r="S63" s="79">
        <v>0.20242971664880111</v>
      </c>
      <c r="T63" s="79">
        <v>0.19098066671918129</v>
      </c>
      <c r="U63" s="80">
        <v>0.19380894287985945</v>
      </c>
    </row>
    <row r="64" spans="1:21" x14ac:dyDescent="0.25">
      <c r="A64" s="17" t="s">
        <v>177</v>
      </c>
      <c r="B64" s="18">
        <v>680354</v>
      </c>
      <c r="C64" s="18">
        <v>678661</v>
      </c>
      <c r="D64" s="19">
        <v>686308</v>
      </c>
      <c r="E64" s="27">
        <v>13.4740320182391</v>
      </c>
      <c r="F64" s="27">
        <v>13.38961622645634</v>
      </c>
      <c r="G64" s="28">
        <v>12.975955152838635</v>
      </c>
      <c r="I64" s="97">
        <v>942</v>
      </c>
      <c r="J64" s="18">
        <v>994</v>
      </c>
      <c r="K64" s="19">
        <v>1026</v>
      </c>
      <c r="L64" s="79">
        <v>6.372373932525896E-2</v>
      </c>
      <c r="M64" s="79">
        <v>6.9132051956144969E-2</v>
      </c>
      <c r="N64" s="80">
        <v>7.1794039275398014E-2</v>
      </c>
      <c r="P64" s="97">
        <v>679412</v>
      </c>
      <c r="Q64" s="18">
        <v>677667</v>
      </c>
      <c r="R64" s="19">
        <v>685282</v>
      </c>
      <c r="S64" s="79">
        <v>19.025201085599011</v>
      </c>
      <c r="T64" s="79">
        <v>18.664738314621783</v>
      </c>
      <c r="U64" s="80">
        <v>17.753479480630375</v>
      </c>
    </row>
    <row r="65" spans="1:21" x14ac:dyDescent="0.25">
      <c r="A65" s="17" t="s">
        <v>178</v>
      </c>
      <c r="B65" s="18">
        <v>17401</v>
      </c>
      <c r="C65" s="18">
        <v>8036</v>
      </c>
      <c r="D65" s="19">
        <v>41490</v>
      </c>
      <c r="E65" s="27">
        <v>0.34461711278154988</v>
      </c>
      <c r="F65" s="27">
        <v>0.15854595445414302</v>
      </c>
      <c r="G65" s="28">
        <v>0.78444718594461227</v>
      </c>
      <c r="I65" s="97">
        <v>2938</v>
      </c>
      <c r="J65" s="18">
        <v>3979</v>
      </c>
      <c r="K65" s="19">
        <v>37595</v>
      </c>
      <c r="L65" s="79">
        <v>0.19874771352187984</v>
      </c>
      <c r="M65" s="79">
        <v>0.27673685586871311</v>
      </c>
      <c r="N65" s="80">
        <v>2.6306987393358563</v>
      </c>
      <c r="P65" s="97">
        <v>14463</v>
      </c>
      <c r="Q65" s="18">
        <v>4057</v>
      </c>
      <c r="R65" s="19">
        <v>3895</v>
      </c>
      <c r="S65" s="79">
        <v>0.40499944555147466</v>
      </c>
      <c r="T65" s="79">
        <v>0.11174049104120544</v>
      </c>
      <c r="U65" s="80">
        <v>0.1009070755937779</v>
      </c>
    </row>
    <row r="66" spans="1:21" x14ac:dyDescent="0.25">
      <c r="A66" s="17" t="s">
        <v>179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0</v>
      </c>
      <c r="Q66" s="18">
        <v>0</v>
      </c>
      <c r="R66" s="19">
        <v>0</v>
      </c>
      <c r="S66" s="79" t="s">
        <v>166</v>
      </c>
      <c r="T66" s="79" t="s">
        <v>166</v>
      </c>
      <c r="U66" s="80" t="s">
        <v>166</v>
      </c>
    </row>
    <row r="67" spans="1:21" x14ac:dyDescent="0.25">
      <c r="A67" s="17" t="s">
        <v>180</v>
      </c>
      <c r="B67" s="18">
        <v>1596</v>
      </c>
      <c r="C67" s="18">
        <v>2772</v>
      </c>
      <c r="D67" s="19">
        <v>2764</v>
      </c>
      <c r="E67" s="27">
        <v>3.1607891040707638E-2</v>
      </c>
      <c r="F67" s="27">
        <v>5.4690067912753167E-2</v>
      </c>
      <c r="G67" s="28">
        <v>5.2258665267556237E-2</v>
      </c>
      <c r="I67" s="97">
        <v>1290</v>
      </c>
      <c r="J67" s="18">
        <v>2125</v>
      </c>
      <c r="K67" s="19">
        <v>2650</v>
      </c>
      <c r="L67" s="79">
        <v>8.7264993343507485E-2</v>
      </c>
      <c r="M67" s="79">
        <v>0.14779236459437428</v>
      </c>
      <c r="N67" s="80">
        <v>0.18543294744620345</v>
      </c>
      <c r="P67" s="97">
        <v>306</v>
      </c>
      <c r="Q67" s="18">
        <v>647</v>
      </c>
      <c r="R67" s="19">
        <v>114</v>
      </c>
      <c r="S67" s="79">
        <v>8.568749936994486E-3</v>
      </c>
      <c r="T67" s="79">
        <v>1.782008816949961E-2</v>
      </c>
      <c r="U67" s="80">
        <v>2.9533778222569146E-3</v>
      </c>
    </row>
    <row r="68" spans="1:21" x14ac:dyDescent="0.25">
      <c r="A68" s="17" t="s">
        <v>181</v>
      </c>
      <c r="B68" s="18">
        <v>0</v>
      </c>
      <c r="C68" s="18">
        <v>0</v>
      </c>
      <c r="D68" s="19">
        <v>0</v>
      </c>
      <c r="E68" s="27" t="s">
        <v>166</v>
      </c>
      <c r="F68" s="27" t="s">
        <v>166</v>
      </c>
      <c r="G68" s="28" t="s">
        <v>166</v>
      </c>
      <c r="I68" s="97">
        <v>0</v>
      </c>
      <c r="J68" s="18">
        <v>0</v>
      </c>
      <c r="K68" s="19">
        <v>0</v>
      </c>
      <c r="L68" s="79" t="s">
        <v>166</v>
      </c>
      <c r="M68" s="79" t="s">
        <v>166</v>
      </c>
      <c r="N68" s="80" t="s">
        <v>166</v>
      </c>
      <c r="P68" s="97">
        <v>0</v>
      </c>
      <c r="Q68" s="18">
        <v>0</v>
      </c>
      <c r="R68" s="19">
        <v>0</v>
      </c>
      <c r="S68" s="79" t="s">
        <v>166</v>
      </c>
      <c r="T68" s="79" t="s">
        <v>166</v>
      </c>
      <c r="U68" s="80" t="s">
        <v>166</v>
      </c>
    </row>
    <row r="69" spans="1:21" x14ac:dyDescent="0.25">
      <c r="A69" s="17" t="s">
        <v>182</v>
      </c>
      <c r="B69" s="18">
        <v>2</v>
      </c>
      <c r="C69" s="18">
        <v>63</v>
      </c>
      <c r="D69" s="19">
        <v>63</v>
      </c>
      <c r="E69" s="27">
        <v>3.9608886015924356E-5</v>
      </c>
      <c r="F69" s="27">
        <v>1.2429560889262083E-3</v>
      </c>
      <c r="G69" s="28">
        <v>1.1911345556642702E-3</v>
      </c>
      <c r="I69" s="97">
        <v>0</v>
      </c>
      <c r="J69" s="18">
        <v>0</v>
      </c>
      <c r="K69" s="19">
        <v>0</v>
      </c>
      <c r="L69" s="79" t="s">
        <v>166</v>
      </c>
      <c r="M69" s="79" t="s">
        <v>166</v>
      </c>
      <c r="N69" s="80" t="s">
        <v>166</v>
      </c>
      <c r="P69" s="97">
        <v>2</v>
      </c>
      <c r="Q69" s="18">
        <v>63</v>
      </c>
      <c r="R69" s="19">
        <v>63</v>
      </c>
      <c r="S69" s="79">
        <v>5.6004901548983567E-5</v>
      </c>
      <c r="T69" s="79">
        <v>1.7351863287147998E-3</v>
      </c>
      <c r="U69" s="80">
        <v>1.6321298491419789E-3</v>
      </c>
    </row>
    <row r="70" spans="1:21" x14ac:dyDescent="0.25">
      <c r="A70" s="17" t="s">
        <v>183</v>
      </c>
      <c r="B70" s="18">
        <v>0</v>
      </c>
      <c r="C70" s="18">
        <v>2379</v>
      </c>
      <c r="D70" s="19">
        <v>5605</v>
      </c>
      <c r="E70" s="27" t="s">
        <v>166</v>
      </c>
      <c r="F70" s="27">
        <v>4.6936389453261104E-2</v>
      </c>
      <c r="G70" s="28">
        <v>0.10597316165870213</v>
      </c>
      <c r="I70" s="97">
        <v>0</v>
      </c>
      <c r="J70" s="18">
        <v>0</v>
      </c>
      <c r="K70" s="19">
        <v>0</v>
      </c>
      <c r="L70" s="79" t="s">
        <v>166</v>
      </c>
      <c r="M70" s="79" t="s">
        <v>166</v>
      </c>
      <c r="N70" s="80" t="s">
        <v>166</v>
      </c>
      <c r="P70" s="97">
        <v>0</v>
      </c>
      <c r="Q70" s="18">
        <v>2379</v>
      </c>
      <c r="R70" s="19">
        <v>5605</v>
      </c>
      <c r="S70" s="79" t="s">
        <v>166</v>
      </c>
      <c r="T70" s="79">
        <v>6.5523940889087445E-2</v>
      </c>
      <c r="U70" s="80">
        <v>0.14520774292763161</v>
      </c>
    </row>
    <row r="71" spans="1:21" x14ac:dyDescent="0.25">
      <c r="A71" s="17" t="s">
        <v>184</v>
      </c>
      <c r="B71" s="18">
        <v>50</v>
      </c>
      <c r="C71" s="18">
        <v>1052</v>
      </c>
      <c r="D71" s="19">
        <v>801</v>
      </c>
      <c r="E71" s="27">
        <v>9.9022215039810892E-4</v>
      </c>
      <c r="F71" s="27">
        <v>2.0755393738894779E-2</v>
      </c>
      <c r="G71" s="28">
        <v>1.5144425064874293E-2</v>
      </c>
      <c r="I71" s="97">
        <v>50</v>
      </c>
      <c r="J71" s="18">
        <v>1052</v>
      </c>
      <c r="K71" s="19">
        <v>801</v>
      </c>
      <c r="L71" s="79">
        <v>3.3823640830816853E-3</v>
      </c>
      <c r="M71" s="79">
        <v>7.316591414272082E-2</v>
      </c>
      <c r="N71" s="80">
        <v>5.6049732416758098E-2</v>
      </c>
      <c r="P71" s="97">
        <v>0</v>
      </c>
      <c r="Q71" s="18">
        <v>0</v>
      </c>
      <c r="R71" s="19">
        <v>0</v>
      </c>
      <c r="S71" s="79" t="s">
        <v>166</v>
      </c>
      <c r="T71" s="79" t="s">
        <v>166</v>
      </c>
      <c r="U71" s="80" t="s">
        <v>166</v>
      </c>
    </row>
    <row r="72" spans="1:21" x14ac:dyDescent="0.25">
      <c r="A72" s="17" t="s">
        <v>185</v>
      </c>
      <c r="B72" s="18">
        <v>8843</v>
      </c>
      <c r="C72" s="18">
        <v>11058</v>
      </c>
      <c r="D72" s="19">
        <v>7879</v>
      </c>
      <c r="E72" s="27">
        <v>0.17513068951940955</v>
      </c>
      <c r="F72" s="27">
        <v>0.21816838779914302</v>
      </c>
      <c r="G72" s="28">
        <v>0.14896744704886961</v>
      </c>
      <c r="I72" s="97">
        <v>6725</v>
      </c>
      <c r="J72" s="18">
        <v>7339</v>
      </c>
      <c r="K72" s="19">
        <v>5251</v>
      </c>
      <c r="L72" s="79">
        <v>0.45492796917448669</v>
      </c>
      <c r="M72" s="79">
        <v>0.51042266529793545</v>
      </c>
      <c r="N72" s="80">
        <v>0.36743713473208089</v>
      </c>
      <c r="P72" s="97">
        <v>2118</v>
      </c>
      <c r="Q72" s="18">
        <v>3719</v>
      </c>
      <c r="R72" s="19">
        <v>2628</v>
      </c>
      <c r="S72" s="79">
        <v>5.93091907403736E-2</v>
      </c>
      <c r="T72" s="79">
        <v>0.10243107867444985</v>
      </c>
      <c r="U72" s="80">
        <v>6.8083130849922555E-2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97" t="s">
        <v>5</v>
      </c>
      <c r="J73" s="18" t="s">
        <v>5</v>
      </c>
      <c r="K73" s="19" t="s">
        <v>5</v>
      </c>
      <c r="L73" s="79" t="s">
        <v>5</v>
      </c>
      <c r="M73" s="79" t="s">
        <v>5</v>
      </c>
      <c r="N73" s="80" t="s">
        <v>5</v>
      </c>
      <c r="P73" s="97" t="s">
        <v>5</v>
      </c>
      <c r="Q73" s="18" t="s">
        <v>5</v>
      </c>
      <c r="R73" s="19" t="s">
        <v>5</v>
      </c>
      <c r="S73" s="79" t="s">
        <v>5</v>
      </c>
      <c r="T73" s="79" t="s">
        <v>5</v>
      </c>
      <c r="U73" s="80" t="s">
        <v>5</v>
      </c>
    </row>
    <row r="74" spans="1:21" ht="13.8" thickBot="1" x14ac:dyDescent="0.3">
      <c r="A74" s="20" t="s">
        <v>4</v>
      </c>
      <c r="B74" s="21">
        <v>5049372</v>
      </c>
      <c r="C74" s="21">
        <v>5068562</v>
      </c>
      <c r="D74" s="22">
        <v>5289075</v>
      </c>
      <c r="E74" s="23">
        <v>100</v>
      </c>
      <c r="F74" s="23">
        <v>100</v>
      </c>
      <c r="G74" s="48">
        <v>100</v>
      </c>
      <c r="I74" s="98">
        <v>1478256</v>
      </c>
      <c r="J74" s="21">
        <v>1437828</v>
      </c>
      <c r="K74" s="22">
        <v>1429088</v>
      </c>
      <c r="L74" s="83">
        <v>100</v>
      </c>
      <c r="M74" s="83">
        <v>100</v>
      </c>
      <c r="N74" s="84">
        <v>100</v>
      </c>
      <c r="P74" s="98">
        <v>3571116</v>
      </c>
      <c r="Q74" s="21">
        <v>3630734</v>
      </c>
      <c r="R74" s="22">
        <v>3859987</v>
      </c>
      <c r="S74" s="83">
        <v>100</v>
      </c>
      <c r="T74" s="83">
        <v>100</v>
      </c>
      <c r="U74" s="84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61" t="str">
        <f>+Innhold!B54</f>
        <v>Finans Norge / Skadestatistikk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4">
        <f>Innhold!H32</f>
        <v>12</v>
      </c>
    </row>
    <row r="77" spans="1:21" ht="12.75" customHeight="1" x14ac:dyDescent="0.25">
      <c r="A77" s="63" t="str">
        <f>+Innhold!B55</f>
        <v>Premiestatistikk skadeforsikring 4. kvartal 2017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3"/>
    </row>
    <row r="78" spans="1:21" ht="12.75" customHeight="1" x14ac:dyDescent="0.25"/>
    <row r="79" spans="1:21" ht="12.75" customHeight="1" x14ac:dyDescent="0.25"/>
    <row r="82" ht="12.75" customHeight="1" x14ac:dyDescent="0.25"/>
    <row r="83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71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120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157</v>
      </c>
      <c r="C6" s="15" t="s">
        <v>155</v>
      </c>
      <c r="D6" s="66" t="s">
        <v>156</v>
      </c>
      <c r="E6" s="15" t="s">
        <v>157</v>
      </c>
      <c r="F6" s="15" t="s">
        <v>155</v>
      </c>
      <c r="G6" s="16" t="s">
        <v>156</v>
      </c>
    </row>
    <row r="7" spans="1:7" x14ac:dyDescent="0.25">
      <c r="A7" s="17" t="s">
        <v>83</v>
      </c>
      <c r="B7" s="18">
        <v>418588</v>
      </c>
      <c r="C7" s="18">
        <v>403641</v>
      </c>
      <c r="D7" s="19">
        <v>403698</v>
      </c>
      <c r="E7" s="27">
        <v>16.527035665228308</v>
      </c>
      <c r="F7" s="27">
        <v>16.95241207144489</v>
      </c>
      <c r="G7" s="28">
        <v>17.919817187662296</v>
      </c>
    </row>
    <row r="8" spans="1:7" x14ac:dyDescent="0.25">
      <c r="A8" s="17" t="s">
        <v>158</v>
      </c>
      <c r="B8" s="18">
        <v>82611</v>
      </c>
      <c r="C8" s="18">
        <v>72306</v>
      </c>
      <c r="D8" s="19">
        <v>67557</v>
      </c>
      <c r="E8" s="27">
        <v>3.2617154417713259</v>
      </c>
      <c r="F8" s="27">
        <v>3.0367606542395205</v>
      </c>
      <c r="G8" s="28">
        <v>2.9987988291913803</v>
      </c>
    </row>
    <row r="9" spans="1:7" x14ac:dyDescent="0.25">
      <c r="A9" s="17" t="s">
        <v>84</v>
      </c>
      <c r="B9" s="18">
        <v>596312</v>
      </c>
      <c r="C9" s="18">
        <v>544825</v>
      </c>
      <c r="D9" s="19">
        <v>516517</v>
      </c>
      <c r="E9" s="27">
        <v>23.544080794489144</v>
      </c>
      <c r="F9" s="27">
        <v>22.881961710591746</v>
      </c>
      <c r="G9" s="28">
        <v>22.92775840930539</v>
      </c>
    </row>
    <row r="10" spans="1:7" x14ac:dyDescent="0.25">
      <c r="A10" s="17" t="s">
        <v>86</v>
      </c>
      <c r="B10" s="18">
        <v>337600</v>
      </c>
      <c r="C10" s="18">
        <v>337071</v>
      </c>
      <c r="D10" s="19">
        <v>299421</v>
      </c>
      <c r="E10" s="27">
        <v>13.329400844221709</v>
      </c>
      <c r="F10" s="27">
        <v>14.156556170790383</v>
      </c>
      <c r="G10" s="28">
        <v>13.291048214623389</v>
      </c>
    </row>
    <row r="11" spans="1:7" x14ac:dyDescent="0.25">
      <c r="A11" s="17" t="s">
        <v>159</v>
      </c>
      <c r="B11" s="18">
        <v>105156</v>
      </c>
      <c r="C11" s="18">
        <v>102008</v>
      </c>
      <c r="D11" s="19">
        <v>99028</v>
      </c>
      <c r="E11" s="27">
        <v>4.1518556729116645</v>
      </c>
      <c r="F11" s="27">
        <v>4.2842071310494978</v>
      </c>
      <c r="G11" s="28">
        <v>4.3957702452323817</v>
      </c>
    </row>
    <row r="12" spans="1:7" x14ac:dyDescent="0.25">
      <c r="A12" s="17" t="s">
        <v>160</v>
      </c>
      <c r="B12" s="18">
        <v>154</v>
      </c>
      <c r="C12" s="18">
        <v>164</v>
      </c>
      <c r="D12" s="19">
        <v>150</v>
      </c>
      <c r="E12" s="27">
        <v>6.0803546505039784E-3</v>
      </c>
      <c r="F12" s="27">
        <v>6.8877928151921189E-3</v>
      </c>
      <c r="G12" s="28">
        <v>6.6583747706189895E-3</v>
      </c>
    </row>
    <row r="13" spans="1:7" x14ac:dyDescent="0.25">
      <c r="A13" s="17" t="s">
        <v>161</v>
      </c>
      <c r="B13" s="18">
        <v>67657</v>
      </c>
      <c r="C13" s="18">
        <v>58347</v>
      </c>
      <c r="D13" s="19">
        <v>59730</v>
      </c>
      <c r="E13" s="27">
        <v>2.6712893155139459</v>
      </c>
      <c r="F13" s="27">
        <v>2.4505002889513086</v>
      </c>
      <c r="G13" s="28">
        <v>2.6513648336604816</v>
      </c>
    </row>
    <row r="14" spans="1:7" x14ac:dyDescent="0.25">
      <c r="A14" s="17" t="s">
        <v>162</v>
      </c>
      <c r="B14" s="18">
        <v>295438</v>
      </c>
      <c r="C14" s="18">
        <v>270537</v>
      </c>
      <c r="D14" s="19">
        <v>245951</v>
      </c>
      <c r="E14" s="27">
        <v>11.664726085945418</v>
      </c>
      <c r="F14" s="27">
        <v>11.362212224656282</v>
      </c>
      <c r="G14" s="28">
        <v>10.917559554723407</v>
      </c>
    </row>
    <row r="15" spans="1:7" x14ac:dyDescent="0.25">
      <c r="A15" s="17" t="s">
        <v>163</v>
      </c>
      <c r="B15" s="18">
        <v>90304</v>
      </c>
      <c r="C15" s="18">
        <v>99765</v>
      </c>
      <c r="D15" s="19">
        <v>114846</v>
      </c>
      <c r="E15" s="27">
        <v>3.5654567945396836</v>
      </c>
      <c r="F15" s="27">
        <v>4.1900039646807423</v>
      </c>
      <c r="G15" s="28">
        <v>5.097918059376723</v>
      </c>
    </row>
    <row r="16" spans="1:7" x14ac:dyDescent="0.25">
      <c r="A16" s="17" t="s">
        <v>164</v>
      </c>
      <c r="B16" s="18">
        <v>172077</v>
      </c>
      <c r="C16" s="18">
        <v>147282</v>
      </c>
      <c r="D16" s="19">
        <v>119924</v>
      </c>
      <c r="E16" s="27">
        <v>6.7940856311348901</v>
      </c>
      <c r="F16" s="27">
        <v>6.1856579354093029</v>
      </c>
      <c r="G16" s="28">
        <v>5.3233262399447447</v>
      </c>
    </row>
    <row r="17" spans="1:7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</row>
    <row r="18" spans="1:7" x14ac:dyDescent="0.25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</row>
    <row r="19" spans="1:7" x14ac:dyDescent="0.25">
      <c r="A19" s="17" t="s">
        <v>168</v>
      </c>
      <c r="B19" s="18">
        <v>58838</v>
      </c>
      <c r="C19" s="18">
        <v>67023</v>
      </c>
      <c r="D19" s="19">
        <v>61912</v>
      </c>
      <c r="E19" s="27">
        <v>2.3230903047165783</v>
      </c>
      <c r="F19" s="27">
        <v>2.8148813283696428</v>
      </c>
      <c r="G19" s="28">
        <v>2.7482219919904192</v>
      </c>
    </row>
    <row r="20" spans="1:7" x14ac:dyDescent="0.25">
      <c r="A20" s="17" t="s">
        <v>169</v>
      </c>
      <c r="B20" s="18">
        <v>63483</v>
      </c>
      <c r="C20" s="18">
        <v>65997</v>
      </c>
      <c r="D20" s="19">
        <v>67321</v>
      </c>
      <c r="E20" s="27">
        <v>2.5064880147918447</v>
      </c>
      <c r="F20" s="27">
        <v>2.7717906245380139</v>
      </c>
      <c r="G20" s="28">
        <v>2.98832298621894</v>
      </c>
    </row>
    <row r="21" spans="1:7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</row>
    <row r="22" spans="1:7" x14ac:dyDescent="0.25">
      <c r="A22" s="17" t="s">
        <v>171</v>
      </c>
      <c r="B22" s="18">
        <v>23665</v>
      </c>
      <c r="C22" s="18">
        <v>27586</v>
      </c>
      <c r="D22" s="19">
        <v>21268</v>
      </c>
      <c r="E22" s="27">
        <v>0.93436099223491331</v>
      </c>
      <c r="F22" s="27">
        <v>1.158577149999328</v>
      </c>
      <c r="G22" s="28">
        <v>0.94406876414349772</v>
      </c>
    </row>
    <row r="23" spans="1:7" x14ac:dyDescent="0.25">
      <c r="A23" s="17" t="s">
        <v>172</v>
      </c>
      <c r="B23" s="18">
        <v>8203</v>
      </c>
      <c r="C23" s="18">
        <v>0</v>
      </c>
      <c r="D23" s="19">
        <v>0</v>
      </c>
      <c r="E23" s="27">
        <v>0.3238775921953515</v>
      </c>
      <c r="F23" s="27" t="s">
        <v>166</v>
      </c>
      <c r="G23" s="28" t="s">
        <v>166</v>
      </c>
    </row>
    <row r="24" spans="1:7" x14ac:dyDescent="0.25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</row>
    <row r="25" spans="1:7" x14ac:dyDescent="0.25">
      <c r="A25" s="17" t="s">
        <v>174</v>
      </c>
      <c r="B25" s="18">
        <v>23684</v>
      </c>
      <c r="C25" s="18">
        <v>20654</v>
      </c>
      <c r="D25" s="19">
        <v>12068</v>
      </c>
      <c r="E25" s="27">
        <v>0.93511116586062482</v>
      </c>
      <c r="F25" s="27">
        <v>0.86744190734742699</v>
      </c>
      <c r="G25" s="28">
        <v>0.53568844487886635</v>
      </c>
    </row>
    <row r="26" spans="1:7" x14ac:dyDescent="0.25">
      <c r="A26" s="17" t="s">
        <v>175</v>
      </c>
      <c r="B26" s="18">
        <v>0</v>
      </c>
      <c r="C26" s="18">
        <v>0</v>
      </c>
      <c r="D26" s="19">
        <v>0</v>
      </c>
      <c r="E26" s="27" t="s">
        <v>166</v>
      </c>
      <c r="F26" s="27" t="s">
        <v>166</v>
      </c>
      <c r="G26" s="28" t="s">
        <v>166</v>
      </c>
    </row>
    <row r="27" spans="1:7" x14ac:dyDescent="0.25">
      <c r="A27" s="17" t="s">
        <v>176</v>
      </c>
      <c r="B27" s="18">
        <v>39918</v>
      </c>
      <c r="C27" s="18">
        <v>42879</v>
      </c>
      <c r="D27" s="19">
        <v>45104</v>
      </c>
      <c r="E27" s="27">
        <v>1.5760753047975182</v>
      </c>
      <c r="F27" s="27">
        <v>1.8008638300159932</v>
      </c>
      <c r="G27" s="28">
        <v>2.0021289043599926</v>
      </c>
    </row>
    <row r="28" spans="1:7" x14ac:dyDescent="0.25">
      <c r="A28" s="17" t="s">
        <v>177</v>
      </c>
      <c r="B28" s="18">
        <v>50790</v>
      </c>
      <c r="C28" s="18">
        <v>43673</v>
      </c>
      <c r="D28" s="19">
        <v>39923</v>
      </c>
      <c r="E28" s="27">
        <v>2.005332549994137</v>
      </c>
      <c r="F28" s="27">
        <v>1.8342108269383257</v>
      </c>
      <c r="G28" s="28">
        <v>1.7721486397828128</v>
      </c>
    </row>
    <row r="29" spans="1:7" x14ac:dyDescent="0.25">
      <c r="A29" s="17" t="s">
        <v>178</v>
      </c>
      <c r="B29" s="18">
        <v>49037</v>
      </c>
      <c r="C29" s="18">
        <v>37483</v>
      </c>
      <c r="D29" s="19">
        <v>40078</v>
      </c>
      <c r="E29" s="27">
        <v>1.9361191623166467</v>
      </c>
      <c r="F29" s="27">
        <v>1.5742386469015013</v>
      </c>
      <c r="G29" s="28">
        <v>1.779028960379119</v>
      </c>
    </row>
    <row r="30" spans="1:7" x14ac:dyDescent="0.25">
      <c r="A30" s="17" t="s">
        <v>179</v>
      </c>
      <c r="B30" s="18">
        <v>0</v>
      </c>
      <c r="C30" s="18">
        <v>0</v>
      </c>
      <c r="D30" s="19">
        <v>2109</v>
      </c>
      <c r="E30" s="27" t="s">
        <v>166</v>
      </c>
      <c r="F30" s="27" t="s">
        <v>166</v>
      </c>
      <c r="G30" s="28">
        <v>9.3616749274902988E-2</v>
      </c>
    </row>
    <row r="31" spans="1:7" x14ac:dyDescent="0.25">
      <c r="A31" s="17" t="s">
        <v>180</v>
      </c>
      <c r="B31" s="18">
        <v>853</v>
      </c>
      <c r="C31" s="18">
        <v>1581</v>
      </c>
      <c r="D31" s="19">
        <v>780</v>
      </c>
      <c r="E31" s="27">
        <v>3.3678847512207101E-2</v>
      </c>
      <c r="F31" s="27">
        <v>6.6400002687919152E-2</v>
      </c>
      <c r="G31" s="28">
        <v>3.462354880721874E-2</v>
      </c>
    </row>
    <row r="32" spans="1:7" x14ac:dyDescent="0.25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</row>
    <row r="33" spans="1:7" x14ac:dyDescent="0.25">
      <c r="A33" s="17" t="s">
        <v>182</v>
      </c>
      <c r="B33" s="18">
        <v>242</v>
      </c>
      <c r="C33" s="18">
        <v>304</v>
      </c>
      <c r="D33" s="19">
        <v>311</v>
      </c>
      <c r="E33" s="27">
        <v>9.5548430222205383E-3</v>
      </c>
      <c r="F33" s="27">
        <v>1.2767615950112221E-2</v>
      </c>
      <c r="G33" s="28">
        <v>1.3805030357750037E-2</v>
      </c>
    </row>
    <row r="34" spans="1:7" x14ac:dyDescent="0.25">
      <c r="A34" s="17" t="s">
        <v>183</v>
      </c>
      <c r="B34" s="18">
        <v>6323</v>
      </c>
      <c r="C34" s="18">
        <v>5681</v>
      </c>
      <c r="D34" s="19">
        <v>11011</v>
      </c>
      <c r="E34" s="27">
        <v>0.24964988607231595</v>
      </c>
      <c r="F34" s="27">
        <v>0.23859482306772212</v>
      </c>
      <c r="G34" s="28">
        <v>0.48876909732857127</v>
      </c>
    </row>
    <row r="35" spans="1:7" x14ac:dyDescent="0.25">
      <c r="A35" s="17" t="s">
        <v>184</v>
      </c>
      <c r="B35" s="18">
        <v>0</v>
      </c>
      <c r="C35" s="18">
        <v>0</v>
      </c>
      <c r="D35" s="19">
        <v>0</v>
      </c>
      <c r="E35" s="27" t="s">
        <v>166</v>
      </c>
      <c r="F35" s="27" t="s">
        <v>166</v>
      </c>
      <c r="G35" s="28" t="s">
        <v>166</v>
      </c>
    </row>
    <row r="36" spans="1:7" x14ac:dyDescent="0.25">
      <c r="A36" s="17" t="s">
        <v>185</v>
      </c>
      <c r="B36" s="18">
        <v>41814</v>
      </c>
      <c r="C36" s="18">
        <v>32217</v>
      </c>
      <c r="D36" s="19">
        <v>24095</v>
      </c>
      <c r="E36" s="27">
        <v>1.6509347360790478</v>
      </c>
      <c r="F36" s="27">
        <v>1.3530732995551493</v>
      </c>
      <c r="G36" s="28">
        <v>1.0695569339870969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2532747</v>
      </c>
      <c r="C38" s="21">
        <v>2381024</v>
      </c>
      <c r="D38" s="22">
        <v>2252802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121</v>
      </c>
      <c r="B40" s="6"/>
      <c r="C40" s="6"/>
      <c r="D40" s="6"/>
      <c r="E40" s="6"/>
      <c r="F40" s="6"/>
    </row>
    <row r="41" spans="1:7" x14ac:dyDescent="0.25">
      <c r="A41" s="7"/>
      <c r="B41" s="88"/>
      <c r="C41" s="87" t="s">
        <v>32</v>
      </c>
      <c r="D41" s="89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157</v>
      </c>
      <c r="C42" s="15" t="s">
        <v>155</v>
      </c>
      <c r="D42" s="66" t="s">
        <v>156</v>
      </c>
      <c r="E42" s="15" t="s">
        <v>157</v>
      </c>
      <c r="F42" s="15" t="s">
        <v>155</v>
      </c>
      <c r="G42" s="16" t="s">
        <v>156</v>
      </c>
    </row>
    <row r="43" spans="1:7" x14ac:dyDescent="0.25">
      <c r="A43" s="17" t="s">
        <v>83</v>
      </c>
      <c r="B43" s="18">
        <v>196937</v>
      </c>
      <c r="C43" s="18">
        <v>164284</v>
      </c>
      <c r="D43" s="19">
        <v>211865</v>
      </c>
      <c r="E43" s="27">
        <v>11.453454728387774</v>
      </c>
      <c r="F43" s="27">
        <v>9.4914776371025233</v>
      </c>
      <c r="G43" s="28">
        <v>11.712334257465152</v>
      </c>
    </row>
    <row r="44" spans="1:7" x14ac:dyDescent="0.25">
      <c r="A44" s="17" t="s">
        <v>158</v>
      </c>
      <c r="B44" s="18">
        <v>109483</v>
      </c>
      <c r="C44" s="18">
        <v>103018</v>
      </c>
      <c r="D44" s="19">
        <v>101521</v>
      </c>
      <c r="E44" s="27">
        <v>6.367308245926762</v>
      </c>
      <c r="F44" s="27">
        <v>5.9518458475507519</v>
      </c>
      <c r="G44" s="28">
        <v>5.6122903082251421</v>
      </c>
    </row>
    <row r="45" spans="1:7" x14ac:dyDescent="0.25">
      <c r="A45" s="17" t="s">
        <v>84</v>
      </c>
      <c r="B45" s="18">
        <v>321669</v>
      </c>
      <c r="C45" s="18">
        <v>299776</v>
      </c>
      <c r="D45" s="19">
        <v>303868</v>
      </c>
      <c r="E45" s="27">
        <v>18.707613749705576</v>
      </c>
      <c r="F45" s="27">
        <v>17.31950281305572</v>
      </c>
      <c r="G45" s="28">
        <v>16.798449890956132</v>
      </c>
    </row>
    <row r="46" spans="1:7" x14ac:dyDescent="0.25">
      <c r="A46" s="17" t="s">
        <v>86</v>
      </c>
      <c r="B46" s="18">
        <v>209977</v>
      </c>
      <c r="C46" s="18">
        <v>233355</v>
      </c>
      <c r="D46" s="19">
        <v>226213</v>
      </c>
      <c r="E46" s="27">
        <v>12.211834563858897</v>
      </c>
      <c r="F46" s="27">
        <v>13.482041854386669</v>
      </c>
      <c r="G46" s="28">
        <v>12.505521296032683</v>
      </c>
    </row>
    <row r="47" spans="1:7" x14ac:dyDescent="0.25">
      <c r="A47" s="17" t="s">
        <v>159</v>
      </c>
      <c r="B47" s="18">
        <v>44734</v>
      </c>
      <c r="C47" s="18">
        <v>46872</v>
      </c>
      <c r="D47" s="19">
        <v>48383</v>
      </c>
      <c r="E47" s="27">
        <v>2.6016383098132838</v>
      </c>
      <c r="F47" s="27">
        <v>2.708021108606252</v>
      </c>
      <c r="G47" s="28">
        <v>2.6747120495548411</v>
      </c>
    </row>
    <row r="48" spans="1:7" x14ac:dyDescent="0.25">
      <c r="A48" s="17" t="s">
        <v>160</v>
      </c>
      <c r="B48" s="18">
        <v>168</v>
      </c>
      <c r="C48" s="18">
        <v>178</v>
      </c>
      <c r="D48" s="19">
        <v>165</v>
      </c>
      <c r="E48" s="27">
        <v>9.7705377576034272E-3</v>
      </c>
      <c r="F48" s="27">
        <v>1.0283916993768408E-2</v>
      </c>
      <c r="G48" s="28">
        <v>9.1215403794007981E-3</v>
      </c>
    </row>
    <row r="49" spans="1:7" x14ac:dyDescent="0.25">
      <c r="A49" s="17" t="s">
        <v>161</v>
      </c>
      <c r="B49" s="18">
        <v>60888</v>
      </c>
      <c r="C49" s="18">
        <v>52469</v>
      </c>
      <c r="D49" s="19">
        <v>60163</v>
      </c>
      <c r="E49" s="27">
        <v>3.5411220415771276</v>
      </c>
      <c r="F49" s="27">
        <v>3.0313867457642396</v>
      </c>
      <c r="G49" s="28">
        <v>3.3259347505811525</v>
      </c>
    </row>
    <row r="50" spans="1:7" x14ac:dyDescent="0.25">
      <c r="A50" s="17" t="s">
        <v>162</v>
      </c>
      <c r="B50" s="18">
        <v>299010</v>
      </c>
      <c r="C50" s="18">
        <v>303265</v>
      </c>
      <c r="D50" s="19">
        <v>288900</v>
      </c>
      <c r="E50" s="27">
        <v>17.389812469648813</v>
      </c>
      <c r="F50" s="27">
        <v>17.521079141096497</v>
      </c>
      <c r="G50" s="28">
        <v>15.970987973387215</v>
      </c>
    </row>
    <row r="51" spans="1:7" x14ac:dyDescent="0.25">
      <c r="A51" s="17" t="s">
        <v>163</v>
      </c>
      <c r="B51" s="18">
        <v>167773</v>
      </c>
      <c r="C51" s="18">
        <v>221090</v>
      </c>
      <c r="D51" s="19">
        <v>278645</v>
      </c>
      <c r="E51" s="27">
        <v>9.7573359000380933</v>
      </c>
      <c r="F51" s="27">
        <v>12.773433753664367</v>
      </c>
      <c r="G51" s="28">
        <v>15.404070418291729</v>
      </c>
    </row>
    <row r="52" spans="1:7" x14ac:dyDescent="0.25">
      <c r="A52" s="17" t="s">
        <v>164</v>
      </c>
      <c r="B52" s="18">
        <v>113333</v>
      </c>
      <c r="C52" s="18">
        <v>104314</v>
      </c>
      <c r="D52" s="19">
        <v>91728</v>
      </c>
      <c r="E52" s="27">
        <v>6.5912164028718401</v>
      </c>
      <c r="F52" s="27">
        <v>6.0267220072357182</v>
      </c>
      <c r="G52" s="28">
        <v>5.0709130661919781</v>
      </c>
    </row>
    <row r="53" spans="1:7" x14ac:dyDescent="0.25">
      <c r="A53" s="17" t="s">
        <v>165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</row>
    <row r="54" spans="1:7" x14ac:dyDescent="0.25">
      <c r="A54" s="17" t="s">
        <v>167</v>
      </c>
      <c r="B54" s="18">
        <v>0</v>
      </c>
      <c r="C54" s="18">
        <v>0</v>
      </c>
      <c r="D54" s="19">
        <v>0</v>
      </c>
      <c r="E54" s="27" t="s">
        <v>166</v>
      </c>
      <c r="F54" s="27" t="s">
        <v>166</v>
      </c>
      <c r="G54" s="28" t="s">
        <v>166</v>
      </c>
    </row>
    <row r="55" spans="1:7" x14ac:dyDescent="0.25">
      <c r="A55" s="17" t="s">
        <v>168</v>
      </c>
      <c r="B55" s="18">
        <v>39462</v>
      </c>
      <c r="C55" s="18">
        <v>39884</v>
      </c>
      <c r="D55" s="19">
        <v>39944</v>
      </c>
      <c r="E55" s="27">
        <v>2.2950295297056336</v>
      </c>
      <c r="F55" s="27">
        <v>2.3042907043789844</v>
      </c>
      <c r="G55" s="28">
        <v>2.2081867206956693</v>
      </c>
    </row>
    <row r="56" spans="1:7" x14ac:dyDescent="0.25">
      <c r="A56" s="17" t="s">
        <v>169</v>
      </c>
      <c r="B56" s="18">
        <v>19132</v>
      </c>
      <c r="C56" s="18">
        <v>19984</v>
      </c>
      <c r="D56" s="19">
        <v>21022</v>
      </c>
      <c r="E56" s="27">
        <v>1.112678145109933</v>
      </c>
      <c r="F56" s="27">
        <v>1.1545718944015049</v>
      </c>
      <c r="G56" s="28">
        <v>1.162139526398567</v>
      </c>
    </row>
    <row r="57" spans="1:7" x14ac:dyDescent="0.25">
      <c r="A57" s="17" t="s">
        <v>170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</row>
    <row r="58" spans="1:7" x14ac:dyDescent="0.25">
      <c r="A58" s="17" t="s">
        <v>171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</row>
    <row r="59" spans="1:7" x14ac:dyDescent="0.25">
      <c r="A59" s="17" t="s">
        <v>172</v>
      </c>
      <c r="B59" s="18">
        <v>2268</v>
      </c>
      <c r="C59" s="18">
        <v>0</v>
      </c>
      <c r="D59" s="19">
        <v>0</v>
      </c>
      <c r="E59" s="27">
        <v>0.13190225972764627</v>
      </c>
      <c r="F59" s="27" t="s">
        <v>166</v>
      </c>
      <c r="G59" s="28" t="s">
        <v>166</v>
      </c>
    </row>
    <row r="60" spans="1:7" x14ac:dyDescent="0.25">
      <c r="A60" s="17" t="s">
        <v>173</v>
      </c>
      <c r="B60" s="18">
        <v>0</v>
      </c>
      <c r="C60" s="18">
        <v>0</v>
      </c>
      <c r="D60" s="19">
        <v>0</v>
      </c>
      <c r="E60" s="27" t="s">
        <v>166</v>
      </c>
      <c r="F60" s="27" t="s">
        <v>166</v>
      </c>
      <c r="G60" s="28" t="s">
        <v>166</v>
      </c>
    </row>
    <row r="61" spans="1:7" x14ac:dyDescent="0.25">
      <c r="A61" s="17" t="s">
        <v>174</v>
      </c>
      <c r="B61" s="18">
        <v>27176</v>
      </c>
      <c r="C61" s="18">
        <v>24407</v>
      </c>
      <c r="D61" s="19">
        <v>14035</v>
      </c>
      <c r="E61" s="27">
        <v>1.5805007982180401</v>
      </c>
      <c r="F61" s="27">
        <v>1.4101098992522783</v>
      </c>
      <c r="G61" s="28">
        <v>0.77588375287812239</v>
      </c>
    </row>
    <row r="62" spans="1:7" x14ac:dyDescent="0.25">
      <c r="A62" s="17" t="s">
        <v>175</v>
      </c>
      <c r="B62" s="18">
        <v>0</v>
      </c>
      <c r="C62" s="18">
        <v>0</v>
      </c>
      <c r="D62" s="19">
        <v>0</v>
      </c>
      <c r="E62" s="27" t="s">
        <v>166</v>
      </c>
      <c r="F62" s="27" t="s">
        <v>166</v>
      </c>
      <c r="G62" s="28" t="s">
        <v>166</v>
      </c>
    </row>
    <row r="63" spans="1:7" x14ac:dyDescent="0.25">
      <c r="A63" s="17" t="s">
        <v>176</v>
      </c>
      <c r="B63" s="18">
        <v>13099</v>
      </c>
      <c r="C63" s="18">
        <v>14327</v>
      </c>
      <c r="D63" s="19">
        <v>16008</v>
      </c>
      <c r="E63" s="27">
        <v>0.7618111552788529</v>
      </c>
      <c r="F63" s="27">
        <v>0.82773976836921337</v>
      </c>
      <c r="G63" s="28">
        <v>0.88495526299059379</v>
      </c>
    </row>
    <row r="64" spans="1:7" x14ac:dyDescent="0.25">
      <c r="A64" s="17" t="s">
        <v>177</v>
      </c>
      <c r="B64" s="18">
        <v>30008</v>
      </c>
      <c r="C64" s="18">
        <v>27342</v>
      </c>
      <c r="D64" s="19">
        <v>27586</v>
      </c>
      <c r="E64" s="27">
        <v>1.7452041489890693</v>
      </c>
      <c r="F64" s="27">
        <v>1.5796789800203137</v>
      </c>
      <c r="G64" s="28">
        <v>1.5250109873100024</v>
      </c>
    </row>
    <row r="65" spans="1:7" x14ac:dyDescent="0.25">
      <c r="A65" s="17" t="s">
        <v>178</v>
      </c>
      <c r="B65" s="18">
        <v>31935</v>
      </c>
      <c r="C65" s="18">
        <v>54861</v>
      </c>
      <c r="D65" s="19">
        <v>58167</v>
      </c>
      <c r="E65" s="27">
        <v>1.8572745433872941</v>
      </c>
      <c r="F65" s="27">
        <v>3.1695841022198241</v>
      </c>
      <c r="G65" s="28">
        <v>3.2155917530218558</v>
      </c>
    </row>
    <row r="66" spans="1:7" x14ac:dyDescent="0.25">
      <c r="A66" s="17" t="s">
        <v>179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</row>
    <row r="67" spans="1:7" x14ac:dyDescent="0.25">
      <c r="A67" s="17" t="s">
        <v>180</v>
      </c>
      <c r="B67" s="18">
        <v>635</v>
      </c>
      <c r="C67" s="18">
        <v>1225</v>
      </c>
      <c r="D67" s="19">
        <v>290</v>
      </c>
      <c r="E67" s="27">
        <v>3.6930306405227237E-2</v>
      </c>
      <c r="F67" s="27">
        <v>7.0774147850372476E-2</v>
      </c>
      <c r="G67" s="28">
        <v>1.6031798242583221E-2</v>
      </c>
    </row>
    <row r="68" spans="1:7" x14ac:dyDescent="0.25">
      <c r="A68" s="17" t="s">
        <v>181</v>
      </c>
      <c r="B68" s="18">
        <v>0</v>
      </c>
      <c r="C68" s="18">
        <v>0</v>
      </c>
      <c r="D68" s="19">
        <v>0</v>
      </c>
      <c r="E68" s="27" t="s">
        <v>166</v>
      </c>
      <c r="F68" s="27" t="s">
        <v>166</v>
      </c>
      <c r="G68" s="28" t="s">
        <v>166</v>
      </c>
    </row>
    <row r="69" spans="1:7" x14ac:dyDescent="0.25">
      <c r="A69" s="17" t="s">
        <v>182</v>
      </c>
      <c r="B69" s="18">
        <v>61</v>
      </c>
      <c r="C69" s="18">
        <v>110</v>
      </c>
      <c r="D69" s="19">
        <v>190</v>
      </c>
      <c r="E69" s="27">
        <v>3.5476357334155301E-3</v>
      </c>
      <c r="F69" s="27">
        <v>6.3552296028905894E-3</v>
      </c>
      <c r="G69" s="28">
        <v>1.0503591952037282E-2</v>
      </c>
    </row>
    <row r="70" spans="1:7" x14ac:dyDescent="0.25">
      <c r="A70" s="17" t="s">
        <v>183</v>
      </c>
      <c r="B70" s="18">
        <v>8638</v>
      </c>
      <c r="C70" s="18">
        <v>5569</v>
      </c>
      <c r="D70" s="19">
        <v>9486</v>
      </c>
      <c r="E70" s="27">
        <v>0.50236848303677617</v>
      </c>
      <c r="F70" s="27">
        <v>0.32174794234997905</v>
      </c>
      <c r="G70" s="28">
        <v>0.52440564872118767</v>
      </c>
    </row>
    <row r="71" spans="1:7" x14ac:dyDescent="0.25">
      <c r="A71" s="17" t="s">
        <v>184</v>
      </c>
      <c r="B71" s="18">
        <v>0</v>
      </c>
      <c r="C71" s="18">
        <v>0</v>
      </c>
      <c r="D71" s="19">
        <v>0</v>
      </c>
      <c r="E71" s="27" t="s">
        <v>166</v>
      </c>
      <c r="F71" s="27" t="s">
        <v>166</v>
      </c>
      <c r="G71" s="28" t="s">
        <v>166</v>
      </c>
    </row>
    <row r="72" spans="1:7" x14ac:dyDescent="0.25">
      <c r="A72" s="17" t="s">
        <v>185</v>
      </c>
      <c r="B72" s="18">
        <v>23069</v>
      </c>
      <c r="C72" s="18">
        <v>14528</v>
      </c>
      <c r="D72" s="19">
        <v>10726</v>
      </c>
      <c r="E72" s="27">
        <v>1.341646044822342</v>
      </c>
      <c r="F72" s="27">
        <v>0.83935250609813172</v>
      </c>
      <c r="G72" s="28">
        <v>0.5929554067239573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1719455</v>
      </c>
      <c r="C74" s="21">
        <v>1730858</v>
      </c>
      <c r="D74" s="22">
        <v>1808905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tr">
        <f>+Innhold!B54</f>
        <v>Finans Norge / Skadestatistikk</v>
      </c>
      <c r="G76" s="174">
        <f>Innhold!H34</f>
        <v>13</v>
      </c>
    </row>
    <row r="77" spans="1:7" ht="12.75" customHeight="1" x14ac:dyDescent="0.25">
      <c r="A77" s="26" t="str">
        <f>+Innhold!B55</f>
        <v>Premiestatistikk skadeforsikring 4. kvartal 2017</v>
      </c>
      <c r="G77" s="173"/>
    </row>
    <row r="78" spans="1:7" ht="12.75" customHeight="1" x14ac:dyDescent="0.25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44140625" style="1"/>
    <col min="12" max="14" width="9.6640625" style="1" customWidth="1"/>
    <col min="15" max="15" width="6.6640625" style="1" customWidth="1"/>
    <col min="16" max="18" width="11.44140625" style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122</v>
      </c>
      <c r="B4" s="6"/>
      <c r="C4" s="6"/>
      <c r="D4" s="184" t="s">
        <v>107</v>
      </c>
      <c r="E4" s="184"/>
      <c r="F4" s="6"/>
      <c r="I4" s="184" t="s">
        <v>112</v>
      </c>
      <c r="J4" s="184"/>
      <c r="K4" s="184"/>
      <c r="L4" s="184"/>
      <c r="M4" s="184"/>
      <c r="N4" s="184"/>
      <c r="P4" s="184" t="s">
        <v>113</v>
      </c>
      <c r="Q4" s="184"/>
      <c r="R4" s="184"/>
      <c r="S4" s="184"/>
      <c r="T4" s="184"/>
      <c r="U4" s="184"/>
    </row>
    <row r="5" spans="1:21" x14ac:dyDescent="0.25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155</v>
      </c>
      <c r="D6" s="66" t="s">
        <v>156</v>
      </c>
      <c r="E6" s="15" t="s">
        <v>157</v>
      </c>
      <c r="F6" s="15" t="s">
        <v>155</v>
      </c>
      <c r="G6" s="16" t="s">
        <v>156</v>
      </c>
      <c r="I6" s="96" t="s">
        <v>157</v>
      </c>
      <c r="J6" s="15" t="s">
        <v>155</v>
      </c>
      <c r="K6" s="66" t="s">
        <v>156</v>
      </c>
      <c r="L6" s="15" t="s">
        <v>157</v>
      </c>
      <c r="M6" s="15" t="s">
        <v>155</v>
      </c>
      <c r="N6" s="16" t="s">
        <v>156</v>
      </c>
      <c r="P6" s="96" t="s">
        <v>157</v>
      </c>
      <c r="Q6" s="15" t="s">
        <v>155</v>
      </c>
      <c r="R6" s="66" t="s">
        <v>156</v>
      </c>
      <c r="S6" s="15" t="s">
        <v>157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249911</v>
      </c>
      <c r="C7" s="18">
        <v>261963</v>
      </c>
      <c r="D7" s="19">
        <v>277411</v>
      </c>
      <c r="E7" s="27">
        <v>18.607208617163295</v>
      </c>
      <c r="F7" s="27">
        <v>18.439463209130935</v>
      </c>
      <c r="G7" s="28">
        <v>18.531067030504239</v>
      </c>
      <c r="I7" s="97">
        <v>249911</v>
      </c>
      <c r="J7" s="18">
        <v>261963</v>
      </c>
      <c r="K7" s="19">
        <v>277411</v>
      </c>
      <c r="L7" s="79">
        <v>18.676165508830245</v>
      </c>
      <c r="M7" s="79">
        <v>18.516754021071083</v>
      </c>
      <c r="N7" s="80">
        <v>18.607859932775568</v>
      </c>
      <c r="P7" s="97">
        <v>0</v>
      </c>
      <c r="Q7" s="18">
        <v>0</v>
      </c>
      <c r="R7" s="19">
        <v>0</v>
      </c>
      <c r="S7" s="79" t="s">
        <v>166</v>
      </c>
      <c r="T7" s="79" t="s">
        <v>166</v>
      </c>
      <c r="U7" s="80" t="s">
        <v>166</v>
      </c>
    </row>
    <row r="8" spans="1:21" x14ac:dyDescent="0.25">
      <c r="A8" s="17" t="s">
        <v>158</v>
      </c>
      <c r="B8" s="18">
        <v>112968</v>
      </c>
      <c r="C8" s="18">
        <v>117311</v>
      </c>
      <c r="D8" s="19">
        <v>121043</v>
      </c>
      <c r="E8" s="27">
        <v>8.4110709135000192</v>
      </c>
      <c r="F8" s="27">
        <v>8.2574709731006255</v>
      </c>
      <c r="G8" s="28">
        <v>8.0856777365473054</v>
      </c>
      <c r="I8" s="97">
        <v>111352</v>
      </c>
      <c r="J8" s="18">
        <v>114795</v>
      </c>
      <c r="K8" s="19">
        <v>117836</v>
      </c>
      <c r="L8" s="79">
        <v>8.3214759724032383</v>
      </c>
      <c r="M8" s="79">
        <v>8.1142404761315721</v>
      </c>
      <c r="N8" s="80">
        <v>7.9040693521112777</v>
      </c>
      <c r="P8" s="97">
        <v>1616</v>
      </c>
      <c r="Q8" s="18">
        <v>2516</v>
      </c>
      <c r="R8" s="19">
        <v>3207</v>
      </c>
      <c r="S8" s="79">
        <v>32.587215164347654</v>
      </c>
      <c r="T8" s="79">
        <v>42.428330522765599</v>
      </c>
      <c r="U8" s="80">
        <v>51.910003237293623</v>
      </c>
    </row>
    <row r="9" spans="1:21" x14ac:dyDescent="0.25">
      <c r="A9" s="17" t="s">
        <v>84</v>
      </c>
      <c r="B9" s="18">
        <v>380150</v>
      </c>
      <c r="C9" s="18">
        <v>395240</v>
      </c>
      <c r="D9" s="19">
        <v>407745</v>
      </c>
      <c r="E9" s="27">
        <v>28.304197717645991</v>
      </c>
      <c r="F9" s="27">
        <v>27.820774074113178</v>
      </c>
      <c r="G9" s="28">
        <v>27.237383976673424</v>
      </c>
      <c r="I9" s="97">
        <v>380150</v>
      </c>
      <c r="J9" s="18">
        <v>395240</v>
      </c>
      <c r="K9" s="19">
        <v>407745</v>
      </c>
      <c r="L9" s="79">
        <v>28.40909090909091</v>
      </c>
      <c r="M9" s="79">
        <v>27.937387567282919</v>
      </c>
      <c r="N9" s="80">
        <v>27.350255931774779</v>
      </c>
      <c r="P9" s="97">
        <v>0</v>
      </c>
      <c r="Q9" s="18">
        <v>0</v>
      </c>
      <c r="R9" s="19">
        <v>0</v>
      </c>
      <c r="S9" s="79" t="s">
        <v>166</v>
      </c>
      <c r="T9" s="79" t="s">
        <v>166</v>
      </c>
      <c r="U9" s="80" t="s">
        <v>166</v>
      </c>
    </row>
    <row r="10" spans="1:21" x14ac:dyDescent="0.25">
      <c r="A10" s="17" t="s">
        <v>86</v>
      </c>
      <c r="B10" s="18">
        <v>127701</v>
      </c>
      <c r="C10" s="18">
        <v>113765</v>
      </c>
      <c r="D10" s="19">
        <v>126857</v>
      </c>
      <c r="E10" s="27">
        <v>9.5080214461162971</v>
      </c>
      <c r="F10" s="27">
        <v>8.0078695540468718</v>
      </c>
      <c r="G10" s="28">
        <v>8.4740531928751075</v>
      </c>
      <c r="I10" s="97">
        <v>127701</v>
      </c>
      <c r="J10" s="18">
        <v>113765</v>
      </c>
      <c r="K10" s="19">
        <v>126857</v>
      </c>
      <c r="L10" s="79">
        <v>9.5432574462233806</v>
      </c>
      <c r="M10" s="79">
        <v>8.0414353218093844</v>
      </c>
      <c r="N10" s="80">
        <v>8.5091697426998572</v>
      </c>
      <c r="P10" s="97">
        <v>0</v>
      </c>
      <c r="Q10" s="18">
        <v>0</v>
      </c>
      <c r="R10" s="19">
        <v>0</v>
      </c>
      <c r="S10" s="79" t="s">
        <v>166</v>
      </c>
      <c r="T10" s="79" t="s">
        <v>166</v>
      </c>
      <c r="U10" s="80" t="s">
        <v>166</v>
      </c>
    </row>
    <row r="11" spans="1:21" x14ac:dyDescent="0.25">
      <c r="A11" s="17" t="s">
        <v>159</v>
      </c>
      <c r="B11" s="18">
        <v>234492</v>
      </c>
      <c r="C11" s="18">
        <v>253987</v>
      </c>
      <c r="D11" s="19">
        <v>261007</v>
      </c>
      <c r="E11" s="27">
        <v>17.459181720916067</v>
      </c>
      <c r="F11" s="27">
        <v>17.878035990187694</v>
      </c>
      <c r="G11" s="28">
        <v>17.435279107284209</v>
      </c>
      <c r="I11" s="97">
        <v>234492</v>
      </c>
      <c r="J11" s="18">
        <v>253987</v>
      </c>
      <c r="K11" s="19">
        <v>261007</v>
      </c>
      <c r="L11" s="79">
        <v>17.52388411273062</v>
      </c>
      <c r="M11" s="79">
        <v>17.952973525077134</v>
      </c>
      <c r="N11" s="80">
        <v>17.507531054911134</v>
      </c>
      <c r="P11" s="97">
        <v>0</v>
      </c>
      <c r="Q11" s="18">
        <v>0</v>
      </c>
      <c r="R11" s="19">
        <v>0</v>
      </c>
      <c r="S11" s="79" t="s">
        <v>166</v>
      </c>
      <c r="T11" s="79" t="s">
        <v>166</v>
      </c>
      <c r="U11" s="80" t="s">
        <v>166</v>
      </c>
    </row>
    <row r="12" spans="1:21" x14ac:dyDescent="0.25">
      <c r="A12" s="17" t="s">
        <v>160</v>
      </c>
      <c r="B12" s="18">
        <v>12952</v>
      </c>
      <c r="C12" s="18">
        <v>14394</v>
      </c>
      <c r="D12" s="19">
        <v>15100</v>
      </c>
      <c r="E12" s="27">
        <v>0.96434557106129382</v>
      </c>
      <c r="F12" s="27">
        <v>1.0131874861420531</v>
      </c>
      <c r="G12" s="28">
        <v>1.0086806657292393</v>
      </c>
      <c r="I12" s="97">
        <v>12952</v>
      </c>
      <c r="J12" s="18">
        <v>14394</v>
      </c>
      <c r="K12" s="19">
        <v>15100</v>
      </c>
      <c r="L12" s="79">
        <v>0.96791936197434025</v>
      </c>
      <c r="M12" s="79">
        <v>1.0174343604986094</v>
      </c>
      <c r="N12" s="80">
        <v>1.012860647144169</v>
      </c>
      <c r="P12" s="97">
        <v>0</v>
      </c>
      <c r="Q12" s="18">
        <v>0</v>
      </c>
      <c r="R12" s="19">
        <v>0</v>
      </c>
      <c r="S12" s="79" t="s">
        <v>166</v>
      </c>
      <c r="T12" s="79" t="s">
        <v>166</v>
      </c>
      <c r="U12" s="80" t="s">
        <v>166</v>
      </c>
    </row>
    <row r="13" spans="1:21" x14ac:dyDescent="0.25">
      <c r="A13" s="17" t="s">
        <v>161</v>
      </c>
      <c r="B13" s="18">
        <v>5703</v>
      </c>
      <c r="C13" s="18">
        <v>6012</v>
      </c>
      <c r="D13" s="19">
        <v>6203</v>
      </c>
      <c r="E13" s="27">
        <v>0.42461880727011725</v>
      </c>
      <c r="F13" s="27">
        <v>0.4231821013398655</v>
      </c>
      <c r="G13" s="28">
        <v>0.41436067347804451</v>
      </c>
      <c r="I13" s="97">
        <v>5703</v>
      </c>
      <c r="J13" s="18">
        <v>6012</v>
      </c>
      <c r="K13" s="19">
        <v>6203</v>
      </c>
      <c r="L13" s="79">
        <v>0.42619241208613823</v>
      </c>
      <c r="M13" s="79">
        <v>0.42495591047086556</v>
      </c>
      <c r="N13" s="80">
        <v>0.41607778769770065</v>
      </c>
      <c r="P13" s="97">
        <v>0</v>
      </c>
      <c r="Q13" s="18">
        <v>0</v>
      </c>
      <c r="R13" s="19">
        <v>0</v>
      </c>
      <c r="S13" s="79" t="s">
        <v>166</v>
      </c>
      <c r="T13" s="79" t="s">
        <v>166</v>
      </c>
      <c r="U13" s="80" t="s">
        <v>166</v>
      </c>
    </row>
    <row r="14" spans="1:21" x14ac:dyDescent="0.25">
      <c r="A14" s="17" t="s">
        <v>162</v>
      </c>
      <c r="B14" s="18">
        <v>2744</v>
      </c>
      <c r="C14" s="18">
        <v>2737</v>
      </c>
      <c r="D14" s="19">
        <v>2156</v>
      </c>
      <c r="E14" s="27">
        <v>0.20430545452379481</v>
      </c>
      <c r="F14" s="27">
        <v>0.19265625604910377</v>
      </c>
      <c r="G14" s="28">
        <v>0.14402089505379073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2744</v>
      </c>
      <c r="Q14" s="18">
        <v>2737</v>
      </c>
      <c r="R14" s="19">
        <v>2156</v>
      </c>
      <c r="S14" s="79">
        <v>55.333736640451704</v>
      </c>
      <c r="T14" s="79">
        <v>46.155143338954467</v>
      </c>
      <c r="U14" s="80">
        <v>34.898025250890257</v>
      </c>
    </row>
    <row r="15" spans="1:21" x14ac:dyDescent="0.25">
      <c r="A15" s="17" t="s">
        <v>163</v>
      </c>
      <c r="B15" s="18">
        <v>2398</v>
      </c>
      <c r="C15" s="18">
        <v>3749</v>
      </c>
      <c r="D15" s="19">
        <v>3359</v>
      </c>
      <c r="E15" s="27">
        <v>0.17854390668661077</v>
      </c>
      <c r="F15" s="27">
        <v>0.26389050198322617</v>
      </c>
      <c r="G15" s="28">
        <v>0.22438134809168975</v>
      </c>
      <c r="I15" s="97">
        <v>2398</v>
      </c>
      <c r="J15" s="18">
        <v>3749</v>
      </c>
      <c r="K15" s="19">
        <v>3359</v>
      </c>
      <c r="L15" s="79">
        <v>0.17920557674602131</v>
      </c>
      <c r="M15" s="79">
        <v>0.2649966248095933</v>
      </c>
      <c r="N15" s="80">
        <v>0.22531118634154063</v>
      </c>
      <c r="P15" s="97">
        <v>0</v>
      </c>
      <c r="Q15" s="18">
        <v>0</v>
      </c>
      <c r="R15" s="19">
        <v>0</v>
      </c>
      <c r="S15" s="79" t="s">
        <v>166</v>
      </c>
      <c r="T15" s="79" t="s">
        <v>166</v>
      </c>
      <c r="U15" s="80" t="s">
        <v>166</v>
      </c>
    </row>
    <row r="16" spans="1:21" x14ac:dyDescent="0.25">
      <c r="A16" s="17" t="s">
        <v>164</v>
      </c>
      <c r="B16" s="18">
        <v>46030</v>
      </c>
      <c r="C16" s="18">
        <v>66237</v>
      </c>
      <c r="D16" s="19">
        <v>72707</v>
      </c>
      <c r="E16" s="27">
        <v>3.427179326432316</v>
      </c>
      <c r="F16" s="27">
        <v>4.6623940197020408</v>
      </c>
      <c r="G16" s="28">
        <v>4.8568308055083316</v>
      </c>
      <c r="I16" s="97">
        <v>46030</v>
      </c>
      <c r="J16" s="18">
        <v>66237</v>
      </c>
      <c r="K16" s="19">
        <v>72707</v>
      </c>
      <c r="L16" s="79">
        <v>3.4398801908337617</v>
      </c>
      <c r="M16" s="79">
        <v>4.6819368998434339</v>
      </c>
      <c r="N16" s="80">
        <v>4.8769575544311978</v>
      </c>
      <c r="P16" s="97">
        <v>0</v>
      </c>
      <c r="Q16" s="18">
        <v>0</v>
      </c>
      <c r="R16" s="19">
        <v>0</v>
      </c>
      <c r="S16" s="79" t="s">
        <v>166</v>
      </c>
      <c r="T16" s="79" t="s">
        <v>166</v>
      </c>
      <c r="U16" s="80" t="s">
        <v>166</v>
      </c>
    </row>
    <row r="17" spans="1:21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7">
        <v>0</v>
      </c>
      <c r="J17" s="18">
        <v>0</v>
      </c>
      <c r="K17" s="19">
        <v>0</v>
      </c>
      <c r="L17" s="79" t="s">
        <v>166</v>
      </c>
      <c r="M17" s="79" t="s">
        <v>166</v>
      </c>
      <c r="N17" s="80" t="s">
        <v>166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5">
      <c r="A18" s="17" t="s">
        <v>167</v>
      </c>
      <c r="B18" s="18">
        <v>9050</v>
      </c>
      <c r="C18" s="18">
        <v>11219</v>
      </c>
      <c r="D18" s="19">
        <v>14066</v>
      </c>
      <c r="E18" s="27">
        <v>0.67382083215755939</v>
      </c>
      <c r="F18" s="27">
        <v>0.78970059795940628</v>
      </c>
      <c r="G18" s="28">
        <v>0.93960942014221727</v>
      </c>
      <c r="I18" s="97">
        <v>8560</v>
      </c>
      <c r="J18" s="18">
        <v>10551</v>
      </c>
      <c r="K18" s="19">
        <v>13275</v>
      </c>
      <c r="L18" s="79">
        <v>0.6396996400942212</v>
      </c>
      <c r="M18" s="79">
        <v>0.74579338179941823</v>
      </c>
      <c r="N18" s="80">
        <v>0.89044537025422799</v>
      </c>
      <c r="P18" s="97">
        <v>490</v>
      </c>
      <c r="Q18" s="18">
        <v>668</v>
      </c>
      <c r="R18" s="19">
        <v>791</v>
      </c>
      <c r="S18" s="79">
        <v>9.881024400080662</v>
      </c>
      <c r="T18" s="79">
        <v>11.264755480607082</v>
      </c>
      <c r="U18" s="80">
        <v>12.803496277112334</v>
      </c>
    </row>
    <row r="19" spans="1:21" x14ac:dyDescent="0.25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0</v>
      </c>
      <c r="Q19" s="18">
        <v>0</v>
      </c>
      <c r="R19" s="19">
        <v>0</v>
      </c>
      <c r="S19" s="79" t="s">
        <v>166</v>
      </c>
      <c r="T19" s="79" t="s">
        <v>166</v>
      </c>
      <c r="U19" s="80" t="s">
        <v>166</v>
      </c>
    </row>
    <row r="20" spans="1:21" x14ac:dyDescent="0.25">
      <c r="A20" s="17" t="s">
        <v>169</v>
      </c>
      <c r="B20" s="18">
        <v>51031</v>
      </c>
      <c r="C20" s="18">
        <v>57558</v>
      </c>
      <c r="D20" s="19">
        <v>64303</v>
      </c>
      <c r="E20" s="27">
        <v>3.7995304846223661</v>
      </c>
      <c r="F20" s="27">
        <v>4.051482932288752</v>
      </c>
      <c r="G20" s="28">
        <v>4.2954432349925353</v>
      </c>
      <c r="I20" s="97">
        <v>51031</v>
      </c>
      <c r="J20" s="18">
        <v>57558</v>
      </c>
      <c r="K20" s="19">
        <v>64303</v>
      </c>
      <c r="L20" s="79">
        <v>3.8136112539308646</v>
      </c>
      <c r="M20" s="79">
        <v>4.0684651189091952</v>
      </c>
      <c r="N20" s="80">
        <v>4.3132435889610266</v>
      </c>
      <c r="P20" s="97">
        <v>0</v>
      </c>
      <c r="Q20" s="18">
        <v>0</v>
      </c>
      <c r="R20" s="19">
        <v>0</v>
      </c>
      <c r="S20" s="79" t="s">
        <v>166</v>
      </c>
      <c r="T20" s="79" t="s">
        <v>166</v>
      </c>
      <c r="U20" s="80" t="s">
        <v>166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5">
      <c r="A22" s="17" t="s">
        <v>171</v>
      </c>
      <c r="B22" s="18">
        <v>0</v>
      </c>
      <c r="C22" s="18">
        <v>0</v>
      </c>
      <c r="D22" s="19">
        <v>0</v>
      </c>
      <c r="E22" s="27" t="s">
        <v>166</v>
      </c>
      <c r="F22" s="27" t="s">
        <v>166</v>
      </c>
      <c r="G22" s="28" t="s">
        <v>166</v>
      </c>
      <c r="I22" s="97">
        <v>0</v>
      </c>
      <c r="J22" s="18">
        <v>0</v>
      </c>
      <c r="K22" s="19">
        <v>0</v>
      </c>
      <c r="L22" s="79" t="s">
        <v>166</v>
      </c>
      <c r="M22" s="79" t="s">
        <v>166</v>
      </c>
      <c r="N22" s="80" t="s">
        <v>166</v>
      </c>
      <c r="P22" s="97">
        <v>0</v>
      </c>
      <c r="Q22" s="18">
        <v>0</v>
      </c>
      <c r="R22" s="19">
        <v>0</v>
      </c>
      <c r="S22" s="79" t="s">
        <v>166</v>
      </c>
      <c r="T22" s="79" t="s">
        <v>166</v>
      </c>
      <c r="U22" s="80" t="s">
        <v>166</v>
      </c>
    </row>
    <row r="23" spans="1:21" x14ac:dyDescent="0.25">
      <c r="A23" s="17" t="s">
        <v>172</v>
      </c>
      <c r="B23" s="18">
        <v>0</v>
      </c>
      <c r="C23" s="18">
        <v>0</v>
      </c>
      <c r="D23" s="19">
        <v>0</v>
      </c>
      <c r="E23" s="27" t="s">
        <v>166</v>
      </c>
      <c r="F23" s="27" t="s">
        <v>166</v>
      </c>
      <c r="G23" s="28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0</v>
      </c>
      <c r="Q23" s="18">
        <v>0</v>
      </c>
      <c r="R23" s="19">
        <v>0</v>
      </c>
      <c r="S23" s="79" t="s">
        <v>166</v>
      </c>
      <c r="T23" s="79" t="s">
        <v>166</v>
      </c>
      <c r="U23" s="80" t="s">
        <v>166</v>
      </c>
    </row>
    <row r="24" spans="1:21" x14ac:dyDescent="0.25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  <c r="I24" s="97">
        <v>0</v>
      </c>
      <c r="J24" s="18">
        <v>0</v>
      </c>
      <c r="K24" s="19">
        <v>0</v>
      </c>
      <c r="L24" s="79" t="s">
        <v>166</v>
      </c>
      <c r="M24" s="79" t="s">
        <v>166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5">
      <c r="A25" s="17" t="s">
        <v>174</v>
      </c>
      <c r="B25" s="18">
        <v>0</v>
      </c>
      <c r="C25" s="18">
        <v>0</v>
      </c>
      <c r="D25" s="19">
        <v>0</v>
      </c>
      <c r="E25" s="27" t="s">
        <v>166</v>
      </c>
      <c r="F25" s="27" t="s">
        <v>166</v>
      </c>
      <c r="G25" s="28" t="s">
        <v>166</v>
      </c>
      <c r="I25" s="97">
        <v>0</v>
      </c>
      <c r="J25" s="18">
        <v>0</v>
      </c>
      <c r="K25" s="19">
        <v>0</v>
      </c>
      <c r="L25" s="79" t="s">
        <v>166</v>
      </c>
      <c r="M25" s="79" t="s">
        <v>166</v>
      </c>
      <c r="N25" s="80" t="s">
        <v>166</v>
      </c>
      <c r="P25" s="97">
        <v>0</v>
      </c>
      <c r="Q25" s="18">
        <v>0</v>
      </c>
      <c r="R25" s="19">
        <v>0</v>
      </c>
      <c r="S25" s="79" t="s">
        <v>166</v>
      </c>
      <c r="T25" s="79" t="s">
        <v>166</v>
      </c>
      <c r="U25" s="80" t="s">
        <v>166</v>
      </c>
    </row>
    <row r="26" spans="1:21" x14ac:dyDescent="0.25">
      <c r="A26" s="17" t="s">
        <v>175</v>
      </c>
      <c r="B26" s="18">
        <v>16945</v>
      </c>
      <c r="C26" s="18">
        <v>15715</v>
      </c>
      <c r="D26" s="19">
        <v>13212</v>
      </c>
      <c r="E26" s="27">
        <v>1.2616457459568888</v>
      </c>
      <c r="F26" s="27">
        <v>1.1061721095402506</v>
      </c>
      <c r="G26" s="28">
        <v>0.88256218249104046</v>
      </c>
      <c r="I26" s="97">
        <v>16945</v>
      </c>
      <c r="J26" s="18">
        <v>15715</v>
      </c>
      <c r="K26" s="19">
        <v>13212</v>
      </c>
      <c r="L26" s="79">
        <v>1.2663213085743665</v>
      </c>
      <c r="M26" s="79">
        <v>1.1108087380322109</v>
      </c>
      <c r="N26" s="80">
        <v>0.88621952781912317</v>
      </c>
      <c r="P26" s="97">
        <v>0</v>
      </c>
      <c r="Q26" s="18">
        <v>0</v>
      </c>
      <c r="R26" s="19">
        <v>0</v>
      </c>
      <c r="S26" s="79" t="s">
        <v>166</v>
      </c>
      <c r="T26" s="79" t="s">
        <v>166</v>
      </c>
      <c r="U26" s="80" t="s">
        <v>166</v>
      </c>
    </row>
    <row r="27" spans="1:21" x14ac:dyDescent="0.25">
      <c r="A27" s="17" t="s">
        <v>176</v>
      </c>
      <c r="B27" s="18">
        <v>82165</v>
      </c>
      <c r="C27" s="18">
        <v>91243</v>
      </c>
      <c r="D27" s="19">
        <v>102863</v>
      </c>
      <c r="E27" s="27">
        <v>6.1176230579255106</v>
      </c>
      <c r="F27" s="27">
        <v>6.4225556341572432</v>
      </c>
      <c r="G27" s="28">
        <v>6.8712529350269369</v>
      </c>
      <c r="I27" s="97">
        <v>82165</v>
      </c>
      <c r="J27" s="18">
        <v>91243</v>
      </c>
      <c r="K27" s="19">
        <v>102863</v>
      </c>
      <c r="L27" s="79">
        <v>6.1402945009744956</v>
      </c>
      <c r="M27" s="79">
        <v>6.4494764037081147</v>
      </c>
      <c r="N27" s="80">
        <v>6.8997274667013677</v>
      </c>
      <c r="P27" s="97">
        <v>0</v>
      </c>
      <c r="Q27" s="18">
        <v>0</v>
      </c>
      <c r="R27" s="19">
        <v>0</v>
      </c>
      <c r="S27" s="79" t="s">
        <v>166</v>
      </c>
      <c r="T27" s="79" t="s">
        <v>166</v>
      </c>
      <c r="U27" s="80" t="s">
        <v>166</v>
      </c>
    </row>
    <row r="28" spans="1:21" x14ac:dyDescent="0.25">
      <c r="A28" s="17" t="s">
        <v>177</v>
      </c>
      <c r="B28" s="18">
        <v>835</v>
      </c>
      <c r="C28" s="18">
        <v>795</v>
      </c>
      <c r="D28" s="19">
        <v>976</v>
      </c>
      <c r="E28" s="27">
        <v>6.217020937586322E-2</v>
      </c>
      <c r="F28" s="27">
        <v>5.5959709009513151E-2</v>
      </c>
      <c r="G28" s="28">
        <v>6.5196843029916393E-2</v>
      </c>
      <c r="I28" s="97">
        <v>726</v>
      </c>
      <c r="J28" s="18">
        <v>786</v>
      </c>
      <c r="K28" s="19">
        <v>952</v>
      </c>
      <c r="L28" s="79">
        <v>5.4254899381822964E-2</v>
      </c>
      <c r="M28" s="79">
        <v>5.5558108055572243E-2</v>
      </c>
      <c r="N28" s="80">
        <v>6.3857174574917144E-2</v>
      </c>
      <c r="P28" s="97">
        <v>109</v>
      </c>
      <c r="Q28" s="18">
        <v>9</v>
      </c>
      <c r="R28" s="19">
        <v>24</v>
      </c>
      <c r="S28" s="79">
        <v>2.1980237951199837</v>
      </c>
      <c r="T28" s="79">
        <v>0.15177065767284992</v>
      </c>
      <c r="U28" s="80">
        <v>0.38847523470378764</v>
      </c>
    </row>
    <row r="29" spans="1:21" x14ac:dyDescent="0.25">
      <c r="A29" s="17" t="s">
        <v>178</v>
      </c>
      <c r="B29" s="18">
        <v>978</v>
      </c>
      <c r="C29" s="18">
        <v>1172</v>
      </c>
      <c r="D29" s="19">
        <v>1533</v>
      </c>
      <c r="E29" s="27">
        <v>7.2817323077358359E-2</v>
      </c>
      <c r="F29" s="27">
        <v>8.2496577307106175E-2</v>
      </c>
      <c r="G29" s="28">
        <v>0.10240446758694861</v>
      </c>
      <c r="I29" s="97">
        <v>978</v>
      </c>
      <c r="J29" s="18">
        <v>1172</v>
      </c>
      <c r="K29" s="19">
        <v>1533</v>
      </c>
      <c r="L29" s="79">
        <v>7.3087178506092088E-2</v>
      </c>
      <c r="M29" s="79">
        <v>8.2842369772430882E-2</v>
      </c>
      <c r="N29" s="80">
        <v>0.10282883258755041</v>
      </c>
      <c r="P29" s="97">
        <v>0</v>
      </c>
      <c r="Q29" s="18">
        <v>0</v>
      </c>
      <c r="R29" s="19">
        <v>0</v>
      </c>
      <c r="S29" s="79" t="s">
        <v>166</v>
      </c>
      <c r="T29" s="79" t="s">
        <v>166</v>
      </c>
      <c r="U29" s="80" t="s">
        <v>166</v>
      </c>
    </row>
    <row r="30" spans="1:21" x14ac:dyDescent="0.25">
      <c r="A30" s="17" t="s">
        <v>179</v>
      </c>
      <c r="B30" s="1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  <c r="I30" s="97">
        <v>0</v>
      </c>
      <c r="J30" s="18">
        <v>0</v>
      </c>
      <c r="K30" s="19">
        <v>0</v>
      </c>
      <c r="L30" s="79" t="s">
        <v>166</v>
      </c>
      <c r="M30" s="79" t="s">
        <v>166</v>
      </c>
      <c r="N30" s="80" t="s">
        <v>166</v>
      </c>
      <c r="P30" s="97">
        <v>0</v>
      </c>
      <c r="Q30" s="18">
        <v>0</v>
      </c>
      <c r="R30" s="19">
        <v>0</v>
      </c>
      <c r="S30" s="79" t="s">
        <v>166</v>
      </c>
      <c r="T30" s="79" t="s">
        <v>166</v>
      </c>
      <c r="U30" s="80" t="s">
        <v>166</v>
      </c>
    </row>
    <row r="31" spans="1:21" x14ac:dyDescent="0.25">
      <c r="A31" s="17" t="s">
        <v>180</v>
      </c>
      <c r="B31" s="18">
        <v>597</v>
      </c>
      <c r="C31" s="18">
        <v>908</v>
      </c>
      <c r="D31" s="19">
        <v>1035</v>
      </c>
      <c r="E31" s="27">
        <v>4.4449838320227954E-2</v>
      </c>
      <c r="F31" s="27">
        <v>6.391373054168295E-2</v>
      </c>
      <c r="G31" s="28">
        <v>6.9138045631110118E-2</v>
      </c>
      <c r="I31" s="97">
        <v>597</v>
      </c>
      <c r="J31" s="18">
        <v>908</v>
      </c>
      <c r="K31" s="19">
        <v>1035</v>
      </c>
      <c r="L31" s="79">
        <v>4.4614566020589962E-2</v>
      </c>
      <c r="M31" s="79">
        <v>6.4181631188879901E-2</v>
      </c>
      <c r="N31" s="80">
        <v>6.9424554291007606E-2</v>
      </c>
      <c r="P31" s="97">
        <v>0</v>
      </c>
      <c r="Q31" s="18">
        <v>0</v>
      </c>
      <c r="R31" s="19">
        <v>0</v>
      </c>
      <c r="S31" s="79" t="s">
        <v>166</v>
      </c>
      <c r="T31" s="79" t="s">
        <v>166</v>
      </c>
      <c r="U31" s="80" t="s">
        <v>166</v>
      </c>
    </row>
    <row r="32" spans="1:21" x14ac:dyDescent="0.25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0</v>
      </c>
      <c r="Q32" s="18">
        <v>0</v>
      </c>
      <c r="R32" s="19">
        <v>0</v>
      </c>
      <c r="S32" s="79" t="s">
        <v>166</v>
      </c>
      <c r="T32" s="79" t="s">
        <v>166</v>
      </c>
      <c r="U32" s="80" t="s">
        <v>166</v>
      </c>
    </row>
    <row r="33" spans="1:21" x14ac:dyDescent="0.25">
      <c r="A33" s="17" t="s">
        <v>182</v>
      </c>
      <c r="B33" s="18">
        <v>0</v>
      </c>
      <c r="C33" s="18">
        <v>0</v>
      </c>
      <c r="D33" s="19">
        <v>0</v>
      </c>
      <c r="E33" s="27" t="s">
        <v>166</v>
      </c>
      <c r="F33" s="27" t="s">
        <v>166</v>
      </c>
      <c r="G33" s="28" t="s">
        <v>166</v>
      </c>
      <c r="I33" s="97">
        <v>0</v>
      </c>
      <c r="J33" s="18">
        <v>0</v>
      </c>
      <c r="K33" s="19">
        <v>0</v>
      </c>
      <c r="L33" s="79" t="s">
        <v>166</v>
      </c>
      <c r="M33" s="79" t="s">
        <v>166</v>
      </c>
      <c r="N33" s="80" t="s">
        <v>166</v>
      </c>
      <c r="P33" s="97">
        <v>0</v>
      </c>
      <c r="Q33" s="18">
        <v>0</v>
      </c>
      <c r="R33" s="19">
        <v>0</v>
      </c>
      <c r="S33" s="79" t="s">
        <v>166</v>
      </c>
      <c r="T33" s="79" t="s">
        <v>166</v>
      </c>
      <c r="U33" s="80" t="s">
        <v>166</v>
      </c>
    </row>
    <row r="34" spans="1:21" x14ac:dyDescent="0.25">
      <c r="A34" s="17" t="s">
        <v>183</v>
      </c>
      <c r="B34" s="18">
        <v>0</v>
      </c>
      <c r="C34" s="18">
        <v>0</v>
      </c>
      <c r="D34" s="19">
        <v>0</v>
      </c>
      <c r="E34" s="27" t="s">
        <v>166</v>
      </c>
      <c r="F34" s="27" t="s">
        <v>166</v>
      </c>
      <c r="G34" s="28" t="s">
        <v>166</v>
      </c>
      <c r="I34" s="97">
        <v>0</v>
      </c>
      <c r="J34" s="18">
        <v>0</v>
      </c>
      <c r="K34" s="19">
        <v>0</v>
      </c>
      <c r="L34" s="79" t="s">
        <v>166</v>
      </c>
      <c r="M34" s="79" t="s">
        <v>166</v>
      </c>
      <c r="N34" s="80" t="s">
        <v>166</v>
      </c>
      <c r="P34" s="97">
        <v>0</v>
      </c>
      <c r="Q34" s="18">
        <v>0</v>
      </c>
      <c r="R34" s="19">
        <v>0</v>
      </c>
      <c r="S34" s="79" t="s">
        <v>166</v>
      </c>
      <c r="T34" s="79" t="s">
        <v>166</v>
      </c>
      <c r="U34" s="80" t="s">
        <v>166</v>
      </c>
    </row>
    <row r="35" spans="1:21" x14ac:dyDescent="0.25">
      <c r="A35" s="17" t="s">
        <v>184</v>
      </c>
      <c r="B35" s="18">
        <v>0</v>
      </c>
      <c r="C35" s="18">
        <v>0</v>
      </c>
      <c r="D35" s="19">
        <v>0</v>
      </c>
      <c r="E35" s="27" t="s">
        <v>166</v>
      </c>
      <c r="F35" s="27" t="s">
        <v>166</v>
      </c>
      <c r="G35" s="28" t="s">
        <v>166</v>
      </c>
      <c r="I35" s="97">
        <v>0</v>
      </c>
      <c r="J35" s="18">
        <v>0</v>
      </c>
      <c r="K35" s="19">
        <v>0</v>
      </c>
      <c r="L35" s="79" t="s">
        <v>166</v>
      </c>
      <c r="M35" s="79" t="s">
        <v>166</v>
      </c>
      <c r="N35" s="80" t="s">
        <v>166</v>
      </c>
      <c r="P35" s="97">
        <v>0</v>
      </c>
      <c r="Q35" s="18">
        <v>0</v>
      </c>
      <c r="R35" s="19">
        <v>0</v>
      </c>
      <c r="S35" s="79" t="s">
        <v>166</v>
      </c>
      <c r="T35" s="79" t="s">
        <v>166</v>
      </c>
      <c r="U35" s="80" t="s">
        <v>166</v>
      </c>
    </row>
    <row r="36" spans="1:21" x14ac:dyDescent="0.25">
      <c r="A36" s="17" t="s">
        <v>185</v>
      </c>
      <c r="B36" s="18">
        <v>6437</v>
      </c>
      <c r="C36" s="18">
        <v>6660</v>
      </c>
      <c r="D36" s="19">
        <v>5429</v>
      </c>
      <c r="E36" s="27">
        <v>0.47926902724842096</v>
      </c>
      <c r="F36" s="27">
        <v>0.46879454340044979</v>
      </c>
      <c r="G36" s="28">
        <v>0.36265743935390998</v>
      </c>
      <c r="I36" s="97">
        <v>6437</v>
      </c>
      <c r="J36" s="18">
        <v>6660</v>
      </c>
      <c r="K36" s="19">
        <v>5429</v>
      </c>
      <c r="L36" s="79">
        <v>0.48104516159889038</v>
      </c>
      <c r="M36" s="79">
        <v>0.47075954153958161</v>
      </c>
      <c r="N36" s="80">
        <v>0.36416029492355584</v>
      </c>
      <c r="P36" s="97">
        <v>0</v>
      </c>
      <c r="Q36" s="18">
        <v>0</v>
      </c>
      <c r="R36" s="19">
        <v>0</v>
      </c>
      <c r="S36" s="79" t="s">
        <v>166</v>
      </c>
      <c r="T36" s="79" t="s">
        <v>166</v>
      </c>
      <c r="U36" s="80" t="s">
        <v>166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7" t="s">
        <v>5</v>
      </c>
      <c r="J37" s="18" t="s">
        <v>5</v>
      </c>
      <c r="K37" s="19" t="s">
        <v>5</v>
      </c>
      <c r="L37" s="79" t="s">
        <v>5</v>
      </c>
      <c r="M37" s="79" t="s">
        <v>5</v>
      </c>
      <c r="N37" s="80" t="s">
        <v>5</v>
      </c>
      <c r="P37" s="97" t="s">
        <v>5</v>
      </c>
      <c r="Q37" s="18" t="s">
        <v>5</v>
      </c>
      <c r="R37" s="19" t="s">
        <v>5</v>
      </c>
      <c r="S37" s="79" t="s">
        <v>5</v>
      </c>
      <c r="T37" s="79" t="s">
        <v>5</v>
      </c>
      <c r="U37" s="80" t="s">
        <v>5</v>
      </c>
    </row>
    <row r="38" spans="1:21" ht="13.8" thickBot="1" x14ac:dyDescent="0.3">
      <c r="A38" s="20" t="s">
        <v>4</v>
      </c>
      <c r="B38" s="21">
        <v>1343087</v>
      </c>
      <c r="C38" s="21">
        <v>1420665</v>
      </c>
      <c r="D38" s="22">
        <v>1497005</v>
      </c>
      <c r="E38" s="23">
        <v>100</v>
      </c>
      <c r="F38" s="23">
        <v>100</v>
      </c>
      <c r="G38" s="48">
        <v>100</v>
      </c>
      <c r="I38" s="98">
        <v>1338128</v>
      </c>
      <c r="J38" s="21">
        <v>1414735</v>
      </c>
      <c r="K38" s="22">
        <v>1490827</v>
      </c>
      <c r="L38" s="83">
        <v>100</v>
      </c>
      <c r="M38" s="83">
        <v>100</v>
      </c>
      <c r="N38" s="84">
        <v>100</v>
      </c>
      <c r="P38" s="98">
        <v>4959</v>
      </c>
      <c r="Q38" s="21">
        <v>5930</v>
      </c>
      <c r="R38" s="22">
        <v>6178</v>
      </c>
      <c r="S38" s="83">
        <v>100</v>
      </c>
      <c r="T38" s="83">
        <v>100</v>
      </c>
      <c r="U38" s="84">
        <v>100</v>
      </c>
    </row>
    <row r="39" spans="1:21" x14ac:dyDescent="0.25">
      <c r="I39" s="105"/>
      <c r="P39" s="105"/>
    </row>
    <row r="40" spans="1:21" ht="16.2" thickBot="1" x14ac:dyDescent="0.35">
      <c r="A40" s="5" t="s">
        <v>123</v>
      </c>
      <c r="B40" s="6"/>
      <c r="C40" s="6"/>
      <c r="D40" s="184" t="s">
        <v>107</v>
      </c>
      <c r="E40" s="184"/>
      <c r="F40" s="6"/>
      <c r="I40" s="184" t="s">
        <v>112</v>
      </c>
      <c r="J40" s="184"/>
      <c r="K40" s="184"/>
      <c r="L40" s="184"/>
      <c r="M40" s="184"/>
      <c r="N40" s="184"/>
      <c r="P40" s="184" t="s">
        <v>113</v>
      </c>
      <c r="Q40" s="184"/>
      <c r="R40" s="184"/>
      <c r="S40" s="184"/>
      <c r="T40" s="184"/>
      <c r="U40" s="184"/>
    </row>
    <row r="41" spans="1:21" x14ac:dyDescent="0.25">
      <c r="A41" s="7"/>
      <c r="B41" s="88"/>
      <c r="C41" s="87" t="s">
        <v>32</v>
      </c>
      <c r="D41" s="89"/>
      <c r="E41" s="11"/>
      <c r="F41" s="87" t="s">
        <v>2</v>
      </c>
      <c r="G41" s="12"/>
      <c r="I41" s="32"/>
      <c r="J41" s="87" t="s">
        <v>32</v>
      </c>
      <c r="K41" s="89"/>
      <c r="L41" s="11"/>
      <c r="M41" s="87" t="s">
        <v>2</v>
      </c>
      <c r="N41" s="12"/>
      <c r="P41" s="32"/>
      <c r="Q41" s="87" t="s">
        <v>32</v>
      </c>
      <c r="R41" s="89"/>
      <c r="S41" s="11"/>
      <c r="T41" s="87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155</v>
      </c>
      <c r="D42" s="66" t="s">
        <v>156</v>
      </c>
      <c r="E42" s="15" t="s">
        <v>157</v>
      </c>
      <c r="F42" s="15" t="s">
        <v>155</v>
      </c>
      <c r="G42" s="16" t="s">
        <v>156</v>
      </c>
      <c r="I42" s="96" t="s">
        <v>157</v>
      </c>
      <c r="J42" s="15" t="s">
        <v>155</v>
      </c>
      <c r="K42" s="66" t="s">
        <v>156</v>
      </c>
      <c r="L42" s="15" t="s">
        <v>157</v>
      </c>
      <c r="M42" s="15" t="s">
        <v>155</v>
      </c>
      <c r="N42" s="16" t="s">
        <v>156</v>
      </c>
      <c r="P42" s="96" t="s">
        <v>157</v>
      </c>
      <c r="Q42" s="15" t="s">
        <v>155</v>
      </c>
      <c r="R42" s="66" t="s">
        <v>156</v>
      </c>
      <c r="S42" s="15" t="s">
        <v>157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118235</v>
      </c>
      <c r="C43" s="18">
        <v>118385</v>
      </c>
      <c r="D43" s="19">
        <v>120317</v>
      </c>
      <c r="E43" s="27">
        <v>20.004263605893929</v>
      </c>
      <c r="F43" s="27">
        <v>19.763871939258461</v>
      </c>
      <c r="G43" s="28">
        <v>19.829715979042472</v>
      </c>
      <c r="I43" s="97">
        <v>118235</v>
      </c>
      <c r="J43" s="18">
        <v>118385</v>
      </c>
      <c r="K43" s="19">
        <v>120317</v>
      </c>
      <c r="L43" s="79">
        <v>20.183785370916638</v>
      </c>
      <c r="M43" s="79">
        <v>19.949849430329298</v>
      </c>
      <c r="N43" s="80">
        <v>20.034835372890022</v>
      </c>
      <c r="P43" s="97">
        <v>0</v>
      </c>
      <c r="Q43" s="18">
        <v>0</v>
      </c>
      <c r="R43" s="19">
        <v>0</v>
      </c>
      <c r="S43" s="79" t="s">
        <v>166</v>
      </c>
      <c r="T43" s="79" t="s">
        <v>166</v>
      </c>
      <c r="U43" s="80" t="s">
        <v>166</v>
      </c>
    </row>
    <row r="44" spans="1:21" x14ac:dyDescent="0.25">
      <c r="A44" s="17" t="s">
        <v>158</v>
      </c>
      <c r="B44" s="18">
        <v>58003</v>
      </c>
      <c r="C44" s="18">
        <v>58052</v>
      </c>
      <c r="D44" s="19">
        <v>57719</v>
      </c>
      <c r="E44" s="27">
        <v>9.8135687565667151</v>
      </c>
      <c r="F44" s="27">
        <v>9.6915343482521621</v>
      </c>
      <c r="G44" s="28">
        <v>9.5127984955937439</v>
      </c>
      <c r="I44" s="97">
        <v>56449</v>
      </c>
      <c r="J44" s="18">
        <v>56420</v>
      </c>
      <c r="K44" s="19">
        <v>55551</v>
      </c>
      <c r="L44" s="79">
        <v>9.6363555664809351</v>
      </c>
      <c r="M44" s="79">
        <v>9.5077121667371625</v>
      </c>
      <c r="N44" s="80">
        <v>9.2501902457625569</v>
      </c>
      <c r="P44" s="97">
        <v>1554</v>
      </c>
      <c r="Q44" s="18">
        <v>1632</v>
      </c>
      <c r="R44" s="19">
        <v>2168</v>
      </c>
      <c r="S44" s="79">
        <v>29.56058588548602</v>
      </c>
      <c r="T44" s="79">
        <v>29.226361031518625</v>
      </c>
      <c r="U44" s="80">
        <v>34.900193174500963</v>
      </c>
    </row>
    <row r="45" spans="1:21" x14ac:dyDescent="0.25">
      <c r="A45" s="17" t="s">
        <v>84</v>
      </c>
      <c r="B45" s="18">
        <v>126209</v>
      </c>
      <c r="C45" s="18">
        <v>126453</v>
      </c>
      <c r="D45" s="19">
        <v>127706</v>
      </c>
      <c r="E45" s="27">
        <v>21.353390328043869</v>
      </c>
      <c r="F45" s="27">
        <v>21.110790204291508</v>
      </c>
      <c r="G45" s="28">
        <v>21.047513724740462</v>
      </c>
      <c r="I45" s="97">
        <v>126209</v>
      </c>
      <c r="J45" s="18">
        <v>126453</v>
      </c>
      <c r="K45" s="19">
        <v>127706</v>
      </c>
      <c r="L45" s="79">
        <v>21.545019392548891</v>
      </c>
      <c r="M45" s="79">
        <v>21.309442159170764</v>
      </c>
      <c r="N45" s="80">
        <v>21.265230068321959</v>
      </c>
      <c r="P45" s="97">
        <v>0</v>
      </c>
      <c r="Q45" s="18">
        <v>0</v>
      </c>
      <c r="R45" s="19">
        <v>0</v>
      </c>
      <c r="S45" s="79" t="s">
        <v>166</v>
      </c>
      <c r="T45" s="79" t="s">
        <v>166</v>
      </c>
      <c r="U45" s="80" t="s">
        <v>166</v>
      </c>
    </row>
    <row r="46" spans="1:21" x14ac:dyDescent="0.25">
      <c r="A46" s="17" t="s">
        <v>86</v>
      </c>
      <c r="B46" s="18">
        <v>82720</v>
      </c>
      <c r="C46" s="18">
        <v>74256</v>
      </c>
      <c r="D46" s="19">
        <v>75726</v>
      </c>
      <c r="E46" s="27">
        <v>13.995455537527345</v>
      </c>
      <c r="F46" s="27">
        <v>12.39672318893083</v>
      </c>
      <c r="G46" s="28">
        <v>12.48057275554552</v>
      </c>
      <c r="I46" s="97">
        <v>82720</v>
      </c>
      <c r="J46" s="18">
        <v>74256</v>
      </c>
      <c r="K46" s="19">
        <v>75726</v>
      </c>
      <c r="L46" s="79">
        <v>14.12105320659893</v>
      </c>
      <c r="M46" s="79">
        <v>12.513376012996007</v>
      </c>
      <c r="N46" s="80">
        <v>12.609672311040582</v>
      </c>
      <c r="P46" s="97">
        <v>0</v>
      </c>
      <c r="Q46" s="18">
        <v>0</v>
      </c>
      <c r="R46" s="19">
        <v>0</v>
      </c>
      <c r="S46" s="79" t="s">
        <v>166</v>
      </c>
      <c r="T46" s="79" t="s">
        <v>166</v>
      </c>
      <c r="U46" s="80" t="s">
        <v>166</v>
      </c>
    </row>
    <row r="47" spans="1:21" x14ac:dyDescent="0.25">
      <c r="A47" s="17" t="s">
        <v>159</v>
      </c>
      <c r="B47" s="18">
        <v>84744</v>
      </c>
      <c r="C47" s="18">
        <v>83049</v>
      </c>
      <c r="D47" s="19">
        <v>82618</v>
      </c>
      <c r="E47" s="27">
        <v>14.337897534722163</v>
      </c>
      <c r="F47" s="27">
        <v>13.864677118583232</v>
      </c>
      <c r="G47" s="28">
        <v>13.616458810945511</v>
      </c>
      <c r="I47" s="97">
        <v>84744</v>
      </c>
      <c r="J47" s="18">
        <v>83049</v>
      </c>
      <c r="K47" s="19">
        <v>82618</v>
      </c>
      <c r="L47" s="79">
        <v>14.466568338249754</v>
      </c>
      <c r="M47" s="79">
        <v>13.995143348730142</v>
      </c>
      <c r="N47" s="80">
        <v>13.757308018296897</v>
      </c>
      <c r="P47" s="97">
        <v>0</v>
      </c>
      <c r="Q47" s="18">
        <v>0</v>
      </c>
      <c r="R47" s="19">
        <v>0</v>
      </c>
      <c r="S47" s="79" t="s">
        <v>166</v>
      </c>
      <c r="T47" s="79" t="s">
        <v>166</v>
      </c>
      <c r="U47" s="80" t="s">
        <v>166</v>
      </c>
    </row>
    <row r="48" spans="1:21" x14ac:dyDescent="0.25">
      <c r="A48" s="17" t="s">
        <v>160</v>
      </c>
      <c r="B48" s="18">
        <v>10225</v>
      </c>
      <c r="C48" s="18">
        <v>10923</v>
      </c>
      <c r="D48" s="19">
        <v>11230</v>
      </c>
      <c r="E48" s="27">
        <v>1.7299750105321217</v>
      </c>
      <c r="F48" s="27">
        <v>1.8235483650168531</v>
      </c>
      <c r="G48" s="28">
        <v>1.8508416137756674</v>
      </c>
      <c r="I48" s="97">
        <v>10225</v>
      </c>
      <c r="J48" s="18">
        <v>10923</v>
      </c>
      <c r="K48" s="19">
        <v>11230</v>
      </c>
      <c r="L48" s="79">
        <v>1.7455001092537965</v>
      </c>
      <c r="M48" s="79">
        <v>1.8407079049498409</v>
      </c>
      <c r="N48" s="80">
        <v>1.8699867951956493</v>
      </c>
      <c r="P48" s="97">
        <v>0</v>
      </c>
      <c r="Q48" s="18">
        <v>0</v>
      </c>
      <c r="R48" s="19">
        <v>0</v>
      </c>
      <c r="S48" s="79" t="s">
        <v>166</v>
      </c>
      <c r="T48" s="79" t="s">
        <v>166</v>
      </c>
      <c r="U48" s="80" t="s">
        <v>166</v>
      </c>
    </row>
    <row r="49" spans="1:21" x14ac:dyDescent="0.25">
      <c r="A49" s="17" t="s">
        <v>161</v>
      </c>
      <c r="B49" s="18">
        <v>4678</v>
      </c>
      <c r="C49" s="18">
        <v>4782</v>
      </c>
      <c r="D49" s="19">
        <v>4820</v>
      </c>
      <c r="E49" s="27">
        <v>0.79147414173782549</v>
      </c>
      <c r="F49" s="27">
        <v>0.79833454925483771</v>
      </c>
      <c r="G49" s="28">
        <v>0.79439506486186262</v>
      </c>
      <c r="I49" s="97">
        <v>4678</v>
      </c>
      <c r="J49" s="18">
        <v>4782</v>
      </c>
      <c r="K49" s="19">
        <v>4820</v>
      </c>
      <c r="L49" s="79">
        <v>0.79857696929968314</v>
      </c>
      <c r="M49" s="79">
        <v>0.80584685539413525</v>
      </c>
      <c r="N49" s="80">
        <v>0.80261231993259385</v>
      </c>
      <c r="P49" s="97">
        <v>0</v>
      </c>
      <c r="Q49" s="18">
        <v>0</v>
      </c>
      <c r="R49" s="19">
        <v>0</v>
      </c>
      <c r="S49" s="79" t="s">
        <v>166</v>
      </c>
      <c r="T49" s="79" t="s">
        <v>166</v>
      </c>
      <c r="U49" s="80" t="s">
        <v>166</v>
      </c>
    </row>
    <row r="50" spans="1:21" x14ac:dyDescent="0.25">
      <c r="A50" s="17" t="s">
        <v>162</v>
      </c>
      <c r="B50" s="18">
        <v>2246</v>
      </c>
      <c r="C50" s="18">
        <v>2191</v>
      </c>
      <c r="D50" s="19">
        <v>1869</v>
      </c>
      <c r="E50" s="27">
        <v>0.38000233483179907</v>
      </c>
      <c r="F50" s="27">
        <v>0.36577812576690699</v>
      </c>
      <c r="G50" s="28">
        <v>0.30803410295162265</v>
      </c>
      <c r="I50" s="97">
        <v>0</v>
      </c>
      <c r="J50" s="18">
        <v>0</v>
      </c>
      <c r="K50" s="19">
        <v>0</v>
      </c>
      <c r="L50" s="79" t="s">
        <v>166</v>
      </c>
      <c r="M50" s="79" t="s">
        <v>166</v>
      </c>
      <c r="N50" s="80" t="s">
        <v>166</v>
      </c>
      <c r="P50" s="97">
        <v>2246</v>
      </c>
      <c r="Q50" s="18">
        <v>2191</v>
      </c>
      <c r="R50" s="19">
        <v>1869</v>
      </c>
      <c r="S50" s="79">
        <v>42.723987064865895</v>
      </c>
      <c r="T50" s="79">
        <v>39.237106017191977</v>
      </c>
      <c r="U50" s="80">
        <v>30.086928525434644</v>
      </c>
    </row>
    <row r="51" spans="1:21" x14ac:dyDescent="0.25">
      <c r="A51" s="17" t="s">
        <v>163</v>
      </c>
      <c r="B51" s="18">
        <v>891</v>
      </c>
      <c r="C51" s="18">
        <v>1434</v>
      </c>
      <c r="D51" s="19">
        <v>2370</v>
      </c>
      <c r="E51" s="27">
        <v>0.1507489226781536</v>
      </c>
      <c r="F51" s="27">
        <v>0.23940019732986978</v>
      </c>
      <c r="G51" s="28">
        <v>0.39060504226610254</v>
      </c>
      <c r="I51" s="97">
        <v>891</v>
      </c>
      <c r="J51" s="18">
        <v>1434</v>
      </c>
      <c r="K51" s="19">
        <v>2370</v>
      </c>
      <c r="L51" s="79">
        <v>0.15210176991150443</v>
      </c>
      <c r="M51" s="79">
        <v>0.2416529465987432</v>
      </c>
      <c r="N51" s="80">
        <v>0.39464547681332934</v>
      </c>
      <c r="P51" s="97">
        <v>0</v>
      </c>
      <c r="Q51" s="18">
        <v>0</v>
      </c>
      <c r="R51" s="19">
        <v>0</v>
      </c>
      <c r="S51" s="79" t="s">
        <v>166</v>
      </c>
      <c r="T51" s="79" t="s">
        <v>166</v>
      </c>
      <c r="U51" s="80" t="s">
        <v>166</v>
      </c>
    </row>
    <row r="52" spans="1:21" x14ac:dyDescent="0.25">
      <c r="A52" s="17" t="s">
        <v>164</v>
      </c>
      <c r="B52" s="18">
        <v>20960</v>
      </c>
      <c r="C52" s="18">
        <v>32041</v>
      </c>
      <c r="D52" s="19">
        <v>36633</v>
      </c>
      <c r="E52" s="27">
        <v>3.5462372832032538</v>
      </c>
      <c r="F52" s="27">
        <v>5.3491085931982969</v>
      </c>
      <c r="G52" s="28">
        <v>6.0375673052042762</v>
      </c>
      <c r="I52" s="97">
        <v>20960</v>
      </c>
      <c r="J52" s="18">
        <v>32041</v>
      </c>
      <c r="K52" s="19">
        <v>36633</v>
      </c>
      <c r="L52" s="79">
        <v>3.5780618376488582</v>
      </c>
      <c r="M52" s="79">
        <v>5.3994435578593665</v>
      </c>
      <c r="N52" s="80">
        <v>6.1000201485665375</v>
      </c>
      <c r="P52" s="97">
        <v>0</v>
      </c>
      <c r="Q52" s="18">
        <v>0</v>
      </c>
      <c r="R52" s="19">
        <v>0</v>
      </c>
      <c r="S52" s="79" t="s">
        <v>166</v>
      </c>
      <c r="T52" s="79" t="s">
        <v>166</v>
      </c>
      <c r="U52" s="80" t="s">
        <v>166</v>
      </c>
    </row>
    <row r="53" spans="1:21" x14ac:dyDescent="0.25">
      <c r="A53" s="17" t="s">
        <v>165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  <c r="I53" s="97">
        <v>0</v>
      </c>
      <c r="J53" s="18">
        <v>0</v>
      </c>
      <c r="K53" s="19">
        <v>0</v>
      </c>
      <c r="L53" s="79" t="s">
        <v>166</v>
      </c>
      <c r="M53" s="79" t="s">
        <v>166</v>
      </c>
      <c r="N53" s="80" t="s">
        <v>166</v>
      </c>
      <c r="P53" s="97">
        <v>0</v>
      </c>
      <c r="Q53" s="18">
        <v>0</v>
      </c>
      <c r="R53" s="19">
        <v>0</v>
      </c>
      <c r="S53" s="79" t="s">
        <v>166</v>
      </c>
      <c r="T53" s="79" t="s">
        <v>166</v>
      </c>
      <c r="U53" s="80" t="s">
        <v>166</v>
      </c>
    </row>
    <row r="54" spans="1:21" x14ac:dyDescent="0.25">
      <c r="A54" s="17" t="s">
        <v>167</v>
      </c>
      <c r="B54" s="18">
        <v>7925</v>
      </c>
      <c r="C54" s="18">
        <v>8485</v>
      </c>
      <c r="D54" s="19">
        <v>9484</v>
      </c>
      <c r="E54" s="27">
        <v>1.3408363773561922</v>
      </c>
      <c r="F54" s="27">
        <v>1.4165346404072141</v>
      </c>
      <c r="G54" s="28">
        <v>1.5630794180808931</v>
      </c>
      <c r="I54" s="97">
        <v>6544</v>
      </c>
      <c r="J54" s="18">
        <v>6779</v>
      </c>
      <c r="K54" s="19">
        <v>7378</v>
      </c>
      <c r="L54" s="79">
        <v>1.1171200699224297</v>
      </c>
      <c r="M54" s="79">
        <v>1.1423747036212553</v>
      </c>
      <c r="N54" s="80">
        <v>1.2285630075648708</v>
      </c>
      <c r="P54" s="97">
        <v>1381</v>
      </c>
      <c r="Q54" s="18">
        <v>1706</v>
      </c>
      <c r="R54" s="19">
        <v>2106</v>
      </c>
      <c r="S54" s="79">
        <v>26.269735590641051</v>
      </c>
      <c r="T54" s="79">
        <v>30.55157593123209</v>
      </c>
      <c r="U54" s="80">
        <v>33.902124919510626</v>
      </c>
    </row>
    <row r="55" spans="1:21" x14ac:dyDescent="0.25">
      <c r="A55" s="17" t="s">
        <v>168</v>
      </c>
      <c r="B55" s="18">
        <v>0</v>
      </c>
      <c r="C55" s="18">
        <v>0</v>
      </c>
      <c r="D55" s="19">
        <v>0</v>
      </c>
      <c r="E55" s="27" t="s">
        <v>166</v>
      </c>
      <c r="F55" s="27" t="s">
        <v>166</v>
      </c>
      <c r="G55" s="28" t="s">
        <v>166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0</v>
      </c>
      <c r="Q55" s="18">
        <v>0</v>
      </c>
      <c r="R55" s="19">
        <v>0</v>
      </c>
      <c r="S55" s="79" t="s">
        <v>166</v>
      </c>
      <c r="T55" s="79" t="s">
        <v>166</v>
      </c>
      <c r="U55" s="80" t="s">
        <v>166</v>
      </c>
    </row>
    <row r="56" spans="1:21" x14ac:dyDescent="0.25">
      <c r="A56" s="17" t="s">
        <v>169</v>
      </c>
      <c r="B56" s="18">
        <v>29462</v>
      </c>
      <c r="C56" s="18">
        <v>31037</v>
      </c>
      <c r="D56" s="19">
        <v>31057</v>
      </c>
      <c r="E56" s="27">
        <v>4.9846967002735818</v>
      </c>
      <c r="F56" s="27">
        <v>5.1814950659185275</v>
      </c>
      <c r="G56" s="28">
        <v>5.1185741762271508</v>
      </c>
      <c r="I56" s="97">
        <v>29462</v>
      </c>
      <c r="J56" s="18">
        <v>31037</v>
      </c>
      <c r="K56" s="19">
        <v>31057</v>
      </c>
      <c r="L56" s="79">
        <v>5.02943024145089</v>
      </c>
      <c r="M56" s="79">
        <v>5.2302527919004138</v>
      </c>
      <c r="N56" s="80">
        <v>5.1715209170428569</v>
      </c>
      <c r="P56" s="97">
        <v>0</v>
      </c>
      <c r="Q56" s="18">
        <v>0</v>
      </c>
      <c r="R56" s="19">
        <v>0</v>
      </c>
      <c r="S56" s="79" t="s">
        <v>166</v>
      </c>
      <c r="T56" s="79" t="s">
        <v>166</v>
      </c>
      <c r="U56" s="80" t="s">
        <v>166</v>
      </c>
    </row>
    <row r="57" spans="1:21" x14ac:dyDescent="0.25">
      <c r="A57" s="17" t="s">
        <v>170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0</v>
      </c>
      <c r="Q57" s="18">
        <v>0</v>
      </c>
      <c r="R57" s="19">
        <v>0</v>
      </c>
      <c r="S57" s="79" t="s">
        <v>166</v>
      </c>
      <c r="T57" s="79" t="s">
        <v>166</v>
      </c>
      <c r="U57" s="80" t="s">
        <v>166</v>
      </c>
    </row>
    <row r="58" spans="1:21" x14ac:dyDescent="0.25">
      <c r="A58" s="17" t="s">
        <v>171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  <c r="I58" s="97">
        <v>0</v>
      </c>
      <c r="J58" s="18">
        <v>0</v>
      </c>
      <c r="K58" s="19">
        <v>0</v>
      </c>
      <c r="L58" s="79" t="s">
        <v>166</v>
      </c>
      <c r="M58" s="79" t="s">
        <v>166</v>
      </c>
      <c r="N58" s="80" t="s">
        <v>166</v>
      </c>
      <c r="P58" s="97">
        <v>0</v>
      </c>
      <c r="Q58" s="18">
        <v>0</v>
      </c>
      <c r="R58" s="19">
        <v>0</v>
      </c>
      <c r="S58" s="79" t="s">
        <v>166</v>
      </c>
      <c r="T58" s="79" t="s">
        <v>166</v>
      </c>
      <c r="U58" s="80" t="s">
        <v>166</v>
      </c>
    </row>
    <row r="59" spans="1:21" x14ac:dyDescent="0.25">
      <c r="A59" s="17" t="s">
        <v>172</v>
      </c>
      <c r="B59" s="18">
        <v>0</v>
      </c>
      <c r="C59" s="18">
        <v>0</v>
      </c>
      <c r="D59" s="19">
        <v>0</v>
      </c>
      <c r="E59" s="27" t="s">
        <v>166</v>
      </c>
      <c r="F59" s="27" t="s">
        <v>166</v>
      </c>
      <c r="G59" s="28" t="s">
        <v>166</v>
      </c>
      <c r="I59" s="97">
        <v>0</v>
      </c>
      <c r="J59" s="18">
        <v>0</v>
      </c>
      <c r="K59" s="19">
        <v>0</v>
      </c>
      <c r="L59" s="79" t="s">
        <v>166</v>
      </c>
      <c r="M59" s="79" t="s">
        <v>166</v>
      </c>
      <c r="N59" s="80" t="s">
        <v>166</v>
      </c>
      <c r="P59" s="97">
        <v>0</v>
      </c>
      <c r="Q59" s="18">
        <v>0</v>
      </c>
      <c r="R59" s="19">
        <v>0</v>
      </c>
      <c r="S59" s="79" t="s">
        <v>166</v>
      </c>
      <c r="T59" s="79" t="s">
        <v>166</v>
      </c>
      <c r="U59" s="80" t="s">
        <v>166</v>
      </c>
    </row>
    <row r="60" spans="1:21" x14ac:dyDescent="0.25">
      <c r="A60" s="17" t="s">
        <v>173</v>
      </c>
      <c r="B60" s="18">
        <v>0</v>
      </c>
      <c r="C60" s="18">
        <v>0</v>
      </c>
      <c r="D60" s="19">
        <v>0</v>
      </c>
      <c r="E60" s="27" t="s">
        <v>166</v>
      </c>
      <c r="F60" s="27" t="s">
        <v>166</v>
      </c>
      <c r="G60" s="28" t="s">
        <v>166</v>
      </c>
      <c r="I60" s="97">
        <v>0</v>
      </c>
      <c r="J60" s="18">
        <v>0</v>
      </c>
      <c r="K60" s="19">
        <v>0</v>
      </c>
      <c r="L60" s="79" t="s">
        <v>166</v>
      </c>
      <c r="M60" s="79" t="s">
        <v>166</v>
      </c>
      <c r="N60" s="80" t="s">
        <v>166</v>
      </c>
      <c r="P60" s="97">
        <v>0</v>
      </c>
      <c r="Q60" s="18">
        <v>0</v>
      </c>
      <c r="R60" s="19">
        <v>0</v>
      </c>
      <c r="S60" s="79" t="s">
        <v>166</v>
      </c>
      <c r="T60" s="79" t="s">
        <v>166</v>
      </c>
      <c r="U60" s="80" t="s">
        <v>166</v>
      </c>
    </row>
    <row r="61" spans="1:21" x14ac:dyDescent="0.25">
      <c r="A61" s="17" t="s">
        <v>174</v>
      </c>
      <c r="B61" s="18">
        <v>0</v>
      </c>
      <c r="C61" s="18">
        <v>0</v>
      </c>
      <c r="D61" s="19">
        <v>0</v>
      </c>
      <c r="E61" s="27" t="s">
        <v>166</v>
      </c>
      <c r="F61" s="27" t="s">
        <v>166</v>
      </c>
      <c r="G61" s="28" t="s">
        <v>166</v>
      </c>
      <c r="I61" s="97">
        <v>0</v>
      </c>
      <c r="J61" s="18">
        <v>0</v>
      </c>
      <c r="K61" s="19">
        <v>0</v>
      </c>
      <c r="L61" s="79" t="s">
        <v>166</v>
      </c>
      <c r="M61" s="79" t="s">
        <v>166</v>
      </c>
      <c r="N61" s="80" t="s">
        <v>166</v>
      </c>
      <c r="P61" s="97">
        <v>0</v>
      </c>
      <c r="Q61" s="18">
        <v>0</v>
      </c>
      <c r="R61" s="19">
        <v>0</v>
      </c>
      <c r="S61" s="79" t="s">
        <v>166</v>
      </c>
      <c r="T61" s="79" t="s">
        <v>166</v>
      </c>
      <c r="U61" s="80" t="s">
        <v>166</v>
      </c>
    </row>
    <row r="62" spans="1:21" x14ac:dyDescent="0.25">
      <c r="A62" s="17" t="s">
        <v>175</v>
      </c>
      <c r="B62" s="18">
        <v>11671</v>
      </c>
      <c r="C62" s="18">
        <v>10785</v>
      </c>
      <c r="D62" s="19">
        <v>7823</v>
      </c>
      <c r="E62" s="27">
        <v>1.9746247773027279</v>
      </c>
      <c r="F62" s="27">
        <v>1.8005098523031</v>
      </c>
      <c r="G62" s="28">
        <v>1.2893262639863798</v>
      </c>
      <c r="I62" s="97">
        <v>11671</v>
      </c>
      <c r="J62" s="18">
        <v>10785</v>
      </c>
      <c r="K62" s="19">
        <v>7823</v>
      </c>
      <c r="L62" s="79">
        <v>1.9923454058778542</v>
      </c>
      <c r="M62" s="79">
        <v>1.8174526004654432</v>
      </c>
      <c r="N62" s="80">
        <v>1.3026631076416353</v>
      </c>
      <c r="P62" s="97">
        <v>0</v>
      </c>
      <c r="Q62" s="18">
        <v>0</v>
      </c>
      <c r="R62" s="19">
        <v>0</v>
      </c>
      <c r="S62" s="79" t="s">
        <v>166</v>
      </c>
      <c r="T62" s="79" t="s">
        <v>166</v>
      </c>
      <c r="U62" s="80" t="s">
        <v>166</v>
      </c>
    </row>
    <row r="63" spans="1:21" x14ac:dyDescent="0.25">
      <c r="A63" s="17" t="s">
        <v>176</v>
      </c>
      <c r="B63" s="18">
        <v>27586</v>
      </c>
      <c r="C63" s="18">
        <v>29916</v>
      </c>
      <c r="D63" s="19">
        <v>32000</v>
      </c>
      <c r="E63" s="27">
        <v>4.667294928170084</v>
      </c>
      <c r="F63" s="27">
        <v>4.9943488865553585</v>
      </c>
      <c r="G63" s="28">
        <v>5.2739921318629879</v>
      </c>
      <c r="I63" s="97">
        <v>27586</v>
      </c>
      <c r="J63" s="18">
        <v>29916</v>
      </c>
      <c r="K63" s="19">
        <v>32000</v>
      </c>
      <c r="L63" s="79">
        <v>4.7091800502567462</v>
      </c>
      <c r="M63" s="79">
        <v>5.0413455721394715</v>
      </c>
      <c r="N63" s="80">
        <v>5.3285465223740669</v>
      </c>
      <c r="P63" s="97">
        <v>0</v>
      </c>
      <c r="Q63" s="18">
        <v>0</v>
      </c>
      <c r="R63" s="19">
        <v>0</v>
      </c>
      <c r="S63" s="79" t="s">
        <v>166</v>
      </c>
      <c r="T63" s="79" t="s">
        <v>166</v>
      </c>
      <c r="U63" s="80" t="s">
        <v>166</v>
      </c>
    </row>
    <row r="64" spans="1:21" x14ac:dyDescent="0.25">
      <c r="A64" s="17" t="s">
        <v>177</v>
      </c>
      <c r="B64" s="18">
        <v>298</v>
      </c>
      <c r="C64" s="18">
        <v>295</v>
      </c>
      <c r="D64" s="19">
        <v>342</v>
      </c>
      <c r="E64" s="27">
        <v>5.0418831602794353E-2</v>
      </c>
      <c r="F64" s="27">
        <v>4.9248994569254939E-2</v>
      </c>
      <c r="G64" s="28">
        <v>5.6365790909285687E-2</v>
      </c>
      <c r="I64" s="97">
        <v>222</v>
      </c>
      <c r="J64" s="18">
        <v>240</v>
      </c>
      <c r="K64" s="19">
        <v>273</v>
      </c>
      <c r="L64" s="79">
        <v>3.7897410685021303E-2</v>
      </c>
      <c r="M64" s="79">
        <v>4.0444007798952838E-2</v>
      </c>
      <c r="N64" s="80">
        <v>4.5459162519003761E-2</v>
      </c>
      <c r="P64" s="97">
        <v>76</v>
      </c>
      <c r="Q64" s="18">
        <v>55</v>
      </c>
      <c r="R64" s="19">
        <v>69</v>
      </c>
      <c r="S64" s="79">
        <v>1.4456914590070382</v>
      </c>
      <c r="T64" s="79">
        <v>0.98495702005730656</v>
      </c>
      <c r="U64" s="80">
        <v>1.1107533805537668</v>
      </c>
    </row>
    <row r="65" spans="1:21" x14ac:dyDescent="0.25">
      <c r="A65" s="17" t="s">
        <v>178</v>
      </c>
      <c r="B65" s="18">
        <v>1010</v>
      </c>
      <c r="C65" s="18">
        <v>1179</v>
      </c>
      <c r="D65" s="19">
        <v>293</v>
      </c>
      <c r="E65" s="27">
        <v>0.17088261717725603</v>
      </c>
      <c r="F65" s="27">
        <v>0.19682903253271719</v>
      </c>
      <c r="G65" s="28">
        <v>4.8289990457370487E-2</v>
      </c>
      <c r="I65" s="97">
        <v>1010</v>
      </c>
      <c r="J65" s="18">
        <v>1179</v>
      </c>
      <c r="K65" s="19">
        <v>293</v>
      </c>
      <c r="L65" s="79">
        <v>0.17241614771113295</v>
      </c>
      <c r="M65" s="79">
        <v>0.19868118831235582</v>
      </c>
      <c r="N65" s="80">
        <v>4.8789504095487553E-2</v>
      </c>
      <c r="P65" s="97">
        <v>0</v>
      </c>
      <c r="Q65" s="18">
        <v>0</v>
      </c>
      <c r="R65" s="19">
        <v>0</v>
      </c>
      <c r="S65" s="79" t="s">
        <v>166</v>
      </c>
      <c r="T65" s="79" t="s">
        <v>166</v>
      </c>
      <c r="U65" s="80" t="s">
        <v>166</v>
      </c>
    </row>
    <row r="66" spans="1:21" x14ac:dyDescent="0.25">
      <c r="A66" s="17" t="s">
        <v>179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0</v>
      </c>
      <c r="Q66" s="18">
        <v>0</v>
      </c>
      <c r="R66" s="19">
        <v>0</v>
      </c>
      <c r="S66" s="79" t="s">
        <v>166</v>
      </c>
      <c r="T66" s="79" t="s">
        <v>166</v>
      </c>
      <c r="U66" s="80" t="s">
        <v>166</v>
      </c>
    </row>
    <row r="67" spans="1:21" x14ac:dyDescent="0.25">
      <c r="A67" s="17" t="s">
        <v>180</v>
      </c>
      <c r="B67" s="18">
        <v>518</v>
      </c>
      <c r="C67" s="18">
        <v>691</v>
      </c>
      <c r="D67" s="19">
        <v>786</v>
      </c>
      <c r="E67" s="27">
        <v>8.7640787819622396E-2</v>
      </c>
      <c r="F67" s="27">
        <v>0.11535950931306835</v>
      </c>
      <c r="G67" s="28">
        <v>0.12954243173888466</v>
      </c>
      <c r="I67" s="97">
        <v>518</v>
      </c>
      <c r="J67" s="18">
        <v>691</v>
      </c>
      <c r="K67" s="19">
        <v>786</v>
      </c>
      <c r="L67" s="79">
        <v>8.8427291598383043E-2</v>
      </c>
      <c r="M67" s="79">
        <v>0.11644503912115171</v>
      </c>
      <c r="N67" s="80">
        <v>0.13088242395581304</v>
      </c>
      <c r="P67" s="97">
        <v>0</v>
      </c>
      <c r="Q67" s="18">
        <v>0</v>
      </c>
      <c r="R67" s="19">
        <v>0</v>
      </c>
      <c r="S67" s="79" t="s">
        <v>166</v>
      </c>
      <c r="T67" s="79" t="s">
        <v>166</v>
      </c>
      <c r="U67" s="80" t="s">
        <v>166</v>
      </c>
    </row>
    <row r="68" spans="1:21" x14ac:dyDescent="0.25">
      <c r="A68" s="17" t="s">
        <v>181</v>
      </c>
      <c r="B68" s="18">
        <v>0</v>
      </c>
      <c r="C68" s="18">
        <v>0</v>
      </c>
      <c r="D68" s="19">
        <v>0</v>
      </c>
      <c r="E68" s="27" t="s">
        <v>166</v>
      </c>
      <c r="F68" s="27" t="s">
        <v>166</v>
      </c>
      <c r="G68" s="28" t="s">
        <v>166</v>
      </c>
      <c r="I68" s="97">
        <v>0</v>
      </c>
      <c r="J68" s="18">
        <v>0</v>
      </c>
      <c r="K68" s="19">
        <v>0</v>
      </c>
      <c r="L68" s="79" t="s">
        <v>166</v>
      </c>
      <c r="M68" s="79" t="s">
        <v>166</v>
      </c>
      <c r="N68" s="80" t="s">
        <v>166</v>
      </c>
      <c r="P68" s="97">
        <v>0</v>
      </c>
      <c r="Q68" s="18">
        <v>0</v>
      </c>
      <c r="R68" s="19">
        <v>0</v>
      </c>
      <c r="S68" s="79" t="s">
        <v>166</v>
      </c>
      <c r="T68" s="79" t="s">
        <v>166</v>
      </c>
      <c r="U68" s="80" t="s">
        <v>166</v>
      </c>
    </row>
    <row r="69" spans="1:21" x14ac:dyDescent="0.25">
      <c r="A69" s="17" t="s">
        <v>182</v>
      </c>
      <c r="B69" s="18">
        <v>0</v>
      </c>
      <c r="C69" s="18">
        <v>0</v>
      </c>
      <c r="D69" s="19">
        <v>0</v>
      </c>
      <c r="E69" s="27" t="s">
        <v>166</v>
      </c>
      <c r="F69" s="27" t="s">
        <v>166</v>
      </c>
      <c r="G69" s="28" t="s">
        <v>166</v>
      </c>
      <c r="I69" s="97">
        <v>0</v>
      </c>
      <c r="J69" s="18">
        <v>0</v>
      </c>
      <c r="K69" s="19">
        <v>0</v>
      </c>
      <c r="L69" s="79" t="s">
        <v>166</v>
      </c>
      <c r="M69" s="79" t="s">
        <v>166</v>
      </c>
      <c r="N69" s="80" t="s">
        <v>166</v>
      </c>
      <c r="P69" s="97">
        <v>0</v>
      </c>
      <c r="Q69" s="18">
        <v>0</v>
      </c>
      <c r="R69" s="19">
        <v>0</v>
      </c>
      <c r="S69" s="79" t="s">
        <v>166</v>
      </c>
      <c r="T69" s="79" t="s">
        <v>166</v>
      </c>
      <c r="U69" s="80" t="s">
        <v>166</v>
      </c>
    </row>
    <row r="70" spans="1:21" x14ac:dyDescent="0.25">
      <c r="A70" s="17" t="s">
        <v>183</v>
      </c>
      <c r="B70" s="18">
        <v>0</v>
      </c>
      <c r="C70" s="18">
        <v>0</v>
      </c>
      <c r="D70" s="19">
        <v>0</v>
      </c>
      <c r="E70" s="27" t="s">
        <v>166</v>
      </c>
      <c r="F70" s="27" t="s">
        <v>166</v>
      </c>
      <c r="G70" s="28" t="s">
        <v>166</v>
      </c>
      <c r="I70" s="97">
        <v>0</v>
      </c>
      <c r="J70" s="18">
        <v>0</v>
      </c>
      <c r="K70" s="19">
        <v>0</v>
      </c>
      <c r="L70" s="79" t="s">
        <v>166</v>
      </c>
      <c r="M70" s="79" t="s">
        <v>166</v>
      </c>
      <c r="N70" s="80" t="s">
        <v>166</v>
      </c>
      <c r="P70" s="97">
        <v>0</v>
      </c>
      <c r="Q70" s="18">
        <v>0</v>
      </c>
      <c r="R70" s="19">
        <v>0</v>
      </c>
      <c r="S70" s="79" t="s">
        <v>166</v>
      </c>
      <c r="T70" s="79" t="s">
        <v>166</v>
      </c>
      <c r="U70" s="80" t="s">
        <v>166</v>
      </c>
    </row>
    <row r="71" spans="1:21" x14ac:dyDescent="0.25">
      <c r="A71" s="17" t="s">
        <v>184</v>
      </c>
      <c r="B71" s="18">
        <v>0</v>
      </c>
      <c r="C71" s="18">
        <v>0</v>
      </c>
      <c r="D71" s="19">
        <v>0</v>
      </c>
      <c r="E71" s="27" t="s">
        <v>166</v>
      </c>
      <c r="F71" s="27" t="s">
        <v>166</v>
      </c>
      <c r="G71" s="28" t="s">
        <v>166</v>
      </c>
      <c r="I71" s="97">
        <v>0</v>
      </c>
      <c r="J71" s="18">
        <v>0</v>
      </c>
      <c r="K71" s="19">
        <v>0</v>
      </c>
      <c r="L71" s="79" t="s">
        <v>166</v>
      </c>
      <c r="M71" s="79" t="s">
        <v>166</v>
      </c>
      <c r="N71" s="80" t="s">
        <v>166</v>
      </c>
      <c r="P71" s="97">
        <v>0</v>
      </c>
      <c r="Q71" s="18">
        <v>0</v>
      </c>
      <c r="R71" s="19">
        <v>0</v>
      </c>
      <c r="S71" s="79" t="s">
        <v>166</v>
      </c>
      <c r="T71" s="79" t="s">
        <v>166</v>
      </c>
      <c r="U71" s="80" t="s">
        <v>166</v>
      </c>
    </row>
    <row r="72" spans="1:21" x14ac:dyDescent="0.25">
      <c r="A72" s="17" t="s">
        <v>185</v>
      </c>
      <c r="B72" s="18">
        <v>3668</v>
      </c>
      <c r="C72" s="18">
        <v>5043</v>
      </c>
      <c r="D72" s="19">
        <v>3958</v>
      </c>
      <c r="E72" s="27">
        <v>0.62059152456056943</v>
      </c>
      <c r="F72" s="27">
        <v>0.84190738851780555</v>
      </c>
      <c r="G72" s="28">
        <v>0.65232690180980335</v>
      </c>
      <c r="I72" s="97">
        <v>3668</v>
      </c>
      <c r="J72" s="18">
        <v>5043</v>
      </c>
      <c r="K72" s="19">
        <v>3958</v>
      </c>
      <c r="L72" s="79">
        <v>0.62616082158855024</v>
      </c>
      <c r="M72" s="79">
        <v>0.84982971387549644</v>
      </c>
      <c r="N72" s="80">
        <v>0.65907459798614243</v>
      </c>
      <c r="P72" s="97">
        <v>0</v>
      </c>
      <c r="Q72" s="18">
        <v>0</v>
      </c>
      <c r="R72" s="19">
        <v>0</v>
      </c>
      <c r="S72" s="79" t="s">
        <v>166</v>
      </c>
      <c r="T72" s="79" t="s">
        <v>166</v>
      </c>
      <c r="U72" s="80" t="s">
        <v>166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97" t="s">
        <v>5</v>
      </c>
      <c r="J73" s="18" t="s">
        <v>5</v>
      </c>
      <c r="K73" s="19" t="s">
        <v>5</v>
      </c>
      <c r="L73" s="79" t="s">
        <v>5</v>
      </c>
      <c r="M73" s="79" t="s">
        <v>5</v>
      </c>
      <c r="N73" s="80" t="s">
        <v>5</v>
      </c>
      <c r="P73" s="97" t="s">
        <v>5</v>
      </c>
      <c r="Q73" s="18" t="s">
        <v>5</v>
      </c>
      <c r="R73" s="19" t="s">
        <v>5</v>
      </c>
      <c r="S73" s="79" t="s">
        <v>5</v>
      </c>
      <c r="T73" s="79" t="s">
        <v>5</v>
      </c>
      <c r="U73" s="80" t="s">
        <v>5</v>
      </c>
    </row>
    <row r="74" spans="1:21" ht="13.8" thickBot="1" x14ac:dyDescent="0.3">
      <c r="A74" s="20" t="s">
        <v>4</v>
      </c>
      <c r="B74" s="21">
        <v>591049</v>
      </c>
      <c r="C74" s="21">
        <v>598997</v>
      </c>
      <c r="D74" s="22">
        <v>606751</v>
      </c>
      <c r="E74" s="23">
        <v>100</v>
      </c>
      <c r="F74" s="23">
        <v>100</v>
      </c>
      <c r="G74" s="48">
        <v>100</v>
      </c>
      <c r="I74" s="98">
        <v>585792</v>
      </c>
      <c r="J74" s="21">
        <v>593413</v>
      </c>
      <c r="K74" s="22">
        <v>600539</v>
      </c>
      <c r="L74" s="83">
        <v>100</v>
      </c>
      <c r="M74" s="83">
        <v>100</v>
      </c>
      <c r="N74" s="84">
        <v>100</v>
      </c>
      <c r="P74" s="98">
        <v>5257</v>
      </c>
      <c r="Q74" s="21">
        <v>5584</v>
      </c>
      <c r="R74" s="22">
        <v>6212</v>
      </c>
      <c r="S74" s="83">
        <v>100</v>
      </c>
      <c r="T74" s="83">
        <v>100</v>
      </c>
      <c r="U74" s="84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tr">
        <f>+Innhold!B54</f>
        <v>Finans Norge / Skadestatistikk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4">
        <f>Innhold!H36</f>
        <v>14</v>
      </c>
    </row>
    <row r="77" spans="1:21" ht="12.75" customHeight="1" x14ac:dyDescent="0.25">
      <c r="A77" s="26" t="str">
        <f>+Innhold!B55</f>
        <v>Premiestatistikk skadeforsikring 4. kvartal 2017</v>
      </c>
      <c r="U77" s="173"/>
    </row>
    <row r="78" spans="1:21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124</v>
      </c>
      <c r="B4" s="6"/>
      <c r="C4" s="6"/>
      <c r="D4" s="6"/>
      <c r="E4" s="6"/>
      <c r="F4" s="6"/>
      <c r="I4" s="184" t="s">
        <v>112</v>
      </c>
      <c r="J4" s="184"/>
      <c r="K4" s="184"/>
      <c r="L4" s="184"/>
      <c r="M4" s="184"/>
      <c r="N4" s="184"/>
      <c r="P4" s="184" t="s">
        <v>113</v>
      </c>
      <c r="Q4" s="184"/>
      <c r="R4" s="184"/>
      <c r="S4" s="184"/>
      <c r="T4" s="184"/>
      <c r="U4" s="184"/>
    </row>
    <row r="5" spans="1:21" x14ac:dyDescent="0.25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155</v>
      </c>
      <c r="D6" s="66" t="s">
        <v>156</v>
      </c>
      <c r="E6" s="15" t="s">
        <v>157</v>
      </c>
      <c r="F6" s="15" t="s">
        <v>155</v>
      </c>
      <c r="G6" s="16" t="s">
        <v>156</v>
      </c>
      <c r="I6" s="96" t="s">
        <v>157</v>
      </c>
      <c r="J6" s="15" t="s">
        <v>155</v>
      </c>
      <c r="K6" s="66" t="s">
        <v>156</v>
      </c>
      <c r="L6" s="15" t="s">
        <v>157</v>
      </c>
      <c r="M6" s="15" t="s">
        <v>155</v>
      </c>
      <c r="N6" s="16" t="s">
        <v>156</v>
      </c>
      <c r="P6" s="96" t="s">
        <v>157</v>
      </c>
      <c r="Q6" s="15" t="s">
        <v>155</v>
      </c>
      <c r="R6" s="66" t="s">
        <v>156</v>
      </c>
      <c r="S6" s="15" t="s">
        <v>157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43052</v>
      </c>
      <c r="C7" s="18">
        <v>68427</v>
      </c>
      <c r="D7" s="19">
        <v>94044</v>
      </c>
      <c r="E7" s="27">
        <v>7.414602557875992</v>
      </c>
      <c r="F7" s="27">
        <v>10.86346331535113</v>
      </c>
      <c r="G7" s="28">
        <v>12.503789268790785</v>
      </c>
      <c r="I7" s="97">
        <v>40828</v>
      </c>
      <c r="J7" s="18">
        <v>65615</v>
      </c>
      <c r="K7" s="19">
        <v>90598</v>
      </c>
      <c r="L7" s="79">
        <v>7.3207686556057814</v>
      </c>
      <c r="M7" s="79">
        <v>10.817186822534831</v>
      </c>
      <c r="N7" s="80">
        <v>12.605395116901621</v>
      </c>
      <c r="P7" s="97">
        <v>2224</v>
      </c>
      <c r="Q7" s="18">
        <v>2812</v>
      </c>
      <c r="R7" s="19">
        <v>3446</v>
      </c>
      <c r="S7" s="79">
        <v>9.6961241661943589</v>
      </c>
      <c r="T7" s="79">
        <v>12.06815158147719</v>
      </c>
      <c r="U7" s="80">
        <v>10.317365269461078</v>
      </c>
    </row>
    <row r="8" spans="1:21" x14ac:dyDescent="0.25">
      <c r="A8" s="17" t="s">
        <v>158</v>
      </c>
      <c r="B8" s="18">
        <v>123573</v>
      </c>
      <c r="C8" s="18">
        <v>124125</v>
      </c>
      <c r="D8" s="19">
        <v>123523</v>
      </c>
      <c r="E8" s="27">
        <v>21.282279148109492</v>
      </c>
      <c r="F8" s="27">
        <v>19.706071930933096</v>
      </c>
      <c r="G8" s="28">
        <v>16.423222766458721</v>
      </c>
      <c r="I8" s="97">
        <v>119945</v>
      </c>
      <c r="J8" s="18">
        <v>116687</v>
      </c>
      <c r="K8" s="19">
        <v>108044</v>
      </c>
      <c r="L8" s="79">
        <v>21.507044097105798</v>
      </c>
      <c r="M8" s="79">
        <v>19.236837289661231</v>
      </c>
      <c r="N8" s="80">
        <v>15.03275248913352</v>
      </c>
      <c r="P8" s="97">
        <v>3628</v>
      </c>
      <c r="Q8" s="18">
        <v>7438</v>
      </c>
      <c r="R8" s="19">
        <v>15479</v>
      </c>
      <c r="S8" s="79">
        <v>15.81723852291058</v>
      </c>
      <c r="T8" s="79">
        <v>31.921376764945709</v>
      </c>
      <c r="U8" s="80">
        <v>46.344311377245511</v>
      </c>
    </row>
    <row r="9" spans="1:21" x14ac:dyDescent="0.25">
      <c r="A9" s="17" t="s">
        <v>84</v>
      </c>
      <c r="B9" s="18">
        <v>122331</v>
      </c>
      <c r="C9" s="18">
        <v>137698</v>
      </c>
      <c r="D9" s="19">
        <v>158153</v>
      </c>
      <c r="E9" s="27">
        <v>21.068376509976957</v>
      </c>
      <c r="F9" s="27">
        <v>21.860919981837867</v>
      </c>
      <c r="G9" s="28">
        <v>21.027516739261078</v>
      </c>
      <c r="I9" s="97">
        <v>114058</v>
      </c>
      <c r="J9" s="18">
        <v>129244</v>
      </c>
      <c r="K9" s="19">
        <v>148458</v>
      </c>
      <c r="L9" s="79">
        <v>20.451460549649365</v>
      </c>
      <c r="M9" s="79">
        <v>21.306964774696208</v>
      </c>
      <c r="N9" s="80">
        <v>20.655773287103255</v>
      </c>
      <c r="P9" s="97">
        <v>8273</v>
      </c>
      <c r="Q9" s="18">
        <v>8454</v>
      </c>
      <c r="R9" s="19">
        <v>9695</v>
      </c>
      <c r="S9" s="79">
        <v>36.068361163186118</v>
      </c>
      <c r="T9" s="79">
        <v>36.281704647869191</v>
      </c>
      <c r="U9" s="80">
        <v>29.026946107784433</v>
      </c>
    </row>
    <row r="10" spans="1:21" x14ac:dyDescent="0.25">
      <c r="A10" s="17" t="s">
        <v>86</v>
      </c>
      <c r="B10" s="18">
        <v>5783</v>
      </c>
      <c r="C10" s="18">
        <v>6330</v>
      </c>
      <c r="D10" s="19">
        <v>7180</v>
      </c>
      <c r="E10" s="27">
        <v>0.99597339478298008</v>
      </c>
      <c r="F10" s="27">
        <v>1.0049501335170714</v>
      </c>
      <c r="G10" s="28">
        <v>0.95462982167834032</v>
      </c>
      <c r="I10" s="97">
        <v>2283</v>
      </c>
      <c r="J10" s="18">
        <v>2773</v>
      </c>
      <c r="K10" s="19">
        <v>3521</v>
      </c>
      <c r="L10" s="79">
        <v>0.40935913688517683</v>
      </c>
      <c r="M10" s="79">
        <v>0.45715246603503901</v>
      </c>
      <c r="N10" s="80">
        <v>0.48989598232423015</v>
      </c>
      <c r="P10" s="97">
        <v>3500</v>
      </c>
      <c r="Q10" s="18">
        <v>3557</v>
      </c>
      <c r="R10" s="19">
        <v>3659</v>
      </c>
      <c r="S10" s="79">
        <v>15.259188211187166</v>
      </c>
      <c r="T10" s="79">
        <v>15.26543925153427</v>
      </c>
      <c r="U10" s="80">
        <v>10.955089820359282</v>
      </c>
    </row>
    <row r="11" spans="1:21" x14ac:dyDescent="0.25">
      <c r="A11" s="17" t="s">
        <v>159</v>
      </c>
      <c r="B11" s="18">
        <v>84743</v>
      </c>
      <c r="C11" s="18">
        <v>95537</v>
      </c>
      <c r="D11" s="19">
        <v>107032</v>
      </c>
      <c r="E11" s="27">
        <v>14.59480778040707</v>
      </c>
      <c r="F11" s="27">
        <v>15.167444060951098</v>
      </c>
      <c r="G11" s="28">
        <v>14.230632182991103</v>
      </c>
      <c r="I11" s="97">
        <v>84743</v>
      </c>
      <c r="J11" s="18">
        <v>95537</v>
      </c>
      <c r="K11" s="19">
        <v>107032</v>
      </c>
      <c r="L11" s="79">
        <v>15.195059718379563</v>
      </c>
      <c r="M11" s="79">
        <v>15.750081192783815</v>
      </c>
      <c r="N11" s="80">
        <v>14.891947395662312</v>
      </c>
      <c r="P11" s="97">
        <v>0</v>
      </c>
      <c r="Q11" s="18">
        <v>0</v>
      </c>
      <c r="R11" s="19">
        <v>0</v>
      </c>
      <c r="S11" s="79" t="s">
        <v>166</v>
      </c>
      <c r="T11" s="79" t="s">
        <v>166</v>
      </c>
      <c r="U11" s="80" t="s">
        <v>166</v>
      </c>
    </row>
    <row r="12" spans="1:21" x14ac:dyDescent="0.25">
      <c r="A12" s="17" t="s">
        <v>160</v>
      </c>
      <c r="B12" s="18">
        <v>0</v>
      </c>
      <c r="C12" s="18">
        <v>0</v>
      </c>
      <c r="D12" s="19">
        <v>1151</v>
      </c>
      <c r="E12" s="27" t="s">
        <v>166</v>
      </c>
      <c r="F12" s="27" t="s">
        <v>166</v>
      </c>
      <c r="G12" s="28">
        <v>0.15303327642782308</v>
      </c>
      <c r="I12" s="97">
        <v>0</v>
      </c>
      <c r="J12" s="18">
        <v>0</v>
      </c>
      <c r="K12" s="19">
        <v>1151</v>
      </c>
      <c r="L12" s="79" t="s">
        <v>166</v>
      </c>
      <c r="M12" s="79" t="s">
        <v>166</v>
      </c>
      <c r="N12" s="80">
        <v>0.16014492350331977</v>
      </c>
      <c r="P12" s="97">
        <v>0</v>
      </c>
      <c r="Q12" s="18">
        <v>0</v>
      </c>
      <c r="R12" s="19">
        <v>0</v>
      </c>
      <c r="S12" s="79" t="s">
        <v>166</v>
      </c>
      <c r="T12" s="79" t="s">
        <v>166</v>
      </c>
      <c r="U12" s="80" t="s">
        <v>166</v>
      </c>
    </row>
    <row r="13" spans="1:21" x14ac:dyDescent="0.25">
      <c r="A13" s="17" t="s">
        <v>161</v>
      </c>
      <c r="B13" s="18">
        <v>0</v>
      </c>
      <c r="C13" s="18">
        <v>0</v>
      </c>
      <c r="D13" s="19">
        <v>0</v>
      </c>
      <c r="E13" s="27" t="s">
        <v>166</v>
      </c>
      <c r="F13" s="27" t="s">
        <v>166</v>
      </c>
      <c r="G13" s="28" t="s">
        <v>166</v>
      </c>
      <c r="I13" s="97">
        <v>0</v>
      </c>
      <c r="J13" s="18">
        <v>0</v>
      </c>
      <c r="K13" s="19">
        <v>0</v>
      </c>
      <c r="L13" s="79" t="s">
        <v>166</v>
      </c>
      <c r="M13" s="79" t="s">
        <v>166</v>
      </c>
      <c r="N13" s="80" t="s">
        <v>166</v>
      </c>
      <c r="P13" s="97">
        <v>0</v>
      </c>
      <c r="Q13" s="18">
        <v>0</v>
      </c>
      <c r="R13" s="19">
        <v>0</v>
      </c>
      <c r="S13" s="79" t="s">
        <v>166</v>
      </c>
      <c r="T13" s="79" t="s">
        <v>166</v>
      </c>
      <c r="U13" s="80" t="s">
        <v>166</v>
      </c>
    </row>
    <row r="14" spans="1:21" x14ac:dyDescent="0.25">
      <c r="A14" s="17" t="s">
        <v>162</v>
      </c>
      <c r="B14" s="18">
        <v>505</v>
      </c>
      <c r="C14" s="18">
        <v>1022</v>
      </c>
      <c r="D14" s="19">
        <v>1104</v>
      </c>
      <c r="E14" s="27">
        <v>8.6973294892859238E-2</v>
      </c>
      <c r="F14" s="27">
        <v>0.16225261239406746</v>
      </c>
      <c r="G14" s="28">
        <v>0.14678430684302057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505</v>
      </c>
      <c r="Q14" s="18">
        <v>1022</v>
      </c>
      <c r="R14" s="19">
        <v>1104</v>
      </c>
      <c r="S14" s="79">
        <v>2.201682870471291</v>
      </c>
      <c r="T14" s="79">
        <v>4.3860778507360196</v>
      </c>
      <c r="U14" s="80">
        <v>3.3053892215568861</v>
      </c>
    </row>
    <row r="15" spans="1:21" x14ac:dyDescent="0.25">
      <c r="A15" s="17" t="s">
        <v>163</v>
      </c>
      <c r="B15" s="18">
        <v>0</v>
      </c>
      <c r="C15" s="18">
        <v>0</v>
      </c>
      <c r="D15" s="19">
        <v>1161</v>
      </c>
      <c r="E15" s="27" t="s">
        <v>166</v>
      </c>
      <c r="F15" s="27" t="s">
        <v>166</v>
      </c>
      <c r="G15" s="28">
        <v>0.15436284442458956</v>
      </c>
      <c r="I15" s="97">
        <v>0</v>
      </c>
      <c r="J15" s="18">
        <v>0</v>
      </c>
      <c r="K15" s="19">
        <v>1161</v>
      </c>
      <c r="L15" s="79" t="s">
        <v>166</v>
      </c>
      <c r="M15" s="79" t="s">
        <v>166</v>
      </c>
      <c r="N15" s="80">
        <v>0.16153627818188901</v>
      </c>
      <c r="P15" s="97">
        <v>0</v>
      </c>
      <c r="Q15" s="18">
        <v>0</v>
      </c>
      <c r="R15" s="19">
        <v>0</v>
      </c>
      <c r="S15" s="79" t="s">
        <v>166</v>
      </c>
      <c r="T15" s="79" t="s">
        <v>166</v>
      </c>
      <c r="U15" s="80" t="s">
        <v>166</v>
      </c>
    </row>
    <row r="16" spans="1:21" x14ac:dyDescent="0.25">
      <c r="A16" s="17" t="s">
        <v>164</v>
      </c>
      <c r="B16" s="18">
        <v>25577</v>
      </c>
      <c r="C16" s="18">
        <v>27743</v>
      </c>
      <c r="D16" s="19">
        <v>32262</v>
      </c>
      <c r="E16" s="27">
        <v>4.4049821058904168</v>
      </c>
      <c r="F16" s="27">
        <v>4.4044757589516763</v>
      </c>
      <c r="G16" s="28">
        <v>4.2894522711680523</v>
      </c>
      <c r="I16" s="97">
        <v>25577</v>
      </c>
      <c r="J16" s="18">
        <v>27743</v>
      </c>
      <c r="K16" s="19">
        <v>32262</v>
      </c>
      <c r="L16" s="79">
        <v>4.5861492089847431</v>
      </c>
      <c r="M16" s="79">
        <v>4.5736678201262482</v>
      </c>
      <c r="N16" s="80">
        <v>4.4887884640000895</v>
      </c>
      <c r="P16" s="97">
        <v>0</v>
      </c>
      <c r="Q16" s="18">
        <v>0</v>
      </c>
      <c r="R16" s="19">
        <v>0</v>
      </c>
      <c r="S16" s="79" t="s">
        <v>166</v>
      </c>
      <c r="T16" s="79" t="s">
        <v>166</v>
      </c>
      <c r="U16" s="80" t="s">
        <v>166</v>
      </c>
    </row>
    <row r="17" spans="1:21" x14ac:dyDescent="0.25">
      <c r="A17" s="17" t="s">
        <v>165</v>
      </c>
      <c r="B17" s="18">
        <v>114146</v>
      </c>
      <c r="C17" s="18">
        <v>99026</v>
      </c>
      <c r="D17" s="19">
        <v>143009</v>
      </c>
      <c r="E17" s="27">
        <v>19.658720235327348</v>
      </c>
      <c r="F17" s="27">
        <v>15.721357333595817</v>
      </c>
      <c r="G17" s="28">
        <v>19.014018964957906</v>
      </c>
      <c r="I17" s="97">
        <v>114146</v>
      </c>
      <c r="J17" s="18">
        <v>99026</v>
      </c>
      <c r="K17" s="19">
        <v>143009</v>
      </c>
      <c r="L17" s="79">
        <v>20.467239614058428</v>
      </c>
      <c r="M17" s="79">
        <v>16.325272304935368</v>
      </c>
      <c r="N17" s="80">
        <v>19.897624122750877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5">
      <c r="A18" s="17" t="s">
        <v>167</v>
      </c>
      <c r="B18" s="18">
        <v>21344</v>
      </c>
      <c r="C18" s="18">
        <v>23515</v>
      </c>
      <c r="D18" s="19">
        <v>25768</v>
      </c>
      <c r="E18" s="27">
        <v>3.6759564479073021</v>
      </c>
      <c r="F18" s="27">
        <v>3.7332389241159456</v>
      </c>
      <c r="G18" s="28">
        <v>3.426030814067893</v>
      </c>
      <c r="I18" s="97">
        <v>21344</v>
      </c>
      <c r="J18" s="18">
        <v>23515</v>
      </c>
      <c r="K18" s="19">
        <v>25768</v>
      </c>
      <c r="L18" s="79">
        <v>3.8271403493986922</v>
      </c>
      <c r="M18" s="79">
        <v>3.8766463176393589</v>
      </c>
      <c r="N18" s="80">
        <v>3.5852427357372232</v>
      </c>
      <c r="P18" s="97">
        <v>0</v>
      </c>
      <c r="Q18" s="18">
        <v>0</v>
      </c>
      <c r="R18" s="19">
        <v>0</v>
      </c>
      <c r="S18" s="79" t="s">
        <v>166</v>
      </c>
      <c r="T18" s="79" t="s">
        <v>166</v>
      </c>
      <c r="U18" s="80" t="s">
        <v>166</v>
      </c>
    </row>
    <row r="19" spans="1:21" x14ac:dyDescent="0.25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0</v>
      </c>
      <c r="Q19" s="18">
        <v>0</v>
      </c>
      <c r="R19" s="19">
        <v>0</v>
      </c>
      <c r="S19" s="79" t="s">
        <v>166</v>
      </c>
      <c r="T19" s="79" t="s">
        <v>166</v>
      </c>
      <c r="U19" s="80" t="s">
        <v>166</v>
      </c>
    </row>
    <row r="20" spans="1:21" x14ac:dyDescent="0.25">
      <c r="A20" s="17" t="s">
        <v>169</v>
      </c>
      <c r="B20" s="18">
        <v>22882</v>
      </c>
      <c r="C20" s="18">
        <v>29337</v>
      </c>
      <c r="D20" s="19">
        <v>35730</v>
      </c>
      <c r="E20" s="27">
        <v>3.9408374925512972</v>
      </c>
      <c r="F20" s="27">
        <v>4.6575390311201144</v>
      </c>
      <c r="G20" s="28">
        <v>4.7505464524466712</v>
      </c>
      <c r="I20" s="97">
        <v>22882</v>
      </c>
      <c r="J20" s="18">
        <v>29337</v>
      </c>
      <c r="K20" s="19">
        <v>35730</v>
      </c>
      <c r="L20" s="79">
        <v>4.102915361457125</v>
      </c>
      <c r="M20" s="79">
        <v>4.8364521803353551</v>
      </c>
      <c r="N20" s="80">
        <v>4.9713102665279019</v>
      </c>
      <c r="P20" s="97">
        <v>0</v>
      </c>
      <c r="Q20" s="18">
        <v>0</v>
      </c>
      <c r="R20" s="19">
        <v>0</v>
      </c>
      <c r="S20" s="79" t="s">
        <v>166</v>
      </c>
      <c r="T20" s="79" t="s">
        <v>166</v>
      </c>
      <c r="U20" s="80" t="s">
        <v>166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5">
      <c r="A22" s="17" t="s">
        <v>171</v>
      </c>
      <c r="B22" s="18">
        <v>0</v>
      </c>
      <c r="C22" s="18">
        <v>0</v>
      </c>
      <c r="D22" s="19">
        <v>0</v>
      </c>
      <c r="E22" s="27" t="s">
        <v>166</v>
      </c>
      <c r="F22" s="27" t="s">
        <v>166</v>
      </c>
      <c r="G22" s="28" t="s">
        <v>166</v>
      </c>
      <c r="I22" s="97">
        <v>0</v>
      </c>
      <c r="J22" s="18">
        <v>0</v>
      </c>
      <c r="K22" s="19">
        <v>0</v>
      </c>
      <c r="L22" s="79" t="s">
        <v>166</v>
      </c>
      <c r="M22" s="79" t="s">
        <v>166</v>
      </c>
      <c r="N22" s="80" t="s">
        <v>166</v>
      </c>
      <c r="P22" s="97">
        <v>0</v>
      </c>
      <c r="Q22" s="18">
        <v>0</v>
      </c>
      <c r="R22" s="19">
        <v>0</v>
      </c>
      <c r="S22" s="79" t="s">
        <v>166</v>
      </c>
      <c r="T22" s="79" t="s">
        <v>166</v>
      </c>
      <c r="U22" s="80" t="s">
        <v>166</v>
      </c>
    </row>
    <row r="23" spans="1:21" x14ac:dyDescent="0.25">
      <c r="A23" s="17" t="s">
        <v>172</v>
      </c>
      <c r="B23" s="18">
        <v>0</v>
      </c>
      <c r="C23" s="18">
        <v>0</v>
      </c>
      <c r="D23" s="19">
        <v>0</v>
      </c>
      <c r="E23" s="27" t="s">
        <v>166</v>
      </c>
      <c r="F23" s="27" t="s">
        <v>166</v>
      </c>
      <c r="G23" s="28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0</v>
      </c>
      <c r="Q23" s="18">
        <v>0</v>
      </c>
      <c r="R23" s="19">
        <v>0</v>
      </c>
      <c r="S23" s="79" t="s">
        <v>166</v>
      </c>
      <c r="T23" s="79" t="s">
        <v>166</v>
      </c>
      <c r="U23" s="80" t="s">
        <v>166</v>
      </c>
    </row>
    <row r="24" spans="1:21" x14ac:dyDescent="0.25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  <c r="I24" s="97">
        <v>0</v>
      </c>
      <c r="J24" s="18">
        <v>0</v>
      </c>
      <c r="K24" s="19">
        <v>0</v>
      </c>
      <c r="L24" s="79" t="s">
        <v>166</v>
      </c>
      <c r="M24" s="79" t="s">
        <v>166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5">
      <c r="A25" s="17" t="s">
        <v>174</v>
      </c>
      <c r="B25" s="18">
        <v>0</v>
      </c>
      <c r="C25" s="18">
        <v>0</v>
      </c>
      <c r="D25" s="19">
        <v>0</v>
      </c>
      <c r="E25" s="27" t="s">
        <v>166</v>
      </c>
      <c r="F25" s="27" t="s">
        <v>166</v>
      </c>
      <c r="G25" s="28" t="s">
        <v>166</v>
      </c>
      <c r="I25" s="97">
        <v>0</v>
      </c>
      <c r="J25" s="18">
        <v>0</v>
      </c>
      <c r="K25" s="19">
        <v>0</v>
      </c>
      <c r="L25" s="79" t="s">
        <v>166</v>
      </c>
      <c r="M25" s="79" t="s">
        <v>166</v>
      </c>
      <c r="N25" s="80" t="s">
        <v>166</v>
      </c>
      <c r="P25" s="97">
        <v>0</v>
      </c>
      <c r="Q25" s="18">
        <v>0</v>
      </c>
      <c r="R25" s="19">
        <v>0</v>
      </c>
      <c r="S25" s="79" t="s">
        <v>166</v>
      </c>
      <c r="T25" s="79" t="s">
        <v>166</v>
      </c>
      <c r="U25" s="80" t="s">
        <v>166</v>
      </c>
    </row>
    <row r="26" spans="1:21" x14ac:dyDescent="0.25">
      <c r="A26" s="17" t="s">
        <v>175</v>
      </c>
      <c r="B26" s="18">
        <v>795</v>
      </c>
      <c r="C26" s="18">
        <v>0</v>
      </c>
      <c r="D26" s="19">
        <v>0</v>
      </c>
      <c r="E26" s="27">
        <v>0.13691835532638236</v>
      </c>
      <c r="F26" s="27" t="s">
        <v>166</v>
      </c>
      <c r="G26" s="28" t="s">
        <v>166</v>
      </c>
      <c r="I26" s="97">
        <v>0</v>
      </c>
      <c r="J26" s="18">
        <v>0</v>
      </c>
      <c r="K26" s="19">
        <v>0</v>
      </c>
      <c r="L26" s="79" t="s">
        <v>166</v>
      </c>
      <c r="M26" s="79" t="s">
        <v>166</v>
      </c>
      <c r="N26" s="80" t="s">
        <v>166</v>
      </c>
      <c r="P26" s="97">
        <v>795</v>
      </c>
      <c r="Q26" s="18">
        <v>0</v>
      </c>
      <c r="R26" s="19">
        <v>0</v>
      </c>
      <c r="S26" s="79">
        <v>3.466015607969656</v>
      </c>
      <c r="T26" s="79" t="s">
        <v>166</v>
      </c>
      <c r="U26" s="80" t="s">
        <v>166</v>
      </c>
    </row>
    <row r="27" spans="1:21" x14ac:dyDescent="0.25">
      <c r="A27" s="17" t="s">
        <v>176</v>
      </c>
      <c r="B27" s="18">
        <v>11815</v>
      </c>
      <c r="C27" s="18">
        <v>17006</v>
      </c>
      <c r="D27" s="19">
        <v>21885</v>
      </c>
      <c r="E27" s="27">
        <v>2.0348306518002612</v>
      </c>
      <c r="F27" s="27">
        <v>2.6998707694457056</v>
      </c>
      <c r="G27" s="28">
        <v>2.9097595609234648</v>
      </c>
      <c r="I27" s="97">
        <v>11815</v>
      </c>
      <c r="J27" s="18">
        <v>17006</v>
      </c>
      <c r="K27" s="19">
        <v>21885</v>
      </c>
      <c r="L27" s="79">
        <v>2.118518704467089</v>
      </c>
      <c r="M27" s="79">
        <v>2.803582703711458</v>
      </c>
      <c r="N27" s="80">
        <v>3.0449797140487864</v>
      </c>
      <c r="P27" s="97">
        <v>0</v>
      </c>
      <c r="Q27" s="18">
        <v>0</v>
      </c>
      <c r="R27" s="19">
        <v>0</v>
      </c>
      <c r="S27" s="79" t="s">
        <v>166</v>
      </c>
      <c r="T27" s="79" t="s">
        <v>166</v>
      </c>
      <c r="U27" s="80" t="s">
        <v>166</v>
      </c>
    </row>
    <row r="28" spans="1:21" x14ac:dyDescent="0.25">
      <c r="A28" s="17" t="s">
        <v>177</v>
      </c>
      <c r="B28" s="18">
        <v>108</v>
      </c>
      <c r="C28" s="18">
        <v>116</v>
      </c>
      <c r="D28" s="19">
        <v>122</v>
      </c>
      <c r="E28" s="27">
        <v>1.8600229402829301E-2</v>
      </c>
      <c r="F28" s="27">
        <v>1.8416147786410788E-2</v>
      </c>
      <c r="G28" s="28">
        <v>1.6220729560551185E-2</v>
      </c>
      <c r="I28" s="97">
        <v>80</v>
      </c>
      <c r="J28" s="18">
        <v>98</v>
      </c>
      <c r="K28" s="19">
        <v>105</v>
      </c>
      <c r="L28" s="79">
        <v>1.4344604008240974E-2</v>
      </c>
      <c r="M28" s="79">
        <v>1.6156127541086845E-2</v>
      </c>
      <c r="N28" s="80">
        <v>1.4609224124977043E-2</v>
      </c>
      <c r="P28" s="97">
        <v>28</v>
      </c>
      <c r="Q28" s="18">
        <v>18</v>
      </c>
      <c r="R28" s="19">
        <v>17</v>
      </c>
      <c r="S28" s="79">
        <v>0.12207350568949732</v>
      </c>
      <c r="T28" s="79">
        <v>7.7249903437620698E-2</v>
      </c>
      <c r="U28" s="80">
        <v>5.089820359281437E-2</v>
      </c>
    </row>
    <row r="29" spans="1:21" x14ac:dyDescent="0.25">
      <c r="A29" s="17" t="s">
        <v>178</v>
      </c>
      <c r="B29" s="18">
        <v>0</v>
      </c>
      <c r="C29" s="18">
        <v>0</v>
      </c>
      <c r="D29" s="19">
        <v>0</v>
      </c>
      <c r="E29" s="27" t="s">
        <v>166</v>
      </c>
      <c r="F29" s="27" t="s">
        <v>166</v>
      </c>
      <c r="G29" s="28" t="s">
        <v>166</v>
      </c>
      <c r="I29" s="97">
        <v>0</v>
      </c>
      <c r="J29" s="18">
        <v>0</v>
      </c>
      <c r="K29" s="19">
        <v>0</v>
      </c>
      <c r="L29" s="79" t="s">
        <v>166</v>
      </c>
      <c r="M29" s="79" t="s">
        <v>166</v>
      </c>
      <c r="N29" s="80" t="s">
        <v>166</v>
      </c>
      <c r="P29" s="97">
        <v>0</v>
      </c>
      <c r="Q29" s="18">
        <v>0</v>
      </c>
      <c r="R29" s="19">
        <v>0</v>
      </c>
      <c r="S29" s="79" t="s">
        <v>166</v>
      </c>
      <c r="T29" s="79" t="s">
        <v>166</v>
      </c>
      <c r="U29" s="80" t="s">
        <v>166</v>
      </c>
    </row>
    <row r="30" spans="1:21" x14ac:dyDescent="0.25">
      <c r="A30" s="17" t="s">
        <v>179</v>
      </c>
      <c r="B30" s="1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  <c r="I30" s="97">
        <v>0</v>
      </c>
      <c r="J30" s="18">
        <v>0</v>
      </c>
      <c r="K30" s="19">
        <v>0</v>
      </c>
      <c r="L30" s="79" t="s">
        <v>166</v>
      </c>
      <c r="M30" s="79" t="s">
        <v>166</v>
      </c>
      <c r="N30" s="80" t="s">
        <v>166</v>
      </c>
      <c r="P30" s="97">
        <v>0</v>
      </c>
      <c r="Q30" s="18">
        <v>0</v>
      </c>
      <c r="R30" s="19">
        <v>0</v>
      </c>
      <c r="S30" s="79" t="s">
        <v>166</v>
      </c>
      <c r="T30" s="79" t="s">
        <v>166</v>
      </c>
      <c r="U30" s="80" t="s">
        <v>166</v>
      </c>
    </row>
    <row r="31" spans="1:21" x14ac:dyDescent="0.25">
      <c r="A31" s="17" t="s">
        <v>180</v>
      </c>
      <c r="B31" s="18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  <c r="I31" s="97">
        <v>0</v>
      </c>
      <c r="J31" s="18">
        <v>0</v>
      </c>
      <c r="K31" s="19">
        <v>0</v>
      </c>
      <c r="L31" s="79" t="s">
        <v>166</v>
      </c>
      <c r="M31" s="79" t="s">
        <v>166</v>
      </c>
      <c r="N31" s="80" t="s">
        <v>166</v>
      </c>
      <c r="P31" s="97">
        <v>0</v>
      </c>
      <c r="Q31" s="18">
        <v>0</v>
      </c>
      <c r="R31" s="19">
        <v>0</v>
      </c>
      <c r="S31" s="79" t="s">
        <v>166</v>
      </c>
      <c r="T31" s="79" t="s">
        <v>166</v>
      </c>
      <c r="U31" s="80" t="s">
        <v>166</v>
      </c>
    </row>
    <row r="32" spans="1:21" x14ac:dyDescent="0.25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0</v>
      </c>
      <c r="Q32" s="18">
        <v>0</v>
      </c>
      <c r="R32" s="19">
        <v>0</v>
      </c>
      <c r="S32" s="79" t="s">
        <v>166</v>
      </c>
      <c r="T32" s="79" t="s">
        <v>166</v>
      </c>
      <c r="U32" s="80" t="s">
        <v>166</v>
      </c>
    </row>
    <row r="33" spans="1:21" x14ac:dyDescent="0.25">
      <c r="A33" s="17" t="s">
        <v>182</v>
      </c>
      <c r="B33" s="18">
        <v>0</v>
      </c>
      <c r="C33" s="18">
        <v>0</v>
      </c>
      <c r="D33" s="19">
        <v>0</v>
      </c>
      <c r="E33" s="27" t="s">
        <v>166</v>
      </c>
      <c r="F33" s="27" t="s">
        <v>166</v>
      </c>
      <c r="G33" s="28" t="s">
        <v>166</v>
      </c>
      <c r="I33" s="97">
        <v>0</v>
      </c>
      <c r="J33" s="18">
        <v>0</v>
      </c>
      <c r="K33" s="19">
        <v>0</v>
      </c>
      <c r="L33" s="79" t="s">
        <v>166</v>
      </c>
      <c r="M33" s="79" t="s">
        <v>166</v>
      </c>
      <c r="N33" s="80" t="s">
        <v>166</v>
      </c>
      <c r="P33" s="97">
        <v>0</v>
      </c>
      <c r="Q33" s="18">
        <v>0</v>
      </c>
      <c r="R33" s="19">
        <v>0</v>
      </c>
      <c r="S33" s="79" t="s">
        <v>166</v>
      </c>
      <c r="T33" s="79" t="s">
        <v>166</v>
      </c>
      <c r="U33" s="80" t="s">
        <v>166</v>
      </c>
    </row>
    <row r="34" spans="1:21" x14ac:dyDescent="0.25">
      <c r="A34" s="17" t="s">
        <v>183</v>
      </c>
      <c r="B34" s="18">
        <v>0</v>
      </c>
      <c r="C34" s="18">
        <v>0</v>
      </c>
      <c r="D34" s="19">
        <v>0</v>
      </c>
      <c r="E34" s="27" t="s">
        <v>166</v>
      </c>
      <c r="F34" s="27" t="s">
        <v>166</v>
      </c>
      <c r="G34" s="28" t="s">
        <v>166</v>
      </c>
      <c r="I34" s="97">
        <v>0</v>
      </c>
      <c r="J34" s="18">
        <v>0</v>
      </c>
      <c r="K34" s="19">
        <v>0</v>
      </c>
      <c r="L34" s="79" t="s">
        <v>166</v>
      </c>
      <c r="M34" s="79" t="s">
        <v>166</v>
      </c>
      <c r="N34" s="80" t="s">
        <v>166</v>
      </c>
      <c r="P34" s="97">
        <v>0</v>
      </c>
      <c r="Q34" s="18">
        <v>0</v>
      </c>
      <c r="R34" s="19">
        <v>0</v>
      </c>
      <c r="S34" s="79" t="s">
        <v>166</v>
      </c>
      <c r="T34" s="79" t="s">
        <v>166</v>
      </c>
      <c r="U34" s="80" t="s">
        <v>166</v>
      </c>
    </row>
    <row r="35" spans="1:21" x14ac:dyDescent="0.25">
      <c r="A35" s="17" t="s">
        <v>184</v>
      </c>
      <c r="B35" s="18">
        <v>0</v>
      </c>
      <c r="C35" s="18">
        <v>0</v>
      </c>
      <c r="D35" s="19">
        <v>0</v>
      </c>
      <c r="E35" s="27" t="s">
        <v>166</v>
      </c>
      <c r="F35" s="27" t="s">
        <v>166</v>
      </c>
      <c r="G35" s="28" t="s">
        <v>166</v>
      </c>
      <c r="I35" s="97">
        <v>0</v>
      </c>
      <c r="J35" s="18">
        <v>0</v>
      </c>
      <c r="K35" s="19">
        <v>0</v>
      </c>
      <c r="L35" s="79" t="s">
        <v>166</v>
      </c>
      <c r="M35" s="79" t="s">
        <v>166</v>
      </c>
      <c r="N35" s="80" t="s">
        <v>166</v>
      </c>
      <c r="P35" s="97">
        <v>0</v>
      </c>
      <c r="Q35" s="18">
        <v>0</v>
      </c>
      <c r="R35" s="19">
        <v>0</v>
      </c>
      <c r="S35" s="79" t="s">
        <v>166</v>
      </c>
      <c r="T35" s="79" t="s">
        <v>166</v>
      </c>
      <c r="U35" s="80" t="s">
        <v>166</v>
      </c>
    </row>
    <row r="36" spans="1:21" x14ac:dyDescent="0.25">
      <c r="A36" s="17" t="s">
        <v>185</v>
      </c>
      <c r="B36" s="18">
        <v>3984</v>
      </c>
      <c r="C36" s="18">
        <v>0</v>
      </c>
      <c r="D36" s="19">
        <v>0</v>
      </c>
      <c r="E36" s="27">
        <v>0.68614179574881429</v>
      </c>
      <c r="F36" s="27" t="s">
        <v>166</v>
      </c>
      <c r="G36" s="28" t="s">
        <v>166</v>
      </c>
      <c r="I36" s="97">
        <v>0</v>
      </c>
      <c r="J36" s="18">
        <v>0</v>
      </c>
      <c r="K36" s="19">
        <v>0</v>
      </c>
      <c r="L36" s="79" t="s">
        <v>166</v>
      </c>
      <c r="M36" s="79" t="s">
        <v>166</v>
      </c>
      <c r="N36" s="80" t="s">
        <v>166</v>
      </c>
      <c r="P36" s="97">
        <v>3984</v>
      </c>
      <c r="Q36" s="18">
        <v>0</v>
      </c>
      <c r="R36" s="19">
        <v>0</v>
      </c>
      <c r="S36" s="79">
        <v>17.369315952391332</v>
      </c>
      <c r="T36" s="79" t="s">
        <v>166</v>
      </c>
      <c r="U36" s="80" t="s">
        <v>166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7" t="s">
        <v>5</v>
      </c>
      <c r="J37" s="18" t="s">
        <v>5</v>
      </c>
      <c r="K37" s="19" t="s">
        <v>5</v>
      </c>
      <c r="L37" s="79" t="s">
        <v>5</v>
      </c>
      <c r="M37" s="79" t="s">
        <v>5</v>
      </c>
      <c r="N37" s="80" t="s">
        <v>5</v>
      </c>
      <c r="P37" s="97" t="s">
        <v>5</v>
      </c>
      <c r="Q37" s="18" t="s">
        <v>5</v>
      </c>
      <c r="R37" s="19" t="s">
        <v>5</v>
      </c>
      <c r="S37" s="79" t="s">
        <v>5</v>
      </c>
      <c r="T37" s="79" t="s">
        <v>5</v>
      </c>
      <c r="U37" s="80" t="s">
        <v>5</v>
      </c>
    </row>
    <row r="38" spans="1:21" ht="13.8" thickBot="1" x14ac:dyDescent="0.3">
      <c r="A38" s="20" t="s">
        <v>4</v>
      </c>
      <c r="B38" s="21">
        <v>580638</v>
      </c>
      <c r="C38" s="21">
        <v>629882</v>
      </c>
      <c r="D38" s="22">
        <v>752124</v>
      </c>
      <c r="E38" s="23">
        <v>100</v>
      </c>
      <c r="F38" s="23">
        <v>100</v>
      </c>
      <c r="G38" s="48">
        <v>100</v>
      </c>
      <c r="I38" s="98">
        <v>557701</v>
      </c>
      <c r="J38" s="21">
        <v>606581</v>
      </c>
      <c r="K38" s="22">
        <v>718724</v>
      </c>
      <c r="L38" s="83">
        <v>100</v>
      </c>
      <c r="M38" s="83">
        <v>100</v>
      </c>
      <c r="N38" s="84">
        <v>100</v>
      </c>
      <c r="P38" s="98">
        <v>22937</v>
      </c>
      <c r="Q38" s="21">
        <v>23301</v>
      </c>
      <c r="R38" s="22">
        <v>33400</v>
      </c>
      <c r="S38" s="83">
        <v>100</v>
      </c>
      <c r="T38" s="83">
        <v>100</v>
      </c>
      <c r="U38" s="84">
        <v>100</v>
      </c>
    </row>
    <row r="39" spans="1:21" x14ac:dyDescent="0.25">
      <c r="I39" s="105"/>
      <c r="P39" s="105"/>
    </row>
    <row r="40" spans="1:21" ht="16.2" thickBot="1" x14ac:dyDescent="0.35">
      <c r="A40" s="5" t="s">
        <v>125</v>
      </c>
      <c r="B40" s="6"/>
      <c r="C40" s="6"/>
      <c r="D40" s="6"/>
      <c r="E40" s="6"/>
      <c r="F40" s="6"/>
      <c r="I40" s="184" t="s">
        <v>112</v>
      </c>
      <c r="J40" s="184"/>
      <c r="K40" s="184"/>
      <c r="L40" s="184"/>
      <c r="M40" s="184"/>
      <c r="N40" s="184"/>
      <c r="P40" s="184" t="s">
        <v>113</v>
      </c>
      <c r="Q40" s="184"/>
      <c r="R40" s="184"/>
      <c r="S40" s="184"/>
      <c r="T40" s="184"/>
      <c r="U40" s="184"/>
    </row>
    <row r="41" spans="1:21" x14ac:dyDescent="0.25">
      <c r="A41" s="7"/>
      <c r="B41" s="88"/>
      <c r="C41" s="87" t="s">
        <v>32</v>
      </c>
      <c r="D41" s="89"/>
      <c r="E41" s="11"/>
      <c r="F41" s="87" t="s">
        <v>2</v>
      </c>
      <c r="G41" s="12"/>
      <c r="I41" s="32"/>
      <c r="J41" s="87" t="s">
        <v>32</v>
      </c>
      <c r="K41" s="89"/>
      <c r="L41" s="11"/>
      <c r="M41" s="87" t="s">
        <v>2</v>
      </c>
      <c r="N41" s="12"/>
      <c r="P41" s="32"/>
      <c r="Q41" s="87" t="s">
        <v>32</v>
      </c>
      <c r="R41" s="89"/>
      <c r="S41" s="11"/>
      <c r="T41" s="87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155</v>
      </c>
      <c r="D42" s="66" t="s">
        <v>156</v>
      </c>
      <c r="E42" s="15" t="s">
        <v>157</v>
      </c>
      <c r="F42" s="15" t="s">
        <v>155</v>
      </c>
      <c r="G42" s="16" t="s">
        <v>156</v>
      </c>
      <c r="I42" s="96" t="s">
        <v>157</v>
      </c>
      <c r="J42" s="15" t="s">
        <v>155</v>
      </c>
      <c r="K42" s="66" t="s">
        <v>156</v>
      </c>
      <c r="L42" s="15" t="s">
        <v>157</v>
      </c>
      <c r="M42" s="15" t="s">
        <v>155</v>
      </c>
      <c r="N42" s="16" t="s">
        <v>156</v>
      </c>
      <c r="P42" s="96" t="s">
        <v>157</v>
      </c>
      <c r="Q42" s="15" t="s">
        <v>155</v>
      </c>
      <c r="R42" s="66" t="s">
        <v>156</v>
      </c>
      <c r="S42" s="15" t="s">
        <v>157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29301</v>
      </c>
      <c r="C43" s="18">
        <v>40445</v>
      </c>
      <c r="D43" s="19">
        <v>50166</v>
      </c>
      <c r="E43" s="27">
        <v>8.2805337794683691</v>
      </c>
      <c r="F43" s="27">
        <v>10.608023752321202</v>
      </c>
      <c r="G43" s="28">
        <v>11.795771336129869</v>
      </c>
      <c r="I43" s="97">
        <v>28812</v>
      </c>
      <c r="J43" s="18">
        <v>39800</v>
      </c>
      <c r="K43" s="19">
        <v>49384</v>
      </c>
      <c r="L43" s="79">
        <v>8.9250699303948622</v>
      </c>
      <c r="M43" s="79">
        <v>11.001890777208947</v>
      </c>
      <c r="N43" s="80">
        <v>12.736796766797257</v>
      </c>
      <c r="P43" s="97">
        <v>489</v>
      </c>
      <c r="Q43" s="18">
        <v>645</v>
      </c>
      <c r="R43" s="19">
        <v>782</v>
      </c>
      <c r="S43" s="79">
        <v>1.5757419521154901</v>
      </c>
      <c r="T43" s="79">
        <v>3.3056580565805658</v>
      </c>
      <c r="U43" s="80">
        <v>2.0819467000346106</v>
      </c>
    </row>
    <row r="44" spans="1:21" x14ac:dyDescent="0.25">
      <c r="A44" s="17" t="s">
        <v>158</v>
      </c>
      <c r="B44" s="18">
        <v>30716</v>
      </c>
      <c r="C44" s="18">
        <v>40441</v>
      </c>
      <c r="D44" s="19">
        <v>55760</v>
      </c>
      <c r="E44" s="27">
        <v>8.6804162168578003</v>
      </c>
      <c r="F44" s="27">
        <v>10.606974621526065</v>
      </c>
      <c r="G44" s="28">
        <v>13.111115291284964</v>
      </c>
      <c r="I44" s="97">
        <v>29248</v>
      </c>
      <c r="J44" s="18">
        <v>27043</v>
      </c>
      <c r="K44" s="19">
        <v>25568</v>
      </c>
      <c r="L44" s="79">
        <v>9.0601292976603141</v>
      </c>
      <c r="M44" s="79">
        <v>7.4754807107553161</v>
      </c>
      <c r="N44" s="80">
        <v>6.5943305470085907</v>
      </c>
      <c r="P44" s="97">
        <v>1468</v>
      </c>
      <c r="Q44" s="18">
        <v>13398</v>
      </c>
      <c r="R44" s="19">
        <v>30192</v>
      </c>
      <c r="S44" s="79">
        <v>4.7304482325266655</v>
      </c>
      <c r="T44" s="79">
        <v>68.665436654366545</v>
      </c>
      <c r="U44" s="80">
        <v>80.381246505684089</v>
      </c>
    </row>
    <row r="45" spans="1:21" x14ac:dyDescent="0.25">
      <c r="A45" s="17" t="s">
        <v>84</v>
      </c>
      <c r="B45" s="18">
        <v>74812</v>
      </c>
      <c r="C45" s="18">
        <v>77778</v>
      </c>
      <c r="D45" s="19">
        <v>84098</v>
      </c>
      <c r="E45" s="27">
        <v>21.142052937087048</v>
      </c>
      <c r="F45" s="27">
        <v>20.399823746026417</v>
      </c>
      <c r="G45" s="28">
        <v>19.77436466582645</v>
      </c>
      <c r="I45" s="97">
        <v>72664</v>
      </c>
      <c r="J45" s="18">
        <v>75727</v>
      </c>
      <c r="K45" s="19">
        <v>81504</v>
      </c>
      <c r="L45" s="79">
        <v>22.509068493065815</v>
      </c>
      <c r="M45" s="79">
        <v>20.933170424263867</v>
      </c>
      <c r="N45" s="80">
        <v>21.020976099162556</v>
      </c>
      <c r="P45" s="97">
        <v>2148</v>
      </c>
      <c r="Q45" s="18">
        <v>2051</v>
      </c>
      <c r="R45" s="19">
        <v>2594</v>
      </c>
      <c r="S45" s="79">
        <v>6.9216640350594529</v>
      </c>
      <c r="T45" s="79">
        <v>10.511480114801149</v>
      </c>
      <c r="U45" s="80">
        <v>6.9060994116237584</v>
      </c>
    </row>
    <row r="46" spans="1:21" x14ac:dyDescent="0.25">
      <c r="A46" s="17" t="s">
        <v>86</v>
      </c>
      <c r="B46" s="18">
        <v>3335</v>
      </c>
      <c r="C46" s="18">
        <v>3771</v>
      </c>
      <c r="D46" s="19">
        <v>4241</v>
      </c>
      <c r="E46" s="27">
        <v>0.94247910155035697</v>
      </c>
      <c r="F46" s="27">
        <v>0.98906805711468049</v>
      </c>
      <c r="G46" s="28">
        <v>0.997206598822445</v>
      </c>
      <c r="I46" s="97">
        <v>1031</v>
      </c>
      <c r="J46" s="18">
        <v>1148</v>
      </c>
      <c r="K46" s="19">
        <v>1280</v>
      </c>
      <c r="L46" s="79">
        <v>0.31937203589605384</v>
      </c>
      <c r="M46" s="79">
        <v>0.31734097015668017</v>
      </c>
      <c r="N46" s="80">
        <v>0.33012918883647513</v>
      </c>
      <c r="P46" s="97">
        <v>2304</v>
      </c>
      <c r="Q46" s="18">
        <v>2623</v>
      </c>
      <c r="R46" s="19">
        <v>2961</v>
      </c>
      <c r="S46" s="79">
        <v>7.4243547191699157</v>
      </c>
      <c r="T46" s="79">
        <v>13.443009430094301</v>
      </c>
      <c r="U46" s="80">
        <v>7.8831766992359098</v>
      </c>
    </row>
    <row r="47" spans="1:21" x14ac:dyDescent="0.25">
      <c r="A47" s="17" t="s">
        <v>159</v>
      </c>
      <c r="B47" s="18">
        <v>40848</v>
      </c>
      <c r="C47" s="18">
        <v>43796</v>
      </c>
      <c r="D47" s="19">
        <v>47098</v>
      </c>
      <c r="E47" s="27">
        <v>11.543744030023682</v>
      </c>
      <c r="F47" s="27">
        <v>11.486933075946578</v>
      </c>
      <c r="G47" s="28">
        <v>11.07437783337409</v>
      </c>
      <c r="I47" s="97">
        <v>40848</v>
      </c>
      <c r="J47" s="18">
        <v>43796</v>
      </c>
      <c r="K47" s="19">
        <v>47098</v>
      </c>
      <c r="L47" s="79">
        <v>12.653451912979639</v>
      </c>
      <c r="M47" s="79">
        <v>12.106502725594046</v>
      </c>
      <c r="N47" s="80">
        <v>12.147206668609615</v>
      </c>
      <c r="P47" s="97">
        <v>0</v>
      </c>
      <c r="Q47" s="18">
        <v>0</v>
      </c>
      <c r="R47" s="19">
        <v>0</v>
      </c>
      <c r="S47" s="79" t="s">
        <v>166</v>
      </c>
      <c r="T47" s="79" t="s">
        <v>166</v>
      </c>
      <c r="U47" s="80" t="s">
        <v>166</v>
      </c>
    </row>
    <row r="48" spans="1:21" x14ac:dyDescent="0.25">
      <c r="A48" s="17" t="s">
        <v>160</v>
      </c>
      <c r="B48" s="18">
        <v>0</v>
      </c>
      <c r="C48" s="18">
        <v>0</v>
      </c>
      <c r="D48" s="19">
        <v>1071</v>
      </c>
      <c r="E48" s="27" t="s">
        <v>166</v>
      </c>
      <c r="F48" s="27" t="s">
        <v>166</v>
      </c>
      <c r="G48" s="28">
        <v>0.25182934858260753</v>
      </c>
      <c r="I48" s="97">
        <v>0</v>
      </c>
      <c r="J48" s="18">
        <v>0</v>
      </c>
      <c r="K48" s="19">
        <v>1071</v>
      </c>
      <c r="L48" s="79" t="s">
        <v>166</v>
      </c>
      <c r="M48" s="79" t="s">
        <v>166</v>
      </c>
      <c r="N48" s="80">
        <v>0.27622528222176945</v>
      </c>
      <c r="P48" s="97">
        <v>0</v>
      </c>
      <c r="Q48" s="18">
        <v>0</v>
      </c>
      <c r="R48" s="19">
        <v>0</v>
      </c>
      <c r="S48" s="79" t="s">
        <v>166</v>
      </c>
      <c r="T48" s="79" t="s">
        <v>166</v>
      </c>
      <c r="U48" s="80" t="s">
        <v>166</v>
      </c>
    </row>
    <row r="49" spans="1:21" x14ac:dyDescent="0.25">
      <c r="A49" s="17" t="s">
        <v>161</v>
      </c>
      <c r="B49" s="18">
        <v>0</v>
      </c>
      <c r="C49" s="18">
        <v>0</v>
      </c>
      <c r="D49" s="19">
        <v>0</v>
      </c>
      <c r="E49" s="27" t="s">
        <v>166</v>
      </c>
      <c r="F49" s="27" t="s">
        <v>166</v>
      </c>
      <c r="G49" s="28" t="s">
        <v>166</v>
      </c>
      <c r="I49" s="97">
        <v>0</v>
      </c>
      <c r="J49" s="18">
        <v>0</v>
      </c>
      <c r="K49" s="19">
        <v>0</v>
      </c>
      <c r="L49" s="79" t="s">
        <v>166</v>
      </c>
      <c r="M49" s="79" t="s">
        <v>166</v>
      </c>
      <c r="N49" s="80" t="s">
        <v>166</v>
      </c>
      <c r="P49" s="97">
        <v>0</v>
      </c>
      <c r="Q49" s="18">
        <v>0</v>
      </c>
      <c r="R49" s="19">
        <v>0</v>
      </c>
      <c r="S49" s="79" t="s">
        <v>166</v>
      </c>
      <c r="T49" s="79" t="s">
        <v>166</v>
      </c>
      <c r="U49" s="80" t="s">
        <v>166</v>
      </c>
    </row>
    <row r="50" spans="1:21" x14ac:dyDescent="0.25">
      <c r="A50" s="17" t="s">
        <v>162</v>
      </c>
      <c r="B50" s="18">
        <v>338</v>
      </c>
      <c r="C50" s="18">
        <v>793</v>
      </c>
      <c r="D50" s="19">
        <v>1030</v>
      </c>
      <c r="E50" s="27">
        <v>9.5519621086662856E-2</v>
      </c>
      <c r="F50" s="27">
        <v>0.20799018013575751</v>
      </c>
      <c r="G50" s="28">
        <v>0.24218882263313332</v>
      </c>
      <c r="I50" s="97">
        <v>0</v>
      </c>
      <c r="J50" s="18">
        <v>0</v>
      </c>
      <c r="K50" s="19">
        <v>0</v>
      </c>
      <c r="L50" s="79" t="s">
        <v>166</v>
      </c>
      <c r="M50" s="79" t="s">
        <v>166</v>
      </c>
      <c r="N50" s="80" t="s">
        <v>166</v>
      </c>
      <c r="P50" s="97">
        <v>338</v>
      </c>
      <c r="Q50" s="18">
        <v>793</v>
      </c>
      <c r="R50" s="19">
        <v>1030</v>
      </c>
      <c r="S50" s="79">
        <v>1.0891631489060032</v>
      </c>
      <c r="T50" s="79">
        <v>4.0641656416564169</v>
      </c>
      <c r="U50" s="80">
        <v>2.7422060115545381</v>
      </c>
    </row>
    <row r="51" spans="1:21" x14ac:dyDescent="0.25">
      <c r="A51" s="17" t="s">
        <v>163</v>
      </c>
      <c r="B51" s="18">
        <v>0</v>
      </c>
      <c r="C51" s="18">
        <v>0</v>
      </c>
      <c r="D51" s="19">
        <v>647</v>
      </c>
      <c r="E51" s="27" t="s">
        <v>166</v>
      </c>
      <c r="F51" s="27" t="s">
        <v>166</v>
      </c>
      <c r="G51" s="28">
        <v>0.1521322021782886</v>
      </c>
      <c r="I51" s="97">
        <v>0</v>
      </c>
      <c r="J51" s="18">
        <v>0</v>
      </c>
      <c r="K51" s="19">
        <v>647</v>
      </c>
      <c r="L51" s="79" t="s">
        <v>166</v>
      </c>
      <c r="M51" s="79" t="s">
        <v>166</v>
      </c>
      <c r="N51" s="80">
        <v>0.16686998841968706</v>
      </c>
      <c r="P51" s="97">
        <v>0</v>
      </c>
      <c r="Q51" s="18">
        <v>0</v>
      </c>
      <c r="R51" s="19">
        <v>0</v>
      </c>
      <c r="S51" s="79" t="s">
        <v>166</v>
      </c>
      <c r="T51" s="79" t="s">
        <v>166</v>
      </c>
      <c r="U51" s="80" t="s">
        <v>166</v>
      </c>
    </row>
    <row r="52" spans="1:21" x14ac:dyDescent="0.25">
      <c r="A52" s="17" t="s">
        <v>164</v>
      </c>
      <c r="B52" s="18">
        <v>66339</v>
      </c>
      <c r="C52" s="18">
        <v>79368</v>
      </c>
      <c r="D52" s="19">
        <v>79681</v>
      </c>
      <c r="E52" s="27">
        <v>18.747562554047715</v>
      </c>
      <c r="F52" s="27">
        <v>20.816853237093067</v>
      </c>
      <c r="G52" s="28">
        <v>18.735774345855045</v>
      </c>
      <c r="I52" s="97">
        <v>66339</v>
      </c>
      <c r="J52" s="18">
        <v>79368</v>
      </c>
      <c r="K52" s="19">
        <v>79681</v>
      </c>
      <c r="L52" s="79">
        <v>20.549778360143858</v>
      </c>
      <c r="M52" s="79">
        <v>21.939649929786928</v>
      </c>
      <c r="N52" s="80">
        <v>20.550799918499358</v>
      </c>
      <c r="P52" s="97">
        <v>0</v>
      </c>
      <c r="Q52" s="18">
        <v>0</v>
      </c>
      <c r="R52" s="19">
        <v>0</v>
      </c>
      <c r="S52" s="79" t="s">
        <v>166</v>
      </c>
      <c r="T52" s="79" t="s">
        <v>166</v>
      </c>
      <c r="U52" s="80" t="s">
        <v>166</v>
      </c>
    </row>
    <row r="53" spans="1:21" x14ac:dyDescent="0.25">
      <c r="A53" s="17" t="s">
        <v>165</v>
      </c>
      <c r="B53" s="18">
        <v>49932</v>
      </c>
      <c r="C53" s="18">
        <v>53401</v>
      </c>
      <c r="D53" s="19">
        <v>53401</v>
      </c>
      <c r="E53" s="27">
        <v>14.11090449733506</v>
      </c>
      <c r="F53" s="27">
        <v>14.00615839776745</v>
      </c>
      <c r="G53" s="28">
        <v>12.556432347021312</v>
      </c>
      <c r="I53" s="97">
        <v>49932</v>
      </c>
      <c r="J53" s="18">
        <v>53401</v>
      </c>
      <c r="K53" s="19">
        <v>53401</v>
      </c>
      <c r="L53" s="79">
        <v>15.467395243803841</v>
      </c>
      <c r="M53" s="79">
        <v>14.761607271199372</v>
      </c>
      <c r="N53" s="80">
        <v>13.772835010200476</v>
      </c>
      <c r="P53" s="97">
        <v>0</v>
      </c>
      <c r="Q53" s="18">
        <v>0</v>
      </c>
      <c r="R53" s="19">
        <v>0</v>
      </c>
      <c r="S53" s="79" t="s">
        <v>166</v>
      </c>
      <c r="T53" s="79" t="s">
        <v>166</v>
      </c>
      <c r="U53" s="80" t="s">
        <v>166</v>
      </c>
    </row>
    <row r="54" spans="1:21" x14ac:dyDescent="0.25">
      <c r="A54" s="17" t="s">
        <v>167</v>
      </c>
      <c r="B54" s="18">
        <v>9621</v>
      </c>
      <c r="C54" s="18">
        <v>10055</v>
      </c>
      <c r="D54" s="19">
        <v>10539</v>
      </c>
      <c r="E54" s="27">
        <v>2.7189179718188856</v>
      </c>
      <c r="F54" s="27">
        <v>2.6372525362736972</v>
      </c>
      <c r="G54" s="28">
        <v>2.4780854385733901</v>
      </c>
      <c r="I54" s="97">
        <v>9621</v>
      </c>
      <c r="J54" s="18">
        <v>10055</v>
      </c>
      <c r="K54" s="19">
        <v>10539</v>
      </c>
      <c r="L54" s="79">
        <v>2.9802893863782094</v>
      </c>
      <c r="M54" s="79">
        <v>2.7794977830360796</v>
      </c>
      <c r="N54" s="80">
        <v>2.7181496258965714</v>
      </c>
      <c r="P54" s="97">
        <v>0</v>
      </c>
      <c r="Q54" s="18">
        <v>0</v>
      </c>
      <c r="R54" s="19">
        <v>0</v>
      </c>
      <c r="S54" s="79" t="s">
        <v>166</v>
      </c>
      <c r="T54" s="79" t="s">
        <v>166</v>
      </c>
      <c r="U54" s="80" t="s">
        <v>166</v>
      </c>
    </row>
    <row r="55" spans="1:21" x14ac:dyDescent="0.25">
      <c r="A55" s="17" t="s">
        <v>168</v>
      </c>
      <c r="B55" s="18">
        <v>0</v>
      </c>
      <c r="C55" s="18">
        <v>0</v>
      </c>
      <c r="D55" s="19">
        <v>0</v>
      </c>
      <c r="E55" s="27" t="s">
        <v>166</v>
      </c>
      <c r="F55" s="27" t="s">
        <v>166</v>
      </c>
      <c r="G55" s="28" t="s">
        <v>166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0</v>
      </c>
      <c r="Q55" s="18">
        <v>0</v>
      </c>
      <c r="R55" s="19">
        <v>0</v>
      </c>
      <c r="S55" s="79" t="s">
        <v>166</v>
      </c>
      <c r="T55" s="79" t="s">
        <v>166</v>
      </c>
      <c r="U55" s="80" t="s">
        <v>166</v>
      </c>
    </row>
    <row r="56" spans="1:21" x14ac:dyDescent="0.25">
      <c r="A56" s="17" t="s">
        <v>169</v>
      </c>
      <c r="B56" s="18">
        <v>17151</v>
      </c>
      <c r="C56" s="18">
        <v>20594</v>
      </c>
      <c r="D56" s="19">
        <v>23377</v>
      </c>
      <c r="E56" s="27">
        <v>4.8469142640750142</v>
      </c>
      <c r="F56" s="27">
        <v>5.4014498987588784</v>
      </c>
      <c r="G56" s="28">
        <v>5.4967457346551045</v>
      </c>
      <c r="I56" s="97">
        <v>17151</v>
      </c>
      <c r="J56" s="18">
        <v>20594</v>
      </c>
      <c r="K56" s="19">
        <v>23377</v>
      </c>
      <c r="L56" s="79">
        <v>5.312851394426013</v>
      </c>
      <c r="M56" s="79">
        <v>5.6927874036643482</v>
      </c>
      <c r="N56" s="80">
        <v>6.0292422245549062</v>
      </c>
      <c r="P56" s="97">
        <v>0</v>
      </c>
      <c r="Q56" s="18">
        <v>0</v>
      </c>
      <c r="R56" s="19">
        <v>0</v>
      </c>
      <c r="S56" s="79" t="s">
        <v>166</v>
      </c>
      <c r="T56" s="79" t="s">
        <v>166</v>
      </c>
      <c r="U56" s="80" t="s">
        <v>166</v>
      </c>
    </row>
    <row r="57" spans="1:21" x14ac:dyDescent="0.25">
      <c r="A57" s="17" t="s">
        <v>170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0</v>
      </c>
      <c r="Q57" s="18">
        <v>0</v>
      </c>
      <c r="R57" s="19">
        <v>0</v>
      </c>
      <c r="S57" s="79" t="s">
        <v>166</v>
      </c>
      <c r="T57" s="79" t="s">
        <v>166</v>
      </c>
      <c r="U57" s="80" t="s">
        <v>166</v>
      </c>
    </row>
    <row r="58" spans="1:21" x14ac:dyDescent="0.25">
      <c r="A58" s="17" t="s">
        <v>171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  <c r="I58" s="97">
        <v>0</v>
      </c>
      <c r="J58" s="18">
        <v>0</v>
      </c>
      <c r="K58" s="19">
        <v>0</v>
      </c>
      <c r="L58" s="79" t="s">
        <v>166</v>
      </c>
      <c r="M58" s="79" t="s">
        <v>166</v>
      </c>
      <c r="N58" s="80" t="s">
        <v>166</v>
      </c>
      <c r="P58" s="97">
        <v>0</v>
      </c>
      <c r="Q58" s="18">
        <v>0</v>
      </c>
      <c r="R58" s="19">
        <v>0</v>
      </c>
      <c r="S58" s="79" t="s">
        <v>166</v>
      </c>
      <c r="T58" s="79" t="s">
        <v>166</v>
      </c>
      <c r="U58" s="80" t="s">
        <v>166</v>
      </c>
    </row>
    <row r="59" spans="1:21" x14ac:dyDescent="0.25">
      <c r="A59" s="17" t="s">
        <v>172</v>
      </c>
      <c r="B59" s="18">
        <v>0</v>
      </c>
      <c r="C59" s="18">
        <v>0</v>
      </c>
      <c r="D59" s="19">
        <v>0</v>
      </c>
      <c r="E59" s="27" t="s">
        <v>166</v>
      </c>
      <c r="F59" s="27" t="s">
        <v>166</v>
      </c>
      <c r="G59" s="28" t="s">
        <v>166</v>
      </c>
      <c r="I59" s="97">
        <v>0</v>
      </c>
      <c r="J59" s="18">
        <v>0</v>
      </c>
      <c r="K59" s="19">
        <v>0</v>
      </c>
      <c r="L59" s="79" t="s">
        <v>166</v>
      </c>
      <c r="M59" s="79" t="s">
        <v>166</v>
      </c>
      <c r="N59" s="80" t="s">
        <v>166</v>
      </c>
      <c r="P59" s="97">
        <v>0</v>
      </c>
      <c r="Q59" s="18">
        <v>0</v>
      </c>
      <c r="R59" s="19">
        <v>0</v>
      </c>
      <c r="S59" s="79" t="s">
        <v>166</v>
      </c>
      <c r="T59" s="79" t="s">
        <v>166</v>
      </c>
      <c r="U59" s="80" t="s">
        <v>166</v>
      </c>
    </row>
    <row r="60" spans="1:21" x14ac:dyDescent="0.25">
      <c r="A60" s="17" t="s">
        <v>173</v>
      </c>
      <c r="B60" s="18">
        <v>0</v>
      </c>
      <c r="C60" s="18">
        <v>0</v>
      </c>
      <c r="D60" s="19">
        <v>0</v>
      </c>
      <c r="E60" s="27" t="s">
        <v>166</v>
      </c>
      <c r="F60" s="27" t="s">
        <v>166</v>
      </c>
      <c r="G60" s="28" t="s">
        <v>166</v>
      </c>
      <c r="I60" s="97">
        <v>0</v>
      </c>
      <c r="J60" s="18">
        <v>0</v>
      </c>
      <c r="K60" s="19">
        <v>0</v>
      </c>
      <c r="L60" s="79" t="s">
        <v>166</v>
      </c>
      <c r="M60" s="79" t="s">
        <v>166</v>
      </c>
      <c r="N60" s="80" t="s">
        <v>166</v>
      </c>
      <c r="P60" s="97">
        <v>0</v>
      </c>
      <c r="Q60" s="18">
        <v>0</v>
      </c>
      <c r="R60" s="19">
        <v>0</v>
      </c>
      <c r="S60" s="79" t="s">
        <v>166</v>
      </c>
      <c r="T60" s="79" t="s">
        <v>166</v>
      </c>
      <c r="U60" s="80" t="s">
        <v>166</v>
      </c>
    </row>
    <row r="61" spans="1:21" x14ac:dyDescent="0.25">
      <c r="A61" s="17" t="s">
        <v>174</v>
      </c>
      <c r="B61" s="18">
        <v>0</v>
      </c>
      <c r="C61" s="18">
        <v>0</v>
      </c>
      <c r="D61" s="19">
        <v>0</v>
      </c>
      <c r="E61" s="27" t="s">
        <v>166</v>
      </c>
      <c r="F61" s="27" t="s">
        <v>166</v>
      </c>
      <c r="G61" s="28" t="s">
        <v>166</v>
      </c>
      <c r="I61" s="97">
        <v>0</v>
      </c>
      <c r="J61" s="18">
        <v>0</v>
      </c>
      <c r="K61" s="19">
        <v>0</v>
      </c>
      <c r="L61" s="79" t="s">
        <v>166</v>
      </c>
      <c r="M61" s="79" t="s">
        <v>166</v>
      </c>
      <c r="N61" s="80" t="s">
        <v>166</v>
      </c>
      <c r="P61" s="97">
        <v>0</v>
      </c>
      <c r="Q61" s="18">
        <v>0</v>
      </c>
      <c r="R61" s="19">
        <v>0</v>
      </c>
      <c r="S61" s="79" t="s">
        <v>166</v>
      </c>
      <c r="T61" s="79" t="s">
        <v>166</v>
      </c>
      <c r="U61" s="80" t="s">
        <v>166</v>
      </c>
    </row>
    <row r="62" spans="1:21" x14ac:dyDescent="0.25">
      <c r="A62" s="17" t="s">
        <v>175</v>
      </c>
      <c r="B62" s="18">
        <v>24282</v>
      </c>
      <c r="C62" s="18">
        <v>0</v>
      </c>
      <c r="D62" s="19">
        <v>0</v>
      </c>
      <c r="E62" s="27">
        <v>6.8621521870602002</v>
      </c>
      <c r="F62" s="27" t="s">
        <v>166</v>
      </c>
      <c r="G62" s="28" t="s">
        <v>166</v>
      </c>
      <c r="I62" s="97">
        <v>0</v>
      </c>
      <c r="J62" s="18">
        <v>0</v>
      </c>
      <c r="K62" s="19">
        <v>0</v>
      </c>
      <c r="L62" s="79" t="s">
        <v>166</v>
      </c>
      <c r="M62" s="79" t="s">
        <v>166</v>
      </c>
      <c r="N62" s="80" t="s">
        <v>166</v>
      </c>
      <c r="P62" s="97">
        <v>24282</v>
      </c>
      <c r="Q62" s="18">
        <v>0</v>
      </c>
      <c r="R62" s="19">
        <v>0</v>
      </c>
      <c r="S62" s="79">
        <v>78.24573840750169</v>
      </c>
      <c r="T62" s="79" t="s">
        <v>166</v>
      </c>
      <c r="U62" s="80" t="s">
        <v>166</v>
      </c>
    </row>
    <row r="63" spans="1:21" x14ac:dyDescent="0.25">
      <c r="A63" s="17" t="s">
        <v>176</v>
      </c>
      <c r="B63" s="18">
        <v>7139</v>
      </c>
      <c r="C63" s="18">
        <v>10784</v>
      </c>
      <c r="D63" s="19">
        <v>14136</v>
      </c>
      <c r="E63" s="27">
        <v>2.0174987424191899</v>
      </c>
      <c r="F63" s="27">
        <v>2.8284566236872752</v>
      </c>
      <c r="G63" s="28">
        <v>3.323865239555313</v>
      </c>
      <c r="I63" s="97">
        <v>7139</v>
      </c>
      <c r="J63" s="18">
        <v>10784</v>
      </c>
      <c r="K63" s="19">
        <v>14136</v>
      </c>
      <c r="L63" s="79">
        <v>2.2114422543762644</v>
      </c>
      <c r="M63" s="79">
        <v>2.9810148276739019</v>
      </c>
      <c r="N63" s="80">
        <v>3.6458642292128225</v>
      </c>
      <c r="P63" s="97">
        <v>0</v>
      </c>
      <c r="Q63" s="18">
        <v>0</v>
      </c>
      <c r="R63" s="19">
        <v>0</v>
      </c>
      <c r="S63" s="79" t="s">
        <v>166</v>
      </c>
      <c r="T63" s="79" t="s">
        <v>166</v>
      </c>
      <c r="U63" s="80" t="s">
        <v>166</v>
      </c>
    </row>
    <row r="64" spans="1:21" x14ac:dyDescent="0.25">
      <c r="A64" s="17" t="s">
        <v>177</v>
      </c>
      <c r="B64" s="18">
        <v>40</v>
      </c>
      <c r="C64" s="18">
        <v>42</v>
      </c>
      <c r="D64" s="19">
        <v>43</v>
      </c>
      <c r="E64" s="27">
        <v>1.1304097170019274E-2</v>
      </c>
      <c r="F64" s="27">
        <v>1.1015873348930411E-2</v>
      </c>
      <c r="G64" s="28">
        <v>1.0110795507985177E-2</v>
      </c>
      <c r="I64" s="97">
        <v>36</v>
      </c>
      <c r="J64" s="18">
        <v>40</v>
      </c>
      <c r="K64" s="19">
        <v>41</v>
      </c>
      <c r="L64" s="79">
        <v>1.1151690875128942E-2</v>
      </c>
      <c r="M64" s="79">
        <v>1.1057176660511505E-2</v>
      </c>
      <c r="N64" s="80">
        <v>1.0574450579918345E-2</v>
      </c>
      <c r="P64" s="97">
        <v>4</v>
      </c>
      <c r="Q64" s="18">
        <v>2</v>
      </c>
      <c r="R64" s="19">
        <v>2</v>
      </c>
      <c r="S64" s="79">
        <v>1.2889504720781104E-2</v>
      </c>
      <c r="T64" s="79">
        <v>1.025010250102501E-2</v>
      </c>
      <c r="U64" s="80">
        <v>5.3246718670961904E-3</v>
      </c>
    </row>
    <row r="65" spans="1:21" x14ac:dyDescent="0.25">
      <c r="A65" s="17" t="s">
        <v>178</v>
      </c>
      <c r="B65" s="18">
        <v>0</v>
      </c>
      <c r="C65" s="18">
        <v>0</v>
      </c>
      <c r="D65" s="19">
        <v>0</v>
      </c>
      <c r="E65" s="27" t="s">
        <v>166</v>
      </c>
      <c r="F65" s="27" t="s">
        <v>166</v>
      </c>
      <c r="G65" s="28" t="s">
        <v>166</v>
      </c>
      <c r="I65" s="97">
        <v>0</v>
      </c>
      <c r="J65" s="18">
        <v>0</v>
      </c>
      <c r="K65" s="19">
        <v>0</v>
      </c>
      <c r="L65" s="79" t="s">
        <v>166</v>
      </c>
      <c r="M65" s="79" t="s">
        <v>166</v>
      </c>
      <c r="N65" s="80" t="s">
        <v>166</v>
      </c>
      <c r="P65" s="97">
        <v>0</v>
      </c>
      <c r="Q65" s="18">
        <v>0</v>
      </c>
      <c r="R65" s="19">
        <v>0</v>
      </c>
      <c r="S65" s="79" t="s">
        <v>166</v>
      </c>
      <c r="T65" s="79" t="s">
        <v>166</v>
      </c>
      <c r="U65" s="80" t="s">
        <v>166</v>
      </c>
    </row>
    <row r="66" spans="1:21" x14ac:dyDescent="0.25">
      <c r="A66" s="17" t="s">
        <v>179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0</v>
      </c>
      <c r="Q66" s="18">
        <v>0</v>
      </c>
      <c r="R66" s="19">
        <v>0</v>
      </c>
      <c r="S66" s="79" t="s">
        <v>166</v>
      </c>
      <c r="T66" s="79" t="s">
        <v>166</v>
      </c>
      <c r="U66" s="80" t="s">
        <v>166</v>
      </c>
    </row>
    <row r="67" spans="1:21" x14ac:dyDescent="0.25">
      <c r="A67" s="17" t="s">
        <v>180</v>
      </c>
      <c r="B67" s="18">
        <v>0</v>
      </c>
      <c r="C67" s="18">
        <v>0</v>
      </c>
      <c r="D67" s="19">
        <v>0</v>
      </c>
      <c r="E67" s="27" t="s">
        <v>166</v>
      </c>
      <c r="F67" s="27" t="s">
        <v>166</v>
      </c>
      <c r="G67" s="28" t="s">
        <v>166</v>
      </c>
      <c r="I67" s="97">
        <v>0</v>
      </c>
      <c r="J67" s="18">
        <v>0</v>
      </c>
      <c r="K67" s="19">
        <v>0</v>
      </c>
      <c r="L67" s="79" t="s">
        <v>166</v>
      </c>
      <c r="M67" s="79" t="s">
        <v>166</v>
      </c>
      <c r="N67" s="80" t="s">
        <v>166</v>
      </c>
      <c r="P67" s="97">
        <v>0</v>
      </c>
      <c r="Q67" s="18">
        <v>0</v>
      </c>
      <c r="R67" s="19">
        <v>0</v>
      </c>
      <c r="S67" s="79" t="s">
        <v>166</v>
      </c>
      <c r="T67" s="79" t="s">
        <v>166</v>
      </c>
      <c r="U67" s="80" t="s">
        <v>166</v>
      </c>
    </row>
    <row r="68" spans="1:21" x14ac:dyDescent="0.25">
      <c r="A68" s="17" t="s">
        <v>181</v>
      </c>
      <c r="B68" s="18">
        <v>0</v>
      </c>
      <c r="C68" s="18">
        <v>0</v>
      </c>
      <c r="D68" s="19">
        <v>0</v>
      </c>
      <c r="E68" s="27" t="s">
        <v>166</v>
      </c>
      <c r="F68" s="27" t="s">
        <v>166</v>
      </c>
      <c r="G68" s="28" t="s">
        <v>166</v>
      </c>
      <c r="I68" s="97">
        <v>0</v>
      </c>
      <c r="J68" s="18">
        <v>0</v>
      </c>
      <c r="K68" s="19">
        <v>0</v>
      </c>
      <c r="L68" s="79" t="s">
        <v>166</v>
      </c>
      <c r="M68" s="79" t="s">
        <v>166</v>
      </c>
      <c r="N68" s="80" t="s">
        <v>166</v>
      </c>
      <c r="P68" s="97">
        <v>0</v>
      </c>
      <c r="Q68" s="18">
        <v>0</v>
      </c>
      <c r="R68" s="19">
        <v>0</v>
      </c>
      <c r="S68" s="79" t="s">
        <v>166</v>
      </c>
      <c r="T68" s="79" t="s">
        <v>166</v>
      </c>
      <c r="U68" s="80" t="s">
        <v>166</v>
      </c>
    </row>
    <row r="69" spans="1:21" x14ac:dyDescent="0.25">
      <c r="A69" s="17" t="s">
        <v>182</v>
      </c>
      <c r="B69" s="18">
        <v>0</v>
      </c>
      <c r="C69" s="18">
        <v>0</v>
      </c>
      <c r="D69" s="19">
        <v>0</v>
      </c>
      <c r="E69" s="27" t="s">
        <v>166</v>
      </c>
      <c r="F69" s="27" t="s">
        <v>166</v>
      </c>
      <c r="G69" s="28" t="s">
        <v>166</v>
      </c>
      <c r="I69" s="97">
        <v>0</v>
      </c>
      <c r="J69" s="18">
        <v>0</v>
      </c>
      <c r="K69" s="19">
        <v>0</v>
      </c>
      <c r="L69" s="79" t="s">
        <v>166</v>
      </c>
      <c r="M69" s="79" t="s">
        <v>166</v>
      </c>
      <c r="N69" s="80" t="s">
        <v>166</v>
      </c>
      <c r="P69" s="97">
        <v>0</v>
      </c>
      <c r="Q69" s="18">
        <v>0</v>
      </c>
      <c r="R69" s="19">
        <v>0</v>
      </c>
      <c r="S69" s="79" t="s">
        <v>166</v>
      </c>
      <c r="T69" s="79" t="s">
        <v>166</v>
      </c>
      <c r="U69" s="80" t="s">
        <v>166</v>
      </c>
    </row>
    <row r="70" spans="1:21" x14ac:dyDescent="0.25">
      <c r="A70" s="17" t="s">
        <v>183</v>
      </c>
      <c r="B70" s="18">
        <v>0</v>
      </c>
      <c r="C70" s="18">
        <v>0</v>
      </c>
      <c r="D70" s="19">
        <v>0</v>
      </c>
      <c r="E70" s="27" t="s">
        <v>166</v>
      </c>
      <c r="F70" s="27" t="s">
        <v>166</v>
      </c>
      <c r="G70" s="28" t="s">
        <v>166</v>
      </c>
      <c r="I70" s="97">
        <v>0</v>
      </c>
      <c r="J70" s="18">
        <v>0</v>
      </c>
      <c r="K70" s="19">
        <v>0</v>
      </c>
      <c r="L70" s="79" t="s">
        <v>166</v>
      </c>
      <c r="M70" s="79" t="s">
        <v>166</v>
      </c>
      <c r="N70" s="80" t="s">
        <v>166</v>
      </c>
      <c r="P70" s="97">
        <v>0</v>
      </c>
      <c r="Q70" s="18">
        <v>0</v>
      </c>
      <c r="R70" s="19">
        <v>0</v>
      </c>
      <c r="S70" s="79" t="s">
        <v>166</v>
      </c>
      <c r="T70" s="79" t="s">
        <v>166</v>
      </c>
      <c r="U70" s="80" t="s">
        <v>166</v>
      </c>
    </row>
    <row r="71" spans="1:21" x14ac:dyDescent="0.25">
      <c r="A71" s="17" t="s">
        <v>184</v>
      </c>
      <c r="B71" s="18">
        <v>0</v>
      </c>
      <c r="C71" s="18">
        <v>0</v>
      </c>
      <c r="D71" s="19">
        <v>0</v>
      </c>
      <c r="E71" s="27" t="s">
        <v>166</v>
      </c>
      <c r="F71" s="27" t="s">
        <v>166</v>
      </c>
      <c r="G71" s="28" t="s">
        <v>166</v>
      </c>
      <c r="I71" s="97">
        <v>0</v>
      </c>
      <c r="J71" s="18">
        <v>0</v>
      </c>
      <c r="K71" s="19">
        <v>0</v>
      </c>
      <c r="L71" s="79" t="s">
        <v>166</v>
      </c>
      <c r="M71" s="79" t="s">
        <v>166</v>
      </c>
      <c r="N71" s="80" t="s">
        <v>166</v>
      </c>
      <c r="P71" s="97">
        <v>0</v>
      </c>
      <c r="Q71" s="18">
        <v>0</v>
      </c>
      <c r="R71" s="19">
        <v>0</v>
      </c>
      <c r="S71" s="79" t="s">
        <v>166</v>
      </c>
      <c r="T71" s="79" t="s">
        <v>166</v>
      </c>
      <c r="U71" s="80" t="s">
        <v>166</v>
      </c>
    </row>
    <row r="72" spans="1:21" x14ac:dyDescent="0.25">
      <c r="A72" s="17" t="s">
        <v>185</v>
      </c>
      <c r="B72" s="18">
        <v>0</v>
      </c>
      <c r="C72" s="18">
        <v>0</v>
      </c>
      <c r="D72" s="19">
        <v>0</v>
      </c>
      <c r="E72" s="27" t="s">
        <v>166</v>
      </c>
      <c r="F72" s="27" t="s">
        <v>166</v>
      </c>
      <c r="G72" s="28" t="s">
        <v>166</v>
      </c>
      <c r="I72" s="97">
        <v>0</v>
      </c>
      <c r="J72" s="18">
        <v>0</v>
      </c>
      <c r="K72" s="19">
        <v>0</v>
      </c>
      <c r="L72" s="79" t="s">
        <v>166</v>
      </c>
      <c r="M72" s="79" t="s">
        <v>166</v>
      </c>
      <c r="N72" s="80" t="s">
        <v>166</v>
      </c>
      <c r="P72" s="97">
        <v>0</v>
      </c>
      <c r="Q72" s="18">
        <v>0</v>
      </c>
      <c r="R72" s="19">
        <v>0</v>
      </c>
      <c r="S72" s="79" t="s">
        <v>166</v>
      </c>
      <c r="T72" s="79" t="s">
        <v>166</v>
      </c>
      <c r="U72" s="80" t="s">
        <v>166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97" t="s">
        <v>5</v>
      </c>
      <c r="J73" s="18" t="s">
        <v>5</v>
      </c>
      <c r="K73" s="19" t="s">
        <v>5</v>
      </c>
      <c r="L73" s="79" t="s">
        <v>5</v>
      </c>
      <c r="M73" s="79" t="s">
        <v>5</v>
      </c>
      <c r="N73" s="80" t="s">
        <v>5</v>
      </c>
      <c r="P73" s="97" t="s">
        <v>5</v>
      </c>
      <c r="Q73" s="18" t="s">
        <v>5</v>
      </c>
      <c r="R73" s="19" t="s">
        <v>5</v>
      </c>
      <c r="S73" s="79" t="s">
        <v>5</v>
      </c>
      <c r="T73" s="79" t="s">
        <v>5</v>
      </c>
      <c r="U73" s="80" t="s">
        <v>5</v>
      </c>
    </row>
    <row r="74" spans="1:21" ht="13.8" thickBot="1" x14ac:dyDescent="0.3">
      <c r="A74" s="20" t="s">
        <v>4</v>
      </c>
      <c r="B74" s="21">
        <v>353854</v>
      </c>
      <c r="C74" s="21">
        <v>381268</v>
      </c>
      <c r="D74" s="22">
        <v>425288</v>
      </c>
      <c r="E74" s="23">
        <v>100</v>
      </c>
      <c r="F74" s="23">
        <v>100</v>
      </c>
      <c r="G74" s="48">
        <v>100</v>
      </c>
      <c r="I74" s="98">
        <v>322821</v>
      </c>
      <c r="J74" s="21">
        <v>361756</v>
      </c>
      <c r="K74" s="22">
        <v>387727</v>
      </c>
      <c r="L74" s="83">
        <v>100</v>
      </c>
      <c r="M74" s="83">
        <v>100</v>
      </c>
      <c r="N74" s="84">
        <v>100</v>
      </c>
      <c r="P74" s="98">
        <v>31033</v>
      </c>
      <c r="Q74" s="21">
        <v>19512</v>
      </c>
      <c r="R74" s="22">
        <v>37561</v>
      </c>
      <c r="S74" s="83">
        <v>100</v>
      </c>
      <c r="T74" s="83">
        <v>100</v>
      </c>
      <c r="U74" s="84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tr">
        <f>+Innhold!B54</f>
        <v>Finans Norge / Skadestatistikk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4">
        <f>Innhold!H38</f>
        <v>15</v>
      </c>
    </row>
    <row r="77" spans="1:21" ht="12.75" customHeight="1" x14ac:dyDescent="0.25">
      <c r="A77" s="26" t="str">
        <f>+Innhold!B55</f>
        <v>Premiestatistikk skadeforsikring 4. kvartal 2017</v>
      </c>
      <c r="U77" s="173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126</v>
      </c>
      <c r="B4" s="6"/>
      <c r="C4" s="6"/>
      <c r="D4" s="6"/>
      <c r="E4" s="6"/>
      <c r="F4" s="6"/>
      <c r="I4" s="184" t="s">
        <v>112</v>
      </c>
      <c r="J4" s="184"/>
      <c r="K4" s="184"/>
      <c r="L4" s="184"/>
      <c r="M4" s="184"/>
      <c r="N4" s="184"/>
      <c r="P4" s="184" t="s">
        <v>113</v>
      </c>
      <c r="Q4" s="184"/>
      <c r="R4" s="184"/>
      <c r="S4" s="184"/>
      <c r="T4" s="184"/>
      <c r="U4" s="184"/>
    </row>
    <row r="5" spans="1:21" x14ac:dyDescent="0.25">
      <c r="A5" s="7"/>
      <c r="B5" s="8"/>
      <c r="C5" s="87" t="s">
        <v>1</v>
      </c>
      <c r="D5" s="10"/>
      <c r="E5" s="11"/>
      <c r="F5" s="87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155</v>
      </c>
      <c r="D6" s="66" t="s">
        <v>156</v>
      </c>
      <c r="E6" s="15" t="s">
        <v>157</v>
      </c>
      <c r="F6" s="15" t="s">
        <v>155</v>
      </c>
      <c r="G6" s="16" t="s">
        <v>156</v>
      </c>
      <c r="I6" s="96" t="s">
        <v>157</v>
      </c>
      <c r="J6" s="15" t="s">
        <v>155</v>
      </c>
      <c r="K6" s="66" t="s">
        <v>156</v>
      </c>
      <c r="L6" s="15" t="s">
        <v>157</v>
      </c>
      <c r="M6" s="15" t="s">
        <v>155</v>
      </c>
      <c r="N6" s="16" t="s">
        <v>156</v>
      </c>
      <c r="P6" s="96" t="s">
        <v>157</v>
      </c>
      <c r="Q6" s="15" t="s">
        <v>155</v>
      </c>
      <c r="R6" s="66" t="s">
        <v>156</v>
      </c>
      <c r="S6" s="15" t="s">
        <v>157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180993</v>
      </c>
      <c r="C7" s="18">
        <v>196761</v>
      </c>
      <c r="D7" s="19">
        <v>280272</v>
      </c>
      <c r="E7" s="27">
        <v>15.849218191753184</v>
      </c>
      <c r="F7" s="27">
        <v>16.109319467402866</v>
      </c>
      <c r="G7" s="28">
        <v>20.733505303735882</v>
      </c>
      <c r="I7" s="97">
        <v>0</v>
      </c>
      <c r="J7" s="18">
        <v>0</v>
      </c>
      <c r="K7" s="19">
        <v>0</v>
      </c>
      <c r="L7" s="79" t="s">
        <v>166</v>
      </c>
      <c r="M7" s="79" t="s">
        <v>166</v>
      </c>
      <c r="N7" s="80" t="s">
        <v>166</v>
      </c>
      <c r="P7" s="97">
        <v>180993</v>
      </c>
      <c r="Q7" s="18">
        <v>196761</v>
      </c>
      <c r="R7" s="19">
        <v>280272</v>
      </c>
      <c r="S7" s="79">
        <v>18.279185464152729</v>
      </c>
      <c r="T7" s="79">
        <v>18.772575920925838</v>
      </c>
      <c r="U7" s="80">
        <v>23.974481691434789</v>
      </c>
    </row>
    <row r="8" spans="1:21" x14ac:dyDescent="0.25">
      <c r="A8" s="17" t="s">
        <v>158</v>
      </c>
      <c r="B8" s="18">
        <v>264626</v>
      </c>
      <c r="C8" s="18">
        <v>282709</v>
      </c>
      <c r="D8" s="19">
        <v>292006</v>
      </c>
      <c r="E8" s="27">
        <v>23.172803441077157</v>
      </c>
      <c r="F8" s="27">
        <v>23.146099060840289</v>
      </c>
      <c r="G8" s="28">
        <v>21.601544034804402</v>
      </c>
      <c r="I8" s="97">
        <v>74152</v>
      </c>
      <c r="J8" s="18">
        <v>77713</v>
      </c>
      <c r="K8" s="19">
        <v>78679</v>
      </c>
      <c r="L8" s="79">
        <v>48.845588864955303</v>
      </c>
      <c r="M8" s="79">
        <v>44.847963712120773</v>
      </c>
      <c r="N8" s="80">
        <v>43.055160337090946</v>
      </c>
      <c r="P8" s="97">
        <v>190474</v>
      </c>
      <c r="Q8" s="18">
        <v>204996</v>
      </c>
      <c r="R8" s="19">
        <v>213327</v>
      </c>
      <c r="S8" s="79">
        <v>19.236708447835145</v>
      </c>
      <c r="T8" s="79">
        <v>19.558260902750614</v>
      </c>
      <c r="U8" s="80">
        <v>18.248002853616164</v>
      </c>
    </row>
    <row r="9" spans="1:21" x14ac:dyDescent="0.25">
      <c r="A9" s="17" t="s">
        <v>84</v>
      </c>
      <c r="B9" s="18">
        <v>167600</v>
      </c>
      <c r="C9" s="18">
        <v>186203</v>
      </c>
      <c r="D9" s="19">
        <v>235349</v>
      </c>
      <c r="E9" s="27">
        <v>14.676418253401145</v>
      </c>
      <c r="F9" s="27">
        <v>15.244909371210838</v>
      </c>
      <c r="G9" s="28">
        <v>17.410264813213363</v>
      </c>
      <c r="I9" s="97">
        <v>14205</v>
      </c>
      <c r="J9" s="18">
        <v>20810</v>
      </c>
      <c r="K9" s="19">
        <v>29587</v>
      </c>
      <c r="L9" s="79">
        <v>9.3571527379799608</v>
      </c>
      <c r="M9" s="79">
        <v>12.009395144303184</v>
      </c>
      <c r="N9" s="80">
        <v>16.190762832439532</v>
      </c>
      <c r="P9" s="97">
        <v>153395</v>
      </c>
      <c r="Q9" s="18">
        <v>165393</v>
      </c>
      <c r="R9" s="19">
        <v>205762</v>
      </c>
      <c r="S9" s="79">
        <v>15.491956342365215</v>
      </c>
      <c r="T9" s="79">
        <v>15.779817389064334</v>
      </c>
      <c r="U9" s="80">
        <v>17.600892353831295</v>
      </c>
    </row>
    <row r="10" spans="1:21" x14ac:dyDescent="0.25">
      <c r="A10" s="17" t="s">
        <v>86</v>
      </c>
      <c r="B10" s="18">
        <v>104135</v>
      </c>
      <c r="C10" s="18">
        <v>110539</v>
      </c>
      <c r="D10" s="19">
        <v>129438</v>
      </c>
      <c r="E10" s="27">
        <v>9.1189070096535101</v>
      </c>
      <c r="F10" s="27">
        <v>9.0501068027060505</v>
      </c>
      <c r="G10" s="28">
        <v>9.5753534406040028</v>
      </c>
      <c r="I10" s="97">
        <v>6494</v>
      </c>
      <c r="J10" s="18">
        <v>7543</v>
      </c>
      <c r="K10" s="19">
        <v>9204</v>
      </c>
      <c r="L10" s="79">
        <v>4.277743743783307</v>
      </c>
      <c r="M10" s="79">
        <v>4.3530450539874543</v>
      </c>
      <c r="N10" s="80">
        <v>5.0366641129473573</v>
      </c>
      <c r="P10" s="97">
        <v>97641</v>
      </c>
      <c r="Q10" s="18">
        <v>102996</v>
      </c>
      <c r="R10" s="19">
        <v>120234</v>
      </c>
      <c r="S10" s="79">
        <v>9.8611435133145289</v>
      </c>
      <c r="T10" s="79">
        <v>9.8266436415330158</v>
      </c>
      <c r="U10" s="80">
        <v>10.284822713963473</v>
      </c>
    </row>
    <row r="11" spans="1:21" x14ac:dyDescent="0.25">
      <c r="A11" s="17" t="s">
        <v>159</v>
      </c>
      <c r="B11" s="18">
        <v>86353</v>
      </c>
      <c r="C11" s="18">
        <v>89896</v>
      </c>
      <c r="D11" s="19">
        <v>96211</v>
      </c>
      <c r="E11" s="27">
        <v>7.5617705574937304</v>
      </c>
      <c r="F11" s="27">
        <v>7.3600123136274362</v>
      </c>
      <c r="G11" s="28">
        <v>7.1173405790722324</v>
      </c>
      <c r="I11" s="97">
        <v>4410</v>
      </c>
      <c r="J11" s="18">
        <v>5872</v>
      </c>
      <c r="K11" s="19">
        <v>7697</v>
      </c>
      <c r="L11" s="79">
        <v>2.9049661087287313</v>
      </c>
      <c r="M11" s="79">
        <v>3.3887154390844927</v>
      </c>
      <c r="N11" s="80">
        <v>4.2119951844150156</v>
      </c>
      <c r="P11" s="97">
        <v>81943</v>
      </c>
      <c r="Q11" s="18">
        <v>84024</v>
      </c>
      <c r="R11" s="19">
        <v>88514</v>
      </c>
      <c r="S11" s="79">
        <v>8.2757415728181023</v>
      </c>
      <c r="T11" s="79">
        <v>8.0165628309465422</v>
      </c>
      <c r="U11" s="80">
        <v>7.5714922376679041</v>
      </c>
    </row>
    <row r="12" spans="1:21" x14ac:dyDescent="0.25">
      <c r="A12" s="17" t="s">
        <v>160</v>
      </c>
      <c r="B12" s="18">
        <v>0</v>
      </c>
      <c r="C12" s="18">
        <v>0</v>
      </c>
      <c r="D12" s="19">
        <v>0</v>
      </c>
      <c r="E12" s="27" t="s">
        <v>166</v>
      </c>
      <c r="F12" s="27" t="s">
        <v>166</v>
      </c>
      <c r="G12" s="28" t="s">
        <v>166</v>
      </c>
      <c r="I12" s="97">
        <v>0</v>
      </c>
      <c r="J12" s="18">
        <v>0</v>
      </c>
      <c r="K12" s="19">
        <v>0</v>
      </c>
      <c r="L12" s="79" t="s">
        <v>166</v>
      </c>
      <c r="M12" s="79" t="s">
        <v>166</v>
      </c>
      <c r="N12" s="80" t="s">
        <v>166</v>
      </c>
      <c r="P12" s="97">
        <v>0</v>
      </c>
      <c r="Q12" s="18">
        <v>0</v>
      </c>
      <c r="R12" s="19">
        <v>0</v>
      </c>
      <c r="S12" s="79" t="s">
        <v>166</v>
      </c>
      <c r="T12" s="79" t="s">
        <v>166</v>
      </c>
      <c r="U12" s="80" t="s">
        <v>166</v>
      </c>
    </row>
    <row r="13" spans="1:21" x14ac:dyDescent="0.25">
      <c r="A13" s="17" t="s">
        <v>161</v>
      </c>
      <c r="B13" s="18">
        <v>336975</v>
      </c>
      <c r="C13" s="18">
        <v>337242</v>
      </c>
      <c r="D13" s="19">
        <v>288425</v>
      </c>
      <c r="E13" s="27">
        <v>29.508269934008659</v>
      </c>
      <c r="F13" s="27">
        <v>27.610853349118354</v>
      </c>
      <c r="G13" s="28">
        <v>21.336634652159407</v>
      </c>
      <c r="I13" s="97">
        <v>52052</v>
      </c>
      <c r="J13" s="18">
        <v>60675</v>
      </c>
      <c r="K13" s="19">
        <v>57068</v>
      </c>
      <c r="L13" s="79">
        <v>34.287822197629914</v>
      </c>
      <c r="M13" s="79">
        <v>35.015379643469281</v>
      </c>
      <c r="N13" s="80">
        <v>31.229068622086025</v>
      </c>
      <c r="P13" s="97">
        <v>284923</v>
      </c>
      <c r="Q13" s="18">
        <v>276567</v>
      </c>
      <c r="R13" s="19">
        <v>231357</v>
      </c>
      <c r="S13" s="79">
        <v>28.775479493697478</v>
      </c>
      <c r="T13" s="79">
        <v>26.386707755717325</v>
      </c>
      <c r="U13" s="80">
        <v>19.790290006441165</v>
      </c>
    </row>
    <row r="14" spans="1:21" x14ac:dyDescent="0.25">
      <c r="A14" s="17" t="s">
        <v>162</v>
      </c>
      <c r="B14" s="18">
        <v>0</v>
      </c>
      <c r="C14" s="18">
        <v>16793</v>
      </c>
      <c r="D14" s="19">
        <v>28955</v>
      </c>
      <c r="E14" s="27" t="s">
        <v>166</v>
      </c>
      <c r="F14" s="27">
        <v>1.3748852761273642</v>
      </c>
      <c r="G14" s="28">
        <v>2.1419858068935622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0</v>
      </c>
      <c r="Q14" s="18">
        <v>16793</v>
      </c>
      <c r="R14" s="19">
        <v>28955</v>
      </c>
      <c r="S14" s="79" t="s">
        <v>166</v>
      </c>
      <c r="T14" s="79">
        <v>1.602186751643403</v>
      </c>
      <c r="U14" s="80">
        <v>2.4768122301745956</v>
      </c>
    </row>
    <row r="15" spans="1:21" x14ac:dyDescent="0.25">
      <c r="A15" s="17" t="s">
        <v>163</v>
      </c>
      <c r="B15" s="18">
        <v>0</v>
      </c>
      <c r="C15" s="18">
        <v>0</v>
      </c>
      <c r="D15" s="19">
        <v>0</v>
      </c>
      <c r="E15" s="27" t="s">
        <v>166</v>
      </c>
      <c r="F15" s="27" t="s">
        <v>166</v>
      </c>
      <c r="G15" s="28" t="s">
        <v>166</v>
      </c>
      <c r="I15" s="97">
        <v>0</v>
      </c>
      <c r="J15" s="18">
        <v>0</v>
      </c>
      <c r="K15" s="19">
        <v>0</v>
      </c>
      <c r="L15" s="79" t="s">
        <v>166</v>
      </c>
      <c r="M15" s="79" t="s">
        <v>166</v>
      </c>
      <c r="N15" s="80" t="s">
        <v>166</v>
      </c>
      <c r="P15" s="97">
        <v>0</v>
      </c>
      <c r="Q15" s="18">
        <v>0</v>
      </c>
      <c r="R15" s="19">
        <v>0</v>
      </c>
      <c r="S15" s="79" t="s">
        <v>166</v>
      </c>
      <c r="T15" s="79" t="s">
        <v>166</v>
      </c>
      <c r="U15" s="80" t="s">
        <v>166</v>
      </c>
    </row>
    <row r="16" spans="1:21" x14ac:dyDescent="0.25">
      <c r="A16" s="17" t="s">
        <v>164</v>
      </c>
      <c r="B16" s="18">
        <v>0</v>
      </c>
      <c r="C16" s="18">
        <v>0</v>
      </c>
      <c r="D16" s="19">
        <v>0</v>
      </c>
      <c r="E16" s="27" t="s">
        <v>166</v>
      </c>
      <c r="F16" s="27" t="s">
        <v>166</v>
      </c>
      <c r="G16" s="28" t="s">
        <v>166</v>
      </c>
      <c r="I16" s="97">
        <v>0</v>
      </c>
      <c r="J16" s="18">
        <v>0</v>
      </c>
      <c r="K16" s="19">
        <v>0</v>
      </c>
      <c r="L16" s="79" t="s">
        <v>166</v>
      </c>
      <c r="M16" s="79" t="s">
        <v>166</v>
      </c>
      <c r="N16" s="80" t="s">
        <v>166</v>
      </c>
      <c r="P16" s="97">
        <v>0</v>
      </c>
      <c r="Q16" s="18">
        <v>0</v>
      </c>
      <c r="R16" s="19">
        <v>0</v>
      </c>
      <c r="S16" s="79" t="s">
        <v>166</v>
      </c>
      <c r="T16" s="79" t="s">
        <v>166</v>
      </c>
      <c r="U16" s="80" t="s">
        <v>166</v>
      </c>
    </row>
    <row r="17" spans="1:21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7">
        <v>0</v>
      </c>
      <c r="J17" s="18">
        <v>0</v>
      </c>
      <c r="K17" s="19">
        <v>0</v>
      </c>
      <c r="L17" s="79" t="s">
        <v>166</v>
      </c>
      <c r="M17" s="79" t="s">
        <v>166</v>
      </c>
      <c r="N17" s="80" t="s">
        <v>166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5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  <c r="I18" s="97">
        <v>0</v>
      </c>
      <c r="J18" s="18">
        <v>0</v>
      </c>
      <c r="K18" s="19">
        <v>0</v>
      </c>
      <c r="L18" s="79" t="s">
        <v>166</v>
      </c>
      <c r="M18" s="79" t="s">
        <v>166</v>
      </c>
      <c r="N18" s="80" t="s">
        <v>166</v>
      </c>
      <c r="P18" s="97">
        <v>0</v>
      </c>
      <c r="Q18" s="18">
        <v>0</v>
      </c>
      <c r="R18" s="19">
        <v>0</v>
      </c>
      <c r="S18" s="79" t="s">
        <v>166</v>
      </c>
      <c r="T18" s="79" t="s">
        <v>166</v>
      </c>
      <c r="U18" s="80" t="s">
        <v>166</v>
      </c>
    </row>
    <row r="19" spans="1:21" x14ac:dyDescent="0.25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0</v>
      </c>
      <c r="Q19" s="18">
        <v>0</v>
      </c>
      <c r="R19" s="19">
        <v>0</v>
      </c>
      <c r="S19" s="79" t="s">
        <v>166</v>
      </c>
      <c r="T19" s="79" t="s">
        <v>166</v>
      </c>
      <c r="U19" s="80" t="s">
        <v>166</v>
      </c>
    </row>
    <row r="20" spans="1:21" x14ac:dyDescent="0.25">
      <c r="A20" s="17" t="s">
        <v>169</v>
      </c>
      <c r="B20" s="18">
        <v>32</v>
      </c>
      <c r="C20" s="18">
        <v>28</v>
      </c>
      <c r="D20" s="19">
        <v>25</v>
      </c>
      <c r="E20" s="27">
        <v>2.8021800961147772E-3</v>
      </c>
      <c r="F20" s="27">
        <v>2.2924306396454592E-3</v>
      </c>
      <c r="G20" s="28">
        <v>1.8494092616936299E-3</v>
      </c>
      <c r="I20" s="97">
        <v>32</v>
      </c>
      <c r="J20" s="18">
        <v>28</v>
      </c>
      <c r="K20" s="19">
        <v>25</v>
      </c>
      <c r="L20" s="79">
        <v>2.1079119156308255E-2</v>
      </c>
      <c r="M20" s="79">
        <v>1.6158724845770741E-2</v>
      </c>
      <c r="N20" s="80">
        <v>1.368063915946153E-2</v>
      </c>
      <c r="P20" s="97">
        <v>0</v>
      </c>
      <c r="Q20" s="18">
        <v>0</v>
      </c>
      <c r="R20" s="19">
        <v>0</v>
      </c>
      <c r="S20" s="79" t="s">
        <v>166</v>
      </c>
      <c r="T20" s="79" t="s">
        <v>166</v>
      </c>
      <c r="U20" s="80" t="s">
        <v>166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5">
      <c r="A22" s="17" t="s">
        <v>171</v>
      </c>
      <c r="B22" s="18">
        <v>0</v>
      </c>
      <c r="C22" s="18">
        <v>0</v>
      </c>
      <c r="D22" s="19">
        <v>0</v>
      </c>
      <c r="E22" s="27" t="s">
        <v>166</v>
      </c>
      <c r="F22" s="27" t="s">
        <v>166</v>
      </c>
      <c r="G22" s="28" t="s">
        <v>166</v>
      </c>
      <c r="I22" s="97">
        <v>0</v>
      </c>
      <c r="J22" s="18">
        <v>0</v>
      </c>
      <c r="K22" s="19">
        <v>0</v>
      </c>
      <c r="L22" s="79" t="s">
        <v>166</v>
      </c>
      <c r="M22" s="79" t="s">
        <v>166</v>
      </c>
      <c r="N22" s="80" t="s">
        <v>166</v>
      </c>
      <c r="P22" s="97">
        <v>0</v>
      </c>
      <c r="Q22" s="18">
        <v>0</v>
      </c>
      <c r="R22" s="19">
        <v>0</v>
      </c>
      <c r="S22" s="79" t="s">
        <v>166</v>
      </c>
      <c r="T22" s="79" t="s">
        <v>166</v>
      </c>
      <c r="U22" s="80" t="s">
        <v>166</v>
      </c>
    </row>
    <row r="23" spans="1:21" x14ac:dyDescent="0.25">
      <c r="A23" s="17" t="s">
        <v>172</v>
      </c>
      <c r="B23" s="18">
        <v>0</v>
      </c>
      <c r="C23" s="18">
        <v>0</v>
      </c>
      <c r="D23" s="19">
        <v>0</v>
      </c>
      <c r="E23" s="27" t="s">
        <v>166</v>
      </c>
      <c r="F23" s="27" t="s">
        <v>166</v>
      </c>
      <c r="G23" s="28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0</v>
      </c>
      <c r="Q23" s="18">
        <v>0</v>
      </c>
      <c r="R23" s="19">
        <v>0</v>
      </c>
      <c r="S23" s="79" t="s">
        <v>166</v>
      </c>
      <c r="T23" s="79" t="s">
        <v>166</v>
      </c>
      <c r="U23" s="80" t="s">
        <v>166</v>
      </c>
    </row>
    <row r="24" spans="1:21" x14ac:dyDescent="0.25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  <c r="I24" s="97">
        <v>0</v>
      </c>
      <c r="J24" s="18">
        <v>0</v>
      </c>
      <c r="K24" s="19">
        <v>0</v>
      </c>
      <c r="L24" s="79" t="s">
        <v>166</v>
      </c>
      <c r="M24" s="79" t="s">
        <v>166</v>
      </c>
      <c r="N24" s="80" t="s">
        <v>166</v>
      </c>
      <c r="P24" s="97">
        <v>0</v>
      </c>
      <c r="Q24" s="18">
        <v>0</v>
      </c>
      <c r="R24" s="19">
        <v>0</v>
      </c>
      <c r="S24" s="79" t="s">
        <v>166</v>
      </c>
      <c r="T24" s="79" t="s">
        <v>166</v>
      </c>
      <c r="U24" s="80" t="s">
        <v>166</v>
      </c>
    </row>
    <row r="25" spans="1:21" x14ac:dyDescent="0.25">
      <c r="A25" s="17" t="s">
        <v>174</v>
      </c>
      <c r="B25" s="18">
        <v>0</v>
      </c>
      <c r="C25" s="18">
        <v>0</v>
      </c>
      <c r="D25" s="19">
        <v>0</v>
      </c>
      <c r="E25" s="27" t="s">
        <v>166</v>
      </c>
      <c r="F25" s="27" t="s">
        <v>166</v>
      </c>
      <c r="G25" s="28" t="s">
        <v>166</v>
      </c>
      <c r="I25" s="97">
        <v>0</v>
      </c>
      <c r="J25" s="18">
        <v>0</v>
      </c>
      <c r="K25" s="19">
        <v>0</v>
      </c>
      <c r="L25" s="79" t="s">
        <v>166</v>
      </c>
      <c r="M25" s="79" t="s">
        <v>166</v>
      </c>
      <c r="N25" s="80" t="s">
        <v>166</v>
      </c>
      <c r="P25" s="97">
        <v>0</v>
      </c>
      <c r="Q25" s="18">
        <v>0</v>
      </c>
      <c r="R25" s="19">
        <v>0</v>
      </c>
      <c r="S25" s="79" t="s">
        <v>166</v>
      </c>
      <c r="T25" s="79" t="s">
        <v>166</v>
      </c>
      <c r="U25" s="80" t="s">
        <v>166</v>
      </c>
    </row>
    <row r="26" spans="1:21" x14ac:dyDescent="0.25">
      <c r="A26" s="17" t="s">
        <v>175</v>
      </c>
      <c r="B26" s="18">
        <v>0</v>
      </c>
      <c r="C26" s="18">
        <v>0</v>
      </c>
      <c r="D26" s="19">
        <v>0</v>
      </c>
      <c r="E26" s="27" t="s">
        <v>166</v>
      </c>
      <c r="F26" s="27" t="s">
        <v>166</v>
      </c>
      <c r="G26" s="28" t="s">
        <v>166</v>
      </c>
      <c r="I26" s="97">
        <v>0</v>
      </c>
      <c r="J26" s="18">
        <v>0</v>
      </c>
      <c r="K26" s="19">
        <v>0</v>
      </c>
      <c r="L26" s="79" t="s">
        <v>166</v>
      </c>
      <c r="M26" s="79" t="s">
        <v>166</v>
      </c>
      <c r="N26" s="80" t="s">
        <v>166</v>
      </c>
      <c r="P26" s="97">
        <v>0</v>
      </c>
      <c r="Q26" s="18">
        <v>0</v>
      </c>
      <c r="R26" s="19">
        <v>0</v>
      </c>
      <c r="S26" s="79" t="s">
        <v>166</v>
      </c>
      <c r="T26" s="79" t="s">
        <v>166</v>
      </c>
      <c r="U26" s="80" t="s">
        <v>166</v>
      </c>
    </row>
    <row r="27" spans="1:21" x14ac:dyDescent="0.25">
      <c r="A27" s="17" t="s">
        <v>176</v>
      </c>
      <c r="B27" s="18">
        <v>0</v>
      </c>
      <c r="C27" s="18">
        <v>0</v>
      </c>
      <c r="D27" s="19">
        <v>0</v>
      </c>
      <c r="E27" s="27" t="s">
        <v>166</v>
      </c>
      <c r="F27" s="27" t="s">
        <v>166</v>
      </c>
      <c r="G27" s="28" t="s">
        <v>166</v>
      </c>
      <c r="I27" s="97">
        <v>0</v>
      </c>
      <c r="J27" s="18">
        <v>0</v>
      </c>
      <c r="K27" s="19">
        <v>0</v>
      </c>
      <c r="L27" s="79" t="s">
        <v>166</v>
      </c>
      <c r="M27" s="79" t="s">
        <v>166</v>
      </c>
      <c r="N27" s="80" t="s">
        <v>166</v>
      </c>
      <c r="P27" s="97">
        <v>0</v>
      </c>
      <c r="Q27" s="18">
        <v>0</v>
      </c>
      <c r="R27" s="19">
        <v>0</v>
      </c>
      <c r="S27" s="79" t="s">
        <v>166</v>
      </c>
      <c r="T27" s="79" t="s">
        <v>166</v>
      </c>
      <c r="U27" s="80" t="s">
        <v>166</v>
      </c>
    </row>
    <row r="28" spans="1:21" x14ac:dyDescent="0.25">
      <c r="A28" s="17" t="s">
        <v>177</v>
      </c>
      <c r="B28" s="18">
        <v>0</v>
      </c>
      <c r="C28" s="18">
        <v>0</v>
      </c>
      <c r="D28" s="19">
        <v>0</v>
      </c>
      <c r="E28" s="27" t="s">
        <v>166</v>
      </c>
      <c r="F28" s="27" t="s">
        <v>166</v>
      </c>
      <c r="G28" s="28" t="s">
        <v>166</v>
      </c>
      <c r="I28" s="97">
        <v>0</v>
      </c>
      <c r="J28" s="18">
        <v>0</v>
      </c>
      <c r="K28" s="19">
        <v>0</v>
      </c>
      <c r="L28" s="79" t="s">
        <v>166</v>
      </c>
      <c r="M28" s="79" t="s">
        <v>166</v>
      </c>
      <c r="N28" s="80" t="s">
        <v>166</v>
      </c>
      <c r="P28" s="97">
        <v>0</v>
      </c>
      <c r="Q28" s="18">
        <v>0</v>
      </c>
      <c r="R28" s="19">
        <v>0</v>
      </c>
      <c r="S28" s="79" t="s">
        <v>166</v>
      </c>
      <c r="T28" s="79" t="s">
        <v>166</v>
      </c>
      <c r="U28" s="80" t="s">
        <v>166</v>
      </c>
    </row>
    <row r="29" spans="1:21" x14ac:dyDescent="0.25">
      <c r="A29" s="17" t="s">
        <v>178</v>
      </c>
      <c r="B29" s="18">
        <v>0</v>
      </c>
      <c r="C29" s="18">
        <v>0</v>
      </c>
      <c r="D29" s="19">
        <v>0</v>
      </c>
      <c r="E29" s="27" t="s">
        <v>166</v>
      </c>
      <c r="F29" s="27" t="s">
        <v>166</v>
      </c>
      <c r="G29" s="28" t="s">
        <v>166</v>
      </c>
      <c r="I29" s="97">
        <v>0</v>
      </c>
      <c r="J29" s="18">
        <v>0</v>
      </c>
      <c r="K29" s="19">
        <v>0</v>
      </c>
      <c r="L29" s="79" t="s">
        <v>166</v>
      </c>
      <c r="M29" s="79" t="s">
        <v>166</v>
      </c>
      <c r="N29" s="80" t="s">
        <v>166</v>
      </c>
      <c r="P29" s="97">
        <v>0</v>
      </c>
      <c r="Q29" s="18">
        <v>0</v>
      </c>
      <c r="R29" s="19">
        <v>0</v>
      </c>
      <c r="S29" s="79" t="s">
        <v>166</v>
      </c>
      <c r="T29" s="79" t="s">
        <v>166</v>
      </c>
      <c r="U29" s="80" t="s">
        <v>166</v>
      </c>
    </row>
    <row r="30" spans="1:21" x14ac:dyDescent="0.25">
      <c r="A30" s="17" t="s">
        <v>179</v>
      </c>
      <c r="B30" s="1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  <c r="I30" s="97">
        <v>0</v>
      </c>
      <c r="J30" s="18">
        <v>0</v>
      </c>
      <c r="K30" s="19">
        <v>0</v>
      </c>
      <c r="L30" s="79" t="s">
        <v>166</v>
      </c>
      <c r="M30" s="79" t="s">
        <v>166</v>
      </c>
      <c r="N30" s="80" t="s">
        <v>166</v>
      </c>
      <c r="P30" s="97">
        <v>0</v>
      </c>
      <c r="Q30" s="18">
        <v>0</v>
      </c>
      <c r="R30" s="19">
        <v>0</v>
      </c>
      <c r="S30" s="79" t="s">
        <v>166</v>
      </c>
      <c r="T30" s="79" t="s">
        <v>166</v>
      </c>
      <c r="U30" s="80" t="s">
        <v>166</v>
      </c>
    </row>
    <row r="31" spans="1:21" x14ac:dyDescent="0.25">
      <c r="A31" s="17" t="s">
        <v>180</v>
      </c>
      <c r="B31" s="18">
        <v>178</v>
      </c>
      <c r="C31" s="18">
        <v>120</v>
      </c>
      <c r="D31" s="19">
        <v>80</v>
      </c>
      <c r="E31" s="27">
        <v>1.5587126784638449E-2</v>
      </c>
      <c r="F31" s="27">
        <v>9.8247027413376816E-3</v>
      </c>
      <c r="G31" s="28">
        <v>5.9181096374196157E-3</v>
      </c>
      <c r="I31" s="97">
        <v>70</v>
      </c>
      <c r="J31" s="18">
        <v>120</v>
      </c>
      <c r="K31" s="19">
        <v>80</v>
      </c>
      <c r="L31" s="79">
        <v>4.6110573154424309E-2</v>
      </c>
      <c r="M31" s="79">
        <v>6.9251677910446036E-2</v>
      </c>
      <c r="N31" s="80">
        <v>4.3778045310276896E-2</v>
      </c>
      <c r="P31" s="97">
        <v>108</v>
      </c>
      <c r="Q31" s="18">
        <v>0</v>
      </c>
      <c r="R31" s="19">
        <v>0</v>
      </c>
      <c r="S31" s="79">
        <v>1.0907339124322457E-2</v>
      </c>
      <c r="T31" s="79" t="s">
        <v>166</v>
      </c>
      <c r="U31" s="80" t="s">
        <v>166</v>
      </c>
    </row>
    <row r="32" spans="1:21" x14ac:dyDescent="0.25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0</v>
      </c>
      <c r="Q32" s="18">
        <v>0</v>
      </c>
      <c r="R32" s="19">
        <v>0</v>
      </c>
      <c r="S32" s="79" t="s">
        <v>166</v>
      </c>
      <c r="T32" s="79" t="s">
        <v>166</v>
      </c>
      <c r="U32" s="80" t="s">
        <v>166</v>
      </c>
    </row>
    <row r="33" spans="1:21" x14ac:dyDescent="0.25">
      <c r="A33" s="17" t="s">
        <v>182</v>
      </c>
      <c r="B33" s="18">
        <v>0</v>
      </c>
      <c r="C33" s="18">
        <v>0</v>
      </c>
      <c r="D33" s="19">
        <v>0</v>
      </c>
      <c r="E33" s="27" t="s">
        <v>166</v>
      </c>
      <c r="F33" s="27" t="s">
        <v>166</v>
      </c>
      <c r="G33" s="28" t="s">
        <v>166</v>
      </c>
      <c r="I33" s="97">
        <v>0</v>
      </c>
      <c r="J33" s="18">
        <v>0</v>
      </c>
      <c r="K33" s="19">
        <v>0</v>
      </c>
      <c r="L33" s="79" t="s">
        <v>166</v>
      </c>
      <c r="M33" s="79" t="s">
        <v>166</v>
      </c>
      <c r="N33" s="80" t="s">
        <v>166</v>
      </c>
      <c r="P33" s="97">
        <v>0</v>
      </c>
      <c r="Q33" s="18">
        <v>0</v>
      </c>
      <c r="R33" s="19">
        <v>0</v>
      </c>
      <c r="S33" s="79" t="s">
        <v>166</v>
      </c>
      <c r="T33" s="79" t="s">
        <v>166</v>
      </c>
      <c r="U33" s="80" t="s">
        <v>166</v>
      </c>
    </row>
    <row r="34" spans="1:21" x14ac:dyDescent="0.25">
      <c r="A34" s="17" t="s">
        <v>183</v>
      </c>
      <c r="B34" s="18">
        <v>0</v>
      </c>
      <c r="C34" s="18">
        <v>0</v>
      </c>
      <c r="D34" s="19">
        <v>0</v>
      </c>
      <c r="E34" s="27" t="s">
        <v>166</v>
      </c>
      <c r="F34" s="27" t="s">
        <v>166</v>
      </c>
      <c r="G34" s="28" t="s">
        <v>166</v>
      </c>
      <c r="I34" s="97">
        <v>0</v>
      </c>
      <c r="J34" s="18">
        <v>0</v>
      </c>
      <c r="K34" s="19">
        <v>0</v>
      </c>
      <c r="L34" s="79" t="s">
        <v>166</v>
      </c>
      <c r="M34" s="79" t="s">
        <v>166</v>
      </c>
      <c r="N34" s="80" t="s">
        <v>166</v>
      </c>
      <c r="P34" s="97">
        <v>0</v>
      </c>
      <c r="Q34" s="18">
        <v>0</v>
      </c>
      <c r="R34" s="19">
        <v>0</v>
      </c>
      <c r="S34" s="79" t="s">
        <v>166</v>
      </c>
      <c r="T34" s="79" t="s">
        <v>166</v>
      </c>
      <c r="U34" s="80" t="s">
        <v>166</v>
      </c>
    </row>
    <row r="35" spans="1:21" x14ac:dyDescent="0.25">
      <c r="A35" s="17" t="s">
        <v>184</v>
      </c>
      <c r="B35" s="18">
        <v>0</v>
      </c>
      <c r="C35" s="18">
        <v>0</v>
      </c>
      <c r="D35" s="19">
        <v>0</v>
      </c>
      <c r="E35" s="27" t="s">
        <v>166</v>
      </c>
      <c r="F35" s="27" t="s">
        <v>166</v>
      </c>
      <c r="G35" s="28" t="s">
        <v>166</v>
      </c>
      <c r="I35" s="97">
        <v>0</v>
      </c>
      <c r="J35" s="18">
        <v>0</v>
      </c>
      <c r="K35" s="19">
        <v>0</v>
      </c>
      <c r="L35" s="79" t="s">
        <v>166</v>
      </c>
      <c r="M35" s="79" t="s">
        <v>166</v>
      </c>
      <c r="N35" s="80" t="s">
        <v>166</v>
      </c>
      <c r="P35" s="97">
        <v>0</v>
      </c>
      <c r="Q35" s="18">
        <v>0</v>
      </c>
      <c r="R35" s="19">
        <v>0</v>
      </c>
      <c r="S35" s="79" t="s">
        <v>166</v>
      </c>
      <c r="T35" s="79" t="s">
        <v>166</v>
      </c>
      <c r="U35" s="80" t="s">
        <v>166</v>
      </c>
    </row>
    <row r="36" spans="1:21" x14ac:dyDescent="0.25">
      <c r="A36" s="17" t="s">
        <v>185</v>
      </c>
      <c r="B36" s="18">
        <v>1076</v>
      </c>
      <c r="C36" s="18">
        <v>1120</v>
      </c>
      <c r="D36" s="19">
        <v>1022</v>
      </c>
      <c r="E36" s="27">
        <v>9.4223305731859386E-2</v>
      </c>
      <c r="F36" s="27">
        <v>9.1697225585818373E-2</v>
      </c>
      <c r="G36" s="28">
        <v>7.5603850618035581E-2</v>
      </c>
      <c r="I36" s="97">
        <v>394</v>
      </c>
      <c r="J36" s="18">
        <v>520</v>
      </c>
      <c r="K36" s="19">
        <v>400</v>
      </c>
      <c r="L36" s="79">
        <v>0.25953665461204539</v>
      </c>
      <c r="M36" s="79">
        <v>0.30009060427859952</v>
      </c>
      <c r="N36" s="80">
        <v>0.21889022655138449</v>
      </c>
      <c r="P36" s="97">
        <v>682</v>
      </c>
      <c r="Q36" s="18">
        <v>600</v>
      </c>
      <c r="R36" s="19">
        <v>622</v>
      </c>
      <c r="S36" s="79">
        <v>6.8877826692480701E-2</v>
      </c>
      <c r="T36" s="79">
        <v>5.7244807418927041E-2</v>
      </c>
      <c r="U36" s="80">
        <v>5.3205912870612972E-2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7" t="s">
        <v>5</v>
      </c>
      <c r="J37" s="18" t="s">
        <v>5</v>
      </c>
      <c r="K37" s="19" t="s">
        <v>5</v>
      </c>
      <c r="L37" s="79" t="s">
        <v>5</v>
      </c>
      <c r="M37" s="79" t="s">
        <v>5</v>
      </c>
      <c r="N37" s="80" t="s">
        <v>5</v>
      </c>
      <c r="P37" s="97" t="s">
        <v>5</v>
      </c>
      <c r="Q37" s="18" t="s">
        <v>5</v>
      </c>
      <c r="R37" s="19" t="s">
        <v>5</v>
      </c>
      <c r="S37" s="79" t="s">
        <v>5</v>
      </c>
      <c r="T37" s="79" t="s">
        <v>5</v>
      </c>
      <c r="U37" s="80" t="s">
        <v>5</v>
      </c>
    </row>
    <row r="38" spans="1:21" ht="13.8" thickBot="1" x14ac:dyDescent="0.3">
      <c r="A38" s="20" t="s">
        <v>4</v>
      </c>
      <c r="B38" s="21">
        <v>1141968</v>
      </c>
      <c r="C38" s="21">
        <v>1221411</v>
      </c>
      <c r="D38" s="22">
        <v>1351783</v>
      </c>
      <c r="E38" s="23">
        <v>100</v>
      </c>
      <c r="F38" s="23">
        <v>100</v>
      </c>
      <c r="G38" s="48">
        <v>100</v>
      </c>
      <c r="I38" s="98">
        <v>151809</v>
      </c>
      <c r="J38" s="21">
        <v>173281</v>
      </c>
      <c r="K38" s="22">
        <v>182740</v>
      </c>
      <c r="L38" s="83">
        <v>100</v>
      </c>
      <c r="M38" s="83">
        <v>100</v>
      </c>
      <c r="N38" s="84">
        <v>100</v>
      </c>
      <c r="P38" s="98">
        <v>990159</v>
      </c>
      <c r="Q38" s="21">
        <v>1048130</v>
      </c>
      <c r="R38" s="22">
        <v>1169043</v>
      </c>
      <c r="S38" s="83">
        <v>100</v>
      </c>
      <c r="T38" s="83">
        <v>100</v>
      </c>
      <c r="U38" s="84">
        <v>100</v>
      </c>
    </row>
    <row r="39" spans="1:21" x14ac:dyDescent="0.25">
      <c r="I39" s="105"/>
      <c r="P39" s="105"/>
    </row>
    <row r="40" spans="1:21" ht="16.2" thickBot="1" x14ac:dyDescent="0.35">
      <c r="A40" s="5" t="s">
        <v>127</v>
      </c>
      <c r="B40" s="6"/>
      <c r="C40" s="6"/>
      <c r="D40" s="6"/>
      <c r="E40" s="6"/>
      <c r="F40" s="6"/>
      <c r="I40" s="184" t="s">
        <v>112</v>
      </c>
      <c r="J40" s="184"/>
      <c r="K40" s="184"/>
      <c r="L40" s="184"/>
      <c r="M40" s="184"/>
      <c r="N40" s="184"/>
      <c r="P40" s="184" t="s">
        <v>113</v>
      </c>
      <c r="Q40" s="184"/>
      <c r="R40" s="184"/>
      <c r="S40" s="184"/>
      <c r="T40" s="184"/>
      <c r="U40" s="184"/>
    </row>
    <row r="41" spans="1:21" x14ac:dyDescent="0.25">
      <c r="A41" s="7"/>
      <c r="B41" s="88"/>
      <c r="C41" s="87" t="s">
        <v>32</v>
      </c>
      <c r="D41" s="89"/>
      <c r="E41" s="11"/>
      <c r="F41" s="87" t="s">
        <v>2</v>
      </c>
      <c r="G41" s="12"/>
      <c r="I41" s="32"/>
      <c r="J41" s="87" t="s">
        <v>32</v>
      </c>
      <c r="K41" s="89"/>
      <c r="L41" s="11"/>
      <c r="M41" s="87" t="s">
        <v>2</v>
      </c>
      <c r="N41" s="12"/>
      <c r="P41" s="32"/>
      <c r="Q41" s="87" t="s">
        <v>32</v>
      </c>
      <c r="R41" s="89"/>
      <c r="S41" s="11"/>
      <c r="T41" s="87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155</v>
      </c>
      <c r="D42" s="66" t="s">
        <v>156</v>
      </c>
      <c r="E42" s="15" t="s">
        <v>157</v>
      </c>
      <c r="F42" s="15" t="s">
        <v>155</v>
      </c>
      <c r="G42" s="16" t="s">
        <v>156</v>
      </c>
      <c r="I42" s="96" t="s">
        <v>157</v>
      </c>
      <c r="J42" s="15" t="s">
        <v>155</v>
      </c>
      <c r="K42" s="66" t="s">
        <v>156</v>
      </c>
      <c r="L42" s="15" t="s">
        <v>157</v>
      </c>
      <c r="M42" s="15" t="s">
        <v>155</v>
      </c>
      <c r="N42" s="16" t="s">
        <v>156</v>
      </c>
      <c r="P42" s="96" t="s">
        <v>157</v>
      </c>
      <c r="Q42" s="15" t="s">
        <v>155</v>
      </c>
      <c r="R42" s="66" t="s">
        <v>156</v>
      </c>
      <c r="S42" s="15" t="s">
        <v>157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75076</v>
      </c>
      <c r="C43" s="18">
        <v>82903</v>
      </c>
      <c r="D43" s="19">
        <v>108644</v>
      </c>
      <c r="E43" s="27">
        <v>15.666454514153354</v>
      </c>
      <c r="F43" s="27">
        <v>16.455211289970425</v>
      </c>
      <c r="G43" s="28">
        <v>20.572774647033874</v>
      </c>
      <c r="I43" s="97">
        <v>0</v>
      </c>
      <c r="J43" s="18">
        <v>0</v>
      </c>
      <c r="K43" s="19">
        <v>0</v>
      </c>
      <c r="L43" s="79" t="s">
        <v>166</v>
      </c>
      <c r="M43" s="79" t="s">
        <v>166</v>
      </c>
      <c r="N43" s="80" t="s">
        <v>166</v>
      </c>
      <c r="P43" s="97">
        <v>75076</v>
      </c>
      <c r="Q43" s="18">
        <v>82903</v>
      </c>
      <c r="R43" s="19">
        <v>108644</v>
      </c>
      <c r="S43" s="79">
        <v>17.154895849518777</v>
      </c>
      <c r="T43" s="79">
        <v>18.07871041745263</v>
      </c>
      <c r="U43" s="80">
        <v>22.591384232775848</v>
      </c>
    </row>
    <row r="44" spans="1:21" x14ac:dyDescent="0.25">
      <c r="A44" s="17" t="s">
        <v>158</v>
      </c>
      <c r="B44" s="18">
        <v>86322</v>
      </c>
      <c r="C44" s="18">
        <v>85255</v>
      </c>
      <c r="D44" s="19">
        <v>83651</v>
      </c>
      <c r="E44" s="27">
        <v>18.013209102386195</v>
      </c>
      <c r="F44" s="27">
        <v>16.922053948909312</v>
      </c>
      <c r="G44" s="28">
        <v>15.840112403805369</v>
      </c>
      <c r="I44" s="97">
        <v>12734</v>
      </c>
      <c r="J44" s="18">
        <v>12455</v>
      </c>
      <c r="K44" s="19">
        <v>12135</v>
      </c>
      <c r="L44" s="79">
        <v>30.626037182231414</v>
      </c>
      <c r="M44" s="79">
        <v>27.529120526932342</v>
      </c>
      <c r="N44" s="80">
        <v>25.716828787589801</v>
      </c>
      <c r="P44" s="97">
        <v>73588</v>
      </c>
      <c r="Q44" s="18">
        <v>72800</v>
      </c>
      <c r="R44" s="19">
        <v>71516</v>
      </c>
      <c r="S44" s="79">
        <v>16.81488725790383</v>
      </c>
      <c r="T44" s="79">
        <v>15.875542723309788</v>
      </c>
      <c r="U44" s="80">
        <v>14.871004701513176</v>
      </c>
    </row>
    <row r="45" spans="1:21" x14ac:dyDescent="0.25">
      <c r="A45" s="17" t="s">
        <v>84</v>
      </c>
      <c r="B45" s="18">
        <v>69671</v>
      </c>
      <c r="C45" s="18">
        <v>77513</v>
      </c>
      <c r="D45" s="19">
        <v>98749</v>
      </c>
      <c r="E45" s="27">
        <v>14.53856828354705</v>
      </c>
      <c r="F45" s="27">
        <v>15.385363529902145</v>
      </c>
      <c r="G45" s="28">
        <v>18.699062291704539</v>
      </c>
      <c r="I45" s="97">
        <v>4654</v>
      </c>
      <c r="J45" s="18">
        <v>6859</v>
      </c>
      <c r="K45" s="19">
        <v>10362</v>
      </c>
      <c r="L45" s="79">
        <v>11.19315038841723</v>
      </c>
      <c r="M45" s="79">
        <v>15.160356298211878</v>
      </c>
      <c r="N45" s="80">
        <v>21.959437980799798</v>
      </c>
      <c r="P45" s="97">
        <v>65017</v>
      </c>
      <c r="Q45" s="18">
        <v>70654</v>
      </c>
      <c r="R45" s="19">
        <v>88387</v>
      </c>
      <c r="S45" s="79">
        <v>14.856410350154009</v>
      </c>
      <c r="T45" s="79">
        <v>15.407563125999037</v>
      </c>
      <c r="U45" s="80">
        <v>18.379152812694294</v>
      </c>
    </row>
    <row r="46" spans="1:21" x14ac:dyDescent="0.25">
      <c r="A46" s="17" t="s">
        <v>86</v>
      </c>
      <c r="B46" s="18">
        <v>55579</v>
      </c>
      <c r="C46" s="18">
        <v>54857</v>
      </c>
      <c r="D46" s="19">
        <v>63258</v>
      </c>
      <c r="E46" s="27">
        <v>11.597925774443622</v>
      </c>
      <c r="F46" s="27">
        <v>10.888430162164308</v>
      </c>
      <c r="G46" s="28">
        <v>11.978503908380295</v>
      </c>
      <c r="I46" s="97">
        <v>3318</v>
      </c>
      <c r="J46" s="18">
        <v>2895</v>
      </c>
      <c r="K46" s="19">
        <v>3089</v>
      </c>
      <c r="L46" s="79">
        <v>7.9799898987469637</v>
      </c>
      <c r="M46" s="79">
        <v>6.3987799217558514</v>
      </c>
      <c r="N46" s="80">
        <v>6.5462945302731681</v>
      </c>
      <c r="P46" s="97">
        <v>52261</v>
      </c>
      <c r="Q46" s="18">
        <v>51962</v>
      </c>
      <c r="R46" s="19">
        <v>60169</v>
      </c>
      <c r="S46" s="79">
        <v>11.941659278487144</v>
      </c>
      <c r="T46" s="79">
        <v>11.331386689404166</v>
      </c>
      <c r="U46" s="80">
        <v>12.511514652460237</v>
      </c>
    </row>
    <row r="47" spans="1:21" x14ac:dyDescent="0.25">
      <c r="A47" s="17" t="s">
        <v>159</v>
      </c>
      <c r="B47" s="18">
        <v>37263</v>
      </c>
      <c r="C47" s="18">
        <v>38167</v>
      </c>
      <c r="D47" s="19">
        <v>39366</v>
      </c>
      <c r="E47" s="27">
        <v>7.7758417411808898</v>
      </c>
      <c r="F47" s="27">
        <v>7.5756733689287632</v>
      </c>
      <c r="G47" s="28">
        <v>7.4543264860934375</v>
      </c>
      <c r="I47" s="97">
        <v>1410</v>
      </c>
      <c r="J47" s="18">
        <v>1797</v>
      </c>
      <c r="K47" s="19">
        <v>2404</v>
      </c>
      <c r="L47" s="79">
        <v>3.3911349479304458</v>
      </c>
      <c r="M47" s="79">
        <v>3.9718851535044095</v>
      </c>
      <c r="N47" s="80">
        <v>5.0946235191896072</v>
      </c>
      <c r="P47" s="97">
        <v>35853</v>
      </c>
      <c r="Q47" s="18">
        <v>36370</v>
      </c>
      <c r="R47" s="19">
        <v>36962</v>
      </c>
      <c r="S47" s="79">
        <v>8.1924247548190738</v>
      </c>
      <c r="T47" s="79">
        <v>7.9312292424007831</v>
      </c>
      <c r="U47" s="80">
        <v>7.6858615663254382</v>
      </c>
    </row>
    <row r="48" spans="1:21" x14ac:dyDescent="0.25">
      <c r="A48" s="17" t="s">
        <v>160</v>
      </c>
      <c r="B48" s="18">
        <v>0</v>
      </c>
      <c r="C48" s="18">
        <v>0</v>
      </c>
      <c r="D48" s="19">
        <v>0</v>
      </c>
      <c r="E48" s="27" t="s">
        <v>166</v>
      </c>
      <c r="F48" s="27" t="s">
        <v>166</v>
      </c>
      <c r="G48" s="28" t="s">
        <v>166</v>
      </c>
      <c r="I48" s="97">
        <v>0</v>
      </c>
      <c r="J48" s="18">
        <v>0</v>
      </c>
      <c r="K48" s="19">
        <v>0</v>
      </c>
      <c r="L48" s="79" t="s">
        <v>166</v>
      </c>
      <c r="M48" s="79" t="s">
        <v>166</v>
      </c>
      <c r="N48" s="80" t="s">
        <v>166</v>
      </c>
      <c r="P48" s="97">
        <v>0</v>
      </c>
      <c r="Q48" s="18">
        <v>0</v>
      </c>
      <c r="R48" s="19">
        <v>0</v>
      </c>
      <c r="S48" s="79" t="s">
        <v>166</v>
      </c>
      <c r="T48" s="79" t="s">
        <v>166</v>
      </c>
      <c r="U48" s="80" t="s">
        <v>166</v>
      </c>
    </row>
    <row r="49" spans="1:21" x14ac:dyDescent="0.25">
      <c r="A49" s="17" t="s">
        <v>161</v>
      </c>
      <c r="B49" s="18">
        <v>155064</v>
      </c>
      <c r="C49" s="18">
        <v>154175</v>
      </c>
      <c r="D49" s="19">
        <v>122173</v>
      </c>
      <c r="E49" s="27">
        <v>32.357918679507108</v>
      </c>
      <c r="F49" s="27">
        <v>30.60181417597904</v>
      </c>
      <c r="G49" s="28">
        <v>23.134619463127915</v>
      </c>
      <c r="I49" s="97">
        <v>19272</v>
      </c>
      <c r="J49" s="18">
        <v>20981</v>
      </c>
      <c r="K49" s="19">
        <v>19010</v>
      </c>
      <c r="L49" s="79">
        <v>46.350321075542944</v>
      </c>
      <c r="M49" s="79">
        <v>46.374024711005021</v>
      </c>
      <c r="N49" s="80">
        <v>40.286519592260582</v>
      </c>
      <c r="P49" s="97">
        <v>135792</v>
      </c>
      <c r="Q49" s="18">
        <v>133194</v>
      </c>
      <c r="R49" s="19">
        <v>103163</v>
      </c>
      <c r="S49" s="79">
        <v>31.028525989635224</v>
      </c>
      <c r="T49" s="79">
        <v>29.045701064402802</v>
      </c>
      <c r="U49" s="80">
        <v>21.4516675712037</v>
      </c>
    </row>
    <row r="50" spans="1:21" x14ac:dyDescent="0.25">
      <c r="A50" s="17" t="s">
        <v>162</v>
      </c>
      <c r="B50" s="18">
        <v>0</v>
      </c>
      <c r="C50" s="18">
        <v>10494</v>
      </c>
      <c r="D50" s="19">
        <v>11868</v>
      </c>
      <c r="E50" s="27" t="s">
        <v>166</v>
      </c>
      <c r="F50" s="27">
        <v>2.082928087969671</v>
      </c>
      <c r="G50" s="28">
        <v>2.2473186693328486</v>
      </c>
      <c r="I50" s="97">
        <v>0</v>
      </c>
      <c r="J50" s="18">
        <v>0</v>
      </c>
      <c r="K50" s="19">
        <v>0</v>
      </c>
      <c r="L50" s="79" t="s">
        <v>166</v>
      </c>
      <c r="M50" s="79" t="s">
        <v>166</v>
      </c>
      <c r="N50" s="80" t="s">
        <v>166</v>
      </c>
      <c r="P50" s="97">
        <v>0</v>
      </c>
      <c r="Q50" s="18">
        <v>10494</v>
      </c>
      <c r="R50" s="19">
        <v>11868</v>
      </c>
      <c r="S50" s="79" t="s">
        <v>166</v>
      </c>
      <c r="T50" s="79">
        <v>2.2884333150880898</v>
      </c>
      <c r="U50" s="80">
        <v>2.4678265534643766</v>
      </c>
    </row>
    <row r="51" spans="1:21" x14ac:dyDescent="0.25">
      <c r="A51" s="17" t="s">
        <v>163</v>
      </c>
      <c r="B51" s="18">
        <v>0</v>
      </c>
      <c r="C51" s="18">
        <v>0</v>
      </c>
      <c r="D51" s="19">
        <v>0</v>
      </c>
      <c r="E51" s="27" t="s">
        <v>166</v>
      </c>
      <c r="F51" s="27" t="s">
        <v>166</v>
      </c>
      <c r="G51" s="28" t="s">
        <v>166</v>
      </c>
      <c r="I51" s="97">
        <v>0</v>
      </c>
      <c r="J51" s="18">
        <v>0</v>
      </c>
      <c r="K51" s="19">
        <v>0</v>
      </c>
      <c r="L51" s="79" t="s">
        <v>166</v>
      </c>
      <c r="M51" s="79" t="s">
        <v>166</v>
      </c>
      <c r="N51" s="80" t="s">
        <v>166</v>
      </c>
      <c r="P51" s="97">
        <v>0</v>
      </c>
      <c r="Q51" s="18">
        <v>0</v>
      </c>
      <c r="R51" s="19">
        <v>0</v>
      </c>
      <c r="S51" s="79" t="s">
        <v>166</v>
      </c>
      <c r="T51" s="79" t="s">
        <v>166</v>
      </c>
      <c r="U51" s="80" t="s">
        <v>166</v>
      </c>
    </row>
    <row r="52" spans="1:21" x14ac:dyDescent="0.25">
      <c r="A52" s="17" t="s">
        <v>164</v>
      </c>
      <c r="B52" s="18">
        <v>0</v>
      </c>
      <c r="C52" s="18">
        <v>0</v>
      </c>
      <c r="D52" s="19">
        <v>0</v>
      </c>
      <c r="E52" s="27" t="s">
        <v>166</v>
      </c>
      <c r="F52" s="27" t="s">
        <v>166</v>
      </c>
      <c r="G52" s="28" t="s">
        <v>166</v>
      </c>
      <c r="I52" s="97">
        <v>0</v>
      </c>
      <c r="J52" s="18">
        <v>0</v>
      </c>
      <c r="K52" s="19">
        <v>0</v>
      </c>
      <c r="L52" s="79" t="s">
        <v>166</v>
      </c>
      <c r="M52" s="79" t="s">
        <v>166</v>
      </c>
      <c r="N52" s="80" t="s">
        <v>166</v>
      </c>
      <c r="P52" s="97">
        <v>0</v>
      </c>
      <c r="Q52" s="18">
        <v>0</v>
      </c>
      <c r="R52" s="19">
        <v>0</v>
      </c>
      <c r="S52" s="79" t="s">
        <v>166</v>
      </c>
      <c r="T52" s="79" t="s">
        <v>166</v>
      </c>
      <c r="U52" s="80" t="s">
        <v>166</v>
      </c>
    </row>
    <row r="53" spans="1:21" x14ac:dyDescent="0.25">
      <c r="A53" s="17" t="s">
        <v>165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  <c r="I53" s="97">
        <v>0</v>
      </c>
      <c r="J53" s="18">
        <v>0</v>
      </c>
      <c r="K53" s="19">
        <v>0</v>
      </c>
      <c r="L53" s="79" t="s">
        <v>166</v>
      </c>
      <c r="M53" s="79" t="s">
        <v>166</v>
      </c>
      <c r="N53" s="80" t="s">
        <v>166</v>
      </c>
      <c r="P53" s="97">
        <v>0</v>
      </c>
      <c r="Q53" s="18">
        <v>0</v>
      </c>
      <c r="R53" s="19">
        <v>0</v>
      </c>
      <c r="S53" s="79" t="s">
        <v>166</v>
      </c>
      <c r="T53" s="79" t="s">
        <v>166</v>
      </c>
      <c r="U53" s="80" t="s">
        <v>166</v>
      </c>
    </row>
    <row r="54" spans="1:21" x14ac:dyDescent="0.25">
      <c r="A54" s="17" t="s">
        <v>167</v>
      </c>
      <c r="B54" s="18">
        <v>0</v>
      </c>
      <c r="C54" s="18">
        <v>0</v>
      </c>
      <c r="D54" s="19">
        <v>0</v>
      </c>
      <c r="E54" s="27" t="s">
        <v>166</v>
      </c>
      <c r="F54" s="27" t="s">
        <v>166</v>
      </c>
      <c r="G54" s="28" t="s">
        <v>166</v>
      </c>
      <c r="I54" s="97">
        <v>0</v>
      </c>
      <c r="J54" s="18">
        <v>0</v>
      </c>
      <c r="K54" s="19">
        <v>0</v>
      </c>
      <c r="L54" s="79" t="s">
        <v>166</v>
      </c>
      <c r="M54" s="79" t="s">
        <v>166</v>
      </c>
      <c r="N54" s="80" t="s">
        <v>166</v>
      </c>
      <c r="P54" s="97">
        <v>0</v>
      </c>
      <c r="Q54" s="18">
        <v>0</v>
      </c>
      <c r="R54" s="19">
        <v>0</v>
      </c>
      <c r="S54" s="79" t="s">
        <v>166</v>
      </c>
      <c r="T54" s="79" t="s">
        <v>166</v>
      </c>
      <c r="U54" s="80" t="s">
        <v>166</v>
      </c>
    </row>
    <row r="55" spans="1:21" x14ac:dyDescent="0.25">
      <c r="A55" s="17" t="s">
        <v>168</v>
      </c>
      <c r="B55" s="18">
        <v>0</v>
      </c>
      <c r="C55" s="18">
        <v>0</v>
      </c>
      <c r="D55" s="19">
        <v>0</v>
      </c>
      <c r="E55" s="27" t="s">
        <v>166</v>
      </c>
      <c r="F55" s="27" t="s">
        <v>166</v>
      </c>
      <c r="G55" s="28" t="s">
        <v>166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0</v>
      </c>
      <c r="Q55" s="18">
        <v>0</v>
      </c>
      <c r="R55" s="19">
        <v>0</v>
      </c>
      <c r="S55" s="79" t="s">
        <v>166</v>
      </c>
      <c r="T55" s="79" t="s">
        <v>166</v>
      </c>
      <c r="U55" s="80" t="s">
        <v>166</v>
      </c>
    </row>
    <row r="56" spans="1:21" x14ac:dyDescent="0.25">
      <c r="A56" s="17" t="s">
        <v>169</v>
      </c>
      <c r="B56" s="18">
        <v>19</v>
      </c>
      <c r="C56" s="18">
        <v>20</v>
      </c>
      <c r="D56" s="19">
        <v>17</v>
      </c>
      <c r="E56" s="27">
        <v>3.9648174618908006E-3</v>
      </c>
      <c r="F56" s="27">
        <v>3.9697505011810005E-3</v>
      </c>
      <c r="G56" s="28">
        <v>3.2191116766648489E-3</v>
      </c>
      <c r="I56" s="97">
        <v>19</v>
      </c>
      <c r="J56" s="18">
        <v>20</v>
      </c>
      <c r="K56" s="19">
        <v>17</v>
      </c>
      <c r="L56" s="79">
        <v>4.5696144688424443E-2</v>
      </c>
      <c r="M56" s="79">
        <v>4.4205733483632825E-2</v>
      </c>
      <c r="N56" s="80">
        <v>3.6026871807913197E-2</v>
      </c>
      <c r="P56" s="97">
        <v>0</v>
      </c>
      <c r="Q56" s="18">
        <v>0</v>
      </c>
      <c r="R56" s="19">
        <v>0</v>
      </c>
      <c r="S56" s="79" t="s">
        <v>166</v>
      </c>
      <c r="T56" s="79" t="s">
        <v>166</v>
      </c>
      <c r="U56" s="80" t="s">
        <v>166</v>
      </c>
    </row>
    <row r="57" spans="1:21" x14ac:dyDescent="0.25">
      <c r="A57" s="17" t="s">
        <v>170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0</v>
      </c>
      <c r="Q57" s="18">
        <v>0</v>
      </c>
      <c r="R57" s="19">
        <v>0</v>
      </c>
      <c r="S57" s="79" t="s">
        <v>166</v>
      </c>
      <c r="T57" s="79" t="s">
        <v>166</v>
      </c>
      <c r="U57" s="80" t="s">
        <v>166</v>
      </c>
    </row>
    <row r="58" spans="1:21" x14ac:dyDescent="0.25">
      <c r="A58" s="17" t="s">
        <v>171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  <c r="I58" s="97">
        <v>0</v>
      </c>
      <c r="J58" s="18">
        <v>0</v>
      </c>
      <c r="K58" s="19">
        <v>0</v>
      </c>
      <c r="L58" s="79" t="s">
        <v>166</v>
      </c>
      <c r="M58" s="79" t="s">
        <v>166</v>
      </c>
      <c r="N58" s="80" t="s">
        <v>166</v>
      </c>
      <c r="P58" s="97">
        <v>0</v>
      </c>
      <c r="Q58" s="18">
        <v>0</v>
      </c>
      <c r="R58" s="19">
        <v>0</v>
      </c>
      <c r="S58" s="79" t="s">
        <v>166</v>
      </c>
      <c r="T58" s="79" t="s">
        <v>166</v>
      </c>
      <c r="U58" s="80" t="s">
        <v>166</v>
      </c>
    </row>
    <row r="59" spans="1:21" x14ac:dyDescent="0.25">
      <c r="A59" s="17" t="s">
        <v>172</v>
      </c>
      <c r="B59" s="18">
        <v>0</v>
      </c>
      <c r="C59" s="18">
        <v>0</v>
      </c>
      <c r="D59" s="19">
        <v>0</v>
      </c>
      <c r="E59" s="27" t="s">
        <v>166</v>
      </c>
      <c r="F59" s="27" t="s">
        <v>166</v>
      </c>
      <c r="G59" s="28" t="s">
        <v>166</v>
      </c>
      <c r="I59" s="97">
        <v>0</v>
      </c>
      <c r="J59" s="18">
        <v>0</v>
      </c>
      <c r="K59" s="19">
        <v>0</v>
      </c>
      <c r="L59" s="79" t="s">
        <v>166</v>
      </c>
      <c r="M59" s="79" t="s">
        <v>166</v>
      </c>
      <c r="N59" s="80" t="s">
        <v>166</v>
      </c>
      <c r="P59" s="97">
        <v>0</v>
      </c>
      <c r="Q59" s="18">
        <v>0</v>
      </c>
      <c r="R59" s="19">
        <v>0</v>
      </c>
      <c r="S59" s="79" t="s">
        <v>166</v>
      </c>
      <c r="T59" s="79" t="s">
        <v>166</v>
      </c>
      <c r="U59" s="80" t="s">
        <v>166</v>
      </c>
    </row>
    <row r="60" spans="1:21" x14ac:dyDescent="0.25">
      <c r="A60" s="17" t="s">
        <v>173</v>
      </c>
      <c r="B60" s="18">
        <v>0</v>
      </c>
      <c r="C60" s="18">
        <v>0</v>
      </c>
      <c r="D60" s="19">
        <v>0</v>
      </c>
      <c r="E60" s="27" t="s">
        <v>166</v>
      </c>
      <c r="F60" s="27" t="s">
        <v>166</v>
      </c>
      <c r="G60" s="28" t="s">
        <v>166</v>
      </c>
      <c r="I60" s="97">
        <v>0</v>
      </c>
      <c r="J60" s="18">
        <v>0</v>
      </c>
      <c r="K60" s="19">
        <v>0</v>
      </c>
      <c r="L60" s="79" t="s">
        <v>166</v>
      </c>
      <c r="M60" s="79" t="s">
        <v>166</v>
      </c>
      <c r="N60" s="80" t="s">
        <v>166</v>
      </c>
      <c r="P60" s="97">
        <v>0</v>
      </c>
      <c r="Q60" s="18">
        <v>0</v>
      </c>
      <c r="R60" s="19">
        <v>0</v>
      </c>
      <c r="S60" s="79" t="s">
        <v>166</v>
      </c>
      <c r="T60" s="79" t="s">
        <v>166</v>
      </c>
      <c r="U60" s="80" t="s">
        <v>166</v>
      </c>
    </row>
    <row r="61" spans="1:21" x14ac:dyDescent="0.25">
      <c r="A61" s="17" t="s">
        <v>174</v>
      </c>
      <c r="B61" s="18">
        <v>0</v>
      </c>
      <c r="C61" s="18">
        <v>0</v>
      </c>
      <c r="D61" s="19">
        <v>0</v>
      </c>
      <c r="E61" s="27" t="s">
        <v>166</v>
      </c>
      <c r="F61" s="27" t="s">
        <v>166</v>
      </c>
      <c r="G61" s="28" t="s">
        <v>166</v>
      </c>
      <c r="I61" s="97">
        <v>0</v>
      </c>
      <c r="J61" s="18">
        <v>0</v>
      </c>
      <c r="K61" s="19">
        <v>0</v>
      </c>
      <c r="L61" s="79" t="s">
        <v>166</v>
      </c>
      <c r="M61" s="79" t="s">
        <v>166</v>
      </c>
      <c r="N61" s="80" t="s">
        <v>166</v>
      </c>
      <c r="P61" s="97">
        <v>0</v>
      </c>
      <c r="Q61" s="18">
        <v>0</v>
      </c>
      <c r="R61" s="19">
        <v>0</v>
      </c>
      <c r="S61" s="79" t="s">
        <v>166</v>
      </c>
      <c r="T61" s="79" t="s">
        <v>166</v>
      </c>
      <c r="U61" s="80" t="s">
        <v>166</v>
      </c>
    </row>
    <row r="62" spans="1:21" x14ac:dyDescent="0.25">
      <c r="A62" s="17" t="s">
        <v>175</v>
      </c>
      <c r="B62" s="18">
        <v>0</v>
      </c>
      <c r="C62" s="18">
        <v>0</v>
      </c>
      <c r="D62" s="19">
        <v>0</v>
      </c>
      <c r="E62" s="27" t="s">
        <v>166</v>
      </c>
      <c r="F62" s="27" t="s">
        <v>166</v>
      </c>
      <c r="G62" s="28" t="s">
        <v>166</v>
      </c>
      <c r="I62" s="97">
        <v>0</v>
      </c>
      <c r="J62" s="18">
        <v>0</v>
      </c>
      <c r="K62" s="19">
        <v>0</v>
      </c>
      <c r="L62" s="79" t="s">
        <v>166</v>
      </c>
      <c r="M62" s="79" t="s">
        <v>166</v>
      </c>
      <c r="N62" s="80" t="s">
        <v>166</v>
      </c>
      <c r="P62" s="97">
        <v>0</v>
      </c>
      <c r="Q62" s="18">
        <v>0</v>
      </c>
      <c r="R62" s="19">
        <v>0</v>
      </c>
      <c r="S62" s="79" t="s">
        <v>166</v>
      </c>
      <c r="T62" s="79" t="s">
        <v>166</v>
      </c>
      <c r="U62" s="80" t="s">
        <v>166</v>
      </c>
    </row>
    <row r="63" spans="1:21" x14ac:dyDescent="0.25">
      <c r="A63" s="17" t="s">
        <v>176</v>
      </c>
      <c r="B63" s="18">
        <v>0</v>
      </c>
      <c r="C63" s="18">
        <v>0</v>
      </c>
      <c r="D63" s="19">
        <v>0</v>
      </c>
      <c r="E63" s="27" t="s">
        <v>166</v>
      </c>
      <c r="F63" s="27" t="s">
        <v>166</v>
      </c>
      <c r="G63" s="28" t="s">
        <v>166</v>
      </c>
      <c r="I63" s="97">
        <v>0</v>
      </c>
      <c r="J63" s="18">
        <v>0</v>
      </c>
      <c r="K63" s="19">
        <v>0</v>
      </c>
      <c r="L63" s="79" t="s">
        <v>166</v>
      </c>
      <c r="M63" s="79" t="s">
        <v>166</v>
      </c>
      <c r="N63" s="80" t="s">
        <v>166</v>
      </c>
      <c r="P63" s="97">
        <v>0</v>
      </c>
      <c r="Q63" s="18">
        <v>0</v>
      </c>
      <c r="R63" s="19">
        <v>0</v>
      </c>
      <c r="S63" s="79" t="s">
        <v>166</v>
      </c>
      <c r="T63" s="79" t="s">
        <v>166</v>
      </c>
      <c r="U63" s="80" t="s">
        <v>166</v>
      </c>
    </row>
    <row r="64" spans="1:21" x14ac:dyDescent="0.25">
      <c r="A64" s="17" t="s">
        <v>177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  <c r="I64" s="97">
        <v>0</v>
      </c>
      <c r="J64" s="18">
        <v>0</v>
      </c>
      <c r="K64" s="19">
        <v>0</v>
      </c>
      <c r="L64" s="79" t="s">
        <v>166</v>
      </c>
      <c r="M64" s="79" t="s">
        <v>166</v>
      </c>
      <c r="N64" s="80" t="s">
        <v>166</v>
      </c>
      <c r="P64" s="97">
        <v>0</v>
      </c>
      <c r="Q64" s="18">
        <v>0</v>
      </c>
      <c r="R64" s="19">
        <v>0</v>
      </c>
      <c r="S64" s="79" t="s">
        <v>166</v>
      </c>
      <c r="T64" s="79" t="s">
        <v>166</v>
      </c>
      <c r="U64" s="80" t="s">
        <v>166</v>
      </c>
    </row>
    <row r="65" spans="1:21" x14ac:dyDescent="0.25">
      <c r="A65" s="17" t="s">
        <v>178</v>
      </c>
      <c r="B65" s="18">
        <v>0</v>
      </c>
      <c r="C65" s="18">
        <v>0</v>
      </c>
      <c r="D65" s="19">
        <v>0</v>
      </c>
      <c r="E65" s="27" t="s">
        <v>166</v>
      </c>
      <c r="F65" s="27" t="s">
        <v>166</v>
      </c>
      <c r="G65" s="28" t="s">
        <v>166</v>
      </c>
      <c r="I65" s="97">
        <v>0</v>
      </c>
      <c r="J65" s="18">
        <v>0</v>
      </c>
      <c r="K65" s="19">
        <v>0</v>
      </c>
      <c r="L65" s="79" t="s">
        <v>166</v>
      </c>
      <c r="M65" s="79" t="s">
        <v>166</v>
      </c>
      <c r="N65" s="80" t="s">
        <v>166</v>
      </c>
      <c r="P65" s="97">
        <v>0</v>
      </c>
      <c r="Q65" s="18">
        <v>0</v>
      </c>
      <c r="R65" s="19">
        <v>0</v>
      </c>
      <c r="S65" s="79" t="s">
        <v>166</v>
      </c>
      <c r="T65" s="79" t="s">
        <v>166</v>
      </c>
      <c r="U65" s="80" t="s">
        <v>166</v>
      </c>
    </row>
    <row r="66" spans="1:21" x14ac:dyDescent="0.25">
      <c r="A66" s="17" t="s">
        <v>179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0</v>
      </c>
      <c r="Q66" s="18">
        <v>0</v>
      </c>
      <c r="R66" s="19">
        <v>0</v>
      </c>
      <c r="S66" s="79" t="s">
        <v>166</v>
      </c>
      <c r="T66" s="79" t="s">
        <v>166</v>
      </c>
      <c r="U66" s="80" t="s">
        <v>166</v>
      </c>
    </row>
    <row r="67" spans="1:21" x14ac:dyDescent="0.25">
      <c r="A67" s="17" t="s">
        <v>180</v>
      </c>
      <c r="B67" s="18">
        <v>68</v>
      </c>
      <c r="C67" s="18">
        <v>42</v>
      </c>
      <c r="D67" s="19">
        <v>29</v>
      </c>
      <c r="E67" s="27">
        <v>1.4189873021503917E-2</v>
      </c>
      <c r="F67" s="27">
        <v>8.3364760524801008E-3</v>
      </c>
      <c r="G67" s="28">
        <v>5.4914258013694477E-3</v>
      </c>
      <c r="I67" s="97">
        <v>19</v>
      </c>
      <c r="J67" s="18">
        <v>42</v>
      </c>
      <c r="K67" s="19">
        <v>29</v>
      </c>
      <c r="L67" s="79">
        <v>4.5696144688424443E-2</v>
      </c>
      <c r="M67" s="79">
        <v>9.283204031562893E-2</v>
      </c>
      <c r="N67" s="80">
        <v>6.1457604848793097E-2</v>
      </c>
      <c r="P67" s="97">
        <v>49</v>
      </c>
      <c r="Q67" s="18">
        <v>0</v>
      </c>
      <c r="R67" s="19">
        <v>0</v>
      </c>
      <c r="S67" s="79">
        <v>1.1196519481943898E-2</v>
      </c>
      <c r="T67" s="79" t="s">
        <v>166</v>
      </c>
      <c r="U67" s="80" t="s">
        <v>166</v>
      </c>
    </row>
    <row r="68" spans="1:21" x14ac:dyDescent="0.25">
      <c r="A68" s="17" t="s">
        <v>181</v>
      </c>
      <c r="B68" s="18">
        <v>0</v>
      </c>
      <c r="C68" s="18">
        <v>0</v>
      </c>
      <c r="D68" s="19">
        <v>0</v>
      </c>
      <c r="E68" s="27" t="s">
        <v>166</v>
      </c>
      <c r="F68" s="27" t="s">
        <v>166</v>
      </c>
      <c r="G68" s="28" t="s">
        <v>166</v>
      </c>
      <c r="I68" s="97">
        <v>0</v>
      </c>
      <c r="J68" s="18">
        <v>0</v>
      </c>
      <c r="K68" s="19">
        <v>0</v>
      </c>
      <c r="L68" s="79" t="s">
        <v>166</v>
      </c>
      <c r="M68" s="79" t="s">
        <v>166</v>
      </c>
      <c r="N68" s="80" t="s">
        <v>166</v>
      </c>
      <c r="P68" s="97">
        <v>0</v>
      </c>
      <c r="Q68" s="18">
        <v>0</v>
      </c>
      <c r="R68" s="19">
        <v>0</v>
      </c>
      <c r="S68" s="79" t="s">
        <v>166</v>
      </c>
      <c r="T68" s="79" t="s">
        <v>166</v>
      </c>
      <c r="U68" s="80" t="s">
        <v>166</v>
      </c>
    </row>
    <row r="69" spans="1:21" x14ac:dyDescent="0.25">
      <c r="A69" s="17" t="s">
        <v>182</v>
      </c>
      <c r="B69" s="18">
        <v>0</v>
      </c>
      <c r="C69" s="18">
        <v>0</v>
      </c>
      <c r="D69" s="19">
        <v>0</v>
      </c>
      <c r="E69" s="27" t="s">
        <v>166</v>
      </c>
      <c r="F69" s="27" t="s">
        <v>166</v>
      </c>
      <c r="G69" s="28" t="s">
        <v>166</v>
      </c>
      <c r="I69" s="97">
        <v>0</v>
      </c>
      <c r="J69" s="18">
        <v>0</v>
      </c>
      <c r="K69" s="19">
        <v>0</v>
      </c>
      <c r="L69" s="79" t="s">
        <v>166</v>
      </c>
      <c r="M69" s="79" t="s">
        <v>166</v>
      </c>
      <c r="N69" s="80" t="s">
        <v>166</v>
      </c>
      <c r="P69" s="97">
        <v>0</v>
      </c>
      <c r="Q69" s="18">
        <v>0</v>
      </c>
      <c r="R69" s="19">
        <v>0</v>
      </c>
      <c r="S69" s="79" t="s">
        <v>166</v>
      </c>
      <c r="T69" s="79" t="s">
        <v>166</v>
      </c>
      <c r="U69" s="80" t="s">
        <v>166</v>
      </c>
    </row>
    <row r="70" spans="1:21" x14ac:dyDescent="0.25">
      <c r="A70" s="17" t="s">
        <v>183</v>
      </c>
      <c r="B70" s="18">
        <v>0</v>
      </c>
      <c r="C70" s="18">
        <v>0</v>
      </c>
      <c r="D70" s="19">
        <v>0</v>
      </c>
      <c r="E70" s="27" t="s">
        <v>166</v>
      </c>
      <c r="F70" s="27" t="s">
        <v>166</v>
      </c>
      <c r="G70" s="28" t="s">
        <v>166</v>
      </c>
      <c r="I70" s="97">
        <v>0</v>
      </c>
      <c r="J70" s="18">
        <v>0</v>
      </c>
      <c r="K70" s="19">
        <v>0</v>
      </c>
      <c r="L70" s="79" t="s">
        <v>166</v>
      </c>
      <c r="M70" s="79" t="s">
        <v>166</v>
      </c>
      <c r="N70" s="80" t="s">
        <v>166</v>
      </c>
      <c r="P70" s="97">
        <v>0</v>
      </c>
      <c r="Q70" s="18">
        <v>0</v>
      </c>
      <c r="R70" s="19">
        <v>0</v>
      </c>
      <c r="S70" s="79" t="s">
        <v>166</v>
      </c>
      <c r="T70" s="79" t="s">
        <v>166</v>
      </c>
      <c r="U70" s="80" t="s">
        <v>166</v>
      </c>
    </row>
    <row r="71" spans="1:21" x14ac:dyDescent="0.25">
      <c r="A71" s="17" t="s">
        <v>184</v>
      </c>
      <c r="B71" s="18">
        <v>0</v>
      </c>
      <c r="C71" s="18">
        <v>0</v>
      </c>
      <c r="D71" s="19">
        <v>0</v>
      </c>
      <c r="E71" s="27" t="s">
        <v>166</v>
      </c>
      <c r="F71" s="27" t="s">
        <v>166</v>
      </c>
      <c r="G71" s="28" t="s">
        <v>166</v>
      </c>
      <c r="I71" s="97">
        <v>0</v>
      </c>
      <c r="J71" s="18">
        <v>0</v>
      </c>
      <c r="K71" s="19">
        <v>0</v>
      </c>
      <c r="L71" s="79" t="s">
        <v>166</v>
      </c>
      <c r="M71" s="79" t="s">
        <v>166</v>
      </c>
      <c r="N71" s="80" t="s">
        <v>166</v>
      </c>
      <c r="P71" s="97">
        <v>0</v>
      </c>
      <c r="Q71" s="18">
        <v>0</v>
      </c>
      <c r="R71" s="19">
        <v>0</v>
      </c>
      <c r="S71" s="79" t="s">
        <v>166</v>
      </c>
      <c r="T71" s="79" t="s">
        <v>166</v>
      </c>
      <c r="U71" s="80" t="s">
        <v>166</v>
      </c>
    </row>
    <row r="72" spans="1:21" x14ac:dyDescent="0.25">
      <c r="A72" s="17" t="s">
        <v>185</v>
      </c>
      <c r="B72" s="18">
        <v>153</v>
      </c>
      <c r="C72" s="18">
        <v>384</v>
      </c>
      <c r="D72" s="19">
        <v>341</v>
      </c>
      <c r="E72" s="27">
        <v>3.1927214298383813E-2</v>
      </c>
      <c r="F72" s="27">
        <v>7.6219209622675213E-2</v>
      </c>
      <c r="G72" s="28">
        <v>6.4571593043689021E-2</v>
      </c>
      <c r="I72" s="97">
        <v>153</v>
      </c>
      <c r="J72" s="18">
        <v>194</v>
      </c>
      <c r="K72" s="19">
        <v>141</v>
      </c>
      <c r="L72" s="79">
        <v>0.36797421775415473</v>
      </c>
      <c r="M72" s="79">
        <v>0.4287956147912384</v>
      </c>
      <c r="N72" s="80">
        <v>0.29881111323033888</v>
      </c>
      <c r="P72" s="97">
        <v>0</v>
      </c>
      <c r="Q72" s="18">
        <v>190</v>
      </c>
      <c r="R72" s="19">
        <v>200</v>
      </c>
      <c r="S72" s="79" t="s">
        <v>166</v>
      </c>
      <c r="T72" s="79">
        <v>4.1433421942704121E-2</v>
      </c>
      <c r="U72" s="80">
        <v>4.1587909562931867E-2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97" t="s">
        <v>5</v>
      </c>
      <c r="J73" s="18" t="s">
        <v>5</v>
      </c>
      <c r="K73" s="19" t="s">
        <v>5</v>
      </c>
      <c r="L73" s="79" t="s">
        <v>5</v>
      </c>
      <c r="M73" s="79" t="s">
        <v>5</v>
      </c>
      <c r="N73" s="80" t="s">
        <v>5</v>
      </c>
      <c r="P73" s="97" t="s">
        <v>5</v>
      </c>
      <c r="Q73" s="18" t="s">
        <v>5</v>
      </c>
      <c r="R73" s="19" t="s">
        <v>5</v>
      </c>
      <c r="S73" s="79" t="s">
        <v>5</v>
      </c>
      <c r="T73" s="79" t="s">
        <v>5</v>
      </c>
      <c r="U73" s="80" t="s">
        <v>5</v>
      </c>
    </row>
    <row r="74" spans="1:21" ht="13.8" thickBot="1" x14ac:dyDescent="0.3">
      <c r="A74" s="20" t="s">
        <v>4</v>
      </c>
      <c r="B74" s="21">
        <v>479215</v>
      </c>
      <c r="C74" s="21">
        <v>503810</v>
      </c>
      <c r="D74" s="22">
        <v>528096</v>
      </c>
      <c r="E74" s="23">
        <v>100</v>
      </c>
      <c r="F74" s="23">
        <v>100</v>
      </c>
      <c r="G74" s="48">
        <v>100</v>
      </c>
      <c r="I74" s="98">
        <v>41579</v>
      </c>
      <c r="J74" s="21">
        <v>45243</v>
      </c>
      <c r="K74" s="22">
        <v>47187</v>
      </c>
      <c r="L74" s="83">
        <v>100</v>
      </c>
      <c r="M74" s="83">
        <v>100</v>
      </c>
      <c r="N74" s="84">
        <v>100</v>
      </c>
      <c r="P74" s="98">
        <v>437636</v>
      </c>
      <c r="Q74" s="21">
        <v>458567</v>
      </c>
      <c r="R74" s="22">
        <v>480909</v>
      </c>
      <c r="S74" s="83">
        <v>100</v>
      </c>
      <c r="T74" s="83">
        <v>100</v>
      </c>
      <c r="U74" s="84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tr">
        <f>+Innhold!B54</f>
        <v>Finans Norge / Skadestatistikk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4">
        <f>Innhold!H40</f>
        <v>16</v>
      </c>
    </row>
    <row r="77" spans="1:21" ht="12.75" customHeight="1" x14ac:dyDescent="0.25">
      <c r="A77" s="26" t="str">
        <f>+Innhold!B55</f>
        <v>Premiestatistikk skadeforsikring 4. kvartal 2017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3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128</v>
      </c>
      <c r="B4" s="6"/>
      <c r="C4" s="6"/>
      <c r="D4" s="184" t="s">
        <v>107</v>
      </c>
      <c r="E4" s="184"/>
      <c r="F4" s="6"/>
      <c r="I4" s="184" t="s">
        <v>94</v>
      </c>
      <c r="J4" s="184"/>
      <c r="K4" s="184"/>
      <c r="L4" s="184"/>
      <c r="M4" s="184"/>
      <c r="N4" s="184"/>
      <c r="P4" s="184" t="s">
        <v>95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155</v>
      </c>
      <c r="D6" s="66" t="s">
        <v>156</v>
      </c>
      <c r="E6" s="15" t="s">
        <v>157</v>
      </c>
      <c r="F6" s="15" t="s">
        <v>155</v>
      </c>
      <c r="G6" s="16" t="s">
        <v>156</v>
      </c>
      <c r="I6" s="96" t="s">
        <v>157</v>
      </c>
      <c r="J6" s="15" t="s">
        <v>155</v>
      </c>
      <c r="K6" s="66" t="s">
        <v>156</v>
      </c>
      <c r="L6" s="15" t="s">
        <v>157</v>
      </c>
      <c r="M6" s="15" t="s">
        <v>155</v>
      </c>
      <c r="N6" s="16" t="s">
        <v>156</v>
      </c>
      <c r="P6" s="96" t="s">
        <v>157</v>
      </c>
      <c r="Q6" s="15" t="s">
        <v>155</v>
      </c>
      <c r="R6" s="66" t="s">
        <v>156</v>
      </c>
      <c r="S6" s="15" t="s">
        <v>157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1693264</v>
      </c>
      <c r="C7" s="18">
        <v>1681692</v>
      </c>
      <c r="D7" s="19">
        <v>1695776</v>
      </c>
      <c r="E7" s="27">
        <v>22.268087007959238</v>
      </c>
      <c r="F7" s="27">
        <v>23.062254670104789</v>
      </c>
      <c r="G7" s="28">
        <v>22.324218644580323</v>
      </c>
      <c r="I7" s="97">
        <v>901911</v>
      </c>
      <c r="J7" s="18">
        <v>971643</v>
      </c>
      <c r="K7" s="19">
        <v>980812</v>
      </c>
      <c r="L7" s="79">
        <v>17.977818126658054</v>
      </c>
      <c r="M7" s="79">
        <v>19.48826904655316</v>
      </c>
      <c r="N7" s="80">
        <v>18.871811211850613</v>
      </c>
      <c r="P7" s="97">
        <v>791353</v>
      </c>
      <c r="Q7" s="18">
        <v>710049</v>
      </c>
      <c r="R7" s="19">
        <v>714964</v>
      </c>
      <c r="S7" s="79">
        <v>30.587296280334492</v>
      </c>
      <c r="T7" s="79">
        <v>30.788926984545459</v>
      </c>
      <c r="U7" s="80">
        <v>29.803901297848093</v>
      </c>
    </row>
    <row r="8" spans="1:21" x14ac:dyDescent="0.25">
      <c r="A8" s="17" t="s">
        <v>158</v>
      </c>
      <c r="B8" s="18">
        <v>110168</v>
      </c>
      <c r="C8" s="18">
        <v>111515</v>
      </c>
      <c r="D8" s="19">
        <v>115608</v>
      </c>
      <c r="E8" s="27">
        <v>1.4488175556161669</v>
      </c>
      <c r="F8" s="27">
        <v>1.5292855823401286</v>
      </c>
      <c r="G8" s="28">
        <v>1.521933480048451</v>
      </c>
      <c r="I8" s="97">
        <v>109162</v>
      </c>
      <c r="J8" s="18">
        <v>110101</v>
      </c>
      <c r="K8" s="19">
        <v>114167</v>
      </c>
      <c r="L8" s="79">
        <v>2.1759293126952066</v>
      </c>
      <c r="M8" s="79">
        <v>2.2082986346781168</v>
      </c>
      <c r="N8" s="80">
        <v>2.196688122314316</v>
      </c>
      <c r="P8" s="97">
        <v>1006</v>
      </c>
      <c r="Q8" s="18">
        <v>1414</v>
      </c>
      <c r="R8" s="19">
        <v>1441</v>
      </c>
      <c r="S8" s="79">
        <v>3.8883810458817371E-2</v>
      </c>
      <c r="T8" s="79">
        <v>6.1313434363188E-2</v>
      </c>
      <c r="U8" s="80">
        <v>6.0069348624824603E-2</v>
      </c>
    </row>
    <row r="9" spans="1:21" x14ac:dyDescent="0.25">
      <c r="A9" s="17" t="s">
        <v>84</v>
      </c>
      <c r="B9" s="18">
        <v>1630611</v>
      </c>
      <c r="C9" s="18">
        <v>1673971</v>
      </c>
      <c r="D9" s="19">
        <v>1733963</v>
      </c>
      <c r="E9" s="27">
        <v>21.444138435669466</v>
      </c>
      <c r="F9" s="27">
        <v>22.956371031300609</v>
      </c>
      <c r="G9" s="28">
        <v>22.826935357979139</v>
      </c>
      <c r="I9" s="97">
        <v>996673</v>
      </c>
      <c r="J9" s="18">
        <v>1041258</v>
      </c>
      <c r="K9" s="19">
        <v>1063926</v>
      </c>
      <c r="L9" s="79">
        <v>19.866711821621717</v>
      </c>
      <c r="M9" s="79">
        <v>20.884538921060358</v>
      </c>
      <c r="N9" s="80">
        <v>20.471008323082685</v>
      </c>
      <c r="P9" s="97">
        <v>633938</v>
      </c>
      <c r="Q9" s="18">
        <v>632713</v>
      </c>
      <c r="R9" s="19">
        <v>670037</v>
      </c>
      <c r="S9" s="79">
        <v>24.502907589107121</v>
      </c>
      <c r="T9" s="79">
        <v>27.435507069473672</v>
      </c>
      <c r="U9" s="80">
        <v>27.931079905990011</v>
      </c>
    </row>
    <row r="10" spans="1:21" x14ac:dyDescent="0.25">
      <c r="A10" s="17" t="s">
        <v>86</v>
      </c>
      <c r="B10" s="18">
        <v>1076227</v>
      </c>
      <c r="C10" s="18">
        <v>1100477</v>
      </c>
      <c r="D10" s="19">
        <v>1171981</v>
      </c>
      <c r="E10" s="27">
        <v>14.153443571891298</v>
      </c>
      <c r="F10" s="27">
        <v>15.091634397138659</v>
      </c>
      <c r="G10" s="28">
        <v>15.428665160548263</v>
      </c>
      <c r="I10" s="97">
        <v>528863</v>
      </c>
      <c r="J10" s="18">
        <v>565250</v>
      </c>
      <c r="K10" s="19">
        <v>593946</v>
      </c>
      <c r="L10" s="79">
        <v>10.54184152085822</v>
      </c>
      <c r="M10" s="79">
        <v>11.337234023776402</v>
      </c>
      <c r="N10" s="80">
        <v>11.428119539762793</v>
      </c>
      <c r="P10" s="97">
        <v>547364</v>
      </c>
      <c r="Q10" s="18">
        <v>535227</v>
      </c>
      <c r="R10" s="19">
        <v>578035</v>
      </c>
      <c r="S10" s="79">
        <v>21.156658079503092</v>
      </c>
      <c r="T10" s="79">
        <v>23.208349033879792</v>
      </c>
      <c r="U10" s="80">
        <v>24.095895858674872</v>
      </c>
    </row>
    <row r="11" spans="1:21" x14ac:dyDescent="0.25">
      <c r="A11" s="17" t="s">
        <v>159</v>
      </c>
      <c r="B11" s="18">
        <v>630904</v>
      </c>
      <c r="C11" s="18">
        <v>672075</v>
      </c>
      <c r="D11" s="19">
        <v>715443</v>
      </c>
      <c r="E11" s="27">
        <v>8.2970081249406569</v>
      </c>
      <c r="F11" s="27">
        <v>9.2166489508249292</v>
      </c>
      <c r="G11" s="28">
        <v>9.4185234133131264</v>
      </c>
      <c r="I11" s="97">
        <v>567981</v>
      </c>
      <c r="J11" s="18">
        <v>601826</v>
      </c>
      <c r="K11" s="19">
        <v>640770</v>
      </c>
      <c r="L11" s="79">
        <v>11.321581749637568</v>
      </c>
      <c r="M11" s="79">
        <v>12.070839811752775</v>
      </c>
      <c r="N11" s="80">
        <v>12.329060482760731</v>
      </c>
      <c r="P11" s="97">
        <v>62923</v>
      </c>
      <c r="Q11" s="18">
        <v>70249</v>
      </c>
      <c r="R11" s="19">
        <v>74673</v>
      </c>
      <c r="S11" s="79">
        <v>2.4320934448311782</v>
      </c>
      <c r="T11" s="79">
        <v>3.0461155944693026</v>
      </c>
      <c r="U11" s="80">
        <v>3.1128094863716362</v>
      </c>
    </row>
    <row r="12" spans="1:21" x14ac:dyDescent="0.25">
      <c r="A12" s="17" t="s">
        <v>160</v>
      </c>
      <c r="B12" s="18">
        <v>63052</v>
      </c>
      <c r="C12" s="18">
        <v>66989</v>
      </c>
      <c r="D12" s="19">
        <v>72174</v>
      </c>
      <c r="E12" s="27">
        <v>0.82919581472578752</v>
      </c>
      <c r="F12" s="27">
        <v>0.91866844707333428</v>
      </c>
      <c r="G12" s="28">
        <v>0.95014209214774847</v>
      </c>
      <c r="I12" s="97">
        <v>63044</v>
      </c>
      <c r="J12" s="18">
        <v>66931</v>
      </c>
      <c r="K12" s="19">
        <v>72121</v>
      </c>
      <c r="L12" s="79">
        <v>1.2566578808519138</v>
      </c>
      <c r="M12" s="79">
        <v>1.3424368163562641</v>
      </c>
      <c r="N12" s="80">
        <v>1.3876807139491341</v>
      </c>
      <c r="P12" s="97">
        <v>8</v>
      </c>
      <c r="Q12" s="18">
        <v>58</v>
      </c>
      <c r="R12" s="19">
        <v>53</v>
      </c>
      <c r="S12" s="79">
        <v>3.0921519251544624E-4</v>
      </c>
      <c r="T12" s="79">
        <v>2.5149782129171884E-3</v>
      </c>
      <c r="U12" s="80">
        <v>2.2093514761385873E-3</v>
      </c>
    </row>
    <row r="13" spans="1:21" x14ac:dyDescent="0.25">
      <c r="A13" s="17" t="s">
        <v>161</v>
      </c>
      <c r="B13" s="18">
        <v>357529</v>
      </c>
      <c r="C13" s="18">
        <v>207328</v>
      </c>
      <c r="D13" s="19">
        <v>206804</v>
      </c>
      <c r="E13" s="27">
        <v>4.7018579972577568</v>
      </c>
      <c r="F13" s="27">
        <v>2.8432383196468112</v>
      </c>
      <c r="G13" s="28">
        <v>2.72249265974621</v>
      </c>
      <c r="I13" s="97">
        <v>303597</v>
      </c>
      <c r="J13" s="18">
        <v>153546</v>
      </c>
      <c r="K13" s="19">
        <v>149320</v>
      </c>
      <c r="L13" s="79">
        <v>6.0516078080863913</v>
      </c>
      <c r="M13" s="79">
        <v>3.0796761351875652</v>
      </c>
      <c r="N13" s="80">
        <v>2.8730672648311129</v>
      </c>
      <c r="P13" s="97">
        <v>53932</v>
      </c>
      <c r="Q13" s="18">
        <v>53782</v>
      </c>
      <c r="R13" s="19">
        <v>57484</v>
      </c>
      <c r="S13" s="79">
        <v>2.0845742203428812</v>
      </c>
      <c r="T13" s="79">
        <v>2.3320785904674519</v>
      </c>
      <c r="U13" s="80">
        <v>2.3962709481952933</v>
      </c>
    </row>
    <row r="14" spans="1:21" x14ac:dyDescent="0.25">
      <c r="A14" s="17" t="s">
        <v>162</v>
      </c>
      <c r="B14" s="18">
        <v>591034</v>
      </c>
      <c r="C14" s="18">
        <v>593705</v>
      </c>
      <c r="D14" s="19">
        <v>623825</v>
      </c>
      <c r="E14" s="27">
        <v>7.7726784108456686</v>
      </c>
      <c r="F14" s="27">
        <v>8.1419046465788991</v>
      </c>
      <c r="G14" s="28">
        <v>8.2124087709434033</v>
      </c>
      <c r="I14" s="97">
        <v>523581</v>
      </c>
      <c r="J14" s="18">
        <v>521805</v>
      </c>
      <c r="K14" s="19">
        <v>547289</v>
      </c>
      <c r="L14" s="79">
        <v>10.43655526163197</v>
      </c>
      <c r="M14" s="79">
        <v>10.465856523266952</v>
      </c>
      <c r="N14" s="80">
        <v>10.530391845045239</v>
      </c>
      <c r="P14" s="97">
        <v>67453</v>
      </c>
      <c r="Q14" s="18">
        <v>71900</v>
      </c>
      <c r="R14" s="19">
        <v>76536</v>
      </c>
      <c r="S14" s="79">
        <v>2.6071865475930496</v>
      </c>
      <c r="T14" s="79">
        <v>3.1177057501507903</v>
      </c>
      <c r="U14" s="80">
        <v>3.1904702750517528</v>
      </c>
    </row>
    <row r="15" spans="1:21" x14ac:dyDescent="0.25">
      <c r="A15" s="17" t="s">
        <v>163</v>
      </c>
      <c r="B15" s="18">
        <v>82092</v>
      </c>
      <c r="C15" s="18">
        <v>95360</v>
      </c>
      <c r="D15" s="19">
        <v>107482</v>
      </c>
      <c r="E15" s="27">
        <v>1.0795905414970079</v>
      </c>
      <c r="F15" s="27">
        <v>1.3077404217545143</v>
      </c>
      <c r="G15" s="28">
        <v>1.4149579121044185</v>
      </c>
      <c r="I15" s="97">
        <v>33757</v>
      </c>
      <c r="J15" s="18">
        <v>42042</v>
      </c>
      <c r="K15" s="19">
        <v>52331</v>
      </c>
      <c r="L15" s="79">
        <v>0.67287926026137379</v>
      </c>
      <c r="M15" s="79">
        <v>0.84323749283964167</v>
      </c>
      <c r="N15" s="80">
        <v>1.0069011722199102</v>
      </c>
      <c r="P15" s="97">
        <v>48335</v>
      </c>
      <c r="Q15" s="18">
        <v>53318</v>
      </c>
      <c r="R15" s="19">
        <v>55151</v>
      </c>
      <c r="S15" s="79">
        <v>1.8682395412792618</v>
      </c>
      <c r="T15" s="79">
        <v>2.3119587647641144</v>
      </c>
      <c r="U15" s="80">
        <v>2.299017797368287</v>
      </c>
    </row>
    <row r="16" spans="1:21" x14ac:dyDescent="0.25">
      <c r="A16" s="17" t="s">
        <v>164</v>
      </c>
      <c r="B16" s="18">
        <v>404321</v>
      </c>
      <c r="C16" s="18">
        <v>420087</v>
      </c>
      <c r="D16" s="19">
        <v>447273</v>
      </c>
      <c r="E16" s="27">
        <v>5.3172188194782901</v>
      </c>
      <c r="F16" s="27">
        <v>5.7609558573153166</v>
      </c>
      <c r="G16" s="28">
        <v>5.8881716959181958</v>
      </c>
      <c r="I16" s="97">
        <v>402937</v>
      </c>
      <c r="J16" s="18">
        <v>418916</v>
      </c>
      <c r="K16" s="19">
        <v>446079</v>
      </c>
      <c r="L16" s="79">
        <v>8.0317549098538734</v>
      </c>
      <c r="M16" s="79">
        <v>8.4022091610868017</v>
      </c>
      <c r="N16" s="80">
        <v>8.5830094590717785</v>
      </c>
      <c r="P16" s="97">
        <v>1384</v>
      </c>
      <c r="Q16" s="18">
        <v>1171</v>
      </c>
      <c r="R16" s="19">
        <v>1194</v>
      </c>
      <c r="S16" s="79">
        <v>5.3494228305172205E-2</v>
      </c>
      <c r="T16" s="79">
        <v>5.0776542884931511E-2</v>
      </c>
      <c r="U16" s="80">
        <v>4.9772937028480624E-2</v>
      </c>
    </row>
    <row r="17" spans="1:21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7">
        <v>0</v>
      </c>
      <c r="J17" s="18">
        <v>0</v>
      </c>
      <c r="K17" s="19">
        <v>0</v>
      </c>
      <c r="L17" s="79" t="s">
        <v>166</v>
      </c>
      <c r="M17" s="79" t="s">
        <v>166</v>
      </c>
      <c r="N17" s="80" t="s">
        <v>166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5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  <c r="I18" s="97">
        <v>0</v>
      </c>
      <c r="J18" s="18">
        <v>0</v>
      </c>
      <c r="K18" s="19">
        <v>0</v>
      </c>
      <c r="L18" s="79" t="s">
        <v>166</v>
      </c>
      <c r="M18" s="79" t="s">
        <v>166</v>
      </c>
      <c r="N18" s="80" t="s">
        <v>166</v>
      </c>
      <c r="P18" s="97">
        <v>0</v>
      </c>
      <c r="Q18" s="18">
        <v>0</v>
      </c>
      <c r="R18" s="19">
        <v>0</v>
      </c>
      <c r="S18" s="79" t="s">
        <v>166</v>
      </c>
      <c r="T18" s="79" t="s">
        <v>166</v>
      </c>
      <c r="U18" s="80" t="s">
        <v>166</v>
      </c>
    </row>
    <row r="19" spans="1:21" x14ac:dyDescent="0.25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0</v>
      </c>
      <c r="Q19" s="18">
        <v>0</v>
      </c>
      <c r="R19" s="19">
        <v>0</v>
      </c>
      <c r="S19" s="79" t="s">
        <v>166</v>
      </c>
      <c r="T19" s="79" t="s">
        <v>166</v>
      </c>
      <c r="U19" s="80" t="s">
        <v>166</v>
      </c>
    </row>
    <row r="20" spans="1:21" x14ac:dyDescent="0.25">
      <c r="A20" s="17" t="s">
        <v>169</v>
      </c>
      <c r="B20" s="18">
        <v>185210</v>
      </c>
      <c r="C20" s="18">
        <v>191605</v>
      </c>
      <c r="D20" s="19">
        <v>212205</v>
      </c>
      <c r="E20" s="27">
        <v>2.4356936630933692</v>
      </c>
      <c r="F20" s="27">
        <v>2.6276174864751858</v>
      </c>
      <c r="G20" s="28">
        <v>2.7935946831852601</v>
      </c>
      <c r="I20" s="97">
        <v>162964</v>
      </c>
      <c r="J20" s="18">
        <v>168640</v>
      </c>
      <c r="K20" s="19">
        <v>188663</v>
      </c>
      <c r="L20" s="79">
        <v>3.2483661394446939</v>
      </c>
      <c r="M20" s="79">
        <v>3.3824168876950949</v>
      </c>
      <c r="N20" s="80">
        <v>3.6300662294724906</v>
      </c>
      <c r="P20" s="97">
        <v>22246</v>
      </c>
      <c r="Q20" s="18">
        <v>22965</v>
      </c>
      <c r="R20" s="19">
        <v>23542</v>
      </c>
      <c r="S20" s="79">
        <v>0.85985014658732717</v>
      </c>
      <c r="T20" s="79">
        <v>0.99580128723522809</v>
      </c>
      <c r="U20" s="80">
        <v>0.98136891417461547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5">
      <c r="A22" s="17" t="s">
        <v>171</v>
      </c>
      <c r="B22" s="18">
        <v>54203</v>
      </c>
      <c r="C22" s="18">
        <v>69366</v>
      </c>
      <c r="D22" s="19">
        <v>68349</v>
      </c>
      <c r="E22" s="27">
        <v>0.71282276130149502</v>
      </c>
      <c r="F22" s="27">
        <v>0.95126596157113708</v>
      </c>
      <c r="G22" s="28">
        <v>0.89978748380589213</v>
      </c>
      <c r="I22" s="97">
        <v>38650</v>
      </c>
      <c r="J22" s="18">
        <v>51934</v>
      </c>
      <c r="K22" s="19">
        <v>53045</v>
      </c>
      <c r="L22" s="79">
        <v>0.77041157120307191</v>
      </c>
      <c r="M22" s="79">
        <v>1.0416415953839957</v>
      </c>
      <c r="N22" s="80">
        <v>1.0206392516941227</v>
      </c>
      <c r="P22" s="97">
        <v>15553</v>
      </c>
      <c r="Q22" s="18">
        <v>17432</v>
      </c>
      <c r="R22" s="19">
        <v>15304</v>
      </c>
      <c r="S22" s="79">
        <v>0.60115298614909196</v>
      </c>
      <c r="T22" s="79">
        <v>0.75588103806159357</v>
      </c>
      <c r="U22" s="80">
        <v>0.63796066020424413</v>
      </c>
    </row>
    <row r="23" spans="1:21" x14ac:dyDescent="0.25">
      <c r="A23" s="17" t="s">
        <v>172</v>
      </c>
      <c r="B23" s="18">
        <v>293621</v>
      </c>
      <c r="C23" s="18">
        <v>0</v>
      </c>
      <c r="D23" s="19">
        <v>0</v>
      </c>
      <c r="E23" s="27">
        <v>3.8614049406141038</v>
      </c>
      <c r="F23" s="27" t="s">
        <v>166</v>
      </c>
      <c r="G23" s="28" t="s">
        <v>166</v>
      </c>
      <c r="I23" s="97">
        <v>91419</v>
      </c>
      <c r="J23" s="18">
        <v>0</v>
      </c>
      <c r="K23" s="19">
        <v>0</v>
      </c>
      <c r="L23" s="79">
        <v>1.8222575789861224</v>
      </c>
      <c r="M23" s="79" t="s">
        <v>166</v>
      </c>
      <c r="N23" s="80" t="s">
        <v>166</v>
      </c>
      <c r="P23" s="97">
        <v>202202</v>
      </c>
      <c r="Q23" s="18">
        <v>0</v>
      </c>
      <c r="R23" s="19">
        <v>0</v>
      </c>
      <c r="S23" s="79">
        <v>7.8154912946260335</v>
      </c>
      <c r="T23" s="79" t="s">
        <v>166</v>
      </c>
      <c r="U23" s="80" t="s">
        <v>166</v>
      </c>
    </row>
    <row r="24" spans="1:21" x14ac:dyDescent="0.25">
      <c r="A24" s="17" t="s">
        <v>173</v>
      </c>
      <c r="B24" s="18">
        <v>7455</v>
      </c>
      <c r="C24" s="18">
        <v>7447</v>
      </c>
      <c r="D24" s="19">
        <v>7370</v>
      </c>
      <c r="E24" s="27">
        <v>9.8040582357113909E-2</v>
      </c>
      <c r="F24" s="27">
        <v>0.10212607928697429</v>
      </c>
      <c r="G24" s="28">
        <v>9.7023127707053874E-2</v>
      </c>
      <c r="I24" s="97">
        <v>0</v>
      </c>
      <c r="J24" s="18">
        <v>0</v>
      </c>
      <c r="K24" s="19">
        <v>0</v>
      </c>
      <c r="L24" s="79" t="s">
        <v>166</v>
      </c>
      <c r="M24" s="79" t="s">
        <v>166</v>
      </c>
      <c r="N24" s="80" t="s">
        <v>166</v>
      </c>
      <c r="P24" s="97">
        <v>7455</v>
      </c>
      <c r="Q24" s="18">
        <v>7447</v>
      </c>
      <c r="R24" s="19">
        <v>7370</v>
      </c>
      <c r="S24" s="79">
        <v>0.28814990752533148</v>
      </c>
      <c r="T24" s="79">
        <v>0.32291453019990174</v>
      </c>
      <c r="U24" s="80">
        <v>0.30722491281398845</v>
      </c>
    </row>
    <row r="25" spans="1:21" x14ac:dyDescent="0.25">
      <c r="A25" s="17" t="s">
        <v>174</v>
      </c>
      <c r="B25" s="18">
        <v>3954</v>
      </c>
      <c r="C25" s="18">
        <v>4055</v>
      </c>
      <c r="D25" s="19">
        <v>1872</v>
      </c>
      <c r="E25" s="27">
        <v>5.1998988952384757E-2</v>
      </c>
      <c r="F25" s="27">
        <v>5.5609138110471426E-2</v>
      </c>
      <c r="G25" s="28">
        <v>2.4644137729661446E-2</v>
      </c>
      <c r="I25" s="97">
        <v>0</v>
      </c>
      <c r="J25" s="18">
        <v>0</v>
      </c>
      <c r="K25" s="19">
        <v>0</v>
      </c>
      <c r="L25" s="79" t="s">
        <v>166</v>
      </c>
      <c r="M25" s="79" t="s">
        <v>166</v>
      </c>
      <c r="N25" s="80" t="s">
        <v>166</v>
      </c>
      <c r="P25" s="97">
        <v>3954</v>
      </c>
      <c r="Q25" s="18">
        <v>4055</v>
      </c>
      <c r="R25" s="19">
        <v>1872</v>
      </c>
      <c r="S25" s="79">
        <v>0.15282960890075931</v>
      </c>
      <c r="T25" s="79">
        <v>0.17583166643757239</v>
      </c>
      <c r="U25" s="80">
        <v>7.8035961572291229E-2</v>
      </c>
    </row>
    <row r="26" spans="1:21" x14ac:dyDescent="0.25">
      <c r="A26" s="17" t="s">
        <v>175</v>
      </c>
      <c r="B26" s="18">
        <v>0</v>
      </c>
      <c r="C26" s="18">
        <v>0</v>
      </c>
      <c r="D26" s="19">
        <v>0</v>
      </c>
      <c r="E26" s="27" t="s">
        <v>166</v>
      </c>
      <c r="F26" s="27" t="s">
        <v>166</v>
      </c>
      <c r="G26" s="28" t="s">
        <v>166</v>
      </c>
      <c r="I26" s="97">
        <v>0</v>
      </c>
      <c r="J26" s="18">
        <v>0</v>
      </c>
      <c r="K26" s="19">
        <v>0</v>
      </c>
      <c r="L26" s="79" t="s">
        <v>166</v>
      </c>
      <c r="M26" s="79" t="s">
        <v>166</v>
      </c>
      <c r="N26" s="80" t="s">
        <v>166</v>
      </c>
      <c r="P26" s="97">
        <v>0</v>
      </c>
      <c r="Q26" s="18">
        <v>0</v>
      </c>
      <c r="R26" s="19">
        <v>0</v>
      </c>
      <c r="S26" s="79" t="s">
        <v>166</v>
      </c>
      <c r="T26" s="79" t="s">
        <v>166</v>
      </c>
      <c r="U26" s="80" t="s">
        <v>166</v>
      </c>
    </row>
    <row r="27" spans="1:21" x14ac:dyDescent="0.25">
      <c r="A27" s="17" t="s">
        <v>176</v>
      </c>
      <c r="B27" s="18">
        <v>175623</v>
      </c>
      <c r="C27" s="18">
        <v>195631</v>
      </c>
      <c r="D27" s="19">
        <v>225783</v>
      </c>
      <c r="E27" s="27">
        <v>2.3096151838099819</v>
      </c>
      <c r="F27" s="27">
        <v>2.6828289266805512</v>
      </c>
      <c r="G27" s="28">
        <v>2.972343669346234</v>
      </c>
      <c r="I27" s="97">
        <v>156448</v>
      </c>
      <c r="J27" s="18">
        <v>174542</v>
      </c>
      <c r="K27" s="19">
        <v>202080</v>
      </c>
      <c r="L27" s="79">
        <v>3.1184825224211692</v>
      </c>
      <c r="M27" s="79">
        <v>3.5007934559539682</v>
      </c>
      <c r="N27" s="80">
        <v>3.8882228293401506</v>
      </c>
      <c r="P27" s="97">
        <v>19175</v>
      </c>
      <c r="Q27" s="18">
        <v>21089</v>
      </c>
      <c r="R27" s="19">
        <v>23703</v>
      </c>
      <c r="S27" s="79">
        <v>0.74115016456046023</v>
      </c>
      <c r="T27" s="79">
        <v>0.91445475055535486</v>
      </c>
      <c r="U27" s="80">
        <v>0.98808034035684777</v>
      </c>
    </row>
    <row r="28" spans="1:21" x14ac:dyDescent="0.25">
      <c r="A28" s="17" t="s">
        <v>177</v>
      </c>
      <c r="B28" s="18">
        <v>48926</v>
      </c>
      <c r="C28" s="18">
        <v>49852</v>
      </c>
      <c r="D28" s="19">
        <v>56076</v>
      </c>
      <c r="E28" s="27">
        <v>0.64342502111390409</v>
      </c>
      <c r="F28" s="27">
        <v>0.68365641259758858</v>
      </c>
      <c r="G28" s="28">
        <v>0.73821830519684573</v>
      </c>
      <c r="I28" s="97">
        <v>4673</v>
      </c>
      <c r="J28" s="18">
        <v>5427</v>
      </c>
      <c r="K28" s="19">
        <v>6443</v>
      </c>
      <c r="L28" s="79">
        <v>9.3147044559688363E-2</v>
      </c>
      <c r="M28" s="79">
        <v>0.10884948084393548</v>
      </c>
      <c r="N28" s="80">
        <v>0.12396981239825115</v>
      </c>
      <c r="P28" s="97">
        <v>44253</v>
      </c>
      <c r="Q28" s="18">
        <v>44425</v>
      </c>
      <c r="R28" s="19">
        <v>49633</v>
      </c>
      <c r="S28" s="79">
        <v>1.7104624892982554</v>
      </c>
      <c r="T28" s="79">
        <v>1.9263432260145879</v>
      </c>
      <c r="U28" s="80">
        <v>2.0689951285884245</v>
      </c>
    </row>
    <row r="29" spans="1:21" x14ac:dyDescent="0.25">
      <c r="A29" s="17" t="s">
        <v>178</v>
      </c>
      <c r="B29" s="18">
        <v>24555</v>
      </c>
      <c r="C29" s="18">
        <v>29363</v>
      </c>
      <c r="D29" s="19">
        <v>33064</v>
      </c>
      <c r="E29" s="27">
        <v>0.32292240104345166</v>
      </c>
      <c r="F29" s="27">
        <v>0.40267598577996855</v>
      </c>
      <c r="G29" s="28">
        <v>0.43527444972944768</v>
      </c>
      <c r="I29" s="97">
        <v>6433</v>
      </c>
      <c r="J29" s="18">
        <v>8400</v>
      </c>
      <c r="K29" s="19">
        <v>10764</v>
      </c>
      <c r="L29" s="79">
        <v>0.12822917561576616</v>
      </c>
      <c r="M29" s="79">
        <v>0.16847901954837996</v>
      </c>
      <c r="N29" s="80">
        <v>0.20711020652720399</v>
      </c>
      <c r="P29" s="97">
        <v>18122</v>
      </c>
      <c r="Q29" s="18">
        <v>20963</v>
      </c>
      <c r="R29" s="19">
        <v>22300</v>
      </c>
      <c r="S29" s="79">
        <v>0.70044971484561469</v>
      </c>
      <c r="T29" s="79">
        <v>0.90899117719625888</v>
      </c>
      <c r="U29" s="80">
        <v>0.92959505505453766</v>
      </c>
    </row>
    <row r="30" spans="1:21" x14ac:dyDescent="0.25">
      <c r="A30" s="17" t="s">
        <v>179</v>
      </c>
      <c r="B30" s="18">
        <v>4923</v>
      </c>
      <c r="C30" s="18">
        <v>5791</v>
      </c>
      <c r="D30" s="19">
        <v>6589</v>
      </c>
      <c r="E30" s="27">
        <v>6.4742292011277236E-2</v>
      </c>
      <c r="F30" s="27">
        <v>7.941615753335142E-2</v>
      </c>
      <c r="G30" s="28">
        <v>8.6741572382873541E-2</v>
      </c>
      <c r="I30" s="97">
        <v>1804</v>
      </c>
      <c r="J30" s="18">
        <v>2054</v>
      </c>
      <c r="K30" s="19">
        <v>2327</v>
      </c>
      <c r="L30" s="79">
        <v>3.5959184332479736E-2</v>
      </c>
      <c r="M30" s="79">
        <v>4.1197131684806244E-2</v>
      </c>
      <c r="N30" s="80">
        <v>4.4773824841025982E-2</v>
      </c>
      <c r="P30" s="97">
        <v>3119</v>
      </c>
      <c r="Q30" s="18">
        <v>3737</v>
      </c>
      <c r="R30" s="19">
        <v>4262</v>
      </c>
      <c r="S30" s="79">
        <v>0.12055527318195962</v>
      </c>
      <c r="T30" s="79">
        <v>0.16204264795985401</v>
      </c>
      <c r="U30" s="80">
        <v>0.17766520738306904</v>
      </c>
    </row>
    <row r="31" spans="1:21" x14ac:dyDescent="0.25">
      <c r="A31" s="17" t="s">
        <v>180</v>
      </c>
      <c r="B31" s="18">
        <v>4508</v>
      </c>
      <c r="C31" s="18">
        <v>6783</v>
      </c>
      <c r="D31" s="19">
        <v>7748</v>
      </c>
      <c r="E31" s="27">
        <v>5.9284633838480143E-2</v>
      </c>
      <c r="F31" s="27">
        <v>9.3020168632139993E-2</v>
      </c>
      <c r="G31" s="28">
        <v>0.10199934782554321</v>
      </c>
      <c r="I31" s="97">
        <v>4489</v>
      </c>
      <c r="J31" s="18">
        <v>6678</v>
      </c>
      <c r="K31" s="19">
        <v>7702</v>
      </c>
      <c r="L31" s="79">
        <v>8.94793672220075E-2</v>
      </c>
      <c r="M31" s="79">
        <v>0.13394082054096207</v>
      </c>
      <c r="N31" s="80">
        <v>0.14819424105095924</v>
      </c>
      <c r="P31" s="97">
        <v>19</v>
      </c>
      <c r="Q31" s="18">
        <v>105</v>
      </c>
      <c r="R31" s="19">
        <v>46</v>
      </c>
      <c r="S31" s="79">
        <v>7.3438608222418488E-4</v>
      </c>
      <c r="T31" s="79">
        <v>4.5529777992466339E-3</v>
      </c>
      <c r="U31" s="80">
        <v>1.9175503377806605E-3</v>
      </c>
    </row>
    <row r="32" spans="1:21" x14ac:dyDescent="0.25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0</v>
      </c>
      <c r="Q32" s="18">
        <v>0</v>
      </c>
      <c r="R32" s="19">
        <v>0</v>
      </c>
      <c r="S32" s="79" t="s">
        <v>166</v>
      </c>
      <c r="T32" s="79" t="s">
        <v>166</v>
      </c>
      <c r="U32" s="80" t="s">
        <v>166</v>
      </c>
    </row>
    <row r="33" spans="1:21" x14ac:dyDescent="0.25">
      <c r="A33" s="17" t="s">
        <v>182</v>
      </c>
      <c r="B33" s="18">
        <v>93</v>
      </c>
      <c r="C33" s="18">
        <v>219</v>
      </c>
      <c r="D33" s="19">
        <v>358</v>
      </c>
      <c r="E33" s="27">
        <v>1.2230414700485034E-3</v>
      </c>
      <c r="F33" s="27">
        <v>3.0033048695914284E-3</v>
      </c>
      <c r="G33" s="28">
        <v>4.7129280487279903E-3</v>
      </c>
      <c r="I33" s="97">
        <v>0</v>
      </c>
      <c r="J33" s="18">
        <v>0</v>
      </c>
      <c r="K33" s="19">
        <v>3</v>
      </c>
      <c r="L33" s="79" t="s">
        <v>166</v>
      </c>
      <c r="M33" s="79" t="s">
        <v>166</v>
      </c>
      <c r="N33" s="80">
        <v>5.7723023000892975E-5</v>
      </c>
      <c r="P33" s="97">
        <v>93</v>
      </c>
      <c r="Q33" s="18">
        <v>219</v>
      </c>
      <c r="R33" s="19">
        <v>355</v>
      </c>
      <c r="S33" s="79">
        <v>3.594626612992063E-3</v>
      </c>
      <c r="T33" s="79">
        <v>9.4962108384286942E-3</v>
      </c>
      <c r="U33" s="80">
        <v>1.4798486302437706E-2</v>
      </c>
    </row>
    <row r="34" spans="1:21" x14ac:dyDescent="0.25">
      <c r="A34" s="17" t="s">
        <v>183</v>
      </c>
      <c r="B34" s="18">
        <v>36317</v>
      </c>
      <c r="C34" s="18">
        <v>16278</v>
      </c>
      <c r="D34" s="19">
        <v>9706</v>
      </c>
      <c r="E34" s="27">
        <v>0.47760426954571505</v>
      </c>
      <c r="F34" s="27">
        <v>0.22323194825209713</v>
      </c>
      <c r="G34" s="28">
        <v>0.12777564145517842</v>
      </c>
      <c r="I34" s="97">
        <v>0</v>
      </c>
      <c r="J34" s="18">
        <v>0</v>
      </c>
      <c r="K34" s="19">
        <v>0</v>
      </c>
      <c r="L34" s="79" t="s">
        <v>166</v>
      </c>
      <c r="M34" s="79" t="s">
        <v>166</v>
      </c>
      <c r="N34" s="80" t="s">
        <v>166</v>
      </c>
      <c r="P34" s="97">
        <v>36317</v>
      </c>
      <c r="Q34" s="18">
        <v>16278</v>
      </c>
      <c r="R34" s="19">
        <v>9706</v>
      </c>
      <c r="S34" s="79">
        <v>1.4037210183229327</v>
      </c>
      <c r="T34" s="79">
        <v>0.7058416439632067</v>
      </c>
      <c r="U34" s="80">
        <v>0.40460312127171938</v>
      </c>
    </row>
    <row r="35" spans="1:21" x14ac:dyDescent="0.25">
      <c r="A35" s="17" t="s">
        <v>184</v>
      </c>
      <c r="B35" s="18">
        <v>472</v>
      </c>
      <c r="C35" s="18">
        <v>8085</v>
      </c>
      <c r="D35" s="19">
        <v>6224</v>
      </c>
      <c r="E35" s="27">
        <v>6.2072642350848774E-3</v>
      </c>
      <c r="F35" s="27">
        <v>0.1108754331993</v>
      </c>
      <c r="G35" s="28">
        <v>8.1936492109729073E-2</v>
      </c>
      <c r="I35" s="97">
        <v>472</v>
      </c>
      <c r="J35" s="18">
        <v>8085</v>
      </c>
      <c r="K35" s="19">
        <v>6224</v>
      </c>
      <c r="L35" s="79">
        <v>9.4083896923117701E-3</v>
      </c>
      <c r="M35" s="79">
        <v>0.16216105631531572</v>
      </c>
      <c r="N35" s="80">
        <v>0.11975603171918596</v>
      </c>
      <c r="P35" s="97">
        <v>0</v>
      </c>
      <c r="Q35" s="18">
        <v>0</v>
      </c>
      <c r="R35" s="19">
        <v>0</v>
      </c>
      <c r="S35" s="79" t="s">
        <v>166</v>
      </c>
      <c r="T35" s="79" t="s">
        <v>166</v>
      </c>
      <c r="U35" s="80" t="s">
        <v>166</v>
      </c>
    </row>
    <row r="36" spans="1:21" x14ac:dyDescent="0.25">
      <c r="A36" s="17" t="s">
        <v>185</v>
      </c>
      <c r="B36" s="18">
        <v>124932</v>
      </c>
      <c r="C36" s="18">
        <v>84293</v>
      </c>
      <c r="D36" s="19">
        <v>70454</v>
      </c>
      <c r="E36" s="27">
        <v>1.6429786767322541</v>
      </c>
      <c r="F36" s="27">
        <v>1.1559706729336543</v>
      </c>
      <c r="G36" s="28">
        <v>0.9274989741482732</v>
      </c>
      <c r="I36" s="97">
        <v>117941</v>
      </c>
      <c r="J36" s="18">
        <v>66706</v>
      </c>
      <c r="K36" s="19">
        <v>59221</v>
      </c>
      <c r="L36" s="79">
        <v>2.3509213743664037</v>
      </c>
      <c r="M36" s="79">
        <v>1.3379239854755041</v>
      </c>
      <c r="N36" s="80">
        <v>1.1394717150452942</v>
      </c>
      <c r="P36" s="97">
        <v>6991</v>
      </c>
      <c r="Q36" s="18">
        <v>17587</v>
      </c>
      <c r="R36" s="19">
        <v>11233</v>
      </c>
      <c r="S36" s="79">
        <v>0.27021542635943563</v>
      </c>
      <c r="T36" s="79">
        <v>0.76260210052714805</v>
      </c>
      <c r="U36" s="80">
        <v>0.46825745531065566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7" t="s">
        <v>5</v>
      </c>
      <c r="J37" s="18" t="s">
        <v>5</v>
      </c>
      <c r="K37" s="19" t="s">
        <v>5</v>
      </c>
      <c r="L37" s="79" t="s">
        <v>5</v>
      </c>
      <c r="M37" s="79" t="s">
        <v>5</v>
      </c>
      <c r="N37" s="80" t="s">
        <v>5</v>
      </c>
      <c r="P37" s="97" t="s">
        <v>5</v>
      </c>
      <c r="Q37" s="18" t="s">
        <v>5</v>
      </c>
      <c r="R37" s="19" t="s">
        <v>5</v>
      </c>
      <c r="S37" s="79" t="s">
        <v>5</v>
      </c>
      <c r="T37" s="79" t="s">
        <v>5</v>
      </c>
      <c r="U37" s="80" t="s">
        <v>5</v>
      </c>
    </row>
    <row r="38" spans="1:21" ht="13.8" thickBot="1" x14ac:dyDescent="0.3">
      <c r="A38" s="20" t="s">
        <v>4</v>
      </c>
      <c r="B38" s="21">
        <v>7603994</v>
      </c>
      <c r="C38" s="21">
        <v>7291967</v>
      </c>
      <c r="D38" s="22">
        <v>7596127</v>
      </c>
      <c r="E38" s="23">
        <v>100</v>
      </c>
      <c r="F38" s="23">
        <v>100</v>
      </c>
      <c r="G38" s="48">
        <v>100</v>
      </c>
      <c r="I38" s="98">
        <v>5016799</v>
      </c>
      <c r="J38" s="21">
        <v>4985784</v>
      </c>
      <c r="K38" s="22">
        <v>5197233</v>
      </c>
      <c r="L38" s="83">
        <v>100</v>
      </c>
      <c r="M38" s="83">
        <v>100</v>
      </c>
      <c r="N38" s="84">
        <v>100</v>
      </c>
      <c r="P38" s="98">
        <v>2587195</v>
      </c>
      <c r="Q38" s="21">
        <v>2306183</v>
      </c>
      <c r="R38" s="22">
        <v>2398894</v>
      </c>
      <c r="S38" s="83">
        <v>100</v>
      </c>
      <c r="T38" s="83">
        <v>100</v>
      </c>
      <c r="U38" s="84">
        <v>100</v>
      </c>
    </row>
    <row r="39" spans="1:21" x14ac:dyDescent="0.25">
      <c r="I39" s="105"/>
      <c r="P39" s="105"/>
    </row>
    <row r="40" spans="1:21" x14ac:dyDescent="0.25">
      <c r="H40" s="50"/>
      <c r="I40" s="187"/>
      <c r="J40" s="187"/>
      <c r="K40" s="187"/>
      <c r="L40" s="187"/>
      <c r="M40" s="187"/>
      <c r="N40" s="187"/>
      <c r="O40" s="50"/>
      <c r="P40" s="187"/>
      <c r="Q40" s="187"/>
      <c r="R40" s="187"/>
      <c r="S40" s="187"/>
      <c r="T40" s="187"/>
      <c r="U40" s="187"/>
    </row>
    <row r="41" spans="1:21" x14ac:dyDescent="0.25">
      <c r="H41" s="50"/>
      <c r="I41" s="113"/>
      <c r="J41" s="114"/>
      <c r="K41" s="113"/>
      <c r="L41" s="115"/>
      <c r="M41" s="114"/>
      <c r="N41" s="115"/>
      <c r="O41" s="50"/>
      <c r="P41" s="113"/>
      <c r="Q41" s="114"/>
      <c r="R41" s="113"/>
      <c r="S41" s="115"/>
      <c r="T41" s="114"/>
      <c r="U41" s="115"/>
    </row>
    <row r="42" spans="1:21" x14ac:dyDescent="0.25">
      <c r="H42" s="50"/>
      <c r="I42" s="116"/>
      <c r="J42" s="116"/>
      <c r="K42" s="116"/>
      <c r="L42" s="116"/>
      <c r="M42" s="116"/>
      <c r="N42" s="116"/>
      <c r="O42" s="50"/>
      <c r="P42" s="116"/>
      <c r="Q42" s="116"/>
      <c r="R42" s="116"/>
      <c r="S42" s="116"/>
      <c r="T42" s="116"/>
      <c r="U42" s="116"/>
    </row>
    <row r="43" spans="1:21" x14ac:dyDescent="0.25">
      <c r="H43" s="50"/>
      <c r="I43" s="117"/>
      <c r="J43" s="117"/>
      <c r="K43" s="117"/>
      <c r="L43" s="82"/>
      <c r="M43" s="82"/>
      <c r="N43" s="118"/>
      <c r="O43" s="50"/>
      <c r="P43" s="117"/>
      <c r="Q43" s="117"/>
      <c r="R43" s="117"/>
      <c r="S43" s="82"/>
      <c r="T43" s="82"/>
      <c r="U43" s="118"/>
    </row>
    <row r="44" spans="1:21" x14ac:dyDescent="0.25">
      <c r="H44" s="50"/>
      <c r="I44" s="117"/>
      <c r="J44" s="117"/>
      <c r="K44" s="117"/>
      <c r="L44" s="82"/>
      <c r="M44" s="82"/>
      <c r="N44" s="118"/>
      <c r="O44" s="50"/>
      <c r="P44" s="117"/>
      <c r="Q44" s="117"/>
      <c r="R44" s="117"/>
      <c r="S44" s="82"/>
      <c r="T44" s="82"/>
      <c r="U44" s="118"/>
    </row>
    <row r="45" spans="1:21" x14ac:dyDescent="0.25">
      <c r="H45" s="50"/>
      <c r="I45" s="117"/>
      <c r="J45" s="117"/>
      <c r="K45" s="117"/>
      <c r="L45" s="82"/>
      <c r="M45" s="82"/>
      <c r="N45" s="118"/>
      <c r="O45" s="50"/>
      <c r="P45" s="117"/>
      <c r="Q45" s="117"/>
      <c r="R45" s="117"/>
      <c r="S45" s="82"/>
      <c r="T45" s="82"/>
      <c r="U45" s="118"/>
    </row>
    <row r="46" spans="1:21" x14ac:dyDescent="0.25">
      <c r="H46" s="50"/>
      <c r="I46" s="117"/>
      <c r="J46" s="117"/>
      <c r="K46" s="117"/>
      <c r="L46" s="82"/>
      <c r="M46" s="82"/>
      <c r="N46" s="118"/>
      <c r="O46" s="50"/>
      <c r="P46" s="117"/>
      <c r="Q46" s="117"/>
      <c r="R46" s="117"/>
      <c r="S46" s="82"/>
      <c r="T46" s="82"/>
      <c r="U46" s="118"/>
    </row>
    <row r="47" spans="1:21" x14ac:dyDescent="0.25">
      <c r="H47" s="50"/>
      <c r="I47" s="117"/>
      <c r="J47" s="117"/>
      <c r="K47" s="117"/>
      <c r="L47" s="82"/>
      <c r="M47" s="82"/>
      <c r="N47" s="118"/>
      <c r="O47" s="50"/>
      <c r="P47" s="117"/>
      <c r="Q47" s="117"/>
      <c r="R47" s="117"/>
      <c r="S47" s="82"/>
      <c r="T47" s="82"/>
      <c r="U47" s="118"/>
    </row>
    <row r="48" spans="1:21" x14ac:dyDescent="0.25">
      <c r="H48" s="50"/>
      <c r="I48" s="117"/>
      <c r="J48" s="117"/>
      <c r="K48" s="117"/>
      <c r="L48" s="82"/>
      <c r="M48" s="82"/>
      <c r="N48" s="118"/>
      <c r="O48" s="50"/>
      <c r="P48" s="117"/>
      <c r="Q48" s="117"/>
      <c r="R48" s="117"/>
      <c r="S48" s="82"/>
      <c r="T48" s="82"/>
      <c r="U48" s="118"/>
    </row>
    <row r="49" spans="1:21" x14ac:dyDescent="0.25">
      <c r="H49" s="50"/>
      <c r="I49" s="117"/>
      <c r="J49" s="117"/>
      <c r="K49" s="117"/>
      <c r="L49" s="82"/>
      <c r="M49" s="82"/>
      <c r="N49" s="118"/>
      <c r="O49" s="50"/>
      <c r="P49" s="117"/>
      <c r="Q49" s="117"/>
      <c r="R49" s="117"/>
      <c r="S49" s="82"/>
      <c r="T49" s="82"/>
      <c r="U49" s="118"/>
    </row>
    <row r="50" spans="1:21" x14ac:dyDescent="0.25">
      <c r="H50" s="50"/>
      <c r="I50" s="117"/>
      <c r="J50" s="117"/>
      <c r="K50" s="117"/>
      <c r="L50" s="82"/>
      <c r="M50" s="82"/>
      <c r="N50" s="118"/>
      <c r="O50" s="50"/>
      <c r="P50" s="117"/>
      <c r="Q50" s="117"/>
      <c r="R50" s="117"/>
      <c r="S50" s="82"/>
      <c r="T50" s="82"/>
      <c r="U50" s="118"/>
    </row>
    <row r="51" spans="1:21" x14ac:dyDescent="0.25">
      <c r="H51" s="50"/>
      <c r="I51" s="117"/>
      <c r="J51" s="117"/>
      <c r="K51" s="117"/>
      <c r="L51" s="82"/>
      <c r="M51" s="82"/>
      <c r="N51" s="118"/>
      <c r="O51" s="50"/>
      <c r="P51" s="117"/>
      <c r="Q51" s="117"/>
      <c r="R51" s="117"/>
      <c r="S51" s="82"/>
      <c r="T51" s="82"/>
      <c r="U51" s="118"/>
    </row>
    <row r="52" spans="1:21" x14ac:dyDescent="0.25">
      <c r="H52" s="50"/>
      <c r="I52" s="117"/>
      <c r="J52" s="117"/>
      <c r="K52" s="117"/>
      <c r="L52" s="82"/>
      <c r="M52" s="82"/>
      <c r="N52" s="118"/>
      <c r="O52" s="50"/>
      <c r="P52" s="117"/>
      <c r="Q52" s="117"/>
      <c r="R52" s="117"/>
      <c r="S52" s="82"/>
      <c r="T52" s="82"/>
      <c r="U52" s="118"/>
    </row>
    <row r="53" spans="1:21" x14ac:dyDescent="0.25">
      <c r="H53" s="50"/>
      <c r="I53" s="117"/>
      <c r="J53" s="117"/>
      <c r="K53" s="117"/>
      <c r="L53" s="82"/>
      <c r="M53" s="82"/>
      <c r="N53" s="118"/>
      <c r="O53" s="50"/>
      <c r="P53" s="117"/>
      <c r="Q53" s="117"/>
      <c r="R53" s="117"/>
      <c r="S53" s="82"/>
      <c r="T53" s="82"/>
      <c r="U53" s="118"/>
    </row>
    <row r="54" spans="1:21" x14ac:dyDescent="0.25">
      <c r="H54" s="50"/>
      <c r="I54" s="117"/>
      <c r="J54" s="117"/>
      <c r="K54" s="117"/>
      <c r="L54" s="82"/>
      <c r="M54" s="82"/>
      <c r="N54" s="118"/>
      <c r="O54" s="50"/>
      <c r="P54" s="117"/>
      <c r="Q54" s="117"/>
      <c r="R54" s="117"/>
      <c r="S54" s="82"/>
      <c r="T54" s="82"/>
      <c r="U54" s="118"/>
    </row>
    <row r="55" spans="1:21" x14ac:dyDescent="0.25">
      <c r="H55" s="50"/>
      <c r="I55" s="117"/>
      <c r="J55" s="117"/>
      <c r="K55" s="117"/>
      <c r="L55" s="82"/>
      <c r="M55" s="82"/>
      <c r="N55" s="118"/>
      <c r="O55" s="50"/>
      <c r="P55" s="117"/>
      <c r="Q55" s="117"/>
      <c r="R55" s="117"/>
      <c r="S55" s="82"/>
      <c r="T55" s="82"/>
      <c r="U55" s="118"/>
    </row>
    <row r="56" spans="1:21" x14ac:dyDescent="0.25">
      <c r="H56" s="50"/>
      <c r="I56" s="117"/>
      <c r="J56" s="117"/>
      <c r="K56" s="117"/>
      <c r="L56" s="82"/>
      <c r="M56" s="82"/>
      <c r="N56" s="118"/>
      <c r="O56" s="50"/>
      <c r="P56" s="117"/>
      <c r="Q56" s="117"/>
      <c r="R56" s="117"/>
      <c r="S56" s="82"/>
      <c r="T56" s="82"/>
      <c r="U56" s="118"/>
    </row>
    <row r="57" spans="1:21" x14ac:dyDescent="0.25">
      <c r="H57" s="50"/>
      <c r="I57" s="117"/>
      <c r="J57" s="117"/>
      <c r="K57" s="117"/>
      <c r="L57" s="82"/>
      <c r="M57" s="82"/>
      <c r="N57" s="118"/>
      <c r="O57" s="50"/>
      <c r="P57" s="117"/>
      <c r="Q57" s="117"/>
      <c r="R57" s="117"/>
      <c r="S57" s="82"/>
      <c r="T57" s="82"/>
      <c r="U57" s="118"/>
    </row>
    <row r="58" spans="1:21" x14ac:dyDescent="0.25">
      <c r="H58" s="50"/>
      <c r="I58" s="117"/>
      <c r="J58" s="117"/>
      <c r="K58" s="117"/>
      <c r="L58" s="82"/>
      <c r="M58" s="82"/>
      <c r="N58" s="118"/>
      <c r="O58" s="50"/>
      <c r="P58" s="117"/>
      <c r="Q58" s="117"/>
      <c r="R58" s="117"/>
      <c r="S58" s="82"/>
      <c r="T58" s="82"/>
      <c r="U58" s="118"/>
    </row>
    <row r="59" spans="1:21" x14ac:dyDescent="0.25">
      <c r="H59" s="50"/>
      <c r="I59" s="117"/>
      <c r="J59" s="117"/>
      <c r="K59" s="117"/>
      <c r="L59" s="82"/>
      <c r="M59" s="82"/>
      <c r="N59" s="118"/>
      <c r="O59" s="50"/>
      <c r="P59" s="117"/>
      <c r="Q59" s="117"/>
      <c r="R59" s="117"/>
      <c r="S59" s="82"/>
      <c r="T59" s="82"/>
      <c r="U59" s="118"/>
    </row>
    <row r="60" spans="1:21" x14ac:dyDescent="0.25">
      <c r="H60" s="50"/>
      <c r="I60" s="117"/>
      <c r="J60" s="117"/>
      <c r="K60" s="117"/>
      <c r="L60" s="82"/>
      <c r="M60" s="82"/>
      <c r="N60" s="118"/>
      <c r="O60" s="50"/>
      <c r="P60" s="117"/>
      <c r="Q60" s="117"/>
      <c r="R60" s="117"/>
      <c r="S60" s="82"/>
      <c r="T60" s="82"/>
      <c r="U60" s="118"/>
    </row>
    <row r="61" spans="1:21" x14ac:dyDescent="0.25">
      <c r="A61" s="44"/>
      <c r="B61" s="51"/>
      <c r="C61" s="51"/>
      <c r="D61" s="51"/>
      <c r="E61" s="52"/>
      <c r="F61" s="54"/>
      <c r="G61" s="53"/>
      <c r="H61" s="50"/>
      <c r="I61" s="117"/>
      <c r="J61" s="117"/>
      <c r="K61" s="117"/>
      <c r="L61" s="82"/>
      <c r="M61" s="82"/>
      <c r="N61" s="118"/>
      <c r="O61" s="50"/>
      <c r="P61" s="117"/>
      <c r="Q61" s="117"/>
      <c r="R61" s="117"/>
      <c r="S61" s="82"/>
      <c r="T61" s="82"/>
      <c r="U61" s="118"/>
    </row>
    <row r="62" spans="1:21" x14ac:dyDescent="0.25">
      <c r="A62" s="44"/>
      <c r="B62" s="51"/>
      <c r="C62" s="51"/>
      <c r="D62" s="51"/>
      <c r="E62" s="52"/>
      <c r="F62" s="54"/>
      <c r="G62" s="53"/>
      <c r="H62" s="50"/>
      <c r="I62" s="117"/>
      <c r="J62" s="117"/>
      <c r="K62" s="117"/>
      <c r="L62" s="82"/>
      <c r="M62" s="82"/>
      <c r="N62" s="118"/>
      <c r="O62" s="50"/>
      <c r="P62" s="117"/>
      <c r="Q62" s="117"/>
      <c r="R62" s="117"/>
      <c r="S62" s="82"/>
      <c r="T62" s="82"/>
      <c r="U62" s="118"/>
    </row>
    <row r="63" spans="1:21" x14ac:dyDescent="0.25">
      <c r="A63" s="44"/>
      <c r="B63" s="51"/>
      <c r="C63" s="51"/>
      <c r="D63" s="51"/>
      <c r="E63" s="52"/>
      <c r="F63" s="54"/>
      <c r="G63" s="53"/>
      <c r="H63" s="50"/>
      <c r="I63" s="117"/>
      <c r="J63" s="117"/>
      <c r="K63" s="117"/>
      <c r="L63" s="82"/>
      <c r="M63" s="82"/>
      <c r="N63" s="118"/>
      <c r="O63" s="50"/>
      <c r="P63" s="117"/>
      <c r="Q63" s="117"/>
      <c r="R63" s="117"/>
      <c r="S63" s="82"/>
      <c r="T63" s="82"/>
      <c r="U63" s="118"/>
    </row>
    <row r="64" spans="1:21" x14ac:dyDescent="0.25">
      <c r="A64" s="44"/>
      <c r="B64" s="51"/>
      <c r="C64" s="51"/>
      <c r="D64" s="51"/>
      <c r="E64" s="52"/>
      <c r="F64" s="54"/>
      <c r="G64" s="53"/>
      <c r="H64" s="50"/>
      <c r="I64" s="117"/>
      <c r="J64" s="117"/>
      <c r="K64" s="117"/>
      <c r="L64" s="82"/>
      <c r="M64" s="82"/>
      <c r="N64" s="118"/>
      <c r="O64" s="50"/>
      <c r="P64" s="117"/>
      <c r="Q64" s="117"/>
      <c r="R64" s="117"/>
      <c r="S64" s="82"/>
      <c r="T64" s="82"/>
      <c r="U64" s="118"/>
    </row>
    <row r="65" spans="1:21" x14ac:dyDescent="0.25">
      <c r="A65" s="50"/>
      <c r="B65" s="50"/>
      <c r="C65" s="50"/>
      <c r="D65" s="50"/>
      <c r="E65" s="50"/>
      <c r="F65" s="50"/>
      <c r="G65" s="50"/>
      <c r="H65" s="50"/>
      <c r="I65" s="117"/>
      <c r="J65" s="117"/>
      <c r="K65" s="117"/>
      <c r="L65" s="82"/>
      <c r="M65" s="82"/>
      <c r="N65" s="118"/>
      <c r="O65" s="50"/>
      <c r="P65" s="117"/>
      <c r="Q65" s="117"/>
      <c r="R65" s="117"/>
      <c r="S65" s="82"/>
      <c r="T65" s="82"/>
      <c r="U65" s="118"/>
    </row>
    <row r="66" spans="1:21" ht="12.75" customHeight="1" x14ac:dyDescent="0.25">
      <c r="A66" s="61" t="str">
        <f>+Innhold!B54</f>
        <v>Finans Norge / Skadestatistikk</v>
      </c>
      <c r="B66" s="62"/>
      <c r="C66" s="62"/>
      <c r="D66" s="62"/>
      <c r="E66" s="62"/>
      <c r="F66" s="62"/>
      <c r="G66" s="62"/>
      <c r="H66" s="62"/>
      <c r="I66" s="121"/>
      <c r="J66" s="121"/>
      <c r="K66" s="121"/>
      <c r="L66" s="122"/>
      <c r="M66" s="122"/>
      <c r="N66" s="123"/>
      <c r="O66" s="62"/>
      <c r="P66" s="121"/>
      <c r="Q66" s="62"/>
      <c r="R66" s="121"/>
      <c r="S66" s="122"/>
      <c r="T66" s="122"/>
      <c r="U66" s="174">
        <f>Innhold!H42</f>
        <v>17</v>
      </c>
    </row>
    <row r="67" spans="1:21" ht="12.75" customHeight="1" x14ac:dyDescent="0.25">
      <c r="A67" s="63" t="str">
        <f>+Innhold!B55</f>
        <v>Premiestatistikk skadeforsikring 4. kvartal 2017</v>
      </c>
      <c r="B67" s="50"/>
      <c r="C67" s="50"/>
      <c r="D67" s="50"/>
      <c r="E67" s="50"/>
      <c r="F67" s="50"/>
      <c r="G67" s="50"/>
      <c r="H67" s="50"/>
      <c r="I67" s="117"/>
      <c r="J67" s="117"/>
      <c r="K67" s="117"/>
      <c r="L67" s="82"/>
      <c r="M67" s="82"/>
      <c r="N67" s="118"/>
      <c r="O67" s="50"/>
      <c r="P67" s="117"/>
      <c r="Q67" s="50"/>
      <c r="R67" s="117"/>
      <c r="S67" s="82"/>
      <c r="T67" s="82"/>
      <c r="U67" s="172"/>
    </row>
    <row r="68" spans="1:21" ht="12.75" customHeight="1" x14ac:dyDescent="0.25">
      <c r="H68" s="50"/>
      <c r="I68" s="117"/>
      <c r="J68" s="117"/>
      <c r="K68" s="117"/>
      <c r="L68" s="82"/>
      <c r="M68" s="82"/>
      <c r="N68" s="118"/>
      <c r="O68" s="50"/>
      <c r="P68" s="117"/>
      <c r="Q68" s="117"/>
      <c r="R68" s="117"/>
      <c r="S68" s="82"/>
      <c r="T68" s="82"/>
      <c r="U68" s="118"/>
    </row>
    <row r="69" spans="1:21" ht="12.75" customHeight="1" x14ac:dyDescent="0.25">
      <c r="H69" s="50"/>
      <c r="I69" s="117"/>
      <c r="J69" s="117"/>
      <c r="K69" s="117"/>
      <c r="L69" s="82"/>
      <c r="M69" s="82"/>
      <c r="N69" s="118"/>
      <c r="O69" s="50"/>
      <c r="P69" s="117"/>
      <c r="Q69" s="117"/>
      <c r="R69" s="117"/>
      <c r="S69" s="82"/>
      <c r="T69" s="82"/>
      <c r="U69" s="118"/>
    </row>
    <row r="70" spans="1:21" x14ac:dyDescent="0.25">
      <c r="H70" s="50"/>
      <c r="I70" s="117"/>
      <c r="J70" s="117"/>
      <c r="K70" s="117"/>
      <c r="L70" s="82"/>
      <c r="M70" s="82"/>
      <c r="N70" s="118"/>
      <c r="O70" s="50"/>
      <c r="P70" s="117"/>
      <c r="Q70" s="117"/>
      <c r="R70" s="117"/>
      <c r="S70" s="82"/>
      <c r="T70" s="82"/>
      <c r="U70" s="118"/>
    </row>
    <row r="71" spans="1:21" x14ac:dyDescent="0.25">
      <c r="H71" s="50"/>
      <c r="I71" s="117"/>
      <c r="J71" s="117"/>
      <c r="K71" s="117"/>
      <c r="L71" s="82"/>
      <c r="M71" s="82"/>
      <c r="N71" s="118"/>
      <c r="O71" s="50"/>
      <c r="P71" s="117"/>
      <c r="Q71" s="117"/>
      <c r="R71" s="117"/>
      <c r="S71" s="82"/>
      <c r="T71" s="82"/>
      <c r="U71" s="118"/>
    </row>
    <row r="72" spans="1:21" ht="12.75" customHeight="1" x14ac:dyDescent="0.25">
      <c r="H72" s="50"/>
      <c r="I72" s="51"/>
      <c r="J72" s="51"/>
      <c r="K72" s="51"/>
      <c r="L72" s="119"/>
      <c r="M72" s="119"/>
      <c r="N72" s="120"/>
      <c r="O72" s="50"/>
      <c r="P72" s="51"/>
      <c r="Q72" s="51"/>
      <c r="R72" s="51"/>
      <c r="S72" s="119"/>
      <c r="T72" s="119"/>
      <c r="U72" s="120"/>
    </row>
    <row r="73" spans="1:21" ht="12.75" customHeight="1" x14ac:dyDescent="0.25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5">
      <c r="H74" s="50"/>
      <c r="I74" s="112"/>
      <c r="J74" s="112"/>
      <c r="K74" s="112"/>
      <c r="L74" s="112"/>
      <c r="M74" s="112"/>
      <c r="N74" s="112"/>
      <c r="O74" s="112"/>
      <c r="P74" s="112"/>
      <c r="Q74" s="50"/>
      <c r="R74" s="50"/>
      <c r="S74" s="50"/>
      <c r="T74" s="112"/>
      <c r="U74" s="172"/>
    </row>
    <row r="75" spans="1:21" x14ac:dyDescent="0.25">
      <c r="H75" s="50"/>
      <c r="I75" s="112"/>
      <c r="J75" s="112"/>
      <c r="K75" s="112"/>
      <c r="L75" s="112"/>
      <c r="M75" s="112"/>
      <c r="N75" s="112"/>
      <c r="O75" s="112"/>
      <c r="P75" s="112"/>
      <c r="Q75" s="50"/>
      <c r="R75" s="50"/>
      <c r="S75" s="50"/>
      <c r="T75" s="112"/>
      <c r="U75" s="172"/>
    </row>
    <row r="76" spans="1:21" x14ac:dyDescent="0.25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44140625" style="1" customWidth="1"/>
    <col min="2" max="4" width="10.5546875" style="1" customWidth="1"/>
    <col min="5" max="7" width="9.88671875" style="1" customWidth="1"/>
    <col min="8" max="16384" width="11.44140625" style="1"/>
  </cols>
  <sheetData>
    <row r="1" spans="1:7" ht="5.25" customHeight="1" x14ac:dyDescent="0.25"/>
    <row r="2" spans="1:7" x14ac:dyDescent="0.25">
      <c r="A2" s="71" t="s">
        <v>0</v>
      </c>
      <c r="B2" s="3"/>
      <c r="C2" s="3"/>
      <c r="D2" s="3"/>
      <c r="E2" s="3"/>
      <c r="F2" s="3"/>
    </row>
    <row r="3" spans="1:7" ht="6" customHeight="1" x14ac:dyDescent="0.25">
      <c r="A3" s="69"/>
      <c r="B3" s="3"/>
      <c r="C3" s="3"/>
      <c r="D3" s="3"/>
      <c r="E3" s="3"/>
      <c r="F3" s="3"/>
    </row>
    <row r="4" spans="1:7" ht="16.2" thickBot="1" x14ac:dyDescent="0.35">
      <c r="A4" s="5" t="s">
        <v>129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157</v>
      </c>
      <c r="C6" s="15" t="s">
        <v>155</v>
      </c>
      <c r="D6" s="66" t="s">
        <v>156</v>
      </c>
      <c r="E6" s="15" t="s">
        <v>157</v>
      </c>
      <c r="F6" s="15" t="s">
        <v>155</v>
      </c>
      <c r="G6" s="16" t="s">
        <v>156</v>
      </c>
    </row>
    <row r="7" spans="1:7" x14ac:dyDescent="0.25">
      <c r="A7" s="17" t="s">
        <v>83</v>
      </c>
      <c r="B7" s="18">
        <v>592063</v>
      </c>
      <c r="C7" s="18">
        <v>542076</v>
      </c>
      <c r="D7" s="19">
        <v>570575</v>
      </c>
      <c r="E7" s="27">
        <v>33.452948800963703</v>
      </c>
      <c r="F7" s="27">
        <v>34.964118427893069</v>
      </c>
      <c r="G7" s="28">
        <v>34.47939333913051</v>
      </c>
    </row>
    <row r="8" spans="1:7" x14ac:dyDescent="0.25">
      <c r="A8" s="17" t="s">
        <v>158</v>
      </c>
      <c r="B8" s="18">
        <v>1006</v>
      </c>
      <c r="C8" s="18">
        <v>1414</v>
      </c>
      <c r="D8" s="19">
        <v>1441</v>
      </c>
      <c r="E8" s="27">
        <v>5.6841360621706617E-2</v>
      </c>
      <c r="F8" s="27">
        <v>9.1203564550064564E-2</v>
      </c>
      <c r="G8" s="28">
        <v>8.707848363788645E-2</v>
      </c>
    </row>
    <row r="9" spans="1:7" x14ac:dyDescent="0.25">
      <c r="A9" s="17" t="s">
        <v>84</v>
      </c>
      <c r="B9" s="18">
        <v>408448</v>
      </c>
      <c r="C9" s="18">
        <v>399391</v>
      </c>
      <c r="D9" s="19">
        <v>415489</v>
      </c>
      <c r="E9" s="27">
        <v>23.078270440571398</v>
      </c>
      <c r="F9" s="27">
        <v>25.76087895984076</v>
      </c>
      <c r="G9" s="28">
        <v>25.107669735060238</v>
      </c>
    </row>
    <row r="10" spans="1:7" x14ac:dyDescent="0.25">
      <c r="A10" s="17" t="s">
        <v>86</v>
      </c>
      <c r="B10" s="18">
        <v>303688</v>
      </c>
      <c r="C10" s="18">
        <v>318501</v>
      </c>
      <c r="D10" s="19">
        <v>350743</v>
      </c>
      <c r="E10" s="27">
        <v>17.159084616784135</v>
      </c>
      <c r="F10" s="27">
        <v>20.543441663903899</v>
      </c>
      <c r="G10" s="28">
        <v>21.195120462597647</v>
      </c>
    </row>
    <row r="11" spans="1:7" x14ac:dyDescent="0.25">
      <c r="A11" s="17" t="s">
        <v>159</v>
      </c>
      <c r="B11" s="18">
        <v>50819</v>
      </c>
      <c r="C11" s="18">
        <v>56451</v>
      </c>
      <c r="D11" s="19">
        <v>59917</v>
      </c>
      <c r="E11" s="27">
        <v>2.8713927489408637</v>
      </c>
      <c r="F11" s="27">
        <v>3.6411120384835183</v>
      </c>
      <c r="G11" s="28">
        <v>3.6207366440883018</v>
      </c>
    </row>
    <row r="12" spans="1:7" x14ac:dyDescent="0.25">
      <c r="A12" s="17" t="s">
        <v>160</v>
      </c>
      <c r="B12" s="18">
        <v>0</v>
      </c>
      <c r="C12" s="18">
        <v>0</v>
      </c>
      <c r="D12" s="19">
        <v>0</v>
      </c>
      <c r="E12" s="27" t="s">
        <v>166</v>
      </c>
      <c r="F12" s="27" t="s">
        <v>166</v>
      </c>
      <c r="G12" s="28" t="s">
        <v>166</v>
      </c>
    </row>
    <row r="13" spans="1:7" x14ac:dyDescent="0.25">
      <c r="A13" s="17" t="s">
        <v>161</v>
      </c>
      <c r="B13" s="18">
        <v>35344</v>
      </c>
      <c r="C13" s="18">
        <v>35224</v>
      </c>
      <c r="D13" s="19">
        <v>39619</v>
      </c>
      <c r="E13" s="27">
        <v>1.9970189361964203</v>
      </c>
      <c r="F13" s="27">
        <v>2.2719620634451729</v>
      </c>
      <c r="G13" s="28">
        <v>2.3941446518039022</v>
      </c>
    </row>
    <row r="14" spans="1:7" x14ac:dyDescent="0.25">
      <c r="A14" s="17" t="s">
        <v>162</v>
      </c>
      <c r="B14" s="18">
        <v>62195</v>
      </c>
      <c r="C14" s="18">
        <v>65762</v>
      </c>
      <c r="D14" s="19">
        <v>70200</v>
      </c>
      <c r="E14" s="27">
        <v>3.5141634432077966</v>
      </c>
      <c r="F14" s="27">
        <v>4.2416752559698345</v>
      </c>
      <c r="G14" s="28">
        <v>4.2421301536291667</v>
      </c>
    </row>
    <row r="15" spans="1:7" x14ac:dyDescent="0.25">
      <c r="A15" s="17" t="s">
        <v>163</v>
      </c>
      <c r="B15" s="18">
        <v>46057</v>
      </c>
      <c r="C15" s="18">
        <v>50565</v>
      </c>
      <c r="D15" s="19">
        <v>51734</v>
      </c>
      <c r="E15" s="27">
        <v>2.6023285747057074</v>
      </c>
      <c r="F15" s="27">
        <v>3.2614626884540416</v>
      </c>
      <c r="G15" s="28">
        <v>3.1262444639295057</v>
      </c>
    </row>
    <row r="16" spans="1:7" x14ac:dyDescent="0.25">
      <c r="A16" s="17" t="s">
        <v>164</v>
      </c>
      <c r="B16" s="18">
        <v>1381</v>
      </c>
      <c r="C16" s="18">
        <v>1165</v>
      </c>
      <c r="D16" s="19">
        <v>1181</v>
      </c>
      <c r="E16" s="27">
        <v>7.8029740575126086E-2</v>
      </c>
      <c r="F16" s="27">
        <v>7.5142965134954179E-2</v>
      </c>
      <c r="G16" s="28">
        <v>7.1366890476296949E-2</v>
      </c>
    </row>
    <row r="17" spans="1:7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</row>
    <row r="18" spans="1:7" x14ac:dyDescent="0.25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</row>
    <row r="19" spans="1:7" x14ac:dyDescent="0.25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</row>
    <row r="20" spans="1:7" x14ac:dyDescent="0.25">
      <c r="A20" s="17" t="s">
        <v>169</v>
      </c>
      <c r="B20" s="18">
        <v>8452</v>
      </c>
      <c r="C20" s="18">
        <v>8018</v>
      </c>
      <c r="D20" s="19">
        <v>7617</v>
      </c>
      <c r="E20" s="27">
        <v>0.47755783297680354</v>
      </c>
      <c r="F20" s="27">
        <v>0.51716420124640572</v>
      </c>
      <c r="G20" s="28">
        <v>0.46028925043010488</v>
      </c>
    </row>
    <row r="21" spans="1:7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</row>
    <row r="22" spans="1:7" x14ac:dyDescent="0.25">
      <c r="A22" s="17" t="s">
        <v>171</v>
      </c>
      <c r="B22" s="18">
        <v>10356</v>
      </c>
      <c r="C22" s="18">
        <v>11840</v>
      </c>
      <c r="D22" s="19">
        <v>10590</v>
      </c>
      <c r="E22" s="27">
        <v>0.58513830079363194</v>
      </c>
      <c r="F22" s="27">
        <v>0.76368472720846137</v>
      </c>
      <c r="G22" s="28">
        <v>0.63994527531243406</v>
      </c>
    </row>
    <row r="23" spans="1:7" x14ac:dyDescent="0.25">
      <c r="A23" s="17" t="s">
        <v>172</v>
      </c>
      <c r="B23" s="18">
        <v>185087</v>
      </c>
      <c r="C23" s="18">
        <v>0</v>
      </c>
      <c r="D23" s="19">
        <v>0</v>
      </c>
      <c r="E23" s="27">
        <v>10.457849814502797</v>
      </c>
      <c r="F23" s="27" t="s">
        <v>166</v>
      </c>
      <c r="G23" s="28" t="s">
        <v>166</v>
      </c>
    </row>
    <row r="24" spans="1:7" x14ac:dyDescent="0.25">
      <c r="A24" s="17" t="s">
        <v>173</v>
      </c>
      <c r="B24" s="18">
        <v>4955</v>
      </c>
      <c r="C24" s="18">
        <v>4947</v>
      </c>
      <c r="D24" s="19">
        <v>4870</v>
      </c>
      <c r="E24" s="27">
        <v>0.27996912711784921</v>
      </c>
      <c r="F24" s="27">
        <v>0.31908347512671104</v>
      </c>
      <c r="G24" s="28">
        <v>0.294290225757465</v>
      </c>
    </row>
    <row r="25" spans="1:7" x14ac:dyDescent="0.25">
      <c r="A25" s="17" t="s">
        <v>174</v>
      </c>
      <c r="B25" s="18">
        <v>3103</v>
      </c>
      <c r="C25" s="18">
        <v>3250</v>
      </c>
      <c r="D25" s="19">
        <v>1413</v>
      </c>
      <c r="E25" s="27">
        <v>0.17532678132122828</v>
      </c>
      <c r="F25" s="27">
        <v>0.20962629758678206</v>
      </c>
      <c r="G25" s="28">
        <v>8.5386465912792198E-2</v>
      </c>
    </row>
    <row r="26" spans="1:7" x14ac:dyDescent="0.25">
      <c r="A26" s="17" t="s">
        <v>175</v>
      </c>
      <c r="B26" s="18">
        <v>0</v>
      </c>
      <c r="C26" s="18">
        <v>0</v>
      </c>
      <c r="D26" s="19">
        <v>0</v>
      </c>
      <c r="E26" s="27" t="s">
        <v>166</v>
      </c>
      <c r="F26" s="27" t="s">
        <v>166</v>
      </c>
      <c r="G26" s="28" t="s">
        <v>166</v>
      </c>
    </row>
    <row r="27" spans="1:7" x14ac:dyDescent="0.25">
      <c r="A27" s="17" t="s">
        <v>176</v>
      </c>
      <c r="B27" s="18">
        <v>15041</v>
      </c>
      <c r="C27" s="18">
        <v>16321</v>
      </c>
      <c r="D27" s="19">
        <v>18075</v>
      </c>
      <c r="E27" s="27">
        <v>0.84985179434501912</v>
      </c>
      <c r="F27" s="27">
        <v>1.0527110162811908</v>
      </c>
      <c r="G27" s="28">
        <v>1.092257870752809</v>
      </c>
    </row>
    <row r="28" spans="1:7" x14ac:dyDescent="0.25">
      <c r="A28" s="17" t="s">
        <v>177</v>
      </c>
      <c r="B28" s="18">
        <v>12520</v>
      </c>
      <c r="C28" s="18">
        <v>11258</v>
      </c>
      <c r="D28" s="19">
        <v>12184</v>
      </c>
      <c r="E28" s="27">
        <v>0.70740937871149789</v>
      </c>
      <c r="F28" s="27">
        <v>0.72614549484061308</v>
      </c>
      <c r="G28" s="28">
        <v>0.73626942723387134</v>
      </c>
    </row>
    <row r="29" spans="1:7" x14ac:dyDescent="0.25">
      <c r="A29" s="17" t="s">
        <v>178</v>
      </c>
      <c r="B29" s="18">
        <v>14037</v>
      </c>
      <c r="C29" s="18">
        <v>15774</v>
      </c>
      <c r="D29" s="19">
        <v>16397</v>
      </c>
      <c r="E29" s="27">
        <v>0.79312343841639743</v>
      </c>
      <c r="F29" s="27">
        <v>1.0174292978873538</v>
      </c>
      <c r="G29" s="28">
        <v>0.9908576656560889</v>
      </c>
    </row>
    <row r="30" spans="1:7" x14ac:dyDescent="0.25">
      <c r="A30" s="17" t="s">
        <v>179</v>
      </c>
      <c r="B30" s="18">
        <v>2240</v>
      </c>
      <c r="C30" s="18">
        <v>2598</v>
      </c>
      <c r="D30" s="19">
        <v>3013</v>
      </c>
      <c r="E30" s="27">
        <v>0.12656525625509227</v>
      </c>
      <c r="F30" s="27">
        <v>0.16757203727091072</v>
      </c>
      <c r="G30" s="28">
        <v>0.18207319306103531</v>
      </c>
    </row>
    <row r="31" spans="1:7" x14ac:dyDescent="0.25">
      <c r="A31" s="17" t="s">
        <v>180</v>
      </c>
      <c r="B31" s="18">
        <v>0</v>
      </c>
      <c r="C31" s="18">
        <v>9</v>
      </c>
      <c r="D31" s="19">
        <v>4</v>
      </c>
      <c r="E31" s="27" t="s">
        <v>166</v>
      </c>
      <c r="F31" s="27">
        <v>5.8050359331724268E-4</v>
      </c>
      <c r="G31" s="28">
        <v>2.4171681787060777E-4</v>
      </c>
    </row>
    <row r="32" spans="1:7" x14ac:dyDescent="0.25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</row>
    <row r="33" spans="1:7" x14ac:dyDescent="0.25">
      <c r="A33" s="17" t="s">
        <v>182</v>
      </c>
      <c r="B33" s="18">
        <v>93</v>
      </c>
      <c r="C33" s="18">
        <v>219</v>
      </c>
      <c r="D33" s="19">
        <v>355</v>
      </c>
      <c r="E33" s="27">
        <v>5.2547182284480272E-3</v>
      </c>
      <c r="F33" s="27">
        <v>1.4125587437386237E-2</v>
      </c>
      <c r="G33" s="28">
        <v>2.145236758601644E-2</v>
      </c>
    </row>
    <row r="34" spans="1:7" x14ac:dyDescent="0.25">
      <c r="A34" s="17" t="s">
        <v>183</v>
      </c>
      <c r="B34" s="18">
        <v>8344</v>
      </c>
      <c r="C34" s="18">
        <v>4077</v>
      </c>
      <c r="D34" s="19">
        <v>9432</v>
      </c>
      <c r="E34" s="27">
        <v>0.47145557955021872</v>
      </c>
      <c r="F34" s="27">
        <v>0.26296812777271089</v>
      </c>
      <c r="G34" s="28">
        <v>0.56996825653889316</v>
      </c>
    </row>
    <row r="35" spans="1:7" x14ac:dyDescent="0.25">
      <c r="A35" s="17" t="s">
        <v>184</v>
      </c>
      <c r="B35" s="18">
        <v>0</v>
      </c>
      <c r="C35" s="18">
        <v>0</v>
      </c>
      <c r="D35" s="19">
        <v>0</v>
      </c>
      <c r="E35" s="27" t="s">
        <v>166</v>
      </c>
      <c r="F35" s="27" t="s">
        <v>166</v>
      </c>
      <c r="G35" s="28" t="s">
        <v>166</v>
      </c>
    </row>
    <row r="36" spans="1:7" x14ac:dyDescent="0.25">
      <c r="A36" s="17" t="s">
        <v>185</v>
      </c>
      <c r="B36" s="18">
        <v>4609</v>
      </c>
      <c r="C36" s="18">
        <v>1518</v>
      </c>
      <c r="D36" s="19">
        <v>9980</v>
      </c>
      <c r="E36" s="27">
        <v>0.26041931521416084</v>
      </c>
      <c r="F36" s="27">
        <v>9.7911606072841592E-2</v>
      </c>
      <c r="G36" s="28">
        <v>0.60308346058716644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1769838</v>
      </c>
      <c r="C38" s="21">
        <v>1550378</v>
      </c>
      <c r="D38" s="22">
        <v>1654829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130</v>
      </c>
      <c r="B40" s="5"/>
      <c r="C40" s="6"/>
      <c r="D40" s="6"/>
      <c r="E40" s="6"/>
      <c r="F40" s="6"/>
    </row>
    <row r="41" spans="1:7" x14ac:dyDescent="0.25">
      <c r="A41" s="7"/>
      <c r="B41" s="88"/>
      <c r="C41" s="43" t="s">
        <v>30</v>
      </c>
      <c r="D41" s="89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157</v>
      </c>
      <c r="C42" s="15" t="s">
        <v>155</v>
      </c>
      <c r="D42" s="66" t="s">
        <v>156</v>
      </c>
      <c r="E42" s="15" t="s">
        <v>157</v>
      </c>
      <c r="F42" s="15" t="s">
        <v>155</v>
      </c>
      <c r="G42" s="16" t="s">
        <v>156</v>
      </c>
    </row>
    <row r="43" spans="1:7" x14ac:dyDescent="0.25">
      <c r="A43" s="17" t="s">
        <v>83</v>
      </c>
      <c r="B43" s="18">
        <v>81617</v>
      </c>
      <c r="C43" s="18">
        <v>80785</v>
      </c>
      <c r="D43" s="19">
        <v>80665</v>
      </c>
      <c r="E43" s="27">
        <v>35.266082477790455</v>
      </c>
      <c r="F43" s="27">
        <v>29.539853297157357</v>
      </c>
      <c r="G43" s="28">
        <v>28.910217583748778</v>
      </c>
    </row>
    <row r="44" spans="1:7" x14ac:dyDescent="0.25">
      <c r="A44" s="17" t="s">
        <v>158</v>
      </c>
      <c r="B44" s="18">
        <v>4</v>
      </c>
      <c r="C44" s="18">
        <v>4</v>
      </c>
      <c r="D44" s="19">
        <v>4</v>
      </c>
      <c r="E44" s="27">
        <v>1.7283694562549691E-3</v>
      </c>
      <c r="F44" s="27">
        <v>1.4626405049035023E-3</v>
      </c>
      <c r="G44" s="28">
        <v>1.4335941279984517E-3</v>
      </c>
    </row>
    <row r="45" spans="1:7" x14ac:dyDescent="0.25">
      <c r="A45" s="17" t="s">
        <v>84</v>
      </c>
      <c r="B45" s="18">
        <v>102785</v>
      </c>
      <c r="C45" s="18">
        <v>144434</v>
      </c>
      <c r="D45" s="19">
        <v>142952</v>
      </c>
      <c r="E45" s="27">
        <v>44.412613640291745</v>
      </c>
      <c r="F45" s="27">
        <v>52.813754671308111</v>
      </c>
      <c r="G45" s="28">
        <v>51.233786946408671</v>
      </c>
    </row>
    <row r="46" spans="1:7" x14ac:dyDescent="0.25">
      <c r="A46" s="17" t="s">
        <v>86</v>
      </c>
      <c r="B46" s="18">
        <v>13916</v>
      </c>
      <c r="C46" s="18">
        <v>16961</v>
      </c>
      <c r="D46" s="19">
        <v>20401</v>
      </c>
      <c r="E46" s="27">
        <v>6.0129973383110373</v>
      </c>
      <c r="F46" s="27">
        <v>6.2019614009170754</v>
      </c>
      <c r="G46" s="28">
        <v>7.3116884513241036</v>
      </c>
    </row>
    <row r="47" spans="1:7" x14ac:dyDescent="0.25">
      <c r="A47" s="17" t="s">
        <v>159</v>
      </c>
      <c r="B47" s="18">
        <v>9627</v>
      </c>
      <c r="C47" s="18">
        <v>10078</v>
      </c>
      <c r="D47" s="19">
        <v>10530</v>
      </c>
      <c r="E47" s="27">
        <v>4.1597531888416466</v>
      </c>
      <c r="F47" s="27">
        <v>3.6851227521043741</v>
      </c>
      <c r="G47" s="28">
        <v>3.7739365419559241</v>
      </c>
    </row>
    <row r="48" spans="1:7" x14ac:dyDescent="0.25">
      <c r="A48" s="17" t="s">
        <v>160</v>
      </c>
      <c r="B48" s="18">
        <v>0</v>
      </c>
      <c r="C48" s="18">
        <v>0</v>
      </c>
      <c r="D48" s="19">
        <v>0</v>
      </c>
      <c r="E48" s="27" t="s">
        <v>166</v>
      </c>
      <c r="F48" s="27" t="s">
        <v>166</v>
      </c>
      <c r="G48" s="28" t="s">
        <v>166</v>
      </c>
    </row>
    <row r="49" spans="1:7" x14ac:dyDescent="0.25">
      <c r="A49" s="17" t="s">
        <v>161</v>
      </c>
      <c r="B49" s="18">
        <v>2086</v>
      </c>
      <c r="C49" s="18">
        <v>2320</v>
      </c>
      <c r="D49" s="19">
        <v>2685</v>
      </c>
      <c r="E49" s="27">
        <v>0.90134467143696639</v>
      </c>
      <c r="F49" s="27">
        <v>0.84833149284403131</v>
      </c>
      <c r="G49" s="28">
        <v>0.96230005841896071</v>
      </c>
    </row>
    <row r="50" spans="1:7" x14ac:dyDescent="0.25">
      <c r="A50" s="17" t="s">
        <v>162</v>
      </c>
      <c r="B50" s="18">
        <v>1928</v>
      </c>
      <c r="C50" s="18">
        <v>0</v>
      </c>
      <c r="D50" s="19">
        <v>0</v>
      </c>
      <c r="E50" s="27">
        <v>0.83307407791489507</v>
      </c>
      <c r="F50" s="27" t="s">
        <v>166</v>
      </c>
      <c r="G50" s="28" t="s">
        <v>166</v>
      </c>
    </row>
    <row r="51" spans="1:7" x14ac:dyDescent="0.25">
      <c r="A51" s="17" t="s">
        <v>163</v>
      </c>
      <c r="B51" s="18">
        <v>3480</v>
      </c>
      <c r="C51" s="18">
        <v>3930</v>
      </c>
      <c r="D51" s="19">
        <v>4282</v>
      </c>
      <c r="E51" s="27">
        <v>1.5036814269418231</v>
      </c>
      <c r="F51" s="27">
        <v>1.437044296067691</v>
      </c>
      <c r="G51" s="28">
        <v>1.5346625140223427</v>
      </c>
    </row>
    <row r="52" spans="1:7" x14ac:dyDescent="0.25">
      <c r="A52" s="17" t="s">
        <v>164</v>
      </c>
      <c r="B52" s="18">
        <v>795</v>
      </c>
      <c r="C52" s="18">
        <v>763</v>
      </c>
      <c r="D52" s="19">
        <v>914</v>
      </c>
      <c r="E52" s="27">
        <v>0.34351342943067509</v>
      </c>
      <c r="F52" s="27">
        <v>0.27899867631034309</v>
      </c>
      <c r="G52" s="28">
        <v>0.32757625824764619</v>
      </c>
    </row>
    <row r="53" spans="1:7" x14ac:dyDescent="0.25">
      <c r="A53" s="17" t="s">
        <v>165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</row>
    <row r="54" spans="1:7" x14ac:dyDescent="0.25">
      <c r="A54" s="17" t="s">
        <v>167</v>
      </c>
      <c r="B54" s="18">
        <v>0</v>
      </c>
      <c r="C54" s="18">
        <v>0</v>
      </c>
      <c r="D54" s="19">
        <v>0</v>
      </c>
      <c r="E54" s="27" t="s">
        <v>166</v>
      </c>
      <c r="F54" s="27" t="s">
        <v>166</v>
      </c>
      <c r="G54" s="28" t="s">
        <v>166</v>
      </c>
    </row>
    <row r="55" spans="1:7" x14ac:dyDescent="0.25">
      <c r="A55" s="17" t="s">
        <v>168</v>
      </c>
      <c r="B55" s="18">
        <v>0</v>
      </c>
      <c r="C55" s="18">
        <v>0</v>
      </c>
      <c r="D55" s="19">
        <v>0</v>
      </c>
      <c r="E55" s="27" t="s">
        <v>166</v>
      </c>
      <c r="F55" s="27" t="s">
        <v>166</v>
      </c>
      <c r="G55" s="28" t="s">
        <v>166</v>
      </c>
    </row>
    <row r="56" spans="1:7" x14ac:dyDescent="0.25">
      <c r="A56" s="17" t="s">
        <v>169</v>
      </c>
      <c r="B56" s="18">
        <v>2303</v>
      </c>
      <c r="C56" s="18">
        <v>2399</v>
      </c>
      <c r="D56" s="19">
        <v>2397</v>
      </c>
      <c r="E56" s="27">
        <v>0.99510871443879845</v>
      </c>
      <c r="F56" s="27">
        <v>0.87721864281587547</v>
      </c>
      <c r="G56" s="28">
        <v>0.85908128120307214</v>
      </c>
    </row>
    <row r="57" spans="1:7" x14ac:dyDescent="0.25">
      <c r="A57" s="17" t="s">
        <v>170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</row>
    <row r="58" spans="1:7" x14ac:dyDescent="0.25">
      <c r="A58" s="17" t="s">
        <v>171</v>
      </c>
      <c r="B58" s="18">
        <v>1828</v>
      </c>
      <c r="C58" s="18">
        <v>2259</v>
      </c>
      <c r="D58" s="19">
        <v>2164</v>
      </c>
      <c r="E58" s="27">
        <v>0.78986484150852088</v>
      </c>
      <c r="F58" s="27">
        <v>0.82602622514425295</v>
      </c>
      <c r="G58" s="28">
        <v>0.77557442324716241</v>
      </c>
    </row>
    <row r="59" spans="1:7" x14ac:dyDescent="0.25">
      <c r="A59" s="17" t="s">
        <v>172</v>
      </c>
      <c r="B59" s="18">
        <v>1942</v>
      </c>
      <c r="C59" s="18">
        <v>0</v>
      </c>
      <c r="D59" s="19">
        <v>0</v>
      </c>
      <c r="E59" s="27">
        <v>0.83912337101178747</v>
      </c>
      <c r="F59" s="27" t="s">
        <v>166</v>
      </c>
      <c r="G59" s="28" t="s">
        <v>166</v>
      </c>
    </row>
    <row r="60" spans="1:7" x14ac:dyDescent="0.25">
      <c r="A60" s="17" t="s">
        <v>173</v>
      </c>
      <c r="B60" s="18">
        <v>4</v>
      </c>
      <c r="C60" s="18">
        <v>4</v>
      </c>
      <c r="D60" s="19">
        <v>4</v>
      </c>
      <c r="E60" s="27">
        <v>1.7283694562549691E-3</v>
      </c>
      <c r="F60" s="27">
        <v>1.4626405049035023E-3</v>
      </c>
      <c r="G60" s="28">
        <v>1.4335941279984517E-3</v>
      </c>
    </row>
    <row r="61" spans="1:7" x14ac:dyDescent="0.25">
      <c r="A61" s="17" t="s">
        <v>174</v>
      </c>
      <c r="B61" s="18">
        <v>1017</v>
      </c>
      <c r="C61" s="18">
        <v>1198</v>
      </c>
      <c r="D61" s="19">
        <v>661</v>
      </c>
      <c r="E61" s="27">
        <v>0.4394379342528259</v>
      </c>
      <c r="F61" s="27">
        <v>0.43806083121859896</v>
      </c>
      <c r="G61" s="28">
        <v>0.23690142965174416</v>
      </c>
    </row>
    <row r="62" spans="1:7" x14ac:dyDescent="0.25">
      <c r="A62" s="17" t="s">
        <v>175</v>
      </c>
      <c r="B62" s="18">
        <v>0</v>
      </c>
      <c r="C62" s="18">
        <v>0</v>
      </c>
      <c r="D62" s="19">
        <v>0</v>
      </c>
      <c r="E62" s="27" t="s">
        <v>166</v>
      </c>
      <c r="F62" s="27" t="s">
        <v>166</v>
      </c>
      <c r="G62" s="28" t="s">
        <v>166</v>
      </c>
    </row>
    <row r="63" spans="1:7" x14ac:dyDescent="0.25">
      <c r="A63" s="17" t="s">
        <v>176</v>
      </c>
      <c r="B63" s="18">
        <v>4166</v>
      </c>
      <c r="C63" s="18">
        <v>4498</v>
      </c>
      <c r="D63" s="19">
        <v>4910</v>
      </c>
      <c r="E63" s="27">
        <v>1.8000967886895503</v>
      </c>
      <c r="F63" s="27">
        <v>1.6447392477639884</v>
      </c>
      <c r="G63" s="28">
        <v>1.7597367921180995</v>
      </c>
    </row>
    <row r="64" spans="1:7" x14ac:dyDescent="0.25">
      <c r="A64" s="17" t="s">
        <v>177</v>
      </c>
      <c r="B64" s="18">
        <v>1473</v>
      </c>
      <c r="C64" s="18">
        <v>1361</v>
      </c>
      <c r="D64" s="19">
        <v>1933</v>
      </c>
      <c r="E64" s="27">
        <v>0.63647205226589232</v>
      </c>
      <c r="F64" s="27">
        <v>0.49766343179341666</v>
      </c>
      <c r="G64" s="28">
        <v>0.69278436235525176</v>
      </c>
    </row>
    <row r="65" spans="1:7" x14ac:dyDescent="0.25">
      <c r="A65" s="17" t="s">
        <v>178</v>
      </c>
      <c r="B65" s="18">
        <v>1559</v>
      </c>
      <c r="C65" s="18">
        <v>1892</v>
      </c>
      <c r="D65" s="19">
        <v>2086</v>
      </c>
      <c r="E65" s="27">
        <v>0.67363199557537423</v>
      </c>
      <c r="F65" s="27">
        <v>0.69182895881935658</v>
      </c>
      <c r="G65" s="28">
        <v>0.7476193377511926</v>
      </c>
    </row>
    <row r="66" spans="1:7" x14ac:dyDescent="0.25">
      <c r="A66" s="17" t="s">
        <v>179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</row>
    <row r="67" spans="1:7" x14ac:dyDescent="0.25">
      <c r="A67" s="17" t="s">
        <v>180</v>
      </c>
      <c r="B67" s="18">
        <v>0</v>
      </c>
      <c r="C67" s="18">
        <v>3</v>
      </c>
      <c r="D67" s="19">
        <v>1</v>
      </c>
      <c r="E67" s="27" t="s">
        <v>166</v>
      </c>
      <c r="F67" s="27">
        <v>1.0969803786776268E-3</v>
      </c>
      <c r="G67" s="28">
        <v>3.5839853199961293E-4</v>
      </c>
    </row>
    <row r="68" spans="1:7" x14ac:dyDescent="0.25">
      <c r="A68" s="17" t="s">
        <v>181</v>
      </c>
      <c r="B68" s="18">
        <v>0</v>
      </c>
      <c r="C68" s="18">
        <v>0</v>
      </c>
      <c r="D68" s="19">
        <v>0</v>
      </c>
      <c r="E68" s="27" t="s">
        <v>166</v>
      </c>
      <c r="F68" s="27" t="s">
        <v>166</v>
      </c>
      <c r="G68" s="28" t="s">
        <v>166</v>
      </c>
    </row>
    <row r="69" spans="1:7" x14ac:dyDescent="0.25">
      <c r="A69" s="17" t="s">
        <v>182</v>
      </c>
      <c r="B69" s="18">
        <v>31</v>
      </c>
      <c r="C69" s="18">
        <v>62</v>
      </c>
      <c r="D69" s="19">
        <v>217</v>
      </c>
      <c r="E69" s="27">
        <v>1.339486328597601E-2</v>
      </c>
      <c r="F69" s="27">
        <v>2.2670927826004286E-2</v>
      </c>
      <c r="G69" s="28">
        <v>7.7772481443916006E-2</v>
      </c>
    </row>
    <row r="70" spans="1:7" x14ac:dyDescent="0.25">
      <c r="A70" s="17" t="s">
        <v>183</v>
      </c>
      <c r="B70" s="18">
        <v>282</v>
      </c>
      <c r="C70" s="18">
        <v>187</v>
      </c>
      <c r="D70" s="19">
        <v>281</v>
      </c>
      <c r="E70" s="27">
        <v>0.12185004666597532</v>
      </c>
      <c r="F70" s="27">
        <v>6.8378443604238726E-2</v>
      </c>
      <c r="G70" s="28">
        <v>0.10070998749189124</v>
      </c>
    </row>
    <row r="71" spans="1:7" x14ac:dyDescent="0.25">
      <c r="A71" s="17" t="s">
        <v>184</v>
      </c>
      <c r="B71" s="18">
        <v>0</v>
      </c>
      <c r="C71" s="18">
        <v>0</v>
      </c>
      <c r="D71" s="19">
        <v>0</v>
      </c>
      <c r="E71" s="27" t="s">
        <v>166</v>
      </c>
      <c r="F71" s="27" t="s">
        <v>166</v>
      </c>
      <c r="G71" s="28" t="s">
        <v>166</v>
      </c>
    </row>
    <row r="72" spans="1:7" x14ac:dyDescent="0.25">
      <c r="A72" s="17" t="s">
        <v>185</v>
      </c>
      <c r="B72" s="18">
        <v>589</v>
      </c>
      <c r="C72" s="18">
        <v>340</v>
      </c>
      <c r="D72" s="19">
        <v>1932</v>
      </c>
      <c r="E72" s="27">
        <v>0.25450240243354422</v>
      </c>
      <c r="F72" s="27">
        <v>0.1243244429167977</v>
      </c>
      <c r="G72" s="28">
        <v>0.69242596382325217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231432</v>
      </c>
      <c r="C74" s="21">
        <v>273478</v>
      </c>
      <c r="D74" s="22">
        <v>279019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tr">
        <f>+Innhold!B54</f>
        <v>Finans Norge / Skadestatistikk</v>
      </c>
      <c r="G76" s="174">
        <f>Innhold!H43</f>
        <v>18</v>
      </c>
    </row>
    <row r="77" spans="1:7" ht="12.75" customHeight="1" x14ac:dyDescent="0.25">
      <c r="A77" s="26" t="str">
        <f>+Innhold!B55</f>
        <v>Premiestatistikk skadeforsikring 4. kvartal 2017</v>
      </c>
      <c r="G77" s="173"/>
    </row>
    <row r="78" spans="1:7" ht="12.75" customHeight="1" x14ac:dyDescent="0.25"/>
    <row r="79" spans="1:7" ht="12.75" customHeight="1" x14ac:dyDescent="0.25"/>
    <row r="82" ht="12.75" customHeight="1" x14ac:dyDescent="0.25"/>
    <row r="83" ht="12.75" customHeight="1" x14ac:dyDescent="0.25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71" t="s">
        <v>0</v>
      </c>
      <c r="B2" s="3"/>
      <c r="C2" s="3"/>
    </row>
    <row r="3" spans="1:3" ht="6.75" customHeight="1" x14ac:dyDescent="0.25"/>
    <row r="4" spans="1:3" ht="15.6" x14ac:dyDescent="0.3">
      <c r="A4" s="41" t="s">
        <v>51</v>
      </c>
    </row>
    <row r="6" spans="1:3" ht="15.6" x14ac:dyDescent="0.3">
      <c r="A6" s="41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5"/>
    </row>
    <row r="13" spans="1:3" ht="15.6" x14ac:dyDescent="0.3">
      <c r="A13" s="41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5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5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1"/>
      <c r="B41" s="31"/>
      <c r="C41" s="31"/>
    </row>
    <row r="42" spans="1:3" ht="15.6" x14ac:dyDescent="0.3">
      <c r="A42" s="55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6"/>
      <c r="B51" s="56"/>
      <c r="C51" s="56"/>
    </row>
    <row r="52" spans="1:3" x14ac:dyDescent="0.25">
      <c r="A52" s="26" t="str">
        <f>+Innhold!B54</f>
        <v>Finans Norge / Skadestatistikk</v>
      </c>
      <c r="C52" s="174">
        <f>Innhold!H46</f>
        <v>19</v>
      </c>
    </row>
    <row r="53" spans="1:3" x14ac:dyDescent="0.25">
      <c r="A53" s="26" t="str">
        <f>+Innhold!B55</f>
        <v>Premiestatistikk skadeforsikring 4. kvartal 2017</v>
      </c>
      <c r="C53" s="173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40"/>
      <c r="C5" s="30"/>
      <c r="D5" s="30"/>
      <c r="E5" s="30"/>
      <c r="F5" s="30"/>
      <c r="G5" s="30"/>
      <c r="H5" s="30"/>
    </row>
    <row r="6" spans="1:8" ht="15.6" x14ac:dyDescent="0.3">
      <c r="B6" s="40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70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70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6" x14ac:dyDescent="0.3">
      <c r="B16" s="31"/>
      <c r="C16" s="31"/>
      <c r="D16" s="31"/>
      <c r="E16" s="31"/>
      <c r="F16" s="31"/>
      <c r="G16" s="31"/>
      <c r="H16" s="29"/>
    </row>
    <row r="17" spans="1:8" ht="15.6" x14ac:dyDescent="0.3">
      <c r="B17" s="31" t="s">
        <v>47</v>
      </c>
      <c r="C17" s="31"/>
      <c r="D17" s="31"/>
      <c r="E17" s="31"/>
      <c r="F17" s="31"/>
      <c r="G17" s="31"/>
      <c r="H17" s="29"/>
    </row>
    <row r="18" spans="1:8" ht="16.2" x14ac:dyDescent="0.35">
      <c r="B18" s="42" t="s">
        <v>23</v>
      </c>
      <c r="C18" s="31"/>
      <c r="D18" s="31"/>
      <c r="E18" s="31"/>
      <c r="F18" s="31"/>
      <c r="G18" s="31"/>
      <c r="H18" s="29"/>
    </row>
    <row r="19" spans="1:8" ht="15.6" x14ac:dyDescent="0.3">
      <c r="A19" s="70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6" x14ac:dyDescent="0.3">
      <c r="A20" s="70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6.2" x14ac:dyDescent="0.35">
      <c r="B21" s="42"/>
      <c r="C21" s="31"/>
      <c r="D21" s="31"/>
      <c r="E21" s="31"/>
      <c r="F21" s="31"/>
      <c r="G21" s="31"/>
      <c r="H21" s="29"/>
    </row>
    <row r="22" spans="1:8" ht="16.2" x14ac:dyDescent="0.35">
      <c r="B22" s="42" t="s">
        <v>24</v>
      </c>
      <c r="C22" s="31"/>
      <c r="D22" s="31"/>
      <c r="E22" s="31"/>
      <c r="F22" s="31"/>
      <c r="G22" s="31"/>
      <c r="H22" s="29"/>
    </row>
    <row r="23" spans="1:8" ht="15.6" x14ac:dyDescent="0.3">
      <c r="A23" s="70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6" x14ac:dyDescent="0.3">
      <c r="A24" s="70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6" x14ac:dyDescent="0.3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6" x14ac:dyDescent="0.3">
      <c r="A26" s="70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6" x14ac:dyDescent="0.3">
      <c r="A27" s="72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6" x14ac:dyDescent="0.3">
      <c r="A28" s="70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6" x14ac:dyDescent="0.3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6" x14ac:dyDescent="0.3">
      <c r="A30" s="70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6" x14ac:dyDescent="0.3">
      <c r="A31" s="72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6" x14ac:dyDescent="0.3">
      <c r="A32" s="70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6" x14ac:dyDescent="0.3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6" x14ac:dyDescent="0.3">
      <c r="A34" s="70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6" x14ac:dyDescent="0.3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6" x14ac:dyDescent="0.3">
      <c r="A36" s="70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6" x14ac:dyDescent="0.3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6" x14ac:dyDescent="0.3">
      <c r="A38" s="70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6" x14ac:dyDescent="0.3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6" x14ac:dyDescent="0.3">
      <c r="A40" s="70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6" x14ac:dyDescent="0.3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6" x14ac:dyDescent="0.3">
      <c r="A42" s="70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6" x14ac:dyDescent="0.3">
      <c r="A43" s="70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6" x14ac:dyDescent="0.3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6" x14ac:dyDescent="0.3">
      <c r="A45" s="49"/>
      <c r="B45" s="31"/>
      <c r="C45" s="31"/>
      <c r="D45" s="31"/>
      <c r="E45" s="31"/>
      <c r="F45" s="31"/>
      <c r="G45" s="31"/>
      <c r="H45" s="29"/>
    </row>
    <row r="46" spans="1:10" ht="15.6" x14ac:dyDescent="0.3">
      <c r="A46" s="70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 x14ac:dyDescent="0.25">
      <c r="I49" s="1" t="s">
        <v>5</v>
      </c>
    </row>
    <row r="53" spans="1:9" x14ac:dyDescent="0.25">
      <c r="B53" s="24"/>
      <c r="C53" s="24"/>
      <c r="D53" s="24"/>
      <c r="E53" s="24"/>
      <c r="F53" s="24"/>
      <c r="G53" s="24"/>
      <c r="H53" s="24"/>
    </row>
    <row r="54" spans="1:9" x14ac:dyDescent="0.25">
      <c r="B54" s="26" t="str">
        <f>"Finans Norge / Skadestatistikk"</f>
        <v>Finans Norge / Skadestatistikk</v>
      </c>
      <c r="G54" s="25"/>
      <c r="H54" s="172">
        <v>1</v>
      </c>
    </row>
    <row r="55" spans="1:9" x14ac:dyDescent="0.25">
      <c r="B55" s="26" t="str">
        <f>"Premiestatistikk skadeforsikring 4. kvartal 2017"</f>
        <v>Premiestatistikk skadeforsikring 4. kvartal 2017</v>
      </c>
      <c r="G55" s="25"/>
      <c r="H55" s="173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ht="12.75" customHeight="1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71" t="s">
        <v>0</v>
      </c>
    </row>
    <row r="3" spans="1:1" s="1" customFormat="1" ht="6.75" customHeight="1" x14ac:dyDescent="0.25"/>
    <row r="4" spans="1:1" s="1" customFormat="1" ht="15.6" x14ac:dyDescent="0.3">
      <c r="A4" s="41"/>
    </row>
    <row r="5" spans="1:1" s="1" customFormat="1" ht="15.6" x14ac:dyDescent="0.3">
      <c r="A5" s="41" t="s">
        <v>40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1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5"/>
      <c r="E19" s="55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5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5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5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5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5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5" t="s">
        <v>69</v>
      </c>
    </row>
    <row r="49" spans="1:3" s="1" customFormat="1" ht="15.6" x14ac:dyDescent="0.3">
      <c r="A49" s="55" t="s">
        <v>111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61" t="str">
        <f>+Innhold!B54</f>
        <v>Finans Norge / Skadestatistikk</v>
      </c>
      <c r="B52" s="62"/>
      <c r="C52" s="174">
        <f>Innhold!H9</f>
        <v>2</v>
      </c>
    </row>
    <row r="53" spans="1:3" s="1" customFormat="1" ht="12.75" customHeight="1" x14ac:dyDescent="0.25">
      <c r="A53" s="63" t="str">
        <f>+Innhold!B55</f>
        <v>Premiestatistikk skadeforsikring 4. kvartal 2017</v>
      </c>
      <c r="B53" s="50"/>
      <c r="C53" s="172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9.6640625" style="189" customWidth="1"/>
    <col min="2" max="2" width="13" style="189" customWidth="1"/>
    <col min="3" max="5" width="14.109375" style="189" customWidth="1"/>
    <col min="6" max="6" width="2.44140625" style="189" customWidth="1"/>
    <col min="7" max="7" width="29.6640625" style="189" customWidth="1"/>
    <col min="8" max="8" width="13" style="189" customWidth="1"/>
    <col min="9" max="11" width="14.109375" style="189" customWidth="1"/>
    <col min="12" max="12" width="11.44140625" style="189"/>
    <col min="13" max="16384" width="11.44140625" style="1"/>
  </cols>
  <sheetData>
    <row r="1" spans="1:12" ht="5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7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6" customHeigh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6" x14ac:dyDescent="0.3">
      <c r="A4" s="41" t="s">
        <v>46</v>
      </c>
      <c r="B4" s="1"/>
      <c r="C4" s="1"/>
      <c r="D4" s="1"/>
      <c r="E4" s="1"/>
      <c r="F4" s="1"/>
      <c r="G4" s="5"/>
      <c r="H4"/>
      <c r="I4"/>
      <c r="J4"/>
      <c r="K4"/>
      <c r="L4"/>
    </row>
    <row r="5" spans="1:12" ht="15.6" x14ac:dyDescent="0.3">
      <c r="A5" s="5"/>
      <c r="B5" s="1"/>
      <c r="C5" s="1"/>
      <c r="D5" s="1"/>
      <c r="E5" s="1"/>
      <c r="F5" s="1"/>
      <c r="G5" s="5"/>
      <c r="H5"/>
      <c r="I5"/>
      <c r="J5"/>
      <c r="K5"/>
      <c r="L5"/>
    </row>
    <row r="6" spans="1:12" ht="15.6" x14ac:dyDescent="0.3">
      <c r="A6" s="5" t="s">
        <v>82</v>
      </c>
      <c r="B6" s="1"/>
      <c r="C6" s="1"/>
      <c r="D6" s="1"/>
      <c r="E6" s="1"/>
      <c r="F6" s="1"/>
      <c r="G6" s="5" t="s">
        <v>93</v>
      </c>
      <c r="H6"/>
      <c r="I6"/>
      <c r="J6"/>
      <c r="K6"/>
      <c r="L6"/>
    </row>
    <row r="7" spans="1:12" x14ac:dyDescent="0.25">
      <c r="A7" s="1"/>
      <c r="B7" s="1"/>
      <c r="C7" s="1"/>
      <c r="D7" s="1"/>
      <c r="E7" s="1"/>
      <c r="F7" s="1"/>
      <c r="G7"/>
      <c r="H7"/>
      <c r="I7"/>
      <c r="J7"/>
      <c r="K7"/>
      <c r="L7"/>
    </row>
    <row r="8" spans="1:12" x14ac:dyDescent="0.25">
      <c r="A8" s="1"/>
      <c r="B8" s="1"/>
      <c r="C8" s="1"/>
      <c r="D8" s="1"/>
      <c r="E8" s="1"/>
      <c r="F8" s="1"/>
      <c r="G8"/>
      <c r="H8"/>
      <c r="I8"/>
      <c r="J8"/>
      <c r="K8"/>
      <c r="L8"/>
    </row>
    <row r="9" spans="1:12" x14ac:dyDescent="0.25">
      <c r="A9" s="1"/>
      <c r="B9" s="1"/>
      <c r="C9" s="1"/>
      <c r="D9" s="1"/>
      <c r="E9" s="1"/>
      <c r="F9" s="1"/>
      <c r="G9"/>
      <c r="H9"/>
      <c r="I9"/>
      <c r="J9"/>
      <c r="K9"/>
      <c r="L9"/>
    </row>
    <row r="10" spans="1:12" x14ac:dyDescent="0.25">
      <c r="A10" s="1"/>
      <c r="B10" s="1"/>
      <c r="C10" s="1"/>
      <c r="D10" s="1"/>
      <c r="E10" s="1"/>
      <c r="F10" s="1"/>
      <c r="G10"/>
      <c r="H10"/>
      <c r="I10"/>
      <c r="J10"/>
      <c r="K10"/>
      <c r="L10"/>
    </row>
    <row r="11" spans="1:12" x14ac:dyDescent="0.25">
      <c r="A11" s="1"/>
      <c r="B11" s="1"/>
      <c r="C11" s="1"/>
      <c r="D11" s="1"/>
      <c r="E11" s="1"/>
      <c r="F11" s="1"/>
      <c r="G11"/>
      <c r="H11"/>
      <c r="I11"/>
      <c r="J11"/>
      <c r="K11"/>
      <c r="L11"/>
    </row>
    <row r="12" spans="1:12" x14ac:dyDescent="0.25">
      <c r="A12" s="1"/>
      <c r="B12" s="1"/>
      <c r="C12" s="1"/>
      <c r="D12" s="1"/>
      <c r="E12" s="25"/>
      <c r="F12" s="1"/>
      <c r="G12"/>
      <c r="H12"/>
      <c r="I12"/>
      <c r="J12"/>
      <c r="K12"/>
      <c r="L12"/>
    </row>
    <row r="13" spans="1:12" x14ac:dyDescent="0.25">
      <c r="A13" s="1"/>
      <c r="B13" s="1"/>
      <c r="C13" s="1"/>
      <c r="D13" s="1"/>
      <c r="E13" s="1"/>
      <c r="F13" s="1"/>
      <c r="G13"/>
      <c r="H13"/>
      <c r="I13"/>
      <c r="J13"/>
      <c r="K13"/>
      <c r="L13"/>
    </row>
    <row r="14" spans="1:12" x14ac:dyDescent="0.25">
      <c r="A14" s="1"/>
      <c r="B14" s="1"/>
      <c r="C14" s="1"/>
      <c r="D14" s="1"/>
      <c r="E14" s="1"/>
      <c r="F14" s="1"/>
      <c r="G14"/>
      <c r="H14"/>
      <c r="I14"/>
      <c r="J14"/>
      <c r="K14"/>
      <c r="L14"/>
    </row>
    <row r="15" spans="1:12" x14ac:dyDescent="0.25">
      <c r="A15" s="1"/>
      <c r="B15" s="1"/>
      <c r="C15" s="1"/>
      <c r="D15" s="1"/>
      <c r="E15" s="25"/>
      <c r="F15" s="1"/>
      <c r="G15"/>
      <c r="H15"/>
      <c r="I15"/>
      <c r="J15"/>
      <c r="K15"/>
      <c r="L15"/>
    </row>
    <row r="16" spans="1:12" x14ac:dyDescent="0.25">
      <c r="A16" s="1"/>
      <c r="B16" s="1"/>
      <c r="C16" s="1"/>
      <c r="D16" s="1"/>
      <c r="E16" s="1"/>
      <c r="F16" s="1"/>
      <c r="G16"/>
      <c r="H16"/>
      <c r="I16"/>
      <c r="J16"/>
      <c r="K16"/>
      <c r="L16"/>
    </row>
    <row r="17" spans="1:12" x14ac:dyDescent="0.25">
      <c r="A17" s="1"/>
      <c r="B17" s="1"/>
      <c r="C17" s="1"/>
      <c r="D17" s="1"/>
      <c r="E17" s="1"/>
      <c r="F17" s="1"/>
      <c r="G17"/>
      <c r="H17"/>
      <c r="I17"/>
      <c r="J17"/>
      <c r="K17"/>
      <c r="L17"/>
    </row>
    <row r="18" spans="1:12" x14ac:dyDescent="0.25">
      <c r="A18" s="1"/>
      <c r="B18" s="1"/>
      <c r="C18" s="1"/>
      <c r="D18" s="1"/>
      <c r="E18" s="25"/>
      <c r="F18" s="1"/>
      <c r="G18"/>
      <c r="H18"/>
      <c r="I18"/>
      <c r="J18"/>
      <c r="K18"/>
      <c r="L18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/>
      <c r="K19"/>
      <c r="L19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/>
      <c r="K20"/>
      <c r="L20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/>
      <c r="K21"/>
      <c r="L2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/>
      <c r="K22"/>
      <c r="L22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/>
      <c r="K23"/>
      <c r="L23"/>
    </row>
    <row r="24" spans="1:12" x14ac:dyDescent="0.25">
      <c r="A24" s="1"/>
      <c r="B24" s="1"/>
      <c r="C24" s="1"/>
      <c r="D24" s="1"/>
      <c r="E24" s="25"/>
      <c r="F24" s="1"/>
      <c r="G24"/>
      <c r="H24"/>
      <c r="I24"/>
      <c r="J24"/>
      <c r="K24"/>
      <c r="L24"/>
    </row>
    <row r="25" spans="1:12" x14ac:dyDescent="0.25">
      <c r="A25" s="1"/>
      <c r="B25" s="1"/>
      <c r="C25" s="1"/>
      <c r="D25" s="1"/>
      <c r="E25" s="1"/>
      <c r="F25" s="1"/>
      <c r="G25"/>
      <c r="H25"/>
      <c r="I25"/>
      <c r="J25"/>
      <c r="K25"/>
      <c r="L25"/>
    </row>
    <row r="26" spans="1:12" x14ac:dyDescent="0.25">
      <c r="A26" s="1"/>
      <c r="B26" s="1"/>
      <c r="C26" s="1"/>
      <c r="D26" s="1"/>
      <c r="E26" s="1"/>
      <c r="F26" s="1"/>
      <c r="G26"/>
      <c r="H26"/>
      <c r="I26"/>
      <c r="J26"/>
      <c r="K26"/>
      <c r="L26"/>
    </row>
    <row r="27" spans="1:12" x14ac:dyDescent="0.25">
      <c r="A27" s="1"/>
      <c r="B27" s="1"/>
      <c r="C27" s="1"/>
      <c r="D27" s="1"/>
      <c r="E27" s="25"/>
      <c r="F27" s="1"/>
      <c r="G27"/>
      <c r="H27"/>
      <c r="I27"/>
      <c r="J27"/>
      <c r="K27"/>
      <c r="L27"/>
    </row>
    <row r="28" spans="1:12" x14ac:dyDescent="0.25">
      <c r="A28" s="1"/>
      <c r="B28" s="1"/>
      <c r="C28" s="1"/>
      <c r="D28" s="1"/>
      <c r="E28" s="1"/>
      <c r="F28" s="1"/>
      <c r="G28"/>
      <c r="H28"/>
      <c r="I28"/>
      <c r="J28"/>
      <c r="K28"/>
      <c r="L28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/>
      <c r="J29"/>
      <c r="K29"/>
      <c r="L29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/>
      <c r="J30"/>
      <c r="K30"/>
      <c r="L30"/>
    </row>
    <row r="31" spans="1:12" ht="15.6" x14ac:dyDescent="0.3">
      <c r="A31" s="5" t="s">
        <v>65</v>
      </c>
      <c r="B31" s="1"/>
      <c r="C31" s="1"/>
      <c r="D31" s="1"/>
      <c r="E31" s="1"/>
      <c r="F31" s="1"/>
      <c r="G31" s="5" t="s">
        <v>109</v>
      </c>
      <c r="H31" s="1"/>
      <c r="I31" s="1"/>
      <c r="J31" s="1"/>
      <c r="K31"/>
      <c r="L3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/>
      <c r="L32"/>
    </row>
    <row r="33" spans="5:12" s="1" customFormat="1" x14ac:dyDescent="0.25">
      <c r="K33"/>
      <c r="L33"/>
    </row>
    <row r="34" spans="5:12" s="1" customFormat="1" x14ac:dyDescent="0.25">
      <c r="G34"/>
      <c r="K34"/>
      <c r="L34"/>
    </row>
    <row r="35" spans="5:12" s="1" customFormat="1" x14ac:dyDescent="0.25">
      <c r="G35"/>
      <c r="K35"/>
      <c r="L35"/>
    </row>
    <row r="36" spans="5:12" s="1" customFormat="1" x14ac:dyDescent="0.25">
      <c r="E36" s="25"/>
      <c r="G36"/>
      <c r="K36"/>
      <c r="L36"/>
    </row>
    <row r="37" spans="5:12" s="1" customFormat="1" x14ac:dyDescent="0.25">
      <c r="G37"/>
      <c r="K37"/>
      <c r="L37"/>
    </row>
    <row r="38" spans="5:12" s="1" customFormat="1" x14ac:dyDescent="0.25">
      <c r="G38"/>
      <c r="K38"/>
      <c r="L38"/>
    </row>
    <row r="39" spans="5:12" s="1" customFormat="1" x14ac:dyDescent="0.25">
      <c r="E39" s="25"/>
      <c r="G39"/>
      <c r="K39"/>
      <c r="L39"/>
    </row>
    <row r="40" spans="5:12" s="1" customFormat="1" x14ac:dyDescent="0.25">
      <c r="G40"/>
      <c r="K40"/>
      <c r="L40"/>
    </row>
    <row r="41" spans="5:12" s="1" customFormat="1" x14ac:dyDescent="0.25">
      <c r="K41"/>
    </row>
    <row r="42" spans="5:12" s="1" customFormat="1" x14ac:dyDescent="0.25">
      <c r="E42" s="25"/>
      <c r="K42"/>
    </row>
    <row r="43" spans="5:12" s="1" customFormat="1" x14ac:dyDescent="0.25"/>
    <row r="44" spans="5:12" s="1" customFormat="1" x14ac:dyDescent="0.25"/>
    <row r="45" spans="5:12" s="1" customFormat="1" x14ac:dyDescent="0.25">
      <c r="E45" s="25"/>
    </row>
    <row r="46" spans="5:12" s="1" customFormat="1" x14ac:dyDescent="0.25"/>
    <row r="47" spans="5:12" s="1" customFormat="1" x14ac:dyDescent="0.25"/>
    <row r="48" spans="5:12" s="1" customFormat="1" x14ac:dyDescent="0.25">
      <c r="E48" s="25"/>
    </row>
    <row r="49" spans="1:11" s="1" customFormat="1" x14ac:dyDescent="0.25"/>
    <row r="50" spans="1:11" s="1" customFormat="1" x14ac:dyDescent="0.25"/>
    <row r="51" spans="1:11" s="1" customFormat="1" x14ac:dyDescent="0.25">
      <c r="E51" s="25"/>
    </row>
    <row r="52" spans="1:11" s="1" customFormat="1" x14ac:dyDescent="0.25"/>
    <row r="53" spans="1:11" s="1" customFormat="1" x14ac:dyDescent="0.25"/>
    <row r="54" spans="1:11" s="1" customFormat="1" x14ac:dyDescent="0.25">
      <c r="E54" s="25"/>
    </row>
    <row r="55" spans="1:11" s="1" customFormat="1" x14ac:dyDescent="0.25"/>
    <row r="56" spans="1:11" s="1" customFormat="1" x14ac:dyDescent="0.25"/>
    <row r="57" spans="1:11" s="1" customFormat="1" x14ac:dyDescent="0.25"/>
    <row r="58" spans="1:11" s="1" customFormat="1" x14ac:dyDescent="0.25"/>
    <row r="59" spans="1:11" s="1" customFormat="1" x14ac:dyDescent="0.25"/>
    <row r="60" spans="1:11" s="1" customFormat="1" x14ac:dyDescent="0.25"/>
    <row r="61" spans="1:11" s="1" customFormat="1" ht="9" customHeight="1" x14ac:dyDescent="0.25">
      <c r="E61" s="25"/>
    </row>
    <row r="62" spans="1:11" s="1" customFormat="1" x14ac:dyDescent="0.25">
      <c r="E62" s="25"/>
    </row>
    <row r="63" spans="1:11" s="1" customFormat="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s="1" customFormat="1" x14ac:dyDescent="0.25">
      <c r="A64" s="26" t="str">
        <f>+Innhold!B54</f>
        <v>Finans Norge / Skadestatistikk</v>
      </c>
      <c r="E64" s="174">
        <f>Innhold!H12</f>
        <v>3</v>
      </c>
      <c r="G64" s="26" t="str">
        <f>+Innhold!B54</f>
        <v>Finans Norge / Skadestatistikk</v>
      </c>
      <c r="K64" s="174">
        <f>Innhold!H14</f>
        <v>4</v>
      </c>
    </row>
    <row r="65" spans="1:12" x14ac:dyDescent="0.25">
      <c r="A65" s="26" t="str">
        <f>+Innhold!B55</f>
        <v>Premiestatistikk skadeforsikring 4. kvartal 2017</v>
      </c>
      <c r="B65" s="1"/>
      <c r="C65" s="1"/>
      <c r="D65" s="1"/>
      <c r="E65" s="173"/>
      <c r="F65" s="1"/>
      <c r="G65" s="26" t="str">
        <f>+Innhold!B55</f>
        <v>Premiestatistikk skadeforsikring 4. kvartal 2017</v>
      </c>
      <c r="H65" s="1"/>
      <c r="I65" s="1"/>
      <c r="J65" s="1"/>
      <c r="K65" s="172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/>
      <c r="B69" s="68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/>
      <c r="B71" s="68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88" t="s">
        <v>61</v>
      </c>
    </row>
    <row r="74" spans="1:12" x14ac:dyDescent="0.25">
      <c r="A74" s="190" t="s">
        <v>84</v>
      </c>
      <c r="B74" s="191">
        <f>+'Tab5'!G9/100</f>
        <v>0.25331389878785315</v>
      </c>
      <c r="C74" s="190">
        <v>1</v>
      </c>
      <c r="D74" s="190">
        <v>0</v>
      </c>
      <c r="E74" s="190">
        <v>0</v>
      </c>
      <c r="F74" s="190">
        <v>0</v>
      </c>
      <c r="G74" s="190"/>
      <c r="H74" s="190"/>
      <c r="I74" s="190">
        <v>0</v>
      </c>
    </row>
    <row r="75" spans="1:12" x14ac:dyDescent="0.25">
      <c r="A75" s="190" t="s">
        <v>83</v>
      </c>
      <c r="B75" s="191">
        <f>+'Tab5'!G7/100</f>
        <v>0.2107442506214679</v>
      </c>
      <c r="C75" s="190">
        <v>1</v>
      </c>
      <c r="D75" s="190">
        <v>0</v>
      </c>
      <c r="E75" s="190">
        <v>0</v>
      </c>
      <c r="F75" s="190">
        <v>0</v>
      </c>
      <c r="G75" s="190"/>
      <c r="H75" s="190"/>
      <c r="I75" s="190">
        <v>0</v>
      </c>
    </row>
    <row r="76" spans="1:12" x14ac:dyDescent="0.25">
      <c r="A76" s="190" t="s">
        <v>86</v>
      </c>
      <c r="B76" s="191">
        <f>+'Tab5'!G10/100</f>
        <v>0.12951675655429098</v>
      </c>
      <c r="C76" s="190">
        <v>1</v>
      </c>
      <c r="D76" s="190">
        <v>0</v>
      </c>
      <c r="E76" s="190">
        <v>0</v>
      </c>
      <c r="F76" s="190">
        <v>0</v>
      </c>
      <c r="G76" s="190"/>
      <c r="H76" s="190"/>
      <c r="I76" s="190">
        <v>0</v>
      </c>
    </row>
    <row r="77" spans="1:12" x14ac:dyDescent="0.25">
      <c r="A77" s="190" t="s">
        <v>52</v>
      </c>
      <c r="B77" s="191">
        <f>+'Tab5'!G11/100</f>
        <v>0.10445315638746326</v>
      </c>
      <c r="C77" s="190">
        <v>1</v>
      </c>
      <c r="D77" s="190">
        <v>0</v>
      </c>
      <c r="E77" s="190">
        <v>0</v>
      </c>
      <c r="F77" s="190">
        <v>0</v>
      </c>
      <c r="G77" s="190"/>
      <c r="H77" s="190"/>
      <c r="I77" s="190">
        <v>0</v>
      </c>
    </row>
    <row r="78" spans="1:12" x14ac:dyDescent="0.25">
      <c r="A78" s="190" t="s">
        <v>22</v>
      </c>
      <c r="B78" s="191">
        <f>1-SUM(B74:B77)</f>
        <v>0.30197193764892472</v>
      </c>
      <c r="C78" s="190">
        <v>1</v>
      </c>
      <c r="D78" s="190">
        <v>0</v>
      </c>
      <c r="E78" s="190">
        <v>0</v>
      </c>
      <c r="F78" s="190">
        <v>0</v>
      </c>
      <c r="G78" s="190"/>
      <c r="H78" s="190"/>
      <c r="I78" s="190">
        <v>0</v>
      </c>
    </row>
    <row r="81" spans="1:17" x14ac:dyDescent="0.25">
      <c r="A81" s="188" t="s">
        <v>64</v>
      </c>
    </row>
    <row r="82" spans="1:17" x14ac:dyDescent="0.25">
      <c r="A82" s="190" t="s">
        <v>53</v>
      </c>
      <c r="B82" s="190">
        <f>+'Tab3'!F26/1000</f>
        <v>11444.781000000001</v>
      </c>
      <c r="C82" s="190">
        <f>+'Tab3'!G26/1000</f>
        <v>11578.334000000001</v>
      </c>
    </row>
    <row r="83" spans="1:17" x14ac:dyDescent="0.25">
      <c r="A83" s="190"/>
      <c r="B83" s="192" t="str">
        <f>Dato_1årsiden</f>
        <v>31.12.2016</v>
      </c>
      <c r="C83" s="192" t="str">
        <f>Dato_nå</f>
        <v>31.12.2017</v>
      </c>
    </row>
    <row r="84" spans="1:17" x14ac:dyDescent="0.25">
      <c r="A84" s="190" t="s">
        <v>19</v>
      </c>
      <c r="B84" s="193">
        <f>+'Tab3'!F22/1000</f>
        <v>2225.5639999999999</v>
      </c>
      <c r="C84" s="193">
        <f>+'Tab3'!G22/1000</f>
        <v>2377.8270000000002</v>
      </c>
    </row>
    <row r="85" spans="1:17" x14ac:dyDescent="0.25">
      <c r="A85" s="190" t="s">
        <v>56</v>
      </c>
      <c r="B85" s="193">
        <f>+'Tab3'!F23/1000</f>
        <v>7290.9579999999996</v>
      </c>
      <c r="C85" s="193">
        <f>+'Tab3'!G23/1000</f>
        <v>7416.7830000000004</v>
      </c>
    </row>
    <row r="86" spans="1:17" x14ac:dyDescent="0.25">
      <c r="A86" s="190" t="s">
        <v>57</v>
      </c>
      <c r="B86" s="193">
        <f>'Tab3'!F26/1000-B84-B85</f>
        <v>1928.2590000000009</v>
      </c>
      <c r="C86" s="193">
        <f>'Tab3'!G26/1000-C84-C85</f>
        <v>1783.7240000000011</v>
      </c>
    </row>
    <row r="87" spans="1:17" x14ac:dyDescent="0.25">
      <c r="A87" s="190" t="s">
        <v>87</v>
      </c>
      <c r="B87" s="193">
        <f>+'Tab3'!J26/1000</f>
        <v>7426.1589999999997</v>
      </c>
      <c r="C87" s="193">
        <f>+'Tab3'!K26/1000</f>
        <v>7657.3289999999997</v>
      </c>
    </row>
    <row r="88" spans="1:17" x14ac:dyDescent="0.25">
      <c r="A88" s="190" t="s">
        <v>54</v>
      </c>
      <c r="B88" s="193">
        <f>'Tab3'!F30/1000+'Tab3'!J30/1000</f>
        <v>1091.9000000000001</v>
      </c>
      <c r="C88" s="193">
        <f>'Tab3'!G30/1000+'Tab3'!K30/1000</f>
        <v>1065.6679999999999</v>
      </c>
    </row>
    <row r="89" spans="1:17" x14ac:dyDescent="0.25">
      <c r="A89" s="190" t="s">
        <v>55</v>
      </c>
      <c r="B89" s="193">
        <f>+'Tab3'!J31/1000</f>
        <v>2381.0239999999999</v>
      </c>
      <c r="C89" s="193">
        <f>+'Tab3'!K31/1000</f>
        <v>2252.8020000000001</v>
      </c>
    </row>
    <row r="90" spans="1:17" x14ac:dyDescent="0.25">
      <c r="A90" s="190" t="s">
        <v>26</v>
      </c>
      <c r="B90" s="193">
        <f>+'Tab3'!F41/1000</f>
        <v>3154.663</v>
      </c>
      <c r="C90" s="193">
        <f>+'Tab3'!G41/1000</f>
        <v>3255.7379999999998</v>
      </c>
    </row>
    <row r="91" spans="1:17" x14ac:dyDescent="0.25">
      <c r="A91" s="190" t="s">
        <v>27</v>
      </c>
      <c r="B91" s="193">
        <f>+'Tab3'!J42/1000</f>
        <v>1550.3779999999999</v>
      </c>
      <c r="C91" s="193">
        <f>+'Tab3'!K42/1000</f>
        <v>1654.829</v>
      </c>
    </row>
    <row r="95" spans="1:17" x14ac:dyDescent="0.25">
      <c r="A95" s="188" t="s">
        <v>63</v>
      </c>
      <c r="G95" s="194" t="s">
        <v>81</v>
      </c>
    </row>
    <row r="96" spans="1:17" x14ac:dyDescent="0.25">
      <c r="A96" s="190"/>
      <c r="B96" s="195">
        <v>42004</v>
      </c>
      <c r="C96" s="195">
        <v>42369</v>
      </c>
      <c r="D96" s="195">
        <v>42735</v>
      </c>
      <c r="E96" s="195" t="str">
        <f>G96</f>
        <v>31.12.2017</v>
      </c>
      <c r="F96" s="195"/>
      <c r="G96" s="195" t="str">
        <f>C83</f>
        <v>31.12.2017</v>
      </c>
      <c r="H96" s="195"/>
      <c r="I96" s="195"/>
      <c r="J96" s="196"/>
      <c r="K96" s="195"/>
      <c r="L96" s="195"/>
      <c r="M96" s="67"/>
      <c r="N96" s="67"/>
      <c r="O96" s="67"/>
      <c r="P96" s="67"/>
      <c r="Q96" s="67"/>
    </row>
    <row r="97" spans="1:17" x14ac:dyDescent="0.25">
      <c r="A97" s="190"/>
      <c r="B97" s="191">
        <f>B98/B101</f>
        <v>0.38367106973506798</v>
      </c>
      <c r="C97" s="191">
        <f>C98/C101</f>
        <v>0.38262458117320863</v>
      </c>
      <c r="D97" s="191">
        <f>D98/D101</f>
        <v>0.37475650653602993</v>
      </c>
      <c r="E97" s="191">
        <f>E98/E101</f>
        <v>0.37638627613046682</v>
      </c>
      <c r="F97" s="191"/>
      <c r="G97" s="191">
        <f>G98/G101</f>
        <v>0.37638627613046682</v>
      </c>
      <c r="H97" s="191"/>
      <c r="I97" s="191"/>
      <c r="J97" s="191"/>
      <c r="K97" s="191"/>
      <c r="L97" s="191"/>
      <c r="M97" s="68"/>
      <c r="N97" s="68"/>
      <c r="O97" s="68"/>
      <c r="P97" s="68"/>
      <c r="Q97" s="68"/>
    </row>
    <row r="98" spans="1:17" x14ac:dyDescent="0.25">
      <c r="A98" s="190" t="s">
        <v>60</v>
      </c>
      <c r="B98" s="197">
        <v>7884.6679999999997</v>
      </c>
      <c r="C98" s="197">
        <v>7875.8249999999998</v>
      </c>
      <c r="D98" s="197">
        <v>7750.8190000000004</v>
      </c>
      <c r="E98" s="197">
        <f>G98</f>
        <v>7961.3530000000001</v>
      </c>
      <c r="F98" s="190"/>
      <c r="G98" s="190">
        <f>('Tab3'!G19+'Tab3'!K19)/1000</f>
        <v>7961.3530000000001</v>
      </c>
      <c r="H98" s="190"/>
      <c r="I98" s="190"/>
      <c r="J98" s="190"/>
      <c r="K98" s="190"/>
      <c r="L98" s="190"/>
      <c r="M98"/>
      <c r="N98"/>
      <c r="O98"/>
      <c r="P98"/>
      <c r="Q98"/>
    </row>
    <row r="99" spans="1:17" x14ac:dyDescent="0.25">
      <c r="A99" s="190" t="s">
        <v>59</v>
      </c>
      <c r="B99" s="197">
        <f>B101-B98</f>
        <v>12665.925000000001</v>
      </c>
      <c r="C99" s="197">
        <f>C101-C98</f>
        <v>12707.862999999998</v>
      </c>
      <c r="D99" s="197">
        <f>D101-D98</f>
        <v>12931.460999999999</v>
      </c>
      <c r="E99" s="197">
        <f>E101-E98</f>
        <v>13190.727999999999</v>
      </c>
      <c r="F99" s="190"/>
      <c r="G99" s="190">
        <f>G101-G98</f>
        <v>13190.727999999999</v>
      </c>
      <c r="H99" s="190"/>
      <c r="I99" s="190"/>
      <c r="J99" s="190"/>
      <c r="K99" s="190"/>
      <c r="L99" s="190"/>
      <c r="M99"/>
      <c r="N99"/>
      <c r="O99"/>
      <c r="P99"/>
      <c r="Q99"/>
    </row>
    <row r="100" spans="1:17" x14ac:dyDescent="0.25">
      <c r="A100" s="190"/>
      <c r="B100" s="197"/>
      <c r="C100" s="197"/>
      <c r="D100" s="197"/>
      <c r="E100" s="197"/>
      <c r="F100" s="190"/>
      <c r="G100" s="190"/>
      <c r="H100" s="190"/>
      <c r="I100" s="190"/>
      <c r="J100" s="190"/>
      <c r="K100" s="190"/>
      <c r="L100" s="190"/>
    </row>
    <row r="101" spans="1:17" x14ac:dyDescent="0.25">
      <c r="A101" s="190" t="s">
        <v>58</v>
      </c>
      <c r="B101" s="197">
        <v>20550.593000000001</v>
      </c>
      <c r="C101" s="197">
        <v>20583.687999999998</v>
      </c>
      <c r="D101" s="197">
        <v>20682.28</v>
      </c>
      <c r="E101" s="197">
        <f>G101</f>
        <v>21152.080999999998</v>
      </c>
      <c r="F101" s="190"/>
      <c r="G101" s="190">
        <f>('Tab3'!G12+'Tab3'!K12)/1000</f>
        <v>21152.080999999998</v>
      </c>
      <c r="H101" s="190"/>
      <c r="I101" s="190"/>
      <c r="J101" s="190"/>
      <c r="K101" s="190"/>
      <c r="L101" s="190"/>
      <c r="M101"/>
      <c r="N101"/>
      <c r="O101"/>
      <c r="P101"/>
      <c r="Q101"/>
    </row>
    <row r="105" spans="1:17" x14ac:dyDescent="0.25">
      <c r="A105" s="188" t="s">
        <v>62</v>
      </c>
    </row>
    <row r="106" spans="1:17" x14ac:dyDescent="0.25">
      <c r="A106" s="189" t="s">
        <v>53</v>
      </c>
      <c r="B106" s="198">
        <f>'Tab3'!G48</f>
        <v>36633197</v>
      </c>
    </row>
    <row r="107" spans="1:17" x14ac:dyDescent="0.25">
      <c r="A107" s="189" t="s">
        <v>87</v>
      </c>
      <c r="B107" s="198">
        <f>'Tab3'!K48</f>
        <v>20062409</v>
      </c>
    </row>
    <row r="112" spans="1:17" x14ac:dyDescent="0.25">
      <c r="A112" s="199"/>
      <c r="B112" s="190"/>
    </row>
    <row r="113" spans="1:2" x14ac:dyDescent="0.25">
      <c r="A113" s="199"/>
      <c r="B113" s="190"/>
    </row>
    <row r="114" spans="1:2" x14ac:dyDescent="0.25">
      <c r="A114" s="199"/>
      <c r="B114" s="190"/>
    </row>
    <row r="115" spans="1:2" x14ac:dyDescent="0.25">
      <c r="A115" s="199"/>
      <c r="B115" s="190"/>
    </row>
    <row r="116" spans="1:2" x14ac:dyDescent="0.25">
      <c r="A116" s="199"/>
      <c r="B116" s="190"/>
    </row>
    <row r="117" spans="1:2" x14ac:dyDescent="0.25">
      <c r="A117" s="199"/>
      <c r="B117" s="190"/>
    </row>
    <row r="118" spans="1:2" x14ac:dyDescent="0.25">
      <c r="A118" s="199"/>
      <c r="B118" s="190"/>
    </row>
    <row r="119" spans="1:2" x14ac:dyDescent="0.25">
      <c r="A119" s="199"/>
      <c r="B119" s="190"/>
    </row>
    <row r="120" spans="1:2" x14ac:dyDescent="0.25">
      <c r="A120" s="199"/>
      <c r="B120" s="190"/>
    </row>
    <row r="121" spans="1:2" x14ac:dyDescent="0.25">
      <c r="A121" s="199"/>
      <c r="B121" s="190"/>
    </row>
    <row r="122" spans="1:2" x14ac:dyDescent="0.25">
      <c r="A122" s="199"/>
      <c r="B122" s="190"/>
    </row>
    <row r="123" spans="1:2" x14ac:dyDescent="0.25">
      <c r="A123" s="199"/>
      <c r="B123" s="190"/>
    </row>
    <row r="124" spans="1:2" x14ac:dyDescent="0.25">
      <c r="A124" s="199"/>
      <c r="B124" s="190"/>
    </row>
    <row r="125" spans="1:2" x14ac:dyDescent="0.25">
      <c r="A125" s="199"/>
      <c r="B125" s="190"/>
    </row>
    <row r="126" spans="1:2" x14ac:dyDescent="0.25">
      <c r="A126" s="199"/>
      <c r="B126" s="190"/>
    </row>
    <row r="127" spans="1:2" x14ac:dyDescent="0.25">
      <c r="A127" s="199"/>
      <c r="B127" s="190"/>
    </row>
    <row r="128" spans="1:2" x14ac:dyDescent="0.25">
      <c r="A128" s="199"/>
      <c r="B128" s="190"/>
    </row>
    <row r="129" spans="1:2" x14ac:dyDescent="0.25">
      <c r="A129" s="199"/>
      <c r="B129" s="190"/>
    </row>
    <row r="130" spans="1:2" x14ac:dyDescent="0.25">
      <c r="A130" s="199"/>
      <c r="B130" s="190"/>
    </row>
    <row r="131" spans="1:2" x14ac:dyDescent="0.25">
      <c r="A131" s="199"/>
      <c r="B131" s="190"/>
    </row>
    <row r="132" spans="1:2" x14ac:dyDescent="0.25">
      <c r="A132" s="199"/>
      <c r="B132" s="190"/>
    </row>
    <row r="133" spans="1:2" x14ac:dyDescent="0.25">
      <c r="A133" s="199"/>
      <c r="B133" s="190"/>
    </row>
    <row r="134" spans="1:2" x14ac:dyDescent="0.25">
      <c r="A134" s="199"/>
      <c r="B134" s="190"/>
    </row>
    <row r="135" spans="1:2" x14ac:dyDescent="0.25">
      <c r="A135" s="199"/>
      <c r="B135" s="190"/>
    </row>
    <row r="136" spans="1:2" x14ac:dyDescent="0.25">
      <c r="A136" s="199"/>
      <c r="B136" s="190"/>
    </row>
    <row r="137" spans="1:2" x14ac:dyDescent="0.25">
      <c r="A137" s="199"/>
      <c r="B137" s="190"/>
    </row>
    <row r="138" spans="1:2" x14ac:dyDescent="0.25">
      <c r="A138" s="199"/>
      <c r="B138" s="190"/>
    </row>
    <row r="139" spans="1:2" x14ac:dyDescent="0.25">
      <c r="A139" s="199"/>
      <c r="B139" s="190"/>
    </row>
    <row r="140" spans="1:2" x14ac:dyDescent="0.25">
      <c r="A140" s="199"/>
      <c r="B140" s="190"/>
    </row>
    <row r="141" spans="1:2" x14ac:dyDescent="0.25">
      <c r="A141" s="199"/>
      <c r="B141" s="190"/>
    </row>
    <row r="142" spans="1:2" x14ac:dyDescent="0.25">
      <c r="A142" s="199"/>
      <c r="B142" s="190"/>
    </row>
    <row r="143" spans="1:2" x14ac:dyDescent="0.25">
      <c r="A143" s="199"/>
      <c r="B143" s="190"/>
    </row>
    <row r="144" spans="1:2" x14ac:dyDescent="0.25">
      <c r="A144" s="199"/>
      <c r="B144" s="190"/>
    </row>
    <row r="145" spans="1:2" x14ac:dyDescent="0.25">
      <c r="A145" s="199"/>
      <c r="B145" s="190"/>
    </row>
    <row r="146" spans="1:2" x14ac:dyDescent="0.25">
      <c r="A146" s="199"/>
      <c r="B146" s="190"/>
    </row>
    <row r="147" spans="1:2" x14ac:dyDescent="0.25">
      <c r="A147" s="199"/>
      <c r="B147" s="190"/>
    </row>
    <row r="148" spans="1:2" x14ac:dyDescent="0.25">
      <c r="A148" s="199"/>
      <c r="B148" s="190"/>
    </row>
    <row r="149" spans="1:2" x14ac:dyDescent="0.25">
      <c r="A149" s="199"/>
      <c r="B149" s="190"/>
    </row>
    <row r="150" spans="1:2" x14ac:dyDescent="0.25">
      <c r="A150" s="199"/>
      <c r="B150" s="190"/>
    </row>
    <row r="151" spans="1:2" x14ac:dyDescent="0.25">
      <c r="A151" s="199"/>
      <c r="B151" s="190"/>
    </row>
    <row r="152" spans="1:2" x14ac:dyDescent="0.25">
      <c r="A152" s="199"/>
      <c r="B152" s="190"/>
    </row>
    <row r="153" spans="1:2" x14ac:dyDescent="0.25">
      <c r="A153" s="199"/>
      <c r="B153" s="190"/>
    </row>
    <row r="154" spans="1:2" x14ac:dyDescent="0.25">
      <c r="A154" s="199"/>
      <c r="B154" s="190"/>
    </row>
    <row r="155" spans="1:2" x14ac:dyDescent="0.25">
      <c r="A155" s="199"/>
      <c r="B155" s="190"/>
    </row>
    <row r="156" spans="1:2" x14ac:dyDescent="0.25">
      <c r="A156" s="199"/>
      <c r="B156" s="190"/>
    </row>
    <row r="157" spans="1:2" x14ac:dyDescent="0.25">
      <c r="A157" s="199"/>
      <c r="B157" s="190"/>
    </row>
    <row r="158" spans="1:2" x14ac:dyDescent="0.25">
      <c r="A158" s="199"/>
      <c r="B158" s="190"/>
    </row>
    <row r="159" spans="1:2" x14ac:dyDescent="0.25">
      <c r="A159" s="199"/>
      <c r="B159" s="190"/>
    </row>
    <row r="160" spans="1:2" x14ac:dyDescent="0.25">
      <c r="A160" s="199"/>
      <c r="B160" s="190"/>
    </row>
    <row r="161" spans="1:2" x14ac:dyDescent="0.25">
      <c r="A161" s="199"/>
      <c r="B161" s="190"/>
    </row>
    <row r="162" spans="1:2" x14ac:dyDescent="0.25">
      <c r="A162" s="199"/>
      <c r="B162" s="190"/>
    </row>
    <row r="163" spans="1:2" x14ac:dyDescent="0.25">
      <c r="A163" s="199"/>
      <c r="B163" s="190"/>
    </row>
    <row r="164" spans="1:2" x14ac:dyDescent="0.25">
      <c r="A164" s="199"/>
      <c r="B164" s="190"/>
    </row>
    <row r="165" spans="1:2" x14ac:dyDescent="0.25">
      <c r="A165" s="199"/>
      <c r="B165" s="190"/>
    </row>
    <row r="166" spans="1:2" x14ac:dyDescent="0.25">
      <c r="A166" s="199"/>
      <c r="B166" s="190"/>
    </row>
    <row r="167" spans="1:2" x14ac:dyDescent="0.25">
      <c r="A167" s="199"/>
      <c r="B167" s="190"/>
    </row>
    <row r="168" spans="1:2" x14ac:dyDescent="0.25">
      <c r="A168" s="199"/>
      <c r="B168" s="190"/>
    </row>
    <row r="169" spans="1:2" x14ac:dyDescent="0.25">
      <c r="A169" s="199"/>
      <c r="B169" s="190"/>
    </row>
    <row r="170" spans="1:2" x14ac:dyDescent="0.25">
      <c r="A170" s="199"/>
      <c r="B170" s="190"/>
    </row>
    <row r="171" spans="1:2" x14ac:dyDescent="0.25">
      <c r="A171" s="199"/>
      <c r="B171" s="190"/>
    </row>
    <row r="172" spans="1:2" x14ac:dyDescent="0.25">
      <c r="A172" s="199"/>
      <c r="B172" s="190"/>
    </row>
    <row r="173" spans="1:2" x14ac:dyDescent="0.25">
      <c r="A173" s="199"/>
      <c r="B173" s="190"/>
    </row>
    <row r="174" spans="1:2" x14ac:dyDescent="0.25">
      <c r="A174" s="199"/>
      <c r="B174" s="190"/>
    </row>
    <row r="175" spans="1:2" x14ac:dyDescent="0.25">
      <c r="A175" s="199"/>
      <c r="B175" s="190"/>
    </row>
    <row r="176" spans="1:2" x14ac:dyDescent="0.25">
      <c r="A176" s="199"/>
      <c r="B176" s="190"/>
    </row>
    <row r="177" spans="1:3" x14ac:dyDescent="0.25">
      <c r="A177" s="199"/>
      <c r="B177" s="190"/>
    </row>
    <row r="178" spans="1:3" x14ac:dyDescent="0.25">
      <c r="A178" s="199"/>
      <c r="B178" s="190"/>
    </row>
    <row r="179" spans="1:3" x14ac:dyDescent="0.25">
      <c r="A179" s="199"/>
      <c r="B179" s="190"/>
    </row>
    <row r="180" spans="1:3" x14ac:dyDescent="0.25">
      <c r="A180" s="199"/>
      <c r="B180" s="190"/>
    </row>
    <row r="181" spans="1:3" x14ac:dyDescent="0.25">
      <c r="A181" s="199"/>
      <c r="B181" s="190"/>
      <c r="C181" s="190"/>
    </row>
    <row r="182" spans="1:3" x14ac:dyDescent="0.25">
      <c r="A182" s="199"/>
      <c r="B182" s="190"/>
    </row>
    <row r="183" spans="1:3" x14ac:dyDescent="0.25">
      <c r="A183" s="199"/>
      <c r="B183" s="190"/>
    </row>
    <row r="184" spans="1:3" x14ac:dyDescent="0.25">
      <c r="A184" s="199"/>
      <c r="B184" s="190"/>
    </row>
    <row r="185" spans="1:3" x14ac:dyDescent="0.25">
      <c r="A185" s="199"/>
      <c r="B185" s="190"/>
    </row>
    <row r="186" spans="1:3" x14ac:dyDescent="0.25">
      <c r="A186" s="199"/>
      <c r="B186" s="190"/>
    </row>
    <row r="187" spans="1:3" x14ac:dyDescent="0.25">
      <c r="A187" s="199"/>
      <c r="B187" s="190"/>
    </row>
    <row r="188" spans="1:3" x14ac:dyDescent="0.25">
      <c r="A188" s="199"/>
      <c r="B188" s="190"/>
    </row>
    <row r="189" spans="1:3" x14ac:dyDescent="0.25">
      <c r="A189" s="199"/>
      <c r="B189" s="190"/>
    </row>
    <row r="190" spans="1:3" x14ac:dyDescent="0.25">
      <c r="A190" s="199"/>
      <c r="B190" s="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71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48</v>
      </c>
      <c r="B4" s="99"/>
      <c r="C4" s="99" t="s">
        <v>107</v>
      </c>
      <c r="F4" s="99"/>
      <c r="G4" s="99" t="s">
        <v>94</v>
      </c>
      <c r="J4" s="99"/>
      <c r="K4" s="99" t="s">
        <v>95</v>
      </c>
    </row>
    <row r="5" spans="1:12" x14ac:dyDescent="0.25">
      <c r="A5" s="32"/>
      <c r="B5" s="177" t="s">
        <v>1</v>
      </c>
      <c r="C5" s="176"/>
      <c r="D5" s="36" t="s">
        <v>11</v>
      </c>
      <c r="F5" s="175" t="s">
        <v>1</v>
      </c>
      <c r="G5" s="176"/>
      <c r="H5" s="36" t="s">
        <v>11</v>
      </c>
      <c r="J5" s="175" t="s">
        <v>1</v>
      </c>
      <c r="K5" s="176"/>
      <c r="L5" s="36" t="s">
        <v>11</v>
      </c>
    </row>
    <row r="6" spans="1:12" ht="13.8" thickBot="1" x14ac:dyDescent="0.3">
      <c r="A6" s="33" t="s">
        <v>10</v>
      </c>
      <c r="B6" s="34" t="s">
        <v>155</v>
      </c>
      <c r="C6" s="65" t="s">
        <v>156</v>
      </c>
      <c r="D6" s="37" t="s">
        <v>12</v>
      </c>
      <c r="F6" s="94" t="s">
        <v>155</v>
      </c>
      <c r="G6" s="65" t="s">
        <v>156</v>
      </c>
      <c r="H6" s="37" t="s">
        <v>12</v>
      </c>
      <c r="J6" s="94" t="s">
        <v>155</v>
      </c>
      <c r="K6" s="65" t="s">
        <v>156</v>
      </c>
      <c r="L6" s="37" t="s">
        <v>12</v>
      </c>
    </row>
    <row r="7" spans="1:12" x14ac:dyDescent="0.25">
      <c r="A7" s="45" t="s">
        <v>13</v>
      </c>
      <c r="B7" s="57"/>
      <c r="C7" s="27"/>
      <c r="D7" s="35"/>
      <c r="F7" s="93"/>
      <c r="G7" s="27"/>
      <c r="H7" s="35"/>
      <c r="J7" s="93"/>
      <c r="K7" s="27"/>
      <c r="L7" s="35"/>
    </row>
    <row r="8" spans="1:12" x14ac:dyDescent="0.25">
      <c r="A8" s="47" t="s">
        <v>14</v>
      </c>
      <c r="B8" s="58">
        <v>17238981</v>
      </c>
      <c r="C8" s="58">
        <v>17689056</v>
      </c>
      <c r="D8" s="77">
        <v>2.6107981672466605</v>
      </c>
      <c r="F8" s="90">
        <v>14959354</v>
      </c>
      <c r="G8" s="58">
        <v>15381296</v>
      </c>
      <c r="H8" s="77">
        <v>2.820589712630639</v>
      </c>
      <c r="J8" s="90">
        <v>2279627</v>
      </c>
      <c r="K8" s="58">
        <v>2307760</v>
      </c>
      <c r="L8" s="77">
        <v>1.2341054040858439</v>
      </c>
    </row>
    <row r="9" spans="1:12" x14ac:dyDescent="0.25">
      <c r="A9" s="47" t="s">
        <v>15</v>
      </c>
      <c r="B9" s="58">
        <v>1196601</v>
      </c>
      <c r="C9" s="58">
        <v>1173160</v>
      </c>
      <c r="D9" s="77">
        <v>-1.958965436264887</v>
      </c>
      <c r="F9" s="90">
        <v>68038</v>
      </c>
      <c r="G9" s="58">
        <v>49625</v>
      </c>
      <c r="H9" s="77">
        <v>-27.062817837091039</v>
      </c>
      <c r="J9" s="90">
        <v>1128563</v>
      </c>
      <c r="K9" s="58">
        <v>1123535</v>
      </c>
      <c r="L9" s="77">
        <v>-0.44552231466032466</v>
      </c>
    </row>
    <row r="10" spans="1:12" x14ac:dyDescent="0.25">
      <c r="A10" s="47" t="s">
        <v>16</v>
      </c>
      <c r="B10" s="58">
        <v>604669</v>
      </c>
      <c r="C10" s="58">
        <v>604439</v>
      </c>
      <c r="D10" s="77">
        <v>-3.8037339436948148E-2</v>
      </c>
      <c r="F10" s="90">
        <v>584518</v>
      </c>
      <c r="G10" s="58">
        <v>583428</v>
      </c>
      <c r="H10" s="77">
        <v>-0.18647843180192911</v>
      </c>
      <c r="J10" s="90">
        <v>20151</v>
      </c>
      <c r="K10" s="58">
        <v>21011</v>
      </c>
      <c r="L10" s="77">
        <v>4.2677782740310652</v>
      </c>
    </row>
    <row r="11" spans="1:12" x14ac:dyDescent="0.25">
      <c r="A11" s="47" t="s">
        <v>17</v>
      </c>
      <c r="B11" s="58">
        <v>1028338</v>
      </c>
      <c r="C11" s="58">
        <v>1067609</v>
      </c>
      <c r="D11" s="77">
        <v>3.8188805626165716</v>
      </c>
      <c r="F11" s="90">
        <v>72761</v>
      </c>
      <c r="G11" s="58">
        <v>73757</v>
      </c>
      <c r="H11" s="77">
        <v>1.3688651887687084</v>
      </c>
      <c r="J11" s="90">
        <v>955577</v>
      </c>
      <c r="K11" s="58">
        <v>993852</v>
      </c>
      <c r="L11" s="77">
        <v>4.0054333664372415</v>
      </c>
    </row>
    <row r="12" spans="1:12" x14ac:dyDescent="0.25">
      <c r="A12" s="46" t="s">
        <v>108</v>
      </c>
      <c r="B12" s="59">
        <v>20682280</v>
      </c>
      <c r="C12" s="59">
        <v>21152081</v>
      </c>
      <c r="D12" s="78">
        <v>2.2715145525541671</v>
      </c>
      <c r="F12" s="91">
        <v>16084958</v>
      </c>
      <c r="G12" s="59">
        <v>16491801</v>
      </c>
      <c r="H12" s="78">
        <v>2.5293382799010105</v>
      </c>
      <c r="J12" s="91">
        <v>4597322</v>
      </c>
      <c r="K12" s="59">
        <v>4660280</v>
      </c>
      <c r="L12" s="78">
        <v>1.3694494316473809</v>
      </c>
    </row>
    <row r="13" spans="1:12" x14ac:dyDescent="0.25">
      <c r="A13" s="47"/>
      <c r="B13" s="59"/>
      <c r="C13" s="39"/>
      <c r="D13" s="38"/>
      <c r="F13" s="91"/>
      <c r="G13" s="39"/>
      <c r="H13" s="38"/>
      <c r="J13" s="91"/>
      <c r="K13" s="39"/>
      <c r="L13" s="38"/>
    </row>
    <row r="14" spans="1:12" x14ac:dyDescent="0.25">
      <c r="A14" s="100" t="s">
        <v>18</v>
      </c>
      <c r="B14" s="59"/>
      <c r="C14" s="39"/>
      <c r="D14" s="38"/>
      <c r="F14" s="91"/>
      <c r="G14" s="39"/>
      <c r="H14" s="38"/>
      <c r="J14" s="91"/>
      <c r="K14" s="39"/>
      <c r="L14" s="38"/>
    </row>
    <row r="15" spans="1:12" x14ac:dyDescent="0.25">
      <c r="A15" s="47" t="s">
        <v>14</v>
      </c>
      <c r="B15" s="58">
        <v>6562675</v>
      </c>
      <c r="C15" s="58">
        <v>6760722</v>
      </c>
      <c r="D15" s="77">
        <v>3.0177785735237537</v>
      </c>
      <c r="F15" s="90">
        <v>5689242</v>
      </c>
      <c r="G15" s="58">
        <v>5883316</v>
      </c>
      <c r="H15" s="77">
        <v>3.4112452941885754</v>
      </c>
      <c r="J15" s="90">
        <v>873433</v>
      </c>
      <c r="K15" s="58">
        <v>877406</v>
      </c>
      <c r="L15" s="77">
        <v>0.45487175318541889</v>
      </c>
    </row>
    <row r="16" spans="1:12" x14ac:dyDescent="0.25">
      <c r="A16" s="47" t="s">
        <v>15</v>
      </c>
      <c r="B16" s="58">
        <v>429848</v>
      </c>
      <c r="C16" s="58">
        <v>426742</v>
      </c>
      <c r="D16" s="77">
        <v>-0.72258100537864545</v>
      </c>
      <c r="F16" s="90">
        <v>14295</v>
      </c>
      <c r="G16" s="58">
        <v>10930</v>
      </c>
      <c r="H16" s="77">
        <v>-23.53969919552291</v>
      </c>
      <c r="J16" s="90">
        <v>415553</v>
      </c>
      <c r="K16" s="58">
        <v>415812</v>
      </c>
      <c r="L16" s="77">
        <v>6.2326586500398268E-2</v>
      </c>
    </row>
    <row r="17" spans="1:12" x14ac:dyDescent="0.25">
      <c r="A17" s="47" t="s">
        <v>16</v>
      </c>
      <c r="B17" s="58">
        <v>282444</v>
      </c>
      <c r="C17" s="58">
        <v>284187</v>
      </c>
      <c r="D17" s="77">
        <v>0.61711348090240903</v>
      </c>
      <c r="F17" s="90">
        <v>275728</v>
      </c>
      <c r="G17" s="58">
        <v>276713</v>
      </c>
      <c r="H17" s="77">
        <v>0.35723611675274181</v>
      </c>
      <c r="J17" s="90">
        <v>6716</v>
      </c>
      <c r="K17" s="58">
        <v>7474</v>
      </c>
      <c r="L17" s="77">
        <v>11.286480047647409</v>
      </c>
    </row>
    <row r="18" spans="1:12" x14ac:dyDescent="0.25">
      <c r="A18" s="47" t="s">
        <v>17</v>
      </c>
      <c r="B18" s="58">
        <v>351954</v>
      </c>
      <c r="C18" s="58">
        <v>366768</v>
      </c>
      <c r="D18" s="77">
        <v>4.2090727765560274</v>
      </c>
      <c r="F18" s="90">
        <v>34904</v>
      </c>
      <c r="G18" s="58">
        <v>37314</v>
      </c>
      <c r="H18" s="77">
        <v>6.9046527618611044</v>
      </c>
      <c r="J18" s="90">
        <v>317050</v>
      </c>
      <c r="K18" s="58">
        <v>329454</v>
      </c>
      <c r="L18" s="77">
        <v>3.9123166692950639</v>
      </c>
    </row>
    <row r="19" spans="1:12" x14ac:dyDescent="0.25">
      <c r="A19" s="46" t="s">
        <v>4</v>
      </c>
      <c r="B19" s="59">
        <v>7750819</v>
      </c>
      <c r="C19" s="59">
        <v>7961353</v>
      </c>
      <c r="D19" s="78">
        <v>2.7162806924016674</v>
      </c>
      <c r="F19" s="91">
        <v>6089011</v>
      </c>
      <c r="G19" s="59">
        <v>6286293</v>
      </c>
      <c r="H19" s="78">
        <v>3.2399678699874248</v>
      </c>
      <c r="J19" s="91">
        <v>1661808</v>
      </c>
      <c r="K19" s="59">
        <v>1675060</v>
      </c>
      <c r="L19" s="78">
        <v>0.79744471082098534</v>
      </c>
    </row>
    <row r="20" spans="1:12" x14ac:dyDescent="0.25">
      <c r="A20" s="46"/>
      <c r="B20" s="58"/>
      <c r="C20" s="27"/>
      <c r="D20" s="35"/>
      <c r="F20" s="90"/>
      <c r="G20" s="27"/>
      <c r="H20" s="35"/>
      <c r="J20" s="90"/>
      <c r="K20" s="27"/>
      <c r="L20" s="35"/>
    </row>
    <row r="21" spans="1:12" x14ac:dyDescent="0.25">
      <c r="A21" s="46" t="s">
        <v>96</v>
      </c>
      <c r="B21" s="59"/>
      <c r="C21" s="39"/>
      <c r="D21" s="38"/>
      <c r="F21" s="91"/>
      <c r="G21" s="39"/>
      <c r="H21" s="38"/>
      <c r="J21" s="91"/>
      <c r="K21" s="39"/>
      <c r="L21" s="38"/>
    </row>
    <row r="22" spans="1:12" x14ac:dyDescent="0.25">
      <c r="A22" s="47" t="s">
        <v>19</v>
      </c>
      <c r="B22" s="58">
        <v>2225564</v>
      </c>
      <c r="C22" s="58">
        <v>2377827</v>
      </c>
      <c r="D22" s="77">
        <v>6.8415466820994588</v>
      </c>
      <c r="F22" s="90">
        <v>2225564</v>
      </c>
      <c r="G22" s="58">
        <v>2377827</v>
      </c>
      <c r="H22" s="77">
        <v>6.8415466820994588</v>
      </c>
      <c r="J22" s="90"/>
      <c r="K22" s="58"/>
      <c r="L22" s="77"/>
    </row>
    <row r="23" spans="1:12" x14ac:dyDescent="0.25">
      <c r="A23" s="47" t="s">
        <v>20</v>
      </c>
      <c r="B23" s="58">
        <v>7290958</v>
      </c>
      <c r="C23" s="58">
        <v>7416783</v>
      </c>
      <c r="D23" s="77">
        <v>1.7257677248998005</v>
      </c>
      <c r="F23" s="90">
        <v>7290958</v>
      </c>
      <c r="G23" s="58">
        <v>7416783</v>
      </c>
      <c r="H23" s="77">
        <v>1.7257677248998005</v>
      </c>
      <c r="J23" s="90"/>
      <c r="K23" s="58"/>
      <c r="L23" s="77"/>
    </row>
    <row r="24" spans="1:12" x14ac:dyDescent="0.25">
      <c r="A24" s="47" t="s">
        <v>21</v>
      </c>
      <c r="B24" s="58">
        <v>1354447</v>
      </c>
      <c r="C24" s="58">
        <v>1387443</v>
      </c>
      <c r="D24" s="77">
        <v>2.4361233772897721</v>
      </c>
      <c r="F24" s="90">
        <v>1354447</v>
      </c>
      <c r="G24" s="58">
        <v>1387443</v>
      </c>
      <c r="H24" s="77">
        <v>2.4361233772897721</v>
      </c>
      <c r="J24" s="90"/>
      <c r="K24" s="58"/>
      <c r="L24" s="77"/>
    </row>
    <row r="25" spans="1:12" x14ac:dyDescent="0.25">
      <c r="A25" s="47" t="s">
        <v>98</v>
      </c>
      <c r="B25" s="58">
        <v>0</v>
      </c>
      <c r="C25" s="58">
        <v>0</v>
      </c>
      <c r="D25" s="77">
        <v>0</v>
      </c>
      <c r="F25" s="90"/>
      <c r="G25" s="58"/>
      <c r="H25" s="77"/>
      <c r="J25" s="90">
        <v>0</v>
      </c>
      <c r="K25" s="58">
        <v>0</v>
      </c>
      <c r="L25" s="77">
        <v>0</v>
      </c>
    </row>
    <row r="26" spans="1:12" x14ac:dyDescent="0.25">
      <c r="A26" s="46" t="s">
        <v>104</v>
      </c>
      <c r="B26" s="59">
        <v>18870940</v>
      </c>
      <c r="C26" s="59">
        <v>19235663</v>
      </c>
      <c r="D26" s="78">
        <v>1.9327230122081889</v>
      </c>
      <c r="F26" s="91">
        <v>11444781</v>
      </c>
      <c r="G26" s="59">
        <v>11578334</v>
      </c>
      <c r="H26" s="78">
        <v>1.1669336442523452</v>
      </c>
      <c r="J26" s="91">
        <v>7426159</v>
      </c>
      <c r="K26" s="59">
        <v>7657329</v>
      </c>
      <c r="L26" s="78">
        <v>3.1129147652238527</v>
      </c>
    </row>
    <row r="27" spans="1:12" x14ac:dyDescent="0.25">
      <c r="A27" s="46"/>
      <c r="B27" s="58"/>
      <c r="C27" s="27"/>
      <c r="D27" s="35"/>
      <c r="F27" s="90"/>
      <c r="G27" s="27"/>
      <c r="H27" s="35"/>
      <c r="J27" s="90"/>
      <c r="K27" s="27"/>
      <c r="L27" s="35"/>
    </row>
    <row r="28" spans="1:12" x14ac:dyDescent="0.25">
      <c r="A28" s="46" t="s">
        <v>102</v>
      </c>
      <c r="B28" s="59"/>
      <c r="C28" s="39"/>
      <c r="D28" s="38"/>
      <c r="F28" s="91"/>
      <c r="G28" s="39"/>
      <c r="H28" s="38"/>
      <c r="J28" s="91"/>
      <c r="K28" s="39"/>
      <c r="L28" s="38"/>
    </row>
    <row r="29" spans="1:12" x14ac:dyDescent="0.25">
      <c r="A29" s="47" t="s">
        <v>99</v>
      </c>
      <c r="B29" s="58">
        <v>1420665</v>
      </c>
      <c r="C29" s="58">
        <v>1497005</v>
      </c>
      <c r="D29" s="77">
        <v>5.3735398563348857</v>
      </c>
      <c r="F29" s="90">
        <v>1414735</v>
      </c>
      <c r="G29" s="58">
        <v>1490827</v>
      </c>
      <c r="H29" s="77">
        <v>5.3785337890134901</v>
      </c>
      <c r="J29" s="90">
        <v>5930</v>
      </c>
      <c r="K29" s="58">
        <v>6178</v>
      </c>
      <c r="L29" s="77">
        <v>4.1821247892074203</v>
      </c>
    </row>
    <row r="30" spans="1:12" x14ac:dyDescent="0.25">
      <c r="A30" s="47" t="s">
        <v>54</v>
      </c>
      <c r="B30" s="58">
        <v>1091900</v>
      </c>
      <c r="C30" s="58">
        <v>1065668</v>
      </c>
      <c r="D30" s="77">
        <v>-2.4024178038281896</v>
      </c>
      <c r="F30" s="90">
        <v>780169</v>
      </c>
      <c r="G30" s="58">
        <v>788386</v>
      </c>
      <c r="H30" s="77">
        <v>1.0532333379049923</v>
      </c>
      <c r="J30" s="90">
        <v>311731</v>
      </c>
      <c r="K30" s="58">
        <v>277282</v>
      </c>
      <c r="L30" s="77">
        <v>-11.050873990716354</v>
      </c>
    </row>
    <row r="31" spans="1:12" x14ac:dyDescent="0.25">
      <c r="A31" s="47" t="s">
        <v>55</v>
      </c>
      <c r="B31" s="58">
        <v>2381024</v>
      </c>
      <c r="C31" s="58">
        <v>2252802</v>
      </c>
      <c r="D31" s="77">
        <v>-5.3851620143266095</v>
      </c>
      <c r="F31" s="90"/>
      <c r="G31" s="58"/>
      <c r="H31" s="77"/>
      <c r="J31" s="90">
        <v>2381024</v>
      </c>
      <c r="K31" s="58">
        <v>2252802</v>
      </c>
      <c r="L31" s="77">
        <v>-5.3851620143266095</v>
      </c>
    </row>
    <row r="32" spans="1:12" x14ac:dyDescent="0.25">
      <c r="A32" s="47" t="s">
        <v>100</v>
      </c>
      <c r="B32" s="58">
        <v>1221411</v>
      </c>
      <c r="C32" s="58">
        <v>1351783</v>
      </c>
      <c r="D32" s="77">
        <v>10.673884548280636</v>
      </c>
      <c r="F32" s="90">
        <v>173281</v>
      </c>
      <c r="G32" s="58">
        <v>182740</v>
      </c>
      <c r="H32" s="77">
        <v>5.4587635112909094</v>
      </c>
      <c r="J32" s="90">
        <v>1048130</v>
      </c>
      <c r="K32" s="58">
        <v>1169043</v>
      </c>
      <c r="L32" s="77">
        <v>11.536068999074542</v>
      </c>
    </row>
    <row r="33" spans="1:12" x14ac:dyDescent="0.25">
      <c r="A33" s="47" t="s">
        <v>101</v>
      </c>
      <c r="B33" s="58">
        <v>629882</v>
      </c>
      <c r="C33" s="58">
        <v>752124</v>
      </c>
      <c r="D33" s="77">
        <v>19.407127049193342</v>
      </c>
      <c r="F33" s="90">
        <v>606581</v>
      </c>
      <c r="G33" s="58">
        <v>718724</v>
      </c>
      <c r="H33" s="77">
        <v>18.487720518776552</v>
      </c>
      <c r="J33" s="90">
        <v>23301</v>
      </c>
      <c r="K33" s="58">
        <v>33400</v>
      </c>
      <c r="L33" s="77">
        <v>43.341487489807307</v>
      </c>
    </row>
    <row r="34" spans="1:12" x14ac:dyDescent="0.25">
      <c r="A34" s="47" t="s">
        <v>91</v>
      </c>
      <c r="B34" s="58">
        <v>1926580</v>
      </c>
      <c r="C34" s="58">
        <v>1792353</v>
      </c>
      <c r="D34" s="77">
        <v>-6.9671127074920323</v>
      </c>
      <c r="F34" s="90">
        <v>234934</v>
      </c>
      <c r="G34" s="58">
        <v>185152</v>
      </c>
      <c r="H34" s="77">
        <v>-21.18978095975891</v>
      </c>
      <c r="J34" s="90">
        <v>1691646</v>
      </c>
      <c r="K34" s="58">
        <v>1607201</v>
      </c>
      <c r="L34" s="77">
        <v>-4.9918836446868911</v>
      </c>
    </row>
    <row r="35" spans="1:12" x14ac:dyDescent="0.25">
      <c r="A35" s="46" t="s">
        <v>89</v>
      </c>
      <c r="B35" s="59">
        <v>8671462</v>
      </c>
      <c r="C35" s="59">
        <v>8711735</v>
      </c>
      <c r="D35" s="78">
        <v>0.46443148802358819</v>
      </c>
      <c r="F35" s="91">
        <v>3209700</v>
      </c>
      <c r="G35" s="59">
        <v>3365829</v>
      </c>
      <c r="H35" s="78">
        <v>4.8642863819048507</v>
      </c>
      <c r="J35" s="91">
        <v>5461762</v>
      </c>
      <c r="K35" s="59">
        <v>5345906</v>
      </c>
      <c r="L35" s="78">
        <v>-2.1212202216061411</v>
      </c>
    </row>
    <row r="36" spans="1:12" x14ac:dyDescent="0.25">
      <c r="A36" s="46"/>
      <c r="B36" s="59"/>
      <c r="C36" s="39"/>
      <c r="D36" s="38"/>
      <c r="F36" s="91"/>
      <c r="G36" s="39"/>
      <c r="H36" s="38"/>
      <c r="J36" s="91"/>
      <c r="K36" s="39"/>
      <c r="L36" s="38"/>
    </row>
    <row r="37" spans="1:12" x14ac:dyDescent="0.25">
      <c r="A37" s="46" t="s">
        <v>103</v>
      </c>
      <c r="B37" s="59"/>
      <c r="C37" s="39"/>
      <c r="D37" s="38"/>
      <c r="F37" s="91"/>
      <c r="G37" s="39"/>
      <c r="H37" s="38"/>
      <c r="J37" s="91"/>
      <c r="K37" s="39"/>
      <c r="L37" s="38"/>
    </row>
    <row r="38" spans="1:12" x14ac:dyDescent="0.25">
      <c r="A38" s="47" t="s">
        <v>25</v>
      </c>
      <c r="B38" s="58">
        <v>778143</v>
      </c>
      <c r="C38" s="58">
        <v>784634</v>
      </c>
      <c r="D38" s="77">
        <v>0.83416544259859693</v>
      </c>
      <c r="F38" s="90">
        <v>778143</v>
      </c>
      <c r="G38" s="58">
        <v>784634</v>
      </c>
      <c r="H38" s="77">
        <v>0.83416544259859693</v>
      </c>
      <c r="J38" s="90"/>
      <c r="K38" s="58"/>
      <c r="L38" s="77"/>
    </row>
    <row r="39" spans="1:12" x14ac:dyDescent="0.25">
      <c r="A39" s="47" t="s">
        <v>97</v>
      </c>
      <c r="B39" s="58">
        <v>628548</v>
      </c>
      <c r="C39" s="58">
        <v>717329</v>
      </c>
      <c r="D39" s="77">
        <v>14.124776468941116</v>
      </c>
      <c r="F39" s="90">
        <v>479433</v>
      </c>
      <c r="G39" s="58">
        <v>556093</v>
      </c>
      <c r="H39" s="77">
        <v>15.989721191490782</v>
      </c>
      <c r="J39" s="90">
        <v>149115</v>
      </c>
      <c r="K39" s="58">
        <v>161236</v>
      </c>
      <c r="L39" s="77">
        <v>8.1286255574556545</v>
      </c>
    </row>
    <row r="40" spans="1:12" x14ac:dyDescent="0.25">
      <c r="A40" s="47" t="s">
        <v>92</v>
      </c>
      <c r="B40" s="58">
        <v>521805</v>
      </c>
      <c r="C40" s="58">
        <v>547289</v>
      </c>
      <c r="D40" s="77">
        <v>4.8838167514684603</v>
      </c>
      <c r="F40" s="90">
        <v>521805</v>
      </c>
      <c r="G40" s="58">
        <v>547289</v>
      </c>
      <c r="H40" s="77">
        <v>4.8838167514684603</v>
      </c>
      <c r="J40" s="90"/>
      <c r="K40" s="58"/>
      <c r="L40" s="77"/>
    </row>
    <row r="41" spans="1:12" x14ac:dyDescent="0.25">
      <c r="A41" s="47" t="s">
        <v>26</v>
      </c>
      <c r="B41" s="58">
        <v>3154663</v>
      </c>
      <c r="C41" s="58">
        <v>3255738</v>
      </c>
      <c r="D41" s="77">
        <v>3.2039872404754486</v>
      </c>
      <c r="F41" s="90">
        <v>3154663</v>
      </c>
      <c r="G41" s="58">
        <v>3255738</v>
      </c>
      <c r="H41" s="77">
        <v>3.2039872404754486</v>
      </c>
      <c r="J41" s="90"/>
      <c r="K41" s="58"/>
      <c r="L41" s="77"/>
    </row>
    <row r="42" spans="1:12" x14ac:dyDescent="0.25">
      <c r="A42" s="47" t="s">
        <v>27</v>
      </c>
      <c r="B42" s="58">
        <v>1550378</v>
      </c>
      <c r="C42" s="58">
        <v>1654829</v>
      </c>
      <c r="D42" s="77">
        <v>6.7371312028421455</v>
      </c>
      <c r="F42" s="90"/>
      <c r="G42" s="58"/>
      <c r="H42" s="77"/>
      <c r="J42" s="90">
        <v>1550378</v>
      </c>
      <c r="K42" s="58">
        <v>1654829</v>
      </c>
      <c r="L42" s="77">
        <v>6.7371312028421455</v>
      </c>
    </row>
    <row r="43" spans="1:12" x14ac:dyDescent="0.25">
      <c r="A43" s="47" t="s">
        <v>88</v>
      </c>
      <c r="B43" s="58">
        <v>203560</v>
      </c>
      <c r="C43" s="58">
        <v>220710</v>
      </c>
      <c r="D43" s="77">
        <v>8.4250343878954617</v>
      </c>
      <c r="F43" s="90"/>
      <c r="G43" s="58"/>
      <c r="H43" s="77"/>
      <c r="J43" s="90">
        <v>203560</v>
      </c>
      <c r="K43" s="58">
        <v>220710</v>
      </c>
      <c r="L43" s="77">
        <v>8.4250343878954617</v>
      </c>
    </row>
    <row r="44" spans="1:12" x14ac:dyDescent="0.25">
      <c r="A44" s="47" t="s">
        <v>28</v>
      </c>
      <c r="B44" s="58">
        <v>327488</v>
      </c>
      <c r="C44" s="58">
        <v>281829</v>
      </c>
      <c r="D44" s="77">
        <v>-13.942190248192301</v>
      </c>
      <c r="F44" s="90"/>
      <c r="G44" s="58"/>
      <c r="H44" s="77"/>
      <c r="J44" s="90">
        <v>327488</v>
      </c>
      <c r="K44" s="58">
        <v>281829</v>
      </c>
      <c r="L44" s="77">
        <v>-13.942190248192301</v>
      </c>
    </row>
    <row r="45" spans="1:12" x14ac:dyDescent="0.25">
      <c r="A45" s="47" t="s">
        <v>29</v>
      </c>
      <c r="B45" s="58">
        <v>127382</v>
      </c>
      <c r="C45" s="58">
        <v>133769</v>
      </c>
      <c r="D45" s="77">
        <v>5.0140522208789307</v>
      </c>
      <c r="F45" s="90">
        <v>51740</v>
      </c>
      <c r="G45" s="58">
        <v>53479</v>
      </c>
      <c r="H45" s="77">
        <v>3.3610359489756476</v>
      </c>
      <c r="J45" s="90">
        <v>75642</v>
      </c>
      <c r="K45" s="58">
        <v>80290</v>
      </c>
      <c r="L45" s="77">
        <v>6.1447344068110308</v>
      </c>
    </row>
    <row r="46" spans="1:12" x14ac:dyDescent="0.25">
      <c r="A46" s="46" t="s">
        <v>35</v>
      </c>
      <c r="B46" s="59">
        <v>7291967</v>
      </c>
      <c r="C46" s="59">
        <v>7596127</v>
      </c>
      <c r="D46" s="78">
        <v>4.1711653385156566</v>
      </c>
      <c r="F46" s="91">
        <v>4985784</v>
      </c>
      <c r="G46" s="59">
        <v>5197233</v>
      </c>
      <c r="H46" s="78">
        <v>4.241038119581594</v>
      </c>
      <c r="J46" s="91">
        <v>2306183</v>
      </c>
      <c r="K46" s="59">
        <v>2398894</v>
      </c>
      <c r="L46" s="78">
        <v>4.0201059499614731</v>
      </c>
    </row>
    <row r="47" spans="1:12" x14ac:dyDescent="0.25">
      <c r="A47" s="64"/>
      <c r="B47" s="58"/>
      <c r="C47" s="58"/>
      <c r="D47" s="35"/>
      <c r="F47" s="90"/>
      <c r="G47" s="58"/>
      <c r="H47" s="35"/>
      <c r="J47" s="90"/>
      <c r="K47" s="58"/>
      <c r="L47" s="35"/>
    </row>
    <row r="48" spans="1:12" ht="13.8" thickBot="1" x14ac:dyDescent="0.3">
      <c r="A48" s="75" t="s">
        <v>36</v>
      </c>
      <c r="B48" s="60">
        <v>55516649</v>
      </c>
      <c r="C48" s="60">
        <v>56695606</v>
      </c>
      <c r="D48" s="86">
        <v>2.1236098021694358</v>
      </c>
      <c r="F48" s="92">
        <v>35725223</v>
      </c>
      <c r="G48" s="60">
        <v>36633197</v>
      </c>
      <c r="H48" s="86">
        <v>2.5415488659091086</v>
      </c>
      <c r="J48" s="92">
        <v>19791426</v>
      </c>
      <c r="K48" s="60">
        <v>20062409</v>
      </c>
      <c r="L48" s="86">
        <v>1.3691939125558714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tr">
        <f>+Innhold!B54</f>
        <v>Finans Norge / Skadestatistikk</v>
      </c>
      <c r="L55" s="174">
        <f>Innhold!H19</f>
        <v>5</v>
      </c>
    </row>
    <row r="56" spans="1:12" ht="12.75" customHeight="1" x14ac:dyDescent="0.25">
      <c r="A56" s="26" t="str">
        <f>+Innhold!B55</f>
        <v>Premiestatistikk skadeforsikring 4. kvartal 2017</v>
      </c>
      <c r="L56" s="172"/>
    </row>
    <row r="61" spans="1:12" x14ac:dyDescent="0.25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5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1.44140625" style="1"/>
    <col min="5" max="5" width="6.6640625" style="1" customWidth="1"/>
    <col min="6" max="8" width="14.109375" style="1" customWidth="1"/>
    <col min="9" max="9" width="6.6640625" style="1" customWidth="1"/>
    <col min="10" max="12" width="11.44140625" style="1"/>
    <col min="16" max="16384" width="11.44140625" style="1"/>
  </cols>
  <sheetData>
    <row r="1" spans="1:12" ht="5.25" customHeight="1" x14ac:dyDescent="0.25"/>
    <row r="2" spans="1:12" x14ac:dyDescent="0.25">
      <c r="A2" s="71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2" thickBot="1" x14ac:dyDescent="0.35">
      <c r="A4" s="5" t="s">
        <v>49</v>
      </c>
      <c r="B4" s="99"/>
      <c r="C4" s="99" t="s">
        <v>107</v>
      </c>
      <c r="F4" s="99"/>
      <c r="G4" s="99" t="s">
        <v>94</v>
      </c>
      <c r="J4" s="99"/>
      <c r="K4" s="99" t="s">
        <v>95</v>
      </c>
    </row>
    <row r="5" spans="1:12" x14ac:dyDescent="0.25">
      <c r="A5" s="32"/>
      <c r="B5" s="177" t="s">
        <v>50</v>
      </c>
      <c r="C5" s="176"/>
      <c r="D5" s="36" t="s">
        <v>11</v>
      </c>
      <c r="F5" s="175" t="s">
        <v>50</v>
      </c>
      <c r="G5" s="176"/>
      <c r="H5" s="36" t="s">
        <v>11</v>
      </c>
      <c r="J5" s="175" t="s">
        <v>50</v>
      </c>
      <c r="K5" s="176"/>
      <c r="L5" s="36" t="s">
        <v>11</v>
      </c>
    </row>
    <row r="6" spans="1:12" ht="13.8" thickBot="1" x14ac:dyDescent="0.3">
      <c r="A6" s="33" t="s">
        <v>10</v>
      </c>
      <c r="B6" s="34" t="s">
        <v>155</v>
      </c>
      <c r="C6" s="65" t="s">
        <v>156</v>
      </c>
      <c r="D6" s="37" t="s">
        <v>12</v>
      </c>
      <c r="F6" s="94" t="s">
        <v>155</v>
      </c>
      <c r="G6" s="101" t="s">
        <v>156</v>
      </c>
      <c r="H6" s="37" t="s">
        <v>12</v>
      </c>
      <c r="J6" s="94" t="s">
        <v>155</v>
      </c>
      <c r="K6" s="65" t="s">
        <v>156</v>
      </c>
      <c r="L6" s="37" t="s">
        <v>12</v>
      </c>
    </row>
    <row r="7" spans="1:12" x14ac:dyDescent="0.25">
      <c r="A7" s="45" t="s">
        <v>13</v>
      </c>
      <c r="B7" s="182" t="s">
        <v>30</v>
      </c>
      <c r="C7" s="181"/>
      <c r="D7" s="35"/>
      <c r="F7" s="178" t="s">
        <v>30</v>
      </c>
      <c r="G7" s="179"/>
      <c r="H7" s="35"/>
      <c r="J7" s="180" t="s">
        <v>30</v>
      </c>
      <c r="K7" s="181"/>
      <c r="L7" s="35"/>
    </row>
    <row r="8" spans="1:12" x14ac:dyDescent="0.25">
      <c r="A8" s="47" t="s">
        <v>14</v>
      </c>
      <c r="B8" s="58">
        <v>3022486</v>
      </c>
      <c r="C8" s="58">
        <v>3112730</v>
      </c>
      <c r="D8" s="77">
        <v>2.9857541110198689</v>
      </c>
      <c r="F8" s="90">
        <v>2673796</v>
      </c>
      <c r="G8" s="58">
        <v>2759921</v>
      </c>
      <c r="H8" s="77">
        <v>3.2210759534384823</v>
      </c>
      <c r="J8" s="90">
        <v>348690</v>
      </c>
      <c r="K8" s="58">
        <v>352809</v>
      </c>
      <c r="L8" s="77">
        <v>1.1812784995268004</v>
      </c>
    </row>
    <row r="9" spans="1:12" x14ac:dyDescent="0.25">
      <c r="A9" s="47" t="s">
        <v>15</v>
      </c>
      <c r="B9" s="58">
        <v>111950</v>
      </c>
      <c r="C9" s="58">
        <v>104383</v>
      </c>
      <c r="D9" s="77">
        <v>-6.7592675301473868</v>
      </c>
      <c r="F9" s="90">
        <v>25651</v>
      </c>
      <c r="G9" s="58">
        <v>19244</v>
      </c>
      <c r="H9" s="77">
        <v>-24.977583719932944</v>
      </c>
      <c r="J9" s="90">
        <v>86299</v>
      </c>
      <c r="K9" s="58">
        <v>85139</v>
      </c>
      <c r="L9" s="77">
        <v>-1.3441638952942676</v>
      </c>
    </row>
    <row r="10" spans="1:12" x14ac:dyDescent="0.25">
      <c r="A10" s="47" t="s">
        <v>16</v>
      </c>
      <c r="B10" s="58">
        <v>294021</v>
      </c>
      <c r="C10" s="58">
        <v>300863</v>
      </c>
      <c r="D10" s="77">
        <v>2.3270446668775358</v>
      </c>
      <c r="F10" s="90">
        <v>288948</v>
      </c>
      <c r="G10" s="58">
        <v>295915</v>
      </c>
      <c r="H10" s="77">
        <v>2.4111604856237108</v>
      </c>
      <c r="J10" s="90">
        <v>5073</v>
      </c>
      <c r="K10" s="58">
        <v>4948</v>
      </c>
      <c r="L10" s="77">
        <v>-2.4640252316183719</v>
      </c>
    </row>
    <row r="11" spans="1:12" x14ac:dyDescent="0.25">
      <c r="A11" s="47" t="s">
        <v>17</v>
      </c>
      <c r="B11" s="58">
        <v>407817</v>
      </c>
      <c r="C11" s="58">
        <v>412462</v>
      </c>
      <c r="D11" s="77">
        <v>1.138991263238168</v>
      </c>
      <c r="F11" s="90">
        <v>77237</v>
      </c>
      <c r="G11" s="58">
        <v>79317</v>
      </c>
      <c r="H11" s="77">
        <v>2.6930098268964358</v>
      </c>
      <c r="J11" s="90">
        <v>330580</v>
      </c>
      <c r="K11" s="58">
        <v>333145</v>
      </c>
      <c r="L11" s="77">
        <v>0.7759090084094622</v>
      </c>
    </row>
    <row r="12" spans="1:12" x14ac:dyDescent="0.25">
      <c r="A12" s="46" t="s">
        <v>4</v>
      </c>
      <c r="B12" s="59">
        <v>4268252</v>
      </c>
      <c r="C12" s="59">
        <v>4363640</v>
      </c>
      <c r="D12" s="78">
        <v>2.2348258725117449</v>
      </c>
      <c r="F12" s="91">
        <v>3430638</v>
      </c>
      <c r="G12" s="59">
        <v>3523395</v>
      </c>
      <c r="H12" s="78">
        <v>2.7037827949203619</v>
      </c>
      <c r="J12" s="91">
        <v>837614</v>
      </c>
      <c r="K12" s="59">
        <v>840245</v>
      </c>
      <c r="L12" s="78">
        <v>0.31410649774239685</v>
      </c>
    </row>
    <row r="13" spans="1:12" x14ac:dyDescent="0.25">
      <c r="A13" s="47"/>
      <c r="B13" s="59"/>
      <c r="C13" s="39"/>
      <c r="D13" s="38"/>
      <c r="F13" s="91"/>
      <c r="G13" s="102"/>
      <c r="H13" s="76"/>
      <c r="J13" s="91"/>
      <c r="K13" s="39"/>
      <c r="L13" s="38"/>
    </row>
    <row r="14" spans="1:12" x14ac:dyDescent="0.25">
      <c r="A14" s="46" t="s">
        <v>18</v>
      </c>
      <c r="B14" s="59"/>
      <c r="C14" s="39"/>
      <c r="D14" s="38"/>
      <c r="F14" s="91"/>
      <c r="G14" s="102"/>
      <c r="H14" s="76"/>
      <c r="J14" s="91"/>
      <c r="K14" s="39"/>
      <c r="L14" s="38"/>
    </row>
    <row r="15" spans="1:12" x14ac:dyDescent="0.25">
      <c r="A15" s="47" t="s">
        <v>14</v>
      </c>
      <c r="B15" s="58">
        <v>3012220</v>
      </c>
      <c r="C15" s="58">
        <v>3098706</v>
      </c>
      <c r="D15" s="77">
        <v>2.8711714283817251</v>
      </c>
      <c r="F15" s="90">
        <v>2662516</v>
      </c>
      <c r="G15" s="58">
        <v>2744743</v>
      </c>
      <c r="H15" s="77">
        <v>3.0883194692538938</v>
      </c>
      <c r="J15" s="90">
        <v>349704</v>
      </c>
      <c r="K15" s="58">
        <v>353963</v>
      </c>
      <c r="L15" s="77">
        <v>1.2178871273991718</v>
      </c>
    </row>
    <row r="16" spans="1:12" x14ac:dyDescent="0.25">
      <c r="A16" s="47" t="s">
        <v>15</v>
      </c>
      <c r="B16" s="58">
        <v>73960</v>
      </c>
      <c r="C16" s="58">
        <v>71199</v>
      </c>
      <c r="D16" s="77">
        <v>-3.733098972417523</v>
      </c>
      <c r="F16" s="90">
        <v>5768</v>
      </c>
      <c r="G16" s="58">
        <v>4295</v>
      </c>
      <c r="H16" s="77">
        <v>-25.537447988904301</v>
      </c>
      <c r="J16" s="90">
        <v>68192</v>
      </c>
      <c r="K16" s="58">
        <v>66904</v>
      </c>
      <c r="L16" s="77">
        <v>-1.8887846081651807</v>
      </c>
    </row>
    <row r="17" spans="1:12" x14ac:dyDescent="0.25">
      <c r="A17" s="47" t="s">
        <v>16</v>
      </c>
      <c r="B17" s="58">
        <v>287531</v>
      </c>
      <c r="C17" s="58">
        <v>294167</v>
      </c>
      <c r="D17" s="77">
        <v>2.3079250585154298</v>
      </c>
      <c r="F17" s="90">
        <v>282988</v>
      </c>
      <c r="G17" s="58">
        <v>289726</v>
      </c>
      <c r="H17" s="77">
        <v>2.3810196898808429</v>
      </c>
      <c r="J17" s="90">
        <v>4543</v>
      </c>
      <c r="K17" s="58">
        <v>4441</v>
      </c>
      <c r="L17" s="77">
        <v>-2.2452124147039401</v>
      </c>
    </row>
    <row r="18" spans="1:12" x14ac:dyDescent="0.25">
      <c r="A18" s="47" t="s">
        <v>17</v>
      </c>
      <c r="B18" s="58">
        <v>378107</v>
      </c>
      <c r="C18" s="58">
        <v>376986</v>
      </c>
      <c r="D18" s="77">
        <v>-0.29647692319898866</v>
      </c>
      <c r="F18" s="90">
        <v>74941</v>
      </c>
      <c r="G18" s="58">
        <v>77077</v>
      </c>
      <c r="H18" s="77">
        <v>2.8502421905232116</v>
      </c>
      <c r="J18" s="90">
        <v>303166</v>
      </c>
      <c r="K18" s="58">
        <v>299909</v>
      </c>
      <c r="L18" s="77">
        <v>-1.0743289155116338</v>
      </c>
    </row>
    <row r="19" spans="1:12" x14ac:dyDescent="0.25">
      <c r="A19" s="46" t="s">
        <v>4</v>
      </c>
      <c r="B19" s="59">
        <v>3956212</v>
      </c>
      <c r="C19" s="59">
        <v>4043710</v>
      </c>
      <c r="D19" s="78">
        <v>2.2116610535532475</v>
      </c>
      <c r="F19" s="91">
        <v>3197645</v>
      </c>
      <c r="G19" s="59">
        <v>3288975</v>
      </c>
      <c r="H19" s="78">
        <v>2.8561644585312003</v>
      </c>
      <c r="J19" s="91">
        <v>758567</v>
      </c>
      <c r="K19" s="59">
        <v>754735</v>
      </c>
      <c r="L19" s="78">
        <v>-0.50516302449223338</v>
      </c>
    </row>
    <row r="20" spans="1:12" x14ac:dyDescent="0.25">
      <c r="A20" s="46"/>
      <c r="B20" s="58"/>
      <c r="C20" s="27"/>
      <c r="D20" s="35"/>
      <c r="F20" s="91"/>
      <c r="G20" s="102"/>
      <c r="H20" s="76"/>
      <c r="J20" s="90"/>
      <c r="K20" s="27"/>
      <c r="L20" s="35"/>
    </row>
    <row r="21" spans="1:12" x14ac:dyDescent="0.25">
      <c r="A21" s="46" t="s">
        <v>96</v>
      </c>
      <c r="B21" s="59"/>
      <c r="C21" s="39"/>
      <c r="D21" s="38"/>
      <c r="F21" s="91"/>
      <c r="G21" s="102"/>
      <c r="H21" s="76"/>
      <c r="J21" s="178" t="s">
        <v>31</v>
      </c>
      <c r="K21" s="179"/>
      <c r="L21" s="38"/>
    </row>
    <row r="22" spans="1:12" x14ac:dyDescent="0.25">
      <c r="A22" s="47" t="s">
        <v>19</v>
      </c>
      <c r="B22" s="58"/>
      <c r="C22" s="58"/>
      <c r="D22" s="77"/>
      <c r="F22" s="90">
        <v>2090160</v>
      </c>
      <c r="G22" s="58">
        <v>2154755</v>
      </c>
      <c r="H22" s="77">
        <v>3.0904332682665441</v>
      </c>
      <c r="J22" s="90"/>
      <c r="K22" s="58"/>
      <c r="L22" s="77"/>
    </row>
    <row r="23" spans="1:12" x14ac:dyDescent="0.25">
      <c r="A23" s="47" t="s">
        <v>20</v>
      </c>
      <c r="B23" s="58"/>
      <c r="C23" s="58"/>
      <c r="D23" s="77"/>
      <c r="F23" s="90">
        <v>1313947</v>
      </c>
      <c r="G23" s="58">
        <v>1315324</v>
      </c>
      <c r="H23" s="77">
        <v>0.10479874759027571</v>
      </c>
      <c r="J23" s="90"/>
      <c r="K23" s="58"/>
      <c r="L23" s="77"/>
    </row>
    <row r="24" spans="1:12" x14ac:dyDescent="0.25">
      <c r="A24" s="47" t="s">
        <v>21</v>
      </c>
      <c r="B24" s="58"/>
      <c r="C24" s="58"/>
      <c r="D24" s="77"/>
      <c r="F24" s="90">
        <v>581149</v>
      </c>
      <c r="G24" s="58">
        <v>589525</v>
      </c>
      <c r="H24" s="77">
        <v>1.4412827003057735</v>
      </c>
      <c r="J24" s="90"/>
      <c r="K24" s="58"/>
      <c r="L24" s="77"/>
    </row>
    <row r="25" spans="1:12" x14ac:dyDescent="0.25">
      <c r="A25" s="47" t="s">
        <v>98</v>
      </c>
      <c r="B25" s="58"/>
      <c r="C25" s="58"/>
      <c r="D25" s="77"/>
      <c r="F25" s="90"/>
      <c r="G25" s="58"/>
      <c r="H25" s="77"/>
      <c r="J25" s="90">
        <v>0</v>
      </c>
      <c r="K25" s="58">
        <v>0</v>
      </c>
      <c r="L25" s="77">
        <v>0</v>
      </c>
    </row>
    <row r="26" spans="1:12" x14ac:dyDescent="0.25">
      <c r="A26" s="46" t="s">
        <v>104</v>
      </c>
      <c r="B26" s="59"/>
      <c r="C26" s="59"/>
      <c r="D26" s="78"/>
      <c r="F26" s="91">
        <v>3985256</v>
      </c>
      <c r="G26" s="59">
        <v>4059604</v>
      </c>
      <c r="H26" s="78">
        <v>1.8655765150344168</v>
      </c>
      <c r="J26" s="91">
        <v>8864658</v>
      </c>
      <c r="K26" s="59">
        <v>9876532</v>
      </c>
      <c r="L26" s="78">
        <v>11.414698683243053</v>
      </c>
    </row>
    <row r="27" spans="1:12" x14ac:dyDescent="0.25">
      <c r="A27" s="46"/>
      <c r="B27" s="58"/>
      <c r="C27" s="27"/>
      <c r="D27" s="35"/>
      <c r="F27" s="91"/>
      <c r="G27" s="102"/>
      <c r="H27" s="38"/>
      <c r="J27" s="90"/>
      <c r="K27" s="27"/>
      <c r="L27" s="35"/>
    </row>
    <row r="28" spans="1:12" x14ac:dyDescent="0.25">
      <c r="A28" s="46" t="s">
        <v>102</v>
      </c>
      <c r="B28" s="183" t="s">
        <v>32</v>
      </c>
      <c r="C28" s="179"/>
      <c r="D28" s="38"/>
      <c r="F28" s="178" t="s">
        <v>32</v>
      </c>
      <c r="G28" s="179"/>
      <c r="H28" s="38"/>
      <c r="J28" s="178" t="s">
        <v>32</v>
      </c>
      <c r="K28" s="179"/>
      <c r="L28" s="38"/>
    </row>
    <row r="29" spans="1:12" x14ac:dyDescent="0.25">
      <c r="A29" s="47" t="s">
        <v>99</v>
      </c>
      <c r="B29" s="58">
        <v>598997</v>
      </c>
      <c r="C29" s="58">
        <v>606751</v>
      </c>
      <c r="D29" s="77">
        <v>1.2944973013220433</v>
      </c>
      <c r="F29" s="90">
        <v>593413</v>
      </c>
      <c r="G29" s="58">
        <v>600539</v>
      </c>
      <c r="H29" s="77">
        <v>1.2008499982305747</v>
      </c>
      <c r="J29" s="90">
        <v>5584</v>
      </c>
      <c r="K29" s="58">
        <v>6212</v>
      </c>
      <c r="L29" s="77">
        <v>11.246418338108883</v>
      </c>
    </row>
    <row r="30" spans="1:12" x14ac:dyDescent="0.25">
      <c r="A30" s="47" t="s">
        <v>54</v>
      </c>
      <c r="B30" s="58">
        <v>5068562</v>
      </c>
      <c r="C30" s="58">
        <v>5289075</v>
      </c>
      <c r="D30" s="77">
        <v>4.3506027942442058</v>
      </c>
      <c r="F30" s="90">
        <v>1437828</v>
      </c>
      <c r="G30" s="58">
        <v>1429088</v>
      </c>
      <c r="H30" s="77">
        <v>-0.6078613019081559</v>
      </c>
      <c r="J30" s="90">
        <v>3630734</v>
      </c>
      <c r="K30" s="58">
        <v>3859987</v>
      </c>
      <c r="L30" s="77">
        <v>6.3142328796326028</v>
      </c>
    </row>
    <row r="31" spans="1:12" x14ac:dyDescent="0.25">
      <c r="A31" s="47" t="s">
        <v>55</v>
      </c>
      <c r="B31" s="58">
        <v>1730858</v>
      </c>
      <c r="C31" s="58">
        <v>1808905</v>
      </c>
      <c r="D31" s="77">
        <v>4.5091509528800167</v>
      </c>
      <c r="F31" s="90"/>
      <c r="G31" s="58"/>
      <c r="H31" s="77"/>
      <c r="J31" s="90">
        <v>1730858</v>
      </c>
      <c r="K31" s="58">
        <v>1808905</v>
      </c>
      <c r="L31" s="77">
        <v>4.5091509528800167</v>
      </c>
    </row>
    <row r="32" spans="1:12" x14ac:dyDescent="0.25">
      <c r="A32" s="47" t="s">
        <v>100</v>
      </c>
      <c r="B32" s="58">
        <v>503810</v>
      </c>
      <c r="C32" s="58">
        <v>528096</v>
      </c>
      <c r="D32" s="77">
        <v>4.8204680335840893</v>
      </c>
      <c r="F32" s="90">
        <v>45243</v>
      </c>
      <c r="G32" s="58">
        <v>47187</v>
      </c>
      <c r="H32" s="77">
        <v>4.2967972946091111</v>
      </c>
      <c r="J32" s="90">
        <v>458567</v>
      </c>
      <c r="K32" s="58">
        <v>480909</v>
      </c>
      <c r="L32" s="77">
        <v>4.8721342791783968</v>
      </c>
    </row>
    <row r="33" spans="1:12" x14ac:dyDescent="0.25">
      <c r="A33" s="47" t="s">
        <v>101</v>
      </c>
      <c r="B33" s="58">
        <v>381268</v>
      </c>
      <c r="C33" s="58">
        <v>425288</v>
      </c>
      <c r="D33" s="77">
        <v>11.545684400474206</v>
      </c>
      <c r="F33" s="90">
        <v>361756</v>
      </c>
      <c r="G33" s="58">
        <v>387727</v>
      </c>
      <c r="H33" s="77">
        <v>7.1791483762536075</v>
      </c>
      <c r="J33" s="90">
        <v>19512</v>
      </c>
      <c r="K33" s="58">
        <v>37561</v>
      </c>
      <c r="L33" s="77">
        <v>92.502050020500207</v>
      </c>
    </row>
    <row r="34" spans="1:12" x14ac:dyDescent="0.25">
      <c r="A34" s="47" t="s">
        <v>91</v>
      </c>
      <c r="B34" s="58">
        <v>2284930</v>
      </c>
      <c r="C34" s="58">
        <v>2107682</v>
      </c>
      <c r="D34" s="77">
        <v>-7.7572617104243893</v>
      </c>
      <c r="F34" s="90">
        <v>79078</v>
      </c>
      <c r="G34" s="58">
        <v>13868</v>
      </c>
      <c r="H34" s="77">
        <v>-82.462884746705782</v>
      </c>
      <c r="J34" s="90">
        <v>2205852</v>
      </c>
      <c r="K34" s="58">
        <v>2093814</v>
      </c>
      <c r="L34" s="77">
        <v>-5.0791258887722295</v>
      </c>
    </row>
    <row r="35" spans="1:12" x14ac:dyDescent="0.25">
      <c r="A35" s="46" t="s">
        <v>89</v>
      </c>
      <c r="B35" s="59">
        <v>10568425</v>
      </c>
      <c r="C35" s="59">
        <v>10765797</v>
      </c>
      <c r="D35" s="78">
        <v>1.8675630474739613</v>
      </c>
      <c r="F35" s="91">
        <v>2517318</v>
      </c>
      <c r="G35" s="59">
        <v>2478409</v>
      </c>
      <c r="H35" s="78">
        <v>-1.5456529528649141</v>
      </c>
      <c r="J35" s="91">
        <v>8051107</v>
      </c>
      <c r="K35" s="59">
        <v>8287388</v>
      </c>
      <c r="L35" s="78">
        <v>2.9347641262251267</v>
      </c>
    </row>
    <row r="36" spans="1:12" x14ac:dyDescent="0.25">
      <c r="A36" s="46"/>
      <c r="B36" s="59"/>
      <c r="C36" s="39"/>
      <c r="D36" s="38"/>
      <c r="F36" s="91"/>
      <c r="G36" s="102"/>
      <c r="H36" s="38"/>
      <c r="J36" s="91"/>
      <c r="K36" s="39"/>
      <c r="L36" s="38"/>
    </row>
    <row r="37" spans="1:12" x14ac:dyDescent="0.25">
      <c r="A37" s="46" t="s">
        <v>103</v>
      </c>
      <c r="B37" s="183" t="s">
        <v>90</v>
      </c>
      <c r="C37" s="179"/>
      <c r="D37" s="38"/>
      <c r="F37" s="178" t="s">
        <v>90</v>
      </c>
      <c r="G37" s="179"/>
      <c r="H37" s="38"/>
      <c r="J37" s="178" t="s">
        <v>90</v>
      </c>
      <c r="K37" s="179"/>
      <c r="L37" s="38"/>
    </row>
    <row r="38" spans="1:12" x14ac:dyDescent="0.25">
      <c r="A38" s="47" t="s">
        <v>25</v>
      </c>
      <c r="B38" s="58">
        <v>326532</v>
      </c>
      <c r="C38" s="58">
        <v>326740</v>
      </c>
      <c r="D38" s="77">
        <v>6.3699729276150571E-2</v>
      </c>
      <c r="F38" s="90">
        <v>326532</v>
      </c>
      <c r="G38" s="58">
        <v>326740</v>
      </c>
      <c r="H38" s="77">
        <v>6.3699729276150571E-2</v>
      </c>
      <c r="J38" s="90"/>
      <c r="K38" s="58"/>
      <c r="L38" s="77"/>
    </row>
    <row r="39" spans="1:12" x14ac:dyDescent="0.25">
      <c r="A39" s="47" t="s">
        <v>97</v>
      </c>
      <c r="B39" s="58">
        <v>197757</v>
      </c>
      <c r="C39" s="58">
        <v>213315</v>
      </c>
      <c r="D39" s="77">
        <v>7.8672309956158317</v>
      </c>
      <c r="F39" s="90">
        <v>173868</v>
      </c>
      <c r="G39" s="58">
        <v>190013</v>
      </c>
      <c r="H39" s="77">
        <v>9.2857800170244094</v>
      </c>
      <c r="J39" s="90">
        <v>23889</v>
      </c>
      <c r="K39" s="58">
        <v>23302</v>
      </c>
      <c r="L39" s="77">
        <v>-2.4571978734982629</v>
      </c>
    </row>
    <row r="40" spans="1:12" x14ac:dyDescent="0.25">
      <c r="A40" s="47" t="s">
        <v>92</v>
      </c>
      <c r="B40" s="58">
        <v>0</v>
      </c>
      <c r="C40" s="58">
        <v>0</v>
      </c>
      <c r="D40" s="77">
        <v>0</v>
      </c>
      <c r="F40" s="90">
        <v>0</v>
      </c>
      <c r="G40" s="58">
        <v>0</v>
      </c>
      <c r="H40" s="77">
        <v>0</v>
      </c>
      <c r="J40" s="90"/>
      <c r="K40" s="58"/>
      <c r="L40" s="77"/>
    </row>
    <row r="41" spans="1:12" x14ac:dyDescent="0.25">
      <c r="A41" s="47" t="s">
        <v>26</v>
      </c>
      <c r="B41" s="58">
        <v>4043135</v>
      </c>
      <c r="C41" s="58">
        <v>3839465</v>
      </c>
      <c r="D41" s="77">
        <v>-5.0374276396904873</v>
      </c>
      <c r="F41" s="90">
        <v>4043135</v>
      </c>
      <c r="G41" s="58">
        <v>3839465</v>
      </c>
      <c r="H41" s="77">
        <v>-5.0374276396904873</v>
      </c>
      <c r="J41" s="90"/>
      <c r="K41" s="58"/>
      <c r="L41" s="77"/>
    </row>
    <row r="42" spans="1:12" x14ac:dyDescent="0.25">
      <c r="A42" s="47" t="s">
        <v>27</v>
      </c>
      <c r="B42" s="58">
        <v>273478</v>
      </c>
      <c r="C42" s="58">
        <v>279019</v>
      </c>
      <c r="D42" s="77">
        <v>2.0261227594175764</v>
      </c>
      <c r="F42" s="90"/>
      <c r="G42" s="58"/>
      <c r="H42" s="77"/>
      <c r="J42" s="90">
        <v>273478</v>
      </c>
      <c r="K42" s="58">
        <v>279019</v>
      </c>
      <c r="L42" s="77">
        <v>2.0261227594175764</v>
      </c>
    </row>
    <row r="43" spans="1:12" x14ac:dyDescent="0.25">
      <c r="A43" s="47" t="s">
        <v>88</v>
      </c>
      <c r="B43" s="58">
        <v>3022</v>
      </c>
      <c r="C43" s="58">
        <v>418</v>
      </c>
      <c r="D43" s="77">
        <v>-86.168100595632026</v>
      </c>
      <c r="F43" s="90"/>
      <c r="G43" s="58"/>
      <c r="H43" s="35"/>
      <c r="J43" s="90">
        <v>3022</v>
      </c>
      <c r="K43" s="58">
        <v>418</v>
      </c>
      <c r="L43" s="77">
        <v>-86.168100595632026</v>
      </c>
    </row>
    <row r="44" spans="1:12" x14ac:dyDescent="0.25">
      <c r="A44" s="47" t="s">
        <v>28</v>
      </c>
      <c r="B44" s="58"/>
      <c r="C44" s="58"/>
      <c r="D44" s="77"/>
      <c r="F44" s="90"/>
      <c r="G44" s="58"/>
      <c r="H44" s="35"/>
      <c r="J44" s="90"/>
      <c r="K44" s="58"/>
      <c r="L44" s="77"/>
    </row>
    <row r="45" spans="1:12" x14ac:dyDescent="0.25">
      <c r="A45" s="47" t="s">
        <v>29</v>
      </c>
      <c r="B45" s="58"/>
      <c r="C45" s="58"/>
      <c r="D45" s="77"/>
      <c r="F45" s="90"/>
      <c r="G45" s="103"/>
      <c r="H45" s="35"/>
      <c r="J45" s="90"/>
      <c r="K45" s="58"/>
      <c r="L45" s="77"/>
    </row>
    <row r="46" spans="1:12" ht="13.8" thickBot="1" x14ac:dyDescent="0.3">
      <c r="A46" s="75" t="s">
        <v>35</v>
      </c>
      <c r="B46" s="60">
        <v>4843924</v>
      </c>
      <c r="C46" s="60">
        <v>4658957</v>
      </c>
      <c r="D46" s="86">
        <v>-3.8185363767061582</v>
      </c>
      <c r="F46" s="92">
        <v>4543535</v>
      </c>
      <c r="G46" s="60">
        <v>4356218</v>
      </c>
      <c r="H46" s="85">
        <v>-4.1227150225540239</v>
      </c>
      <c r="J46" s="92">
        <v>300389</v>
      </c>
      <c r="K46" s="60">
        <v>302739</v>
      </c>
      <c r="L46" s="85">
        <v>0.78231892645869194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61" t="str">
        <f>+Innhold!B54</f>
        <v>Finans Norge / Skadestatistikk</v>
      </c>
      <c r="B55" s="62"/>
      <c r="C55" s="62"/>
      <c r="D55" s="62"/>
      <c r="E55" s="62"/>
      <c r="L55" s="174">
        <f>Innhold!H20</f>
        <v>6</v>
      </c>
    </row>
    <row r="56" spans="1:12" ht="12.75" customHeight="1" x14ac:dyDescent="0.25">
      <c r="A56" s="26" t="str">
        <f>+Innhold!B55</f>
        <v>Premiestatistikk skadeforsikring 4. kvartal 2017</v>
      </c>
      <c r="L56" s="172"/>
    </row>
    <row r="63" spans="1:12" ht="12.75" customHeight="1" x14ac:dyDescent="0.25"/>
    <row r="64" spans="1:12" ht="12.75" customHeight="1" x14ac:dyDescent="0.25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33</v>
      </c>
      <c r="B4" s="99"/>
      <c r="C4" s="99"/>
      <c r="D4" s="184" t="s">
        <v>107</v>
      </c>
      <c r="E4" s="184"/>
      <c r="F4" s="99"/>
      <c r="G4" s="99"/>
      <c r="I4" s="184" t="s">
        <v>94</v>
      </c>
      <c r="J4" s="184"/>
      <c r="K4" s="184"/>
      <c r="L4" s="184"/>
      <c r="M4" s="184"/>
      <c r="N4" s="184"/>
      <c r="P4" s="184" t="s">
        <v>95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155</v>
      </c>
      <c r="D6" s="66" t="s">
        <v>156</v>
      </c>
      <c r="E6" s="15" t="s">
        <v>157</v>
      </c>
      <c r="F6" s="15" t="s">
        <v>155</v>
      </c>
      <c r="G6" s="16" t="s">
        <v>156</v>
      </c>
      <c r="I6" s="96" t="s">
        <v>157</v>
      </c>
      <c r="J6" s="15" t="s">
        <v>155</v>
      </c>
      <c r="K6" s="66" t="s">
        <v>156</v>
      </c>
      <c r="L6" s="15" t="s">
        <v>157</v>
      </c>
      <c r="M6" s="15" t="s">
        <v>155</v>
      </c>
      <c r="N6" s="16" t="s">
        <v>156</v>
      </c>
      <c r="P6" s="96" t="s">
        <v>157</v>
      </c>
      <c r="Q6" s="15" t="s">
        <v>155</v>
      </c>
      <c r="R6" s="66" t="s">
        <v>156</v>
      </c>
      <c r="S6" s="15" t="s">
        <v>157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12181433</v>
      </c>
      <c r="C7" s="18">
        <v>11772693</v>
      </c>
      <c r="D7" s="18">
        <v>11948273</v>
      </c>
      <c r="E7" s="81">
        <v>21.858235691627701</v>
      </c>
      <c r="F7" s="82">
        <v>21.20569813210448</v>
      </c>
      <c r="G7" s="80">
        <v>21.074425062146791</v>
      </c>
      <c r="I7" s="97">
        <v>7002508</v>
      </c>
      <c r="J7" s="18">
        <v>6880955</v>
      </c>
      <c r="K7" s="18">
        <v>6976639</v>
      </c>
      <c r="L7" s="81">
        <v>20.00606366597863</v>
      </c>
      <c r="M7" s="82">
        <v>19.260775503066839</v>
      </c>
      <c r="N7" s="80">
        <v>19.044581339706713</v>
      </c>
      <c r="P7" s="97">
        <v>5178925</v>
      </c>
      <c r="Q7" s="18">
        <v>4891738</v>
      </c>
      <c r="R7" s="18">
        <v>4971634</v>
      </c>
      <c r="S7" s="81">
        <v>24.985970215558858</v>
      </c>
      <c r="T7" s="82">
        <v>24.716450446774274</v>
      </c>
      <c r="U7" s="80">
        <v>24.780842619647522</v>
      </c>
    </row>
    <row r="8" spans="1:21" x14ac:dyDescent="0.25">
      <c r="A8" s="17" t="s">
        <v>158</v>
      </c>
      <c r="B8" s="18">
        <v>1695129</v>
      </c>
      <c r="C8" s="18">
        <v>1747714</v>
      </c>
      <c r="D8" s="18">
        <v>1737865</v>
      </c>
      <c r="E8" s="81">
        <v>3.0417217095651368</v>
      </c>
      <c r="F8" s="82">
        <v>3.1480898639973751</v>
      </c>
      <c r="G8" s="80">
        <v>3.0652551804455532</v>
      </c>
      <c r="I8" s="97">
        <v>1320329</v>
      </c>
      <c r="J8" s="18">
        <v>1362489</v>
      </c>
      <c r="K8" s="18">
        <v>1348929</v>
      </c>
      <c r="L8" s="81">
        <v>3.7721607792576455</v>
      </c>
      <c r="M8" s="82">
        <v>3.8138012462511433</v>
      </c>
      <c r="N8" s="80">
        <v>3.6822584717353499</v>
      </c>
      <c r="P8" s="97">
        <v>374800</v>
      </c>
      <c r="Q8" s="18">
        <v>385225</v>
      </c>
      <c r="R8" s="18">
        <v>388936</v>
      </c>
      <c r="S8" s="81">
        <v>1.8082404431018908</v>
      </c>
      <c r="T8" s="82">
        <v>1.946423668511809</v>
      </c>
      <c r="U8" s="80">
        <v>1.9386306001437814</v>
      </c>
    </row>
    <row r="9" spans="1:21" x14ac:dyDescent="0.25">
      <c r="A9" s="17" t="s">
        <v>84</v>
      </c>
      <c r="B9" s="18">
        <v>14073788</v>
      </c>
      <c r="C9" s="18">
        <v>14223690</v>
      </c>
      <c r="D9" s="18">
        <v>14361785</v>
      </c>
      <c r="E9" s="81">
        <v>25.253857668305663</v>
      </c>
      <c r="F9" s="82">
        <v>25.620584556535462</v>
      </c>
      <c r="G9" s="80">
        <v>25.331389878785316</v>
      </c>
      <c r="I9" s="97">
        <v>8302421</v>
      </c>
      <c r="J9" s="18">
        <v>8738015</v>
      </c>
      <c r="K9" s="18">
        <v>8679490</v>
      </c>
      <c r="L9" s="81">
        <v>23.719896229716259</v>
      </c>
      <c r="M9" s="82">
        <v>24.458951592828406</v>
      </c>
      <c r="N9" s="80">
        <v>23.692963516124461</v>
      </c>
      <c r="P9" s="97">
        <v>5771367</v>
      </c>
      <c r="Q9" s="18">
        <v>5485675</v>
      </c>
      <c r="R9" s="18">
        <v>5682295</v>
      </c>
      <c r="S9" s="81">
        <v>27.844234848942449</v>
      </c>
      <c r="T9" s="82">
        <v>27.717431780812561</v>
      </c>
      <c r="U9" s="80">
        <v>28.323094200701423</v>
      </c>
    </row>
    <row r="10" spans="1:21" x14ac:dyDescent="0.25">
      <c r="A10" s="17" t="s">
        <v>86</v>
      </c>
      <c r="B10" s="18">
        <v>7474327</v>
      </c>
      <c r="C10" s="18">
        <v>7414084</v>
      </c>
      <c r="D10" s="18">
        <v>7343031</v>
      </c>
      <c r="E10" s="81">
        <v>13.411854024259428</v>
      </c>
      <c r="F10" s="82">
        <v>13.354703739413379</v>
      </c>
      <c r="G10" s="80">
        <v>12.951675655429099</v>
      </c>
      <c r="I10" s="97">
        <v>4580310</v>
      </c>
      <c r="J10" s="18">
        <v>4547764</v>
      </c>
      <c r="K10" s="18">
        <v>4592921</v>
      </c>
      <c r="L10" s="81">
        <v>13.08587915499969</v>
      </c>
      <c r="M10" s="82">
        <v>12.729840762645484</v>
      </c>
      <c r="N10" s="80">
        <v>12.537592610331007</v>
      </c>
      <c r="P10" s="97">
        <v>2894017</v>
      </c>
      <c r="Q10" s="18">
        <v>2866320</v>
      </c>
      <c r="R10" s="18">
        <v>2750110</v>
      </c>
      <c r="S10" s="81">
        <v>13.96232279195412</v>
      </c>
      <c r="T10" s="82">
        <v>14.482635056210704</v>
      </c>
      <c r="U10" s="80">
        <v>13.707775571717235</v>
      </c>
    </row>
    <row r="11" spans="1:21" x14ac:dyDescent="0.25">
      <c r="A11" s="17" t="s">
        <v>159</v>
      </c>
      <c r="B11" s="18">
        <v>5545834</v>
      </c>
      <c r="C11" s="18">
        <v>5661004</v>
      </c>
      <c r="D11" s="18">
        <v>5922035</v>
      </c>
      <c r="E11" s="81">
        <v>9.9513863991734333</v>
      </c>
      <c r="F11" s="82">
        <v>10.196948306444073</v>
      </c>
      <c r="G11" s="80">
        <v>10.445315638746326</v>
      </c>
      <c r="I11" s="97">
        <v>4673190</v>
      </c>
      <c r="J11" s="18">
        <v>4787986</v>
      </c>
      <c r="K11" s="18">
        <v>5047318</v>
      </c>
      <c r="L11" s="81">
        <v>13.351235966201633</v>
      </c>
      <c r="M11" s="82">
        <v>13.402256439378979</v>
      </c>
      <c r="N11" s="80">
        <v>13.77798940125264</v>
      </c>
      <c r="P11" s="97">
        <v>872644</v>
      </c>
      <c r="Q11" s="18">
        <v>873018</v>
      </c>
      <c r="R11" s="18">
        <v>874717</v>
      </c>
      <c r="S11" s="81">
        <v>4.2101125219589282</v>
      </c>
      <c r="T11" s="82">
        <v>4.4110919546676426</v>
      </c>
      <c r="U11" s="80">
        <v>4.3599799007188018</v>
      </c>
    </row>
    <row r="12" spans="1:21" x14ac:dyDescent="0.25">
      <c r="A12" s="17" t="s">
        <v>160</v>
      </c>
      <c r="B12" s="18">
        <v>741776</v>
      </c>
      <c r="C12" s="18">
        <v>762898</v>
      </c>
      <c r="D12" s="18">
        <v>813769</v>
      </c>
      <c r="E12" s="81">
        <v>1.3310350792384467</v>
      </c>
      <c r="F12" s="82">
        <v>1.374178762122332</v>
      </c>
      <c r="G12" s="80">
        <v>1.43532992662606</v>
      </c>
      <c r="I12" s="97">
        <v>737585</v>
      </c>
      <c r="J12" s="18">
        <v>758471</v>
      </c>
      <c r="K12" s="18">
        <v>809411</v>
      </c>
      <c r="L12" s="81">
        <v>2.1072696338327419</v>
      </c>
      <c r="M12" s="82">
        <v>2.1230686229726263</v>
      </c>
      <c r="N12" s="80">
        <v>2.2095013984173972</v>
      </c>
      <c r="P12" s="97">
        <v>4191</v>
      </c>
      <c r="Q12" s="18">
        <v>4427</v>
      </c>
      <c r="R12" s="18">
        <v>4358</v>
      </c>
      <c r="S12" s="81">
        <v>2.0219679020917886E-2</v>
      </c>
      <c r="T12" s="82">
        <v>2.2368271998187497E-2</v>
      </c>
      <c r="U12" s="80">
        <v>2.1722216908248656E-2</v>
      </c>
    </row>
    <row r="13" spans="1:21" x14ac:dyDescent="0.25">
      <c r="A13" s="17" t="s">
        <v>161</v>
      </c>
      <c r="B13" s="18">
        <v>1818777</v>
      </c>
      <c r="C13" s="18">
        <v>1644544</v>
      </c>
      <c r="D13" s="18">
        <v>1650567</v>
      </c>
      <c r="E13" s="81">
        <v>3.2635943847092173</v>
      </c>
      <c r="F13" s="82">
        <v>2.9622537196004033</v>
      </c>
      <c r="G13" s="80">
        <v>2.9112785213019858</v>
      </c>
      <c r="I13" s="97">
        <v>913276</v>
      </c>
      <c r="J13" s="18">
        <v>757319</v>
      </c>
      <c r="K13" s="18">
        <v>753080</v>
      </c>
      <c r="L13" s="81">
        <v>2.6092162694580709</v>
      </c>
      <c r="M13" s="82">
        <v>2.1198440104908514</v>
      </c>
      <c r="N13" s="80">
        <v>2.0557310354321521</v>
      </c>
      <c r="P13" s="97">
        <v>905501</v>
      </c>
      <c r="Q13" s="18">
        <v>887225</v>
      </c>
      <c r="R13" s="18">
        <v>897487</v>
      </c>
      <c r="S13" s="81">
        <v>4.3686326826819775</v>
      </c>
      <c r="T13" s="82">
        <v>4.4828755643984417</v>
      </c>
      <c r="U13" s="80">
        <v>4.4734757426189447</v>
      </c>
    </row>
    <row r="14" spans="1:21" x14ac:dyDescent="0.25">
      <c r="A14" s="17" t="s">
        <v>162</v>
      </c>
      <c r="B14" s="18">
        <v>1462668</v>
      </c>
      <c r="C14" s="18">
        <v>1502832</v>
      </c>
      <c r="D14" s="18">
        <v>1652771</v>
      </c>
      <c r="E14" s="81">
        <v>2.6245961277791952</v>
      </c>
      <c r="F14" s="82">
        <v>2.7069933561732085</v>
      </c>
      <c r="G14" s="80">
        <v>2.915165947780856</v>
      </c>
      <c r="I14" s="97">
        <v>523581</v>
      </c>
      <c r="J14" s="18">
        <v>521805</v>
      </c>
      <c r="K14" s="18">
        <v>547289</v>
      </c>
      <c r="L14" s="81">
        <v>1.4958633135866115</v>
      </c>
      <c r="M14" s="82">
        <v>1.4606066979623893</v>
      </c>
      <c r="N14" s="80">
        <v>1.493970073100636</v>
      </c>
      <c r="P14" s="97">
        <v>939087</v>
      </c>
      <c r="Q14" s="18">
        <v>981027</v>
      </c>
      <c r="R14" s="18">
        <v>1105482</v>
      </c>
      <c r="S14" s="81">
        <v>4.5306699386105267</v>
      </c>
      <c r="T14" s="82">
        <v>4.9568282750318247</v>
      </c>
      <c r="U14" s="80">
        <v>5.510215647582501</v>
      </c>
    </row>
    <row r="15" spans="1:21" x14ac:dyDescent="0.25">
      <c r="A15" s="17" t="s">
        <v>163</v>
      </c>
      <c r="B15" s="18">
        <v>947868</v>
      </c>
      <c r="C15" s="18">
        <v>1072574</v>
      </c>
      <c r="D15" s="18">
        <v>1179642</v>
      </c>
      <c r="E15" s="81">
        <v>1.7008444038194657</v>
      </c>
      <c r="F15" s="82">
        <v>1.9319862047149134</v>
      </c>
      <c r="G15" s="80">
        <v>2.0806585963645929</v>
      </c>
      <c r="I15" s="97">
        <v>353857</v>
      </c>
      <c r="J15" s="18">
        <v>433356</v>
      </c>
      <c r="K15" s="18">
        <v>516468</v>
      </c>
      <c r="L15" s="81">
        <v>1.0109643103088493</v>
      </c>
      <c r="M15" s="82">
        <v>1.2130253182744304</v>
      </c>
      <c r="N15" s="80">
        <v>1.4098360020284333</v>
      </c>
      <c r="P15" s="97">
        <v>594011</v>
      </c>
      <c r="Q15" s="18">
        <v>639218</v>
      </c>
      <c r="R15" s="18">
        <v>663174</v>
      </c>
      <c r="S15" s="81">
        <v>2.8658343485789679</v>
      </c>
      <c r="T15" s="82">
        <v>3.2297723266630713</v>
      </c>
      <c r="U15" s="80">
        <v>3.3055551803375156</v>
      </c>
    </row>
    <row r="16" spans="1:21" x14ac:dyDescent="0.25">
      <c r="A16" s="17" t="s">
        <v>164</v>
      </c>
      <c r="B16" s="18">
        <v>2551173</v>
      </c>
      <c r="C16" s="18">
        <v>2684338</v>
      </c>
      <c r="D16" s="18">
        <v>2650754</v>
      </c>
      <c r="E16" s="81">
        <v>4.577798090267124</v>
      </c>
      <c r="F16" s="82">
        <v>4.8351945737935296</v>
      </c>
      <c r="G16" s="80">
        <v>4.6754134703137309</v>
      </c>
      <c r="I16" s="97">
        <v>2076070</v>
      </c>
      <c r="J16" s="18">
        <v>2257432</v>
      </c>
      <c r="K16" s="18">
        <v>2304739</v>
      </c>
      <c r="L16" s="81">
        <v>5.9313018414299918</v>
      </c>
      <c r="M16" s="82">
        <v>6.3188744826029497</v>
      </c>
      <c r="N16" s="80">
        <v>6.2913946604223483</v>
      </c>
      <c r="P16" s="97">
        <v>475103</v>
      </c>
      <c r="Q16" s="18">
        <v>426906</v>
      </c>
      <c r="R16" s="18">
        <v>346015</v>
      </c>
      <c r="S16" s="81">
        <v>2.2921570417263544</v>
      </c>
      <c r="T16" s="82">
        <v>2.1570249662656948</v>
      </c>
      <c r="U16" s="80">
        <v>1.7246931811628403</v>
      </c>
    </row>
    <row r="17" spans="1:21" x14ac:dyDescent="0.25">
      <c r="A17" s="17" t="s">
        <v>165</v>
      </c>
      <c r="B17" s="18">
        <v>114146</v>
      </c>
      <c r="C17" s="18">
        <v>99026</v>
      </c>
      <c r="D17" s="18">
        <v>143009</v>
      </c>
      <c r="E17" s="81">
        <v>0.20482238594232186</v>
      </c>
      <c r="F17" s="82">
        <v>0.17837171692405282</v>
      </c>
      <c r="G17" s="80">
        <v>0.25224000604209079</v>
      </c>
      <c r="I17" s="97">
        <v>114146</v>
      </c>
      <c r="J17" s="18">
        <v>99026</v>
      </c>
      <c r="K17" s="18">
        <v>143009</v>
      </c>
      <c r="L17" s="81">
        <v>0.32611346437830513</v>
      </c>
      <c r="M17" s="82">
        <v>0.27718791286481265</v>
      </c>
      <c r="N17" s="80">
        <v>0.39038088867864851</v>
      </c>
      <c r="P17" s="97">
        <v>0</v>
      </c>
      <c r="Q17" s="18">
        <v>0</v>
      </c>
      <c r="R17" s="18">
        <v>0</v>
      </c>
      <c r="S17" s="81" t="s">
        <v>166</v>
      </c>
      <c r="T17" s="82" t="s">
        <v>166</v>
      </c>
      <c r="U17" s="80" t="s">
        <v>166</v>
      </c>
    </row>
    <row r="18" spans="1:21" x14ac:dyDescent="0.25">
      <c r="A18" s="17" t="s">
        <v>167</v>
      </c>
      <c r="B18" s="18">
        <v>43006</v>
      </c>
      <c r="C18" s="18">
        <v>46742</v>
      </c>
      <c r="D18" s="18">
        <v>40620</v>
      </c>
      <c r="E18" s="81">
        <v>7.7169515618904685E-2</v>
      </c>
      <c r="F18" s="82">
        <v>8.4194562967948583E-2</v>
      </c>
      <c r="G18" s="80">
        <v>7.1645763871013207E-2</v>
      </c>
      <c r="I18" s="97">
        <v>42516</v>
      </c>
      <c r="J18" s="18">
        <v>46074</v>
      </c>
      <c r="K18" s="18">
        <v>39829</v>
      </c>
      <c r="L18" s="81">
        <v>0.12146759458507543</v>
      </c>
      <c r="M18" s="82">
        <v>0.12896770441432934</v>
      </c>
      <c r="N18" s="80">
        <v>0.10872378951801559</v>
      </c>
      <c r="P18" s="97">
        <v>490</v>
      </c>
      <c r="Q18" s="18">
        <v>668</v>
      </c>
      <c r="R18" s="18">
        <v>791</v>
      </c>
      <c r="S18" s="81">
        <v>2.3640283274277652E-3</v>
      </c>
      <c r="T18" s="82">
        <v>3.3751989371559178E-3</v>
      </c>
      <c r="U18" s="80">
        <v>3.9426970111116769E-3</v>
      </c>
    </row>
    <row r="19" spans="1:21" x14ac:dyDescent="0.25">
      <c r="A19" s="17" t="s">
        <v>168</v>
      </c>
      <c r="B19" s="18">
        <v>86412</v>
      </c>
      <c r="C19" s="18">
        <v>95303</v>
      </c>
      <c r="D19" s="18">
        <v>86811</v>
      </c>
      <c r="E19" s="81">
        <v>0.15505678704508188</v>
      </c>
      <c r="F19" s="82">
        <v>0.17166562052403414</v>
      </c>
      <c r="G19" s="80">
        <v>0.15311768605136702</v>
      </c>
      <c r="I19" s="97">
        <v>0</v>
      </c>
      <c r="J19" s="18">
        <v>0</v>
      </c>
      <c r="K19" s="18">
        <v>0</v>
      </c>
      <c r="L19" s="81" t="s">
        <v>166</v>
      </c>
      <c r="M19" s="82" t="s">
        <v>166</v>
      </c>
      <c r="N19" s="80" t="s">
        <v>166</v>
      </c>
      <c r="P19" s="97">
        <v>86412</v>
      </c>
      <c r="Q19" s="18">
        <v>95303</v>
      </c>
      <c r="R19" s="18">
        <v>86811</v>
      </c>
      <c r="S19" s="81">
        <v>0.41689880781568994</v>
      </c>
      <c r="T19" s="82">
        <v>0.4815368028559438</v>
      </c>
      <c r="U19" s="80">
        <v>0.43270476641165079</v>
      </c>
    </row>
    <row r="20" spans="1:21" x14ac:dyDescent="0.25">
      <c r="A20" s="17" t="s">
        <v>169</v>
      </c>
      <c r="B20" s="18">
        <v>2340491</v>
      </c>
      <c r="C20" s="18">
        <v>2418817</v>
      </c>
      <c r="D20" s="18">
        <v>2504855</v>
      </c>
      <c r="E20" s="81">
        <v>4.199752517797652</v>
      </c>
      <c r="F20" s="82">
        <v>4.3569218307826905</v>
      </c>
      <c r="G20" s="80">
        <v>4.4180760674821959</v>
      </c>
      <c r="I20" s="97">
        <v>1658941</v>
      </c>
      <c r="J20" s="18">
        <v>1708787</v>
      </c>
      <c r="K20" s="18">
        <v>1776205</v>
      </c>
      <c r="L20" s="81">
        <v>4.7395703459535143</v>
      </c>
      <c r="M20" s="82">
        <v>4.7831387924436468</v>
      </c>
      <c r="N20" s="80">
        <v>4.8486213201648765</v>
      </c>
      <c r="P20" s="97">
        <v>681550</v>
      </c>
      <c r="Q20" s="18">
        <v>710030</v>
      </c>
      <c r="R20" s="18">
        <v>728650</v>
      </c>
      <c r="S20" s="81">
        <v>3.2881704215477421</v>
      </c>
      <c r="T20" s="82">
        <v>3.5875636247736771</v>
      </c>
      <c r="U20" s="80">
        <v>3.6319167852674124</v>
      </c>
    </row>
    <row r="21" spans="1:21" x14ac:dyDescent="0.25">
      <c r="A21" s="17" t="s">
        <v>170</v>
      </c>
      <c r="B21" s="18">
        <v>14446</v>
      </c>
      <c r="C21" s="18">
        <v>12999</v>
      </c>
      <c r="D21" s="18">
        <v>12134</v>
      </c>
      <c r="E21" s="81">
        <v>2.5921750979646958E-2</v>
      </c>
      <c r="F21" s="82">
        <v>2.3414597664207001E-2</v>
      </c>
      <c r="G21" s="80">
        <v>2.1402011295196314E-2</v>
      </c>
      <c r="I21" s="97">
        <v>0</v>
      </c>
      <c r="J21" s="18">
        <v>0</v>
      </c>
      <c r="K21" s="18">
        <v>0</v>
      </c>
      <c r="L21" s="81" t="s">
        <v>166</v>
      </c>
      <c r="M21" s="82" t="s">
        <v>166</v>
      </c>
      <c r="N21" s="80" t="s">
        <v>166</v>
      </c>
      <c r="P21" s="97">
        <v>14446</v>
      </c>
      <c r="Q21" s="18">
        <v>12999</v>
      </c>
      <c r="R21" s="18">
        <v>12134</v>
      </c>
      <c r="S21" s="81">
        <v>6.9695414730656116E-2</v>
      </c>
      <c r="T21" s="82">
        <v>6.5679956563008651E-2</v>
      </c>
      <c r="U21" s="80">
        <v>6.0481271217230195E-2</v>
      </c>
    </row>
    <row r="22" spans="1:21" x14ac:dyDescent="0.25">
      <c r="A22" s="17" t="s">
        <v>171</v>
      </c>
      <c r="B22" s="18">
        <v>606587</v>
      </c>
      <c r="C22" s="18">
        <v>709163</v>
      </c>
      <c r="D22" s="18">
        <v>673414</v>
      </c>
      <c r="E22" s="81">
        <v>1.0884533546650359</v>
      </c>
      <c r="F22" s="82">
        <v>1.2773879777938326</v>
      </c>
      <c r="G22" s="80">
        <v>1.187771059365694</v>
      </c>
      <c r="I22" s="97">
        <v>466284</v>
      </c>
      <c r="J22" s="18">
        <v>553416</v>
      </c>
      <c r="K22" s="18">
        <v>531437</v>
      </c>
      <c r="L22" s="81">
        <v>1.3321666166503743</v>
      </c>
      <c r="M22" s="82">
        <v>1.5490904003594324</v>
      </c>
      <c r="N22" s="80">
        <v>1.450697846546126</v>
      </c>
      <c r="P22" s="97">
        <v>140303</v>
      </c>
      <c r="Q22" s="18">
        <v>155747</v>
      </c>
      <c r="R22" s="18">
        <v>141977</v>
      </c>
      <c r="S22" s="81">
        <v>0.67689850290428122</v>
      </c>
      <c r="T22" s="82">
        <v>0.78694177973835744</v>
      </c>
      <c r="U22" s="80">
        <v>0.7076767301474115</v>
      </c>
    </row>
    <row r="23" spans="1:21" x14ac:dyDescent="0.25">
      <c r="A23" s="17" t="s">
        <v>172</v>
      </c>
      <c r="B23" s="18">
        <v>462565</v>
      </c>
      <c r="C23" s="18">
        <v>0</v>
      </c>
      <c r="D23" s="18">
        <v>0</v>
      </c>
      <c r="E23" s="81">
        <v>0.83002178747752975</v>
      </c>
      <c r="F23" s="82" t="s">
        <v>166</v>
      </c>
      <c r="G23" s="80" t="s">
        <v>166</v>
      </c>
      <c r="I23" s="97">
        <v>91419</v>
      </c>
      <c r="J23" s="18">
        <v>0</v>
      </c>
      <c r="K23" s="18">
        <v>0</v>
      </c>
      <c r="L23" s="81">
        <v>0.2611827554185015</v>
      </c>
      <c r="M23" s="82" t="s">
        <v>166</v>
      </c>
      <c r="N23" s="80" t="s">
        <v>166</v>
      </c>
      <c r="P23" s="97">
        <v>371146</v>
      </c>
      <c r="Q23" s="18">
        <v>0</v>
      </c>
      <c r="R23" s="18">
        <v>0</v>
      </c>
      <c r="S23" s="81">
        <v>1.7906115461459295</v>
      </c>
      <c r="T23" s="82" t="s">
        <v>166</v>
      </c>
      <c r="U23" s="80" t="s">
        <v>166</v>
      </c>
    </row>
    <row r="24" spans="1:21" x14ac:dyDescent="0.25">
      <c r="A24" s="17" t="s">
        <v>173</v>
      </c>
      <c r="B24" s="18">
        <v>31457</v>
      </c>
      <c r="C24" s="18">
        <v>73775</v>
      </c>
      <c r="D24" s="18">
        <v>78328</v>
      </c>
      <c r="E24" s="81">
        <v>5.644611107342893E-2</v>
      </c>
      <c r="F24" s="82">
        <v>0.13288806390313651</v>
      </c>
      <c r="G24" s="80">
        <v>0.1381553272399981</v>
      </c>
      <c r="I24" s="97">
        <v>0</v>
      </c>
      <c r="J24" s="18">
        <v>0</v>
      </c>
      <c r="K24" s="18">
        <v>0</v>
      </c>
      <c r="L24" s="81" t="s">
        <v>166</v>
      </c>
      <c r="M24" s="82" t="s">
        <v>166</v>
      </c>
      <c r="N24" s="80" t="s">
        <v>166</v>
      </c>
      <c r="P24" s="97">
        <v>31457</v>
      </c>
      <c r="Q24" s="18">
        <v>73775</v>
      </c>
      <c r="R24" s="18">
        <v>78328</v>
      </c>
      <c r="S24" s="81">
        <v>0.15176579407325555</v>
      </c>
      <c r="T24" s="82">
        <v>0.37276242752796085</v>
      </c>
      <c r="U24" s="80">
        <v>0.39042170857946323</v>
      </c>
    </row>
    <row r="25" spans="1:21" x14ac:dyDescent="0.25">
      <c r="A25" s="17" t="s">
        <v>174</v>
      </c>
      <c r="B25" s="18">
        <v>54342</v>
      </c>
      <c r="C25" s="18">
        <v>52301</v>
      </c>
      <c r="D25" s="18">
        <v>29130</v>
      </c>
      <c r="E25" s="81">
        <v>9.7510715197007825E-2</v>
      </c>
      <c r="F25" s="82">
        <v>9.4207775400853178E-2</v>
      </c>
      <c r="G25" s="80">
        <v>5.137964307145778E-2</v>
      </c>
      <c r="I25" s="97">
        <v>0</v>
      </c>
      <c r="J25" s="18">
        <v>0</v>
      </c>
      <c r="K25" s="18">
        <v>0</v>
      </c>
      <c r="L25" s="81" t="s">
        <v>166</v>
      </c>
      <c r="M25" s="82" t="s">
        <v>166</v>
      </c>
      <c r="N25" s="80" t="s">
        <v>166</v>
      </c>
      <c r="P25" s="97">
        <v>54342</v>
      </c>
      <c r="Q25" s="18">
        <v>52301</v>
      </c>
      <c r="R25" s="18">
        <v>29130</v>
      </c>
      <c r="S25" s="81">
        <v>0.26217556605934617</v>
      </c>
      <c r="T25" s="82">
        <v>0.26426089762304139</v>
      </c>
      <c r="U25" s="80">
        <v>0.14519692027014303</v>
      </c>
    </row>
    <row r="26" spans="1:21" x14ac:dyDescent="0.25">
      <c r="A26" s="17" t="s">
        <v>175</v>
      </c>
      <c r="B26" s="18">
        <v>47677</v>
      </c>
      <c r="C26" s="18">
        <v>32207</v>
      </c>
      <c r="D26" s="18">
        <v>27834</v>
      </c>
      <c r="E26" s="81">
        <v>8.5551109058329508E-2</v>
      </c>
      <c r="F26" s="82">
        <v>5.8013227707601735E-2</v>
      </c>
      <c r="G26" s="80">
        <v>4.9093751639236384E-2</v>
      </c>
      <c r="H26"/>
      <c r="I26" s="97">
        <v>36251</v>
      </c>
      <c r="J26" s="18">
        <v>32207</v>
      </c>
      <c r="K26" s="18">
        <v>27834</v>
      </c>
      <c r="L26" s="81">
        <v>0.10356858056504772</v>
      </c>
      <c r="M26" s="82">
        <v>9.0151991493517061E-2</v>
      </c>
      <c r="N26" s="80">
        <v>7.598026456713565E-2</v>
      </c>
      <c r="O26"/>
      <c r="P26" s="97">
        <v>11426</v>
      </c>
      <c r="Q26" s="18">
        <v>0</v>
      </c>
      <c r="R26" s="18">
        <v>0</v>
      </c>
      <c r="S26" s="81">
        <v>5.5125280957529894E-2</v>
      </c>
      <c r="T26" s="82" t="s">
        <v>166</v>
      </c>
      <c r="U26" s="80" t="s">
        <v>166</v>
      </c>
    </row>
    <row r="27" spans="1:21" x14ac:dyDescent="0.25">
      <c r="A27" s="17" t="s">
        <v>176</v>
      </c>
      <c r="B27" s="18">
        <v>1467708</v>
      </c>
      <c r="C27" s="18">
        <v>1614966</v>
      </c>
      <c r="D27" s="18">
        <v>1861598</v>
      </c>
      <c r="E27" s="81">
        <v>2.633639850950829</v>
      </c>
      <c r="F27" s="82">
        <v>2.9089760082601526</v>
      </c>
      <c r="G27" s="80">
        <v>3.2834960790435859</v>
      </c>
      <c r="H27"/>
      <c r="I27" s="97">
        <v>1225468</v>
      </c>
      <c r="J27" s="18">
        <v>1351375</v>
      </c>
      <c r="K27" s="18">
        <v>1576900</v>
      </c>
      <c r="L27" s="81">
        <v>3.5011442798236714</v>
      </c>
      <c r="M27" s="82">
        <v>3.7826915734017952</v>
      </c>
      <c r="N27" s="80">
        <v>4.3045656102578214</v>
      </c>
      <c r="O27"/>
      <c r="P27" s="97">
        <v>242240</v>
      </c>
      <c r="Q27" s="18">
        <v>263591</v>
      </c>
      <c r="R27" s="18">
        <v>284698</v>
      </c>
      <c r="S27" s="81">
        <v>1.1686984123185753</v>
      </c>
      <c r="T27" s="82">
        <v>1.3318444057542898</v>
      </c>
      <c r="U27" s="80">
        <v>1.419061888330559</v>
      </c>
    </row>
    <row r="28" spans="1:21" x14ac:dyDescent="0.25">
      <c r="A28" s="17" t="s">
        <v>177</v>
      </c>
      <c r="B28" s="18">
        <v>308496</v>
      </c>
      <c r="C28" s="18">
        <v>305140</v>
      </c>
      <c r="D28" s="18">
        <v>321815</v>
      </c>
      <c r="E28" s="81">
        <v>0.55356198880085616</v>
      </c>
      <c r="F28" s="82">
        <v>0.54963692062898106</v>
      </c>
      <c r="G28" s="80">
        <v>0.56761894387371048</v>
      </c>
      <c r="H28"/>
      <c r="I28" s="97">
        <v>53335</v>
      </c>
      <c r="J28" s="18">
        <v>59321</v>
      </c>
      <c r="K28" s="18">
        <v>63044</v>
      </c>
      <c r="L28" s="81">
        <v>0.15237732047217514</v>
      </c>
      <c r="M28" s="82">
        <v>0.16604794881196402</v>
      </c>
      <c r="N28" s="80">
        <v>0.17209527194691743</v>
      </c>
      <c r="O28"/>
      <c r="P28" s="97">
        <v>255161</v>
      </c>
      <c r="Q28" s="18">
        <v>245819</v>
      </c>
      <c r="R28" s="18">
        <v>258771</v>
      </c>
      <c r="S28" s="81">
        <v>1.2310363919485634</v>
      </c>
      <c r="T28" s="82">
        <v>1.2420479454082793</v>
      </c>
      <c r="U28" s="80">
        <v>1.2898301495099616</v>
      </c>
    </row>
    <row r="29" spans="1:21" x14ac:dyDescent="0.25">
      <c r="A29" s="17" t="s">
        <v>178</v>
      </c>
      <c r="B29" s="18">
        <v>287711</v>
      </c>
      <c r="C29" s="18">
        <v>331981</v>
      </c>
      <c r="D29" s="18">
        <v>438063</v>
      </c>
      <c r="E29" s="81">
        <v>0.51626560266545796</v>
      </c>
      <c r="F29" s="82">
        <v>0.59798457936465155</v>
      </c>
      <c r="G29" s="80">
        <v>0.77265776116759388</v>
      </c>
      <c r="I29" s="97">
        <v>120373</v>
      </c>
      <c r="J29" s="18">
        <v>145172</v>
      </c>
      <c r="K29" s="18">
        <v>207601</v>
      </c>
      <c r="L29" s="81">
        <v>0.34390391295016665</v>
      </c>
      <c r="M29" s="82">
        <v>0.40635715555925289</v>
      </c>
      <c r="N29" s="80">
        <v>0.56670183604231972</v>
      </c>
      <c r="P29" s="97">
        <v>167338</v>
      </c>
      <c r="Q29" s="18">
        <v>186809</v>
      </c>
      <c r="R29" s="18">
        <v>230462</v>
      </c>
      <c r="S29" s="81">
        <v>0.8073301474594029</v>
      </c>
      <c r="T29" s="82">
        <v>0.94388853031610764</v>
      </c>
      <c r="U29" s="80">
        <v>1.148725459639468</v>
      </c>
    </row>
    <row r="30" spans="1:21" x14ac:dyDescent="0.25">
      <c r="A30" s="17" t="s">
        <v>179</v>
      </c>
      <c r="B30" s="18">
        <v>57802</v>
      </c>
      <c r="C30" s="18">
        <v>65026</v>
      </c>
      <c r="D30" s="18">
        <v>73234</v>
      </c>
      <c r="E30" s="81">
        <v>0.10371930292991509</v>
      </c>
      <c r="F30" s="82">
        <v>0.11712882742616544</v>
      </c>
      <c r="G30" s="80">
        <v>0.12917050397168345</v>
      </c>
      <c r="I30" s="97">
        <v>31783</v>
      </c>
      <c r="J30" s="18">
        <v>34829</v>
      </c>
      <c r="K30" s="18">
        <v>38144</v>
      </c>
      <c r="L30" s="81">
        <v>9.0803569449088628E-2</v>
      </c>
      <c r="M30" s="82">
        <v>9.7491343860890659E-2</v>
      </c>
      <c r="N30" s="80">
        <v>0.10412413636735009</v>
      </c>
      <c r="P30" s="97">
        <v>26019</v>
      </c>
      <c r="Q30" s="18">
        <v>30197</v>
      </c>
      <c r="R30" s="18">
        <v>35090</v>
      </c>
      <c r="S30" s="81">
        <v>0.12552990418641435</v>
      </c>
      <c r="T30" s="82">
        <v>0.15257617111571445</v>
      </c>
      <c r="U30" s="80">
        <v>0.17490422012630685</v>
      </c>
    </row>
    <row r="31" spans="1:21" x14ac:dyDescent="0.25">
      <c r="A31" s="17" t="s">
        <v>180</v>
      </c>
      <c r="B31" s="18">
        <v>89685</v>
      </c>
      <c r="C31" s="18">
        <v>117317</v>
      </c>
      <c r="D31" s="18">
        <v>121471</v>
      </c>
      <c r="E31" s="81">
        <v>0.16092982393808924</v>
      </c>
      <c r="F31" s="82">
        <v>0.21131859021246041</v>
      </c>
      <c r="G31" s="80">
        <v>0.21425117142234973</v>
      </c>
      <c r="I31" s="97">
        <v>84887</v>
      </c>
      <c r="J31" s="18">
        <v>106449</v>
      </c>
      <c r="K31" s="18">
        <v>114447</v>
      </c>
      <c r="L31" s="81">
        <v>0.24252092627583258</v>
      </c>
      <c r="M31" s="82">
        <v>0.29796594971569529</v>
      </c>
      <c r="N31" s="80">
        <v>0.31241335556926686</v>
      </c>
      <c r="P31" s="97">
        <v>4798</v>
      </c>
      <c r="Q31" s="18">
        <v>10868</v>
      </c>
      <c r="R31" s="18">
        <v>7024</v>
      </c>
      <c r="S31" s="81">
        <v>2.3148179418364119E-2</v>
      </c>
      <c r="T31" s="82">
        <v>5.4912667738039697E-2</v>
      </c>
      <c r="U31" s="80">
        <v>3.5010750702968919E-2</v>
      </c>
    </row>
    <row r="32" spans="1:21" x14ac:dyDescent="0.25">
      <c r="A32" s="17" t="s">
        <v>181</v>
      </c>
      <c r="B32" s="18">
        <v>113252</v>
      </c>
      <c r="C32" s="18">
        <v>120554</v>
      </c>
      <c r="D32" s="18">
        <v>125119</v>
      </c>
      <c r="E32" s="81">
        <v>0.20321820171306779</v>
      </c>
      <c r="F32" s="82">
        <v>0.21714927354495045</v>
      </c>
      <c r="G32" s="80">
        <v>0.22068553249082479</v>
      </c>
      <c r="I32" s="97">
        <v>0</v>
      </c>
      <c r="J32" s="18">
        <v>0</v>
      </c>
      <c r="K32" s="18">
        <v>0</v>
      </c>
      <c r="L32" s="81" t="s">
        <v>166</v>
      </c>
      <c r="M32" s="82" t="s">
        <v>166</v>
      </c>
      <c r="N32" s="80" t="s">
        <v>166</v>
      </c>
      <c r="P32" s="97">
        <v>113252</v>
      </c>
      <c r="Q32" s="18">
        <v>120554</v>
      </c>
      <c r="R32" s="18">
        <v>125119</v>
      </c>
      <c r="S32" s="81">
        <v>0.5463896655874475</v>
      </c>
      <c r="T32" s="82">
        <v>0.60912235429624928</v>
      </c>
      <c r="U32" s="80">
        <v>0.62364893468177229</v>
      </c>
    </row>
    <row r="33" spans="1:21" x14ac:dyDescent="0.25">
      <c r="A33" s="17" t="s">
        <v>182</v>
      </c>
      <c r="B33" s="18">
        <v>18921</v>
      </c>
      <c r="C33" s="18">
        <v>21150</v>
      </c>
      <c r="D33" s="18">
        <v>22843</v>
      </c>
      <c r="E33" s="73">
        <v>3.3951644073508244E-2</v>
      </c>
      <c r="F33" s="74">
        <v>3.8096679790597589E-2</v>
      </c>
      <c r="G33" s="80">
        <v>4.029060029801957E-2</v>
      </c>
      <c r="H33"/>
      <c r="I33" s="97">
        <v>0</v>
      </c>
      <c r="J33" s="18">
        <v>0</v>
      </c>
      <c r="K33" s="18">
        <v>3</v>
      </c>
      <c r="L33" s="73" t="s">
        <v>166</v>
      </c>
      <c r="M33" s="74" t="s">
        <v>166</v>
      </c>
      <c r="N33" s="80">
        <v>8.1892934433213682E-6</v>
      </c>
      <c r="O33"/>
      <c r="P33" s="97">
        <v>18921</v>
      </c>
      <c r="Q33" s="18">
        <v>21150</v>
      </c>
      <c r="R33" s="18">
        <v>22840</v>
      </c>
      <c r="S33" s="73">
        <v>9.1285265271960708E-2</v>
      </c>
      <c r="T33" s="74">
        <v>0.10686445736653842</v>
      </c>
      <c r="U33" s="80">
        <v>0.11384475314006409</v>
      </c>
    </row>
    <row r="34" spans="1:21" x14ac:dyDescent="0.25">
      <c r="A34" s="17" t="s">
        <v>183</v>
      </c>
      <c r="B34" s="18">
        <v>160577</v>
      </c>
      <c r="C34" s="18">
        <v>87192</v>
      </c>
      <c r="D34" s="18">
        <v>127011</v>
      </c>
      <c r="E34" s="73">
        <v>0.28813768566099746</v>
      </c>
      <c r="F34" s="74">
        <v>0.15705558885587637</v>
      </c>
      <c r="G34" s="80">
        <v>0.22402265177304923</v>
      </c>
      <c r="H34"/>
      <c r="I34" s="97">
        <v>0</v>
      </c>
      <c r="J34" s="18">
        <v>0</v>
      </c>
      <c r="K34" s="18">
        <v>0</v>
      </c>
      <c r="L34" s="73" t="s">
        <v>166</v>
      </c>
      <c r="M34" s="74" t="s">
        <v>166</v>
      </c>
      <c r="N34" s="80" t="s">
        <v>166</v>
      </c>
      <c r="O34"/>
      <c r="P34" s="97">
        <v>160577</v>
      </c>
      <c r="Q34" s="18">
        <v>87192</v>
      </c>
      <c r="R34" s="18">
        <v>127011</v>
      </c>
      <c r="S34" s="73">
        <v>0.77471138108850668</v>
      </c>
      <c r="T34" s="74">
        <v>0.44055440977320182</v>
      </c>
      <c r="U34" s="80">
        <v>0.63307950705221894</v>
      </c>
    </row>
    <row r="35" spans="1:21" x14ac:dyDescent="0.25">
      <c r="A35" s="17" t="s">
        <v>184</v>
      </c>
      <c r="B35" s="18">
        <v>98587</v>
      </c>
      <c r="C35" s="18">
        <v>160139</v>
      </c>
      <c r="D35" s="18">
        <v>116532</v>
      </c>
      <c r="E35" s="73">
        <v>0.17690347942893914</v>
      </c>
      <c r="F35" s="74">
        <v>0.28845220827359375</v>
      </c>
      <c r="G35" s="80">
        <v>0.20553973794724056</v>
      </c>
      <c r="I35" s="97">
        <v>4833</v>
      </c>
      <c r="J35" s="18">
        <v>63369</v>
      </c>
      <c r="K35" s="18">
        <v>44344</v>
      </c>
      <c r="L35" s="73">
        <v>1.3807810815449937E-2</v>
      </c>
      <c r="M35" s="74">
        <v>0.17737887878264608</v>
      </c>
      <c r="N35" s="80">
        <v>0.12104867615021424</v>
      </c>
      <c r="P35" s="97">
        <v>93754</v>
      </c>
      <c r="Q35" s="18">
        <v>96770</v>
      </c>
      <c r="R35" s="18">
        <v>72188</v>
      </c>
      <c r="S35" s="73">
        <v>0.45232063634625047</v>
      </c>
      <c r="T35" s="74">
        <v>0.48894910351583559</v>
      </c>
      <c r="U35" s="80">
        <v>0.35981720839207293</v>
      </c>
    </row>
    <row r="36" spans="1:21" x14ac:dyDescent="0.25">
      <c r="A36" s="17" t="s">
        <v>185</v>
      </c>
      <c r="B36" s="18">
        <v>832619</v>
      </c>
      <c r="C36" s="18">
        <v>666480</v>
      </c>
      <c r="D36" s="18">
        <v>631293</v>
      </c>
      <c r="E36" s="73">
        <v>1.49404280623859</v>
      </c>
      <c r="F36" s="74">
        <v>1.2005047350750584</v>
      </c>
      <c r="G36" s="80">
        <v>1.1134778240133811</v>
      </c>
      <c r="I36" s="97">
        <v>588565</v>
      </c>
      <c r="J36" s="18">
        <v>479606</v>
      </c>
      <c r="K36" s="18">
        <v>494116</v>
      </c>
      <c r="L36" s="73">
        <v>1.6815216578926737</v>
      </c>
      <c r="M36" s="74">
        <v>1.3424856718179199</v>
      </c>
      <c r="N36" s="80">
        <v>1.348820306346727</v>
      </c>
      <c r="P36" s="97">
        <v>244054</v>
      </c>
      <c r="Q36" s="18">
        <v>186874</v>
      </c>
      <c r="R36" s="18">
        <v>137177</v>
      </c>
      <c r="S36" s="73">
        <v>1.177450141677665</v>
      </c>
      <c r="T36" s="74">
        <v>0.9442169553623877</v>
      </c>
      <c r="U36" s="80">
        <v>0.68375138798137347</v>
      </c>
    </row>
    <row r="37" spans="1:21" x14ac:dyDescent="0.25">
      <c r="A37" s="17" t="s">
        <v>5</v>
      </c>
      <c r="B37" s="18" t="s">
        <v>5</v>
      </c>
      <c r="C37" s="18" t="s">
        <v>5</v>
      </c>
      <c r="D37" s="18" t="s">
        <v>5</v>
      </c>
      <c r="E37" s="73" t="s">
        <v>5</v>
      </c>
      <c r="F37" s="74" t="s">
        <v>5</v>
      </c>
      <c r="G37" s="80" t="s">
        <v>5</v>
      </c>
      <c r="I37" s="97" t="s">
        <v>5</v>
      </c>
      <c r="J37" s="18" t="s">
        <v>5</v>
      </c>
      <c r="K37" s="18" t="s">
        <v>5</v>
      </c>
      <c r="L37" s="73" t="s">
        <v>5</v>
      </c>
      <c r="M37" s="74" t="s">
        <v>5</v>
      </c>
      <c r="N37" s="80" t="s">
        <v>5</v>
      </c>
      <c r="P37" s="97" t="s">
        <v>5</v>
      </c>
      <c r="Q37" s="18" t="s">
        <v>5</v>
      </c>
      <c r="R37" s="18" t="s">
        <v>5</v>
      </c>
      <c r="S37" s="73" t="s">
        <v>5</v>
      </c>
      <c r="T37" s="74" t="s">
        <v>5</v>
      </c>
      <c r="U37" s="80" t="s">
        <v>5</v>
      </c>
    </row>
    <row r="38" spans="1:21" x14ac:dyDescent="0.25">
      <c r="A38" s="17"/>
      <c r="B38" s="18"/>
      <c r="C38" s="18"/>
      <c r="D38" s="18"/>
      <c r="E38" s="73"/>
      <c r="F38" s="74"/>
      <c r="G38" s="28"/>
      <c r="H38"/>
      <c r="I38" s="97"/>
      <c r="J38" s="18"/>
      <c r="K38" s="18"/>
      <c r="L38" s="73"/>
      <c r="M38" s="74"/>
      <c r="N38" s="28"/>
      <c r="O38"/>
      <c r="P38" s="97"/>
      <c r="Q38" s="18"/>
      <c r="R38" s="18"/>
      <c r="S38" s="73"/>
      <c r="T38" s="74"/>
      <c r="U38" s="28"/>
    </row>
    <row r="39" spans="1:21" ht="13.8" thickBot="1" x14ac:dyDescent="0.3">
      <c r="A39" s="20" t="s">
        <v>4</v>
      </c>
      <c r="B39" s="21">
        <v>55729260</v>
      </c>
      <c r="C39" s="21">
        <v>55516649</v>
      </c>
      <c r="D39" s="22">
        <v>56695606</v>
      </c>
      <c r="E39" s="83">
        <v>100</v>
      </c>
      <c r="F39" s="83">
        <v>100</v>
      </c>
      <c r="G39" s="84">
        <v>100</v>
      </c>
      <c r="H39"/>
      <c r="I39" s="98">
        <v>35001928</v>
      </c>
      <c r="J39" s="21">
        <v>35725223</v>
      </c>
      <c r="K39" s="22">
        <v>36633197</v>
      </c>
      <c r="L39" s="83">
        <v>100</v>
      </c>
      <c r="M39" s="83">
        <v>100</v>
      </c>
      <c r="N39" s="84">
        <v>100</v>
      </c>
      <c r="O39"/>
      <c r="P39" s="98">
        <v>20727332</v>
      </c>
      <c r="Q39" s="21">
        <v>19791426</v>
      </c>
      <c r="R39" s="22">
        <v>20062409</v>
      </c>
      <c r="S39" s="83">
        <v>100</v>
      </c>
      <c r="T39" s="83">
        <v>100</v>
      </c>
      <c r="U39" s="84">
        <v>100</v>
      </c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5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5">
      <c r="A63" s="26" t="str">
        <f>+Innhold!B54</f>
        <v>Finans Norge / Skadestatistikk</v>
      </c>
      <c r="T63" s="25"/>
      <c r="U63" s="174">
        <f>Innhold!H23</f>
        <v>7</v>
      </c>
    </row>
    <row r="64" spans="1:21" x14ac:dyDescent="0.25">
      <c r="A64" s="26" t="str">
        <f>+Innhold!B55</f>
        <v>Premiestatistikk skadeforsikring 4. kvartal 2017</v>
      </c>
      <c r="T64" s="25"/>
      <c r="U64" s="173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34</v>
      </c>
      <c r="B4" s="6"/>
      <c r="C4" s="6"/>
      <c r="D4" s="184" t="s">
        <v>107</v>
      </c>
      <c r="E4" s="184"/>
      <c r="F4" s="6"/>
      <c r="I4" s="184" t="s">
        <v>94</v>
      </c>
      <c r="J4" s="184"/>
      <c r="K4" s="184"/>
      <c r="L4" s="184"/>
      <c r="M4" s="184"/>
      <c r="N4" s="184"/>
      <c r="P4" s="184" t="s">
        <v>95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7" t="s">
        <v>1</v>
      </c>
      <c r="K5" s="10"/>
      <c r="L5" s="11"/>
      <c r="M5" s="87" t="s">
        <v>2</v>
      </c>
      <c r="N5" s="12"/>
      <c r="P5" s="7"/>
      <c r="Q5" s="87" t="s">
        <v>1</v>
      </c>
      <c r="R5" s="10"/>
      <c r="S5" s="11"/>
      <c r="T5" s="87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155</v>
      </c>
      <c r="D6" s="66" t="s">
        <v>156</v>
      </c>
      <c r="E6" s="15" t="s">
        <v>157</v>
      </c>
      <c r="F6" s="15" t="s">
        <v>155</v>
      </c>
      <c r="G6" s="16" t="s">
        <v>156</v>
      </c>
      <c r="I6" s="96" t="s">
        <v>157</v>
      </c>
      <c r="J6" s="15" t="s">
        <v>155</v>
      </c>
      <c r="K6" s="66" t="s">
        <v>156</v>
      </c>
      <c r="L6" s="15" t="s">
        <v>157</v>
      </c>
      <c r="M6" s="15" t="s">
        <v>155</v>
      </c>
      <c r="N6" s="16" t="s">
        <v>156</v>
      </c>
      <c r="P6" s="96" t="s">
        <v>157</v>
      </c>
      <c r="Q6" s="15" t="s">
        <v>155</v>
      </c>
      <c r="R6" s="66" t="s">
        <v>156</v>
      </c>
      <c r="S6" s="15" t="s">
        <v>157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4620254</v>
      </c>
      <c r="C7" s="18">
        <v>4455373</v>
      </c>
      <c r="D7" s="19">
        <v>4491354</v>
      </c>
      <c r="E7" s="79">
        <v>22.446191372508171</v>
      </c>
      <c r="F7" s="79">
        <v>21.541981831790306</v>
      </c>
      <c r="G7" s="80">
        <v>21.233627083784334</v>
      </c>
      <c r="I7" s="97">
        <v>3263802</v>
      </c>
      <c r="J7" s="18">
        <v>3182119</v>
      </c>
      <c r="K7" s="19">
        <v>3218743</v>
      </c>
      <c r="L7" s="79">
        <v>20.496990483707453</v>
      </c>
      <c r="M7" s="79">
        <v>19.783197444469547</v>
      </c>
      <c r="N7" s="80">
        <v>19.51723162315626</v>
      </c>
      <c r="P7" s="97">
        <v>1356452</v>
      </c>
      <c r="Q7" s="18">
        <v>1273254</v>
      </c>
      <c r="R7" s="19">
        <v>1272611</v>
      </c>
      <c r="S7" s="79">
        <v>29.10613224500656</v>
      </c>
      <c r="T7" s="79">
        <v>27.695558414224628</v>
      </c>
      <c r="U7" s="80">
        <v>27.307608126550335</v>
      </c>
    </row>
    <row r="8" spans="1:21" x14ac:dyDescent="0.25">
      <c r="A8" s="17" t="s">
        <v>158</v>
      </c>
      <c r="B8" s="18">
        <v>596817</v>
      </c>
      <c r="C8" s="18">
        <v>621454</v>
      </c>
      <c r="D8" s="19">
        <v>613371</v>
      </c>
      <c r="E8" s="79">
        <v>2.8994658294470845</v>
      </c>
      <c r="F8" s="79">
        <v>3.0047654320510118</v>
      </c>
      <c r="G8" s="80">
        <v>2.8998139710225201</v>
      </c>
      <c r="I8" s="97">
        <v>586485</v>
      </c>
      <c r="J8" s="18">
        <v>612318</v>
      </c>
      <c r="K8" s="19">
        <v>604975</v>
      </c>
      <c r="L8" s="79">
        <v>3.6831822101454579</v>
      </c>
      <c r="M8" s="79">
        <v>3.8067740058755515</v>
      </c>
      <c r="N8" s="80">
        <v>3.6683379820069377</v>
      </c>
      <c r="P8" s="97">
        <v>10332</v>
      </c>
      <c r="Q8" s="18">
        <v>9136</v>
      </c>
      <c r="R8" s="19">
        <v>8396</v>
      </c>
      <c r="S8" s="79">
        <v>0.22169937333234629</v>
      </c>
      <c r="T8" s="79">
        <v>0.19872438780664048</v>
      </c>
      <c r="U8" s="80">
        <v>0.18016084870436969</v>
      </c>
    </row>
    <row r="9" spans="1:21" x14ac:dyDescent="0.25">
      <c r="A9" s="17" t="s">
        <v>84</v>
      </c>
      <c r="B9" s="18">
        <v>5232393</v>
      </c>
      <c r="C9" s="18">
        <v>5351109</v>
      </c>
      <c r="D9" s="19">
        <v>5403436</v>
      </c>
      <c r="E9" s="79">
        <v>25.420094785735191</v>
      </c>
      <c r="F9" s="79">
        <v>25.8729163322419</v>
      </c>
      <c r="G9" s="80">
        <v>25.545647258064111</v>
      </c>
      <c r="I9" s="97">
        <v>3991241</v>
      </c>
      <c r="J9" s="18">
        <v>4091137</v>
      </c>
      <c r="K9" s="19">
        <v>4104169</v>
      </c>
      <c r="L9" s="79">
        <v>25.065377371293668</v>
      </c>
      <c r="M9" s="79">
        <v>25.434551958419785</v>
      </c>
      <c r="N9" s="80">
        <v>24.886117653250849</v>
      </c>
      <c r="P9" s="97">
        <v>1241152</v>
      </c>
      <c r="Q9" s="18">
        <v>1259972</v>
      </c>
      <c r="R9" s="19">
        <v>1299267</v>
      </c>
      <c r="S9" s="79">
        <v>26.632077101257089</v>
      </c>
      <c r="T9" s="79">
        <v>27.406651089482093</v>
      </c>
      <c r="U9" s="80">
        <v>27.879590925867117</v>
      </c>
    </row>
    <row r="10" spans="1:21" x14ac:dyDescent="0.25">
      <c r="A10" s="17" t="s">
        <v>86</v>
      </c>
      <c r="B10" s="18">
        <v>3056704</v>
      </c>
      <c r="C10" s="18">
        <v>2926222</v>
      </c>
      <c r="D10" s="19">
        <v>2843929</v>
      </c>
      <c r="E10" s="79">
        <v>14.850127926540667</v>
      </c>
      <c r="F10" s="79">
        <v>14.14844978406636</v>
      </c>
      <c r="G10" s="80">
        <v>13.445149912200128</v>
      </c>
      <c r="I10" s="97">
        <v>2330335</v>
      </c>
      <c r="J10" s="18">
        <v>2261211</v>
      </c>
      <c r="K10" s="19">
        <v>2232194</v>
      </c>
      <c r="L10" s="79">
        <v>14.634727939639232</v>
      </c>
      <c r="M10" s="79">
        <v>14.057922936447829</v>
      </c>
      <c r="N10" s="80">
        <v>13.535174235973379</v>
      </c>
      <c r="P10" s="97">
        <v>726369</v>
      </c>
      <c r="Q10" s="18">
        <v>665011</v>
      </c>
      <c r="R10" s="19">
        <v>611735</v>
      </c>
      <c r="S10" s="79">
        <v>15.58609679713928</v>
      </c>
      <c r="T10" s="79">
        <v>14.465182121243629</v>
      </c>
      <c r="U10" s="80">
        <v>13.126571793969461</v>
      </c>
    </row>
    <row r="11" spans="1:21" x14ac:dyDescent="0.25">
      <c r="A11" s="17" t="s">
        <v>159</v>
      </c>
      <c r="B11" s="18">
        <v>1965972</v>
      </c>
      <c r="C11" s="18">
        <v>1981967</v>
      </c>
      <c r="D11" s="19">
        <v>2104745</v>
      </c>
      <c r="E11" s="79">
        <v>9.5511163985773582</v>
      </c>
      <c r="F11" s="79">
        <v>9.5829231593422008</v>
      </c>
      <c r="G11" s="80">
        <v>9.9505339450997745</v>
      </c>
      <c r="I11" s="97">
        <v>1747144</v>
      </c>
      <c r="J11" s="18">
        <v>1773405</v>
      </c>
      <c r="K11" s="19">
        <v>1899556</v>
      </c>
      <c r="L11" s="79">
        <v>10.97223236632203</v>
      </c>
      <c r="M11" s="79">
        <v>11.025238611129728</v>
      </c>
      <c r="N11" s="80">
        <v>11.518184096448897</v>
      </c>
      <c r="P11" s="97">
        <v>218828</v>
      </c>
      <c r="Q11" s="18">
        <v>208562</v>
      </c>
      <c r="R11" s="19">
        <v>205189</v>
      </c>
      <c r="S11" s="79">
        <v>4.6955120468032012</v>
      </c>
      <c r="T11" s="79">
        <v>4.5365976105219517</v>
      </c>
      <c r="U11" s="80">
        <v>4.4029328709862927</v>
      </c>
    </row>
    <row r="12" spans="1:21" x14ac:dyDescent="0.25">
      <c r="A12" s="17" t="s">
        <v>160</v>
      </c>
      <c r="B12" s="18">
        <v>420833</v>
      </c>
      <c r="C12" s="18">
        <v>427375</v>
      </c>
      <c r="D12" s="19">
        <v>451375</v>
      </c>
      <c r="E12" s="79">
        <v>2.0444975652565276</v>
      </c>
      <c r="F12" s="79">
        <v>2.066382429790139</v>
      </c>
      <c r="G12" s="80">
        <v>2.1339507918866234</v>
      </c>
      <c r="I12" s="97">
        <v>420833</v>
      </c>
      <c r="J12" s="18">
        <v>427375</v>
      </c>
      <c r="K12" s="19">
        <v>451375</v>
      </c>
      <c r="L12" s="79">
        <v>2.6428717171660714</v>
      </c>
      <c r="M12" s="79">
        <v>2.6569854891756632</v>
      </c>
      <c r="N12" s="80">
        <v>2.7369660839346777</v>
      </c>
      <c r="P12" s="97">
        <v>0</v>
      </c>
      <c r="Q12" s="18">
        <v>0</v>
      </c>
      <c r="R12" s="19">
        <v>0</v>
      </c>
      <c r="S12" s="79" t="s">
        <v>166</v>
      </c>
      <c r="T12" s="79" t="s">
        <v>166</v>
      </c>
      <c r="U12" s="80" t="s">
        <v>166</v>
      </c>
    </row>
    <row r="13" spans="1:21" x14ac:dyDescent="0.25">
      <c r="A13" s="17" t="s">
        <v>161</v>
      </c>
      <c r="B13" s="18">
        <v>554830</v>
      </c>
      <c r="C13" s="18">
        <v>558810</v>
      </c>
      <c r="D13" s="19">
        <v>581617</v>
      </c>
      <c r="E13" s="79">
        <v>2.6954839191110942</v>
      </c>
      <c r="F13" s="79">
        <v>2.7018781294905589</v>
      </c>
      <c r="G13" s="80">
        <v>2.7496916260863413</v>
      </c>
      <c r="I13" s="97">
        <v>369619</v>
      </c>
      <c r="J13" s="18">
        <v>355882</v>
      </c>
      <c r="K13" s="19">
        <v>351563</v>
      </c>
      <c r="L13" s="79">
        <v>2.3212428712273185</v>
      </c>
      <c r="M13" s="79">
        <v>2.2125143254959072</v>
      </c>
      <c r="N13" s="80">
        <v>2.1317441315232943</v>
      </c>
      <c r="P13" s="97">
        <v>185211</v>
      </c>
      <c r="Q13" s="18">
        <v>202928</v>
      </c>
      <c r="R13" s="19">
        <v>230054</v>
      </c>
      <c r="S13" s="79">
        <v>3.9741736966954306</v>
      </c>
      <c r="T13" s="79">
        <v>4.4140480044686887</v>
      </c>
      <c r="U13" s="80">
        <v>4.9364845030770681</v>
      </c>
    </row>
    <row r="14" spans="1:21" x14ac:dyDescent="0.25">
      <c r="A14" s="17" t="s">
        <v>162</v>
      </c>
      <c r="B14" s="18">
        <v>158117</v>
      </c>
      <c r="C14" s="18">
        <v>205856</v>
      </c>
      <c r="D14" s="19">
        <v>260626</v>
      </c>
      <c r="E14" s="79">
        <v>0.76816652098496629</v>
      </c>
      <c r="F14" s="79">
        <v>0.99532546701814306</v>
      </c>
      <c r="G14" s="80">
        <v>1.23215299714482</v>
      </c>
      <c r="I14" s="97">
        <v>0</v>
      </c>
      <c r="J14" s="18">
        <v>0</v>
      </c>
      <c r="K14" s="19">
        <v>0</v>
      </c>
      <c r="L14" s="79" t="s">
        <v>166</v>
      </c>
      <c r="M14" s="79" t="s">
        <v>166</v>
      </c>
      <c r="N14" s="80" t="s">
        <v>166</v>
      </c>
      <c r="P14" s="97">
        <v>158117</v>
      </c>
      <c r="Q14" s="18">
        <v>205856</v>
      </c>
      <c r="R14" s="19">
        <v>260626</v>
      </c>
      <c r="S14" s="79">
        <v>3.3928029242344753</v>
      </c>
      <c r="T14" s="79">
        <v>4.4777372566028655</v>
      </c>
      <c r="U14" s="80">
        <v>5.5924965881878341</v>
      </c>
    </row>
    <row r="15" spans="1:21" x14ac:dyDescent="0.25">
      <c r="A15" s="17" t="s">
        <v>163</v>
      </c>
      <c r="B15" s="18">
        <v>325905</v>
      </c>
      <c r="C15" s="18">
        <v>378026</v>
      </c>
      <c r="D15" s="19">
        <v>419562</v>
      </c>
      <c r="E15" s="79">
        <v>1.5833168477874324</v>
      </c>
      <c r="F15" s="79">
        <v>1.8277772083155241</v>
      </c>
      <c r="G15" s="80">
        <v>1.9835495145844042</v>
      </c>
      <c r="I15" s="97">
        <v>216603</v>
      </c>
      <c r="J15" s="18">
        <v>261451</v>
      </c>
      <c r="K15" s="19">
        <v>308268</v>
      </c>
      <c r="L15" s="79">
        <v>1.3602876736218941</v>
      </c>
      <c r="M15" s="79">
        <v>1.6254378780473036</v>
      </c>
      <c r="N15" s="80">
        <v>1.8692197413733043</v>
      </c>
      <c r="P15" s="97">
        <v>109302</v>
      </c>
      <c r="Q15" s="18">
        <v>116575</v>
      </c>
      <c r="R15" s="19">
        <v>111294</v>
      </c>
      <c r="S15" s="79">
        <v>2.3453527781622254</v>
      </c>
      <c r="T15" s="79">
        <v>2.5357153577669784</v>
      </c>
      <c r="U15" s="80">
        <v>2.3881397684259316</v>
      </c>
    </row>
    <row r="16" spans="1:21" x14ac:dyDescent="0.25">
      <c r="A16" s="17" t="s">
        <v>164</v>
      </c>
      <c r="B16" s="18">
        <v>834637</v>
      </c>
      <c r="C16" s="18">
        <v>819321</v>
      </c>
      <c r="D16" s="19">
        <v>836834</v>
      </c>
      <c r="E16" s="79">
        <v>4.0548467310619944</v>
      </c>
      <c r="F16" s="79">
        <v>3.961463629735213</v>
      </c>
      <c r="G16" s="80">
        <v>3.956272671232679</v>
      </c>
      <c r="I16" s="97">
        <v>833220</v>
      </c>
      <c r="J16" s="18">
        <v>817891</v>
      </c>
      <c r="K16" s="19">
        <v>836834</v>
      </c>
      <c r="L16" s="79">
        <v>5.2327017419667996</v>
      </c>
      <c r="M16" s="79">
        <v>5.0848189967297399</v>
      </c>
      <c r="N16" s="80">
        <v>5.0742426494231889</v>
      </c>
      <c r="P16" s="97">
        <v>1417</v>
      </c>
      <c r="Q16" s="18">
        <v>1430</v>
      </c>
      <c r="R16" s="19">
        <v>0</v>
      </c>
      <c r="S16" s="79">
        <v>3.0405343787450124E-2</v>
      </c>
      <c r="T16" s="79">
        <v>3.1105065079191755E-2</v>
      </c>
      <c r="U16" s="80" t="s">
        <v>166</v>
      </c>
    </row>
    <row r="17" spans="1:21" x14ac:dyDescent="0.25">
      <c r="A17" s="17" t="s">
        <v>165</v>
      </c>
      <c r="B17" s="18">
        <v>0</v>
      </c>
      <c r="C17" s="18">
        <v>0</v>
      </c>
      <c r="D17" s="19">
        <v>0</v>
      </c>
      <c r="E17" s="79" t="s">
        <v>166</v>
      </c>
      <c r="F17" s="79" t="s">
        <v>166</v>
      </c>
      <c r="G17" s="80" t="s">
        <v>166</v>
      </c>
      <c r="I17" s="97">
        <v>0</v>
      </c>
      <c r="J17" s="18">
        <v>0</v>
      </c>
      <c r="K17" s="19">
        <v>0</v>
      </c>
      <c r="L17" s="79" t="s">
        <v>166</v>
      </c>
      <c r="M17" s="79" t="s">
        <v>166</v>
      </c>
      <c r="N17" s="80" t="s">
        <v>166</v>
      </c>
      <c r="P17" s="97">
        <v>0</v>
      </c>
      <c r="Q17" s="18">
        <v>0</v>
      </c>
      <c r="R17" s="19">
        <v>0</v>
      </c>
      <c r="S17" s="79" t="s">
        <v>166</v>
      </c>
      <c r="T17" s="79" t="s">
        <v>166</v>
      </c>
      <c r="U17" s="80" t="s">
        <v>166</v>
      </c>
    </row>
    <row r="18" spans="1:21" x14ac:dyDescent="0.25">
      <c r="A18" s="17" t="s">
        <v>167</v>
      </c>
      <c r="B18" s="18">
        <v>0</v>
      </c>
      <c r="C18" s="18">
        <v>0</v>
      </c>
      <c r="D18" s="19">
        <v>0</v>
      </c>
      <c r="E18" s="79" t="s">
        <v>166</v>
      </c>
      <c r="F18" s="79" t="s">
        <v>166</v>
      </c>
      <c r="G18" s="80" t="s">
        <v>166</v>
      </c>
      <c r="I18" s="97">
        <v>0</v>
      </c>
      <c r="J18" s="18">
        <v>0</v>
      </c>
      <c r="K18" s="19">
        <v>0</v>
      </c>
      <c r="L18" s="79" t="s">
        <v>166</v>
      </c>
      <c r="M18" s="79" t="s">
        <v>166</v>
      </c>
      <c r="N18" s="80" t="s">
        <v>166</v>
      </c>
      <c r="P18" s="97">
        <v>0</v>
      </c>
      <c r="Q18" s="18">
        <v>0</v>
      </c>
      <c r="R18" s="19">
        <v>0</v>
      </c>
      <c r="S18" s="79" t="s">
        <v>166</v>
      </c>
      <c r="T18" s="79" t="s">
        <v>166</v>
      </c>
      <c r="U18" s="80" t="s">
        <v>166</v>
      </c>
    </row>
    <row r="19" spans="1:21" x14ac:dyDescent="0.25">
      <c r="A19" s="17" t="s">
        <v>168</v>
      </c>
      <c r="B19" s="18">
        <v>0</v>
      </c>
      <c r="C19" s="18">
        <v>0</v>
      </c>
      <c r="D19" s="19">
        <v>0</v>
      </c>
      <c r="E19" s="79" t="s">
        <v>166</v>
      </c>
      <c r="F19" s="79" t="s">
        <v>166</v>
      </c>
      <c r="G19" s="80" t="s">
        <v>166</v>
      </c>
      <c r="I19" s="97">
        <v>0</v>
      </c>
      <c r="J19" s="18">
        <v>0</v>
      </c>
      <c r="K19" s="19">
        <v>0</v>
      </c>
      <c r="L19" s="79" t="s">
        <v>166</v>
      </c>
      <c r="M19" s="79" t="s">
        <v>166</v>
      </c>
      <c r="N19" s="80" t="s">
        <v>166</v>
      </c>
      <c r="P19" s="97">
        <v>0</v>
      </c>
      <c r="Q19" s="18">
        <v>0</v>
      </c>
      <c r="R19" s="19">
        <v>0</v>
      </c>
      <c r="S19" s="79" t="s">
        <v>166</v>
      </c>
      <c r="T19" s="79" t="s">
        <v>166</v>
      </c>
      <c r="U19" s="80" t="s">
        <v>166</v>
      </c>
    </row>
    <row r="20" spans="1:21" x14ac:dyDescent="0.25">
      <c r="A20" s="17" t="s">
        <v>169</v>
      </c>
      <c r="B20" s="18">
        <v>1054915</v>
      </c>
      <c r="C20" s="18">
        <v>1072024</v>
      </c>
      <c r="D20" s="19">
        <v>1091479</v>
      </c>
      <c r="E20" s="79">
        <v>5.1250048096337251</v>
      </c>
      <c r="F20" s="79">
        <v>5.1832970059393837</v>
      </c>
      <c r="G20" s="80">
        <v>5.1601494907285952</v>
      </c>
      <c r="I20" s="97">
        <v>867187</v>
      </c>
      <c r="J20" s="18">
        <v>881977</v>
      </c>
      <c r="K20" s="19">
        <v>896878</v>
      </c>
      <c r="L20" s="79">
        <v>5.4460177690297433</v>
      </c>
      <c r="M20" s="79">
        <v>5.4832409260875909</v>
      </c>
      <c r="N20" s="80">
        <v>5.4383265963493015</v>
      </c>
      <c r="P20" s="97">
        <v>187728</v>
      </c>
      <c r="Q20" s="18">
        <v>190047</v>
      </c>
      <c r="R20" s="19">
        <v>194601</v>
      </c>
      <c r="S20" s="79">
        <v>4.0281823419410285</v>
      </c>
      <c r="T20" s="79">
        <v>4.1338631490245845</v>
      </c>
      <c r="U20" s="80">
        <v>4.1757362218579139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79" t="s">
        <v>166</v>
      </c>
      <c r="F21" s="79" t="s">
        <v>166</v>
      </c>
      <c r="G21" s="80" t="s">
        <v>166</v>
      </c>
      <c r="I21" s="97">
        <v>0</v>
      </c>
      <c r="J21" s="18">
        <v>0</v>
      </c>
      <c r="K21" s="19">
        <v>0</v>
      </c>
      <c r="L21" s="79" t="s">
        <v>166</v>
      </c>
      <c r="M21" s="79" t="s">
        <v>166</v>
      </c>
      <c r="N21" s="80" t="s">
        <v>166</v>
      </c>
      <c r="P21" s="97">
        <v>0</v>
      </c>
      <c r="Q21" s="18">
        <v>0</v>
      </c>
      <c r="R21" s="19">
        <v>0</v>
      </c>
      <c r="S21" s="79" t="s">
        <v>166</v>
      </c>
      <c r="T21" s="79" t="s">
        <v>166</v>
      </c>
      <c r="U21" s="80" t="s">
        <v>166</v>
      </c>
    </row>
    <row r="22" spans="1:21" x14ac:dyDescent="0.25">
      <c r="A22" s="17" t="s">
        <v>171</v>
      </c>
      <c r="B22" s="18">
        <v>345368</v>
      </c>
      <c r="C22" s="18">
        <v>393079</v>
      </c>
      <c r="D22" s="19">
        <v>365245</v>
      </c>
      <c r="E22" s="79">
        <v>1.6778723035444376</v>
      </c>
      <c r="F22" s="79">
        <v>1.9005593193787145</v>
      </c>
      <c r="G22" s="80">
        <v>1.7267568141404148</v>
      </c>
      <c r="I22" s="97">
        <v>298141</v>
      </c>
      <c r="J22" s="18">
        <v>345658</v>
      </c>
      <c r="K22" s="19">
        <v>323435</v>
      </c>
      <c r="L22" s="79">
        <v>1.8723541562273152</v>
      </c>
      <c r="M22" s="79">
        <v>2.1489518343784297</v>
      </c>
      <c r="N22" s="80">
        <v>1.9611866526888118</v>
      </c>
      <c r="P22" s="97">
        <v>47227</v>
      </c>
      <c r="Q22" s="18">
        <v>47421</v>
      </c>
      <c r="R22" s="19">
        <v>41810</v>
      </c>
      <c r="S22" s="79">
        <v>1.0133755617853966</v>
      </c>
      <c r="T22" s="79">
        <v>1.0314918119722742</v>
      </c>
      <c r="U22" s="80">
        <v>0.89715639403640979</v>
      </c>
    </row>
    <row r="23" spans="1:21" x14ac:dyDescent="0.25">
      <c r="A23" s="17" t="s">
        <v>172</v>
      </c>
      <c r="B23" s="18">
        <v>2926</v>
      </c>
      <c r="C23" s="18">
        <v>0</v>
      </c>
      <c r="D23" s="19">
        <v>0</v>
      </c>
      <c r="E23" s="79">
        <v>1.4215139677593247E-2</v>
      </c>
      <c r="F23" s="79" t="s">
        <v>166</v>
      </c>
      <c r="G23" s="80" t="s">
        <v>166</v>
      </c>
      <c r="I23" s="97">
        <v>0</v>
      </c>
      <c r="J23" s="18">
        <v>0</v>
      </c>
      <c r="K23" s="19">
        <v>0</v>
      </c>
      <c r="L23" s="79" t="s">
        <v>166</v>
      </c>
      <c r="M23" s="79" t="s">
        <v>166</v>
      </c>
      <c r="N23" s="80" t="s">
        <v>166</v>
      </c>
      <c r="P23" s="97">
        <v>2926</v>
      </c>
      <c r="Q23" s="18">
        <v>0</v>
      </c>
      <c r="R23" s="19">
        <v>0</v>
      </c>
      <c r="S23" s="79">
        <v>6.2784781878672591E-2</v>
      </c>
      <c r="T23" s="79" t="s">
        <v>166</v>
      </c>
      <c r="U23" s="80" t="s">
        <v>166</v>
      </c>
    </row>
    <row r="24" spans="1:21" x14ac:dyDescent="0.25">
      <c r="A24" s="17" t="s">
        <v>173</v>
      </c>
      <c r="B24" s="18">
        <v>5747</v>
      </c>
      <c r="C24" s="18">
        <v>5715</v>
      </c>
      <c r="D24" s="19">
        <v>6021</v>
      </c>
      <c r="E24" s="79">
        <v>2.7920166687330279E-2</v>
      </c>
      <c r="F24" s="79">
        <v>2.7632350011700838E-2</v>
      </c>
      <c r="G24" s="80">
        <v>2.8465284337744357E-2</v>
      </c>
      <c r="I24" s="97">
        <v>0</v>
      </c>
      <c r="J24" s="18">
        <v>0</v>
      </c>
      <c r="K24" s="19">
        <v>0</v>
      </c>
      <c r="L24" s="79" t="s">
        <v>166</v>
      </c>
      <c r="M24" s="79" t="s">
        <v>166</v>
      </c>
      <c r="N24" s="80" t="s">
        <v>166</v>
      </c>
      <c r="P24" s="97">
        <v>5747</v>
      </c>
      <c r="Q24" s="18">
        <v>5715</v>
      </c>
      <c r="R24" s="19">
        <v>6021</v>
      </c>
      <c r="S24" s="79">
        <v>0.1233165213454311</v>
      </c>
      <c r="T24" s="79">
        <v>0.12431150134795865</v>
      </c>
      <c r="U24" s="80">
        <v>0.12919824559897689</v>
      </c>
    </row>
    <row r="25" spans="1:21" x14ac:dyDescent="0.25">
      <c r="A25" s="17" t="s">
        <v>174</v>
      </c>
      <c r="B25" s="18">
        <v>8498</v>
      </c>
      <c r="C25" s="18">
        <v>9399</v>
      </c>
      <c r="D25" s="19">
        <v>4645</v>
      </c>
      <c r="E25" s="79">
        <v>4.1285118585163164E-2</v>
      </c>
      <c r="F25" s="79">
        <v>4.5444699520555763E-2</v>
      </c>
      <c r="G25" s="80">
        <v>2.1960014241624738E-2</v>
      </c>
      <c r="I25" s="97">
        <v>0</v>
      </c>
      <c r="J25" s="18">
        <v>0</v>
      </c>
      <c r="K25" s="19">
        <v>0</v>
      </c>
      <c r="L25" s="79" t="s">
        <v>166</v>
      </c>
      <c r="M25" s="79" t="s">
        <v>166</v>
      </c>
      <c r="N25" s="80" t="s">
        <v>166</v>
      </c>
      <c r="P25" s="97">
        <v>8498</v>
      </c>
      <c r="Q25" s="18">
        <v>9399</v>
      </c>
      <c r="R25" s="19">
        <v>4645</v>
      </c>
      <c r="S25" s="79">
        <v>0.1823462325375802</v>
      </c>
      <c r="T25" s="79">
        <v>0.20444510956596035</v>
      </c>
      <c r="U25" s="80">
        <v>9.9672122705073515E-2</v>
      </c>
    </row>
    <row r="26" spans="1:21" x14ac:dyDescent="0.25">
      <c r="A26" s="17" t="s">
        <v>175</v>
      </c>
      <c r="B26" s="18">
        <v>0</v>
      </c>
      <c r="C26" s="18">
        <v>0</v>
      </c>
      <c r="D26" s="19">
        <v>0</v>
      </c>
      <c r="E26" s="79" t="s">
        <v>166</v>
      </c>
      <c r="F26" s="79" t="s">
        <v>166</v>
      </c>
      <c r="G26" s="80" t="s">
        <v>166</v>
      </c>
      <c r="I26" s="97">
        <v>0</v>
      </c>
      <c r="J26" s="18">
        <v>0</v>
      </c>
      <c r="K26" s="19">
        <v>0</v>
      </c>
      <c r="L26" s="79" t="s">
        <v>166</v>
      </c>
      <c r="M26" s="79" t="s">
        <v>166</v>
      </c>
      <c r="N26" s="80" t="s">
        <v>166</v>
      </c>
      <c r="P26" s="97">
        <v>0</v>
      </c>
      <c r="Q26" s="18">
        <v>0</v>
      </c>
      <c r="R26" s="19">
        <v>0</v>
      </c>
      <c r="S26" s="79" t="s">
        <v>166</v>
      </c>
      <c r="T26" s="79" t="s">
        <v>166</v>
      </c>
      <c r="U26" s="80" t="s">
        <v>166</v>
      </c>
    </row>
    <row r="27" spans="1:21" x14ac:dyDescent="0.25">
      <c r="A27" s="17" t="s">
        <v>176</v>
      </c>
      <c r="B27" s="18">
        <v>630092</v>
      </c>
      <c r="C27" s="18">
        <v>683838</v>
      </c>
      <c r="D27" s="19">
        <v>802736</v>
      </c>
      <c r="E27" s="79">
        <v>3.0611229629986618</v>
      </c>
      <c r="F27" s="79">
        <v>3.3063956198252802</v>
      </c>
      <c r="G27" s="80">
        <v>3.795068674330436</v>
      </c>
      <c r="I27" s="97">
        <v>549896</v>
      </c>
      <c r="J27" s="18">
        <v>599603</v>
      </c>
      <c r="K27" s="19">
        <v>712263</v>
      </c>
      <c r="L27" s="79">
        <v>3.453399770889531</v>
      </c>
      <c r="M27" s="79">
        <v>3.7277249962356134</v>
      </c>
      <c r="N27" s="80">
        <v>4.3188915510198065</v>
      </c>
      <c r="P27" s="97">
        <v>80196</v>
      </c>
      <c r="Q27" s="18">
        <v>84235</v>
      </c>
      <c r="R27" s="19">
        <v>90473</v>
      </c>
      <c r="S27" s="79">
        <v>1.7208094215796401</v>
      </c>
      <c r="T27" s="79">
        <v>1.8322623475144877</v>
      </c>
      <c r="U27" s="80">
        <v>1.9413640382122963</v>
      </c>
    </row>
    <row r="28" spans="1:21" x14ac:dyDescent="0.25">
      <c r="A28" s="17" t="s">
        <v>177</v>
      </c>
      <c r="B28" s="18">
        <v>56944</v>
      </c>
      <c r="C28" s="18">
        <v>58652</v>
      </c>
      <c r="D28" s="19">
        <v>65605</v>
      </c>
      <c r="E28" s="79">
        <v>0.27664624531813736</v>
      </c>
      <c r="F28" s="79">
        <v>0.28358575553565663</v>
      </c>
      <c r="G28" s="80">
        <v>0.3101586080348312</v>
      </c>
      <c r="I28" s="97">
        <v>25841</v>
      </c>
      <c r="J28" s="18">
        <v>28859</v>
      </c>
      <c r="K28" s="19">
        <v>30082</v>
      </c>
      <c r="L28" s="79">
        <v>0.16228396547630164</v>
      </c>
      <c r="M28" s="79">
        <v>0.17941607307895985</v>
      </c>
      <c r="N28" s="80">
        <v>0.18240579061074044</v>
      </c>
      <c r="P28" s="97">
        <v>31103</v>
      </c>
      <c r="Q28" s="18">
        <v>29793</v>
      </c>
      <c r="R28" s="19">
        <v>35523</v>
      </c>
      <c r="S28" s="79">
        <v>0.66739407750251323</v>
      </c>
      <c r="T28" s="79">
        <v>0.64805119154151047</v>
      </c>
      <c r="U28" s="80">
        <v>0.76225033688962895</v>
      </c>
    </row>
    <row r="29" spans="1:21" x14ac:dyDescent="0.25">
      <c r="A29" s="17" t="s">
        <v>178</v>
      </c>
      <c r="B29" s="18">
        <v>100098</v>
      </c>
      <c r="C29" s="18">
        <v>124585</v>
      </c>
      <c r="D29" s="19">
        <v>147508</v>
      </c>
      <c r="E29" s="79">
        <v>0.48629769359115821</v>
      </c>
      <c r="F29" s="79">
        <v>0.60237556014133842</v>
      </c>
      <c r="G29" s="80">
        <v>0.69736873643780017</v>
      </c>
      <c r="I29" s="97">
        <v>53055</v>
      </c>
      <c r="J29" s="18">
        <v>65227</v>
      </c>
      <c r="K29" s="19">
        <v>81900</v>
      </c>
      <c r="L29" s="79">
        <v>0.33319050301246794</v>
      </c>
      <c r="M29" s="79">
        <v>0.40551551331374319</v>
      </c>
      <c r="N29" s="80">
        <v>0.49661040658931066</v>
      </c>
      <c r="P29" s="97">
        <v>47043</v>
      </c>
      <c r="Q29" s="18">
        <v>59358</v>
      </c>
      <c r="R29" s="19">
        <v>65608</v>
      </c>
      <c r="S29" s="79">
        <v>1.009427373177852</v>
      </c>
      <c r="T29" s="79">
        <v>1.2911429741053595</v>
      </c>
      <c r="U29" s="80">
        <v>1.4078124061215207</v>
      </c>
    </row>
    <row r="30" spans="1:21" x14ac:dyDescent="0.25">
      <c r="A30" s="17" t="s">
        <v>179</v>
      </c>
      <c r="B30" s="18">
        <v>20957</v>
      </c>
      <c r="C30" s="18">
        <v>24465</v>
      </c>
      <c r="D30" s="19">
        <v>27062</v>
      </c>
      <c r="E30" s="79">
        <v>0.10181363028821658</v>
      </c>
      <c r="F30" s="79">
        <v>0.11828966632305529</v>
      </c>
      <c r="G30" s="80">
        <v>0.12794013033516655</v>
      </c>
      <c r="I30" s="97">
        <v>13897</v>
      </c>
      <c r="J30" s="18">
        <v>15721</v>
      </c>
      <c r="K30" s="19">
        <v>17449</v>
      </c>
      <c r="L30" s="79">
        <v>8.7274496661281065E-2</v>
      </c>
      <c r="M30" s="79">
        <v>9.7737277274830309E-2</v>
      </c>
      <c r="N30" s="80">
        <v>0.10580409016577388</v>
      </c>
      <c r="P30" s="97">
        <v>7060</v>
      </c>
      <c r="Q30" s="18">
        <v>8744</v>
      </c>
      <c r="R30" s="19">
        <v>9613</v>
      </c>
      <c r="S30" s="79">
        <v>0.15149028026774727</v>
      </c>
      <c r="T30" s="79">
        <v>0.19019768465206482</v>
      </c>
      <c r="U30" s="80">
        <v>0.20627515943248045</v>
      </c>
    </row>
    <row r="31" spans="1:21" x14ac:dyDescent="0.25">
      <c r="A31" s="17" t="s">
        <v>180</v>
      </c>
      <c r="B31" s="18">
        <v>64745</v>
      </c>
      <c r="C31" s="18">
        <v>79566</v>
      </c>
      <c r="D31" s="19">
        <v>81967</v>
      </c>
      <c r="E31" s="79">
        <v>0.31454518743191212</v>
      </c>
      <c r="F31" s="79">
        <v>0.38470613491355887</v>
      </c>
      <c r="G31" s="80">
        <v>0.38751269910511404</v>
      </c>
      <c r="I31" s="97">
        <v>63391</v>
      </c>
      <c r="J31" s="18">
        <v>76633</v>
      </c>
      <c r="K31" s="19">
        <v>79840</v>
      </c>
      <c r="L31" s="79">
        <v>0.39810157716451522</v>
      </c>
      <c r="M31" s="79">
        <v>0.47642648491839396</v>
      </c>
      <c r="N31" s="80">
        <v>0.48411935118547694</v>
      </c>
      <c r="P31" s="97">
        <v>1354</v>
      </c>
      <c r="Q31" s="18">
        <v>2933</v>
      </c>
      <c r="R31" s="19">
        <v>2127</v>
      </c>
      <c r="S31" s="79">
        <v>2.9053518340301673E-2</v>
      </c>
      <c r="T31" s="79">
        <v>6.3798011102985608E-2</v>
      </c>
      <c r="U31" s="80">
        <v>4.5641034444282316E-2</v>
      </c>
    </row>
    <row r="32" spans="1:21" x14ac:dyDescent="0.25">
      <c r="A32" s="17" t="s">
        <v>181</v>
      </c>
      <c r="B32" s="18">
        <v>113252</v>
      </c>
      <c r="C32" s="18">
        <v>120554</v>
      </c>
      <c r="D32" s="19">
        <v>125119</v>
      </c>
      <c r="E32" s="79">
        <v>0.55020266533383133</v>
      </c>
      <c r="F32" s="79">
        <v>0.58288544589861468</v>
      </c>
      <c r="G32" s="80">
        <v>0.59152099502644684</v>
      </c>
      <c r="I32" s="97">
        <v>0</v>
      </c>
      <c r="J32" s="18">
        <v>0</v>
      </c>
      <c r="K32" s="19">
        <v>0</v>
      </c>
      <c r="L32" s="79" t="s">
        <v>166</v>
      </c>
      <c r="M32" s="79" t="s">
        <v>166</v>
      </c>
      <c r="N32" s="80" t="s">
        <v>166</v>
      </c>
      <c r="P32" s="97">
        <v>113252</v>
      </c>
      <c r="Q32" s="18">
        <v>120554</v>
      </c>
      <c r="R32" s="19">
        <v>125119</v>
      </c>
      <c r="S32" s="79">
        <v>2.4301100879437554</v>
      </c>
      <c r="T32" s="79">
        <v>2.6222657451446731</v>
      </c>
      <c r="U32" s="80">
        <v>2.6847957633446917</v>
      </c>
    </row>
    <row r="33" spans="1:21" x14ac:dyDescent="0.25">
      <c r="A33" s="17" t="s">
        <v>182</v>
      </c>
      <c r="B33" s="18">
        <v>191</v>
      </c>
      <c r="C33" s="18">
        <v>257</v>
      </c>
      <c r="D33" s="19">
        <v>303</v>
      </c>
      <c r="E33" s="79">
        <v>9.2791923390988054E-4</v>
      </c>
      <c r="F33" s="79">
        <v>1.2426096155742983E-3</v>
      </c>
      <c r="G33" s="80">
        <v>1.4324831679682014E-3</v>
      </c>
      <c r="I33" s="97">
        <v>0</v>
      </c>
      <c r="J33" s="18">
        <v>0</v>
      </c>
      <c r="K33" s="19">
        <v>0</v>
      </c>
      <c r="L33" s="79" t="s">
        <v>166</v>
      </c>
      <c r="M33" s="79" t="s">
        <v>166</v>
      </c>
      <c r="N33" s="80" t="s">
        <v>166</v>
      </c>
      <c r="P33" s="97">
        <v>191</v>
      </c>
      <c r="Q33" s="18">
        <v>257</v>
      </c>
      <c r="R33" s="19">
        <v>303</v>
      </c>
      <c r="S33" s="79">
        <v>4.0983914350056268E-3</v>
      </c>
      <c r="T33" s="79">
        <v>5.5902109967498467E-3</v>
      </c>
      <c r="U33" s="80">
        <v>6.5017552593406407E-3</v>
      </c>
    </row>
    <row r="34" spans="1:21" x14ac:dyDescent="0.25">
      <c r="A34" s="17" t="s">
        <v>183</v>
      </c>
      <c r="B34" s="18">
        <v>16372</v>
      </c>
      <c r="C34" s="18">
        <v>6846</v>
      </c>
      <c r="D34" s="19">
        <v>15783</v>
      </c>
      <c r="E34" s="79">
        <v>7.9538710458495102E-2</v>
      </c>
      <c r="F34" s="79">
        <v>3.3100799331601739E-2</v>
      </c>
      <c r="G34" s="80">
        <v>7.4616771749313929E-2</v>
      </c>
      <c r="I34" s="97">
        <v>0</v>
      </c>
      <c r="J34" s="18">
        <v>0</v>
      </c>
      <c r="K34" s="19">
        <v>0</v>
      </c>
      <c r="L34" s="79" t="s">
        <v>166</v>
      </c>
      <c r="M34" s="79" t="s">
        <v>166</v>
      </c>
      <c r="N34" s="80" t="s">
        <v>166</v>
      </c>
      <c r="P34" s="97">
        <v>16372</v>
      </c>
      <c r="Q34" s="18">
        <v>6846</v>
      </c>
      <c r="R34" s="19">
        <v>15783</v>
      </c>
      <c r="S34" s="79">
        <v>0.35130295588435667</v>
      </c>
      <c r="T34" s="79">
        <v>0.14891278009241032</v>
      </c>
      <c r="U34" s="80">
        <v>0.33867063781575357</v>
      </c>
    </row>
    <row r="35" spans="1:21" x14ac:dyDescent="0.25">
      <c r="A35" s="17" t="s">
        <v>184</v>
      </c>
      <c r="B35" s="18">
        <v>2800</v>
      </c>
      <c r="C35" s="18">
        <v>34173</v>
      </c>
      <c r="D35" s="19">
        <v>23217</v>
      </c>
      <c r="E35" s="79">
        <v>1.3603004476165787E-2</v>
      </c>
      <c r="F35" s="79">
        <v>0.16522839841642217</v>
      </c>
      <c r="G35" s="80">
        <v>0.10976224987035554</v>
      </c>
      <c r="I35" s="97">
        <v>2800</v>
      </c>
      <c r="J35" s="18">
        <v>34173</v>
      </c>
      <c r="K35" s="19">
        <v>23217</v>
      </c>
      <c r="L35" s="79">
        <v>1.75842693136351E-2</v>
      </c>
      <c r="M35" s="79">
        <v>0.21245315032839998</v>
      </c>
      <c r="N35" s="80">
        <v>0.14077904529650825</v>
      </c>
      <c r="P35" s="97">
        <v>0</v>
      </c>
      <c r="Q35" s="18">
        <v>0</v>
      </c>
      <c r="R35" s="19">
        <v>0</v>
      </c>
      <c r="S35" s="79" t="s">
        <v>166</v>
      </c>
      <c r="T35" s="79" t="s">
        <v>166</v>
      </c>
      <c r="U35" s="80" t="s">
        <v>166</v>
      </c>
    </row>
    <row r="36" spans="1:21" x14ac:dyDescent="0.25">
      <c r="A36" s="17" t="s">
        <v>185</v>
      </c>
      <c r="B36" s="18">
        <v>394321</v>
      </c>
      <c r="C36" s="18">
        <v>343614</v>
      </c>
      <c r="D36" s="19">
        <v>388542</v>
      </c>
      <c r="E36" s="79">
        <v>1.9156965457307749</v>
      </c>
      <c r="F36" s="79">
        <v>1.6613932313071866</v>
      </c>
      <c r="G36" s="80">
        <v>1.8368972773884518</v>
      </c>
      <c r="I36" s="97">
        <v>289833</v>
      </c>
      <c r="J36" s="18">
        <v>254318</v>
      </c>
      <c r="K36" s="19">
        <v>319060</v>
      </c>
      <c r="L36" s="79">
        <v>1.8201791171352864</v>
      </c>
      <c r="M36" s="79">
        <v>1.5810920985929835</v>
      </c>
      <c r="N36" s="80">
        <v>1.9346583190034854</v>
      </c>
      <c r="P36" s="97">
        <v>104488</v>
      </c>
      <c r="Q36" s="18">
        <v>89296</v>
      </c>
      <c r="R36" s="19">
        <v>69482</v>
      </c>
      <c r="S36" s="79">
        <v>2.2420561479626597</v>
      </c>
      <c r="T36" s="79">
        <v>1.9423481757423127</v>
      </c>
      <c r="U36" s="80">
        <v>1.4909404585132224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79" t="s">
        <v>5</v>
      </c>
      <c r="F37" s="79" t="s">
        <v>5</v>
      </c>
      <c r="G37" s="80" t="s">
        <v>5</v>
      </c>
      <c r="I37" s="97" t="s">
        <v>5</v>
      </c>
      <c r="J37" s="18" t="s">
        <v>5</v>
      </c>
      <c r="K37" s="19" t="s">
        <v>5</v>
      </c>
      <c r="L37" s="79" t="s">
        <v>5</v>
      </c>
      <c r="M37" s="79" t="s">
        <v>5</v>
      </c>
      <c r="N37" s="80" t="s">
        <v>5</v>
      </c>
      <c r="P37" s="97" t="s">
        <v>5</v>
      </c>
      <c r="Q37" s="18" t="s">
        <v>5</v>
      </c>
      <c r="R37" s="19" t="s">
        <v>5</v>
      </c>
      <c r="S37" s="79" t="s">
        <v>5</v>
      </c>
      <c r="T37" s="79" t="s">
        <v>5</v>
      </c>
      <c r="U37" s="80" t="s">
        <v>5</v>
      </c>
    </row>
    <row r="38" spans="1:21" ht="13.8" thickBot="1" x14ac:dyDescent="0.3">
      <c r="A38" s="20" t="s">
        <v>4</v>
      </c>
      <c r="B38" s="21">
        <v>20583688</v>
      </c>
      <c r="C38" s="21">
        <v>20682280</v>
      </c>
      <c r="D38" s="22">
        <v>21152081</v>
      </c>
      <c r="E38" s="83">
        <v>100</v>
      </c>
      <c r="F38" s="83">
        <v>100</v>
      </c>
      <c r="G38" s="84">
        <v>100</v>
      </c>
      <c r="I38" s="98">
        <v>15923323</v>
      </c>
      <c r="J38" s="21">
        <v>16084958</v>
      </c>
      <c r="K38" s="22">
        <v>16491801</v>
      </c>
      <c r="L38" s="83">
        <v>100</v>
      </c>
      <c r="M38" s="83">
        <v>100</v>
      </c>
      <c r="N38" s="84">
        <v>100</v>
      </c>
      <c r="P38" s="98">
        <v>4660365</v>
      </c>
      <c r="Q38" s="21">
        <v>4597322</v>
      </c>
      <c r="R38" s="22">
        <v>4660280</v>
      </c>
      <c r="S38" s="83">
        <v>100</v>
      </c>
      <c r="T38" s="83">
        <v>100</v>
      </c>
      <c r="U38" s="84">
        <v>100</v>
      </c>
    </row>
    <row r="39" spans="1:21" x14ac:dyDescent="0.25">
      <c r="I39" s="105"/>
      <c r="P39" s="105"/>
    </row>
    <row r="40" spans="1:21" ht="16.2" thickBot="1" x14ac:dyDescent="0.35">
      <c r="A40" s="5" t="s">
        <v>37</v>
      </c>
      <c r="B40" s="6"/>
      <c r="C40" s="6"/>
      <c r="D40" s="184" t="s">
        <v>107</v>
      </c>
      <c r="E40" s="184"/>
      <c r="F40" s="6"/>
      <c r="I40" s="184" t="s">
        <v>94</v>
      </c>
      <c r="J40" s="184"/>
      <c r="K40" s="184"/>
      <c r="L40" s="184"/>
      <c r="M40" s="184"/>
      <c r="N40" s="184"/>
      <c r="P40" s="184" t="s">
        <v>95</v>
      </c>
      <c r="Q40" s="184"/>
      <c r="R40" s="184"/>
      <c r="S40" s="184"/>
      <c r="T40" s="184"/>
      <c r="U40" s="184"/>
    </row>
    <row r="41" spans="1:21" x14ac:dyDescent="0.25">
      <c r="A41" s="7"/>
      <c r="B41" s="88"/>
      <c r="C41" s="87" t="s">
        <v>30</v>
      </c>
      <c r="D41" s="89"/>
      <c r="E41" s="11"/>
      <c r="F41" s="9" t="s">
        <v>2</v>
      </c>
      <c r="G41" s="12"/>
      <c r="I41" s="32"/>
      <c r="J41" s="87" t="s">
        <v>30</v>
      </c>
      <c r="K41" s="89"/>
      <c r="L41" s="11"/>
      <c r="M41" s="87" t="s">
        <v>2</v>
      </c>
      <c r="N41" s="12"/>
      <c r="P41" s="32"/>
      <c r="Q41" s="87" t="s">
        <v>30</v>
      </c>
      <c r="R41" s="89"/>
      <c r="S41" s="11"/>
      <c r="T41" s="87" t="s">
        <v>2</v>
      </c>
      <c r="U41" s="12"/>
    </row>
    <row r="42" spans="1:21" x14ac:dyDescent="0.25">
      <c r="A42" s="13" t="s">
        <v>3</v>
      </c>
      <c r="B42" s="14" t="s">
        <v>157</v>
      </c>
      <c r="C42" s="15" t="s">
        <v>155</v>
      </c>
      <c r="D42" s="66" t="s">
        <v>156</v>
      </c>
      <c r="E42" s="15" t="s">
        <v>157</v>
      </c>
      <c r="F42" s="15" t="s">
        <v>155</v>
      </c>
      <c r="G42" s="16" t="s">
        <v>156</v>
      </c>
      <c r="I42" s="96" t="s">
        <v>157</v>
      </c>
      <c r="J42" s="15" t="s">
        <v>155</v>
      </c>
      <c r="K42" s="66" t="s">
        <v>156</v>
      </c>
      <c r="L42" s="15" t="s">
        <v>157</v>
      </c>
      <c r="M42" s="15" t="s">
        <v>155</v>
      </c>
      <c r="N42" s="16" t="s">
        <v>156</v>
      </c>
      <c r="P42" s="96" t="s">
        <v>157</v>
      </c>
      <c r="Q42" s="15" t="s">
        <v>155</v>
      </c>
      <c r="R42" s="66" t="s">
        <v>156</v>
      </c>
      <c r="S42" s="15" t="s">
        <v>157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849956</v>
      </c>
      <c r="C43" s="18">
        <v>852713</v>
      </c>
      <c r="D43" s="19">
        <v>862976</v>
      </c>
      <c r="E43" s="79">
        <v>20.355350980340503</v>
      </c>
      <c r="F43" s="79">
        <v>19.978037847812171</v>
      </c>
      <c r="G43" s="80">
        <v>19.776516852902624</v>
      </c>
      <c r="I43" s="97">
        <v>676613</v>
      </c>
      <c r="J43" s="18">
        <v>680722</v>
      </c>
      <c r="K43" s="19">
        <v>693869</v>
      </c>
      <c r="L43" s="79">
        <v>20.121122907187676</v>
      </c>
      <c r="M43" s="79">
        <v>19.842431640995056</v>
      </c>
      <c r="N43" s="80">
        <v>19.693193638521937</v>
      </c>
      <c r="P43" s="97">
        <v>173343</v>
      </c>
      <c r="Q43" s="18">
        <v>171991</v>
      </c>
      <c r="R43" s="19">
        <v>169107</v>
      </c>
      <c r="S43" s="79">
        <v>21.324287418961976</v>
      </c>
      <c r="T43" s="79">
        <v>20.533443805858067</v>
      </c>
      <c r="U43" s="80">
        <v>20.125915655552845</v>
      </c>
    </row>
    <row r="44" spans="1:21" x14ac:dyDescent="0.25">
      <c r="A44" s="17" t="s">
        <v>158</v>
      </c>
      <c r="B44" s="18">
        <v>128870</v>
      </c>
      <c r="C44" s="18">
        <v>132087</v>
      </c>
      <c r="D44" s="19">
        <v>126725</v>
      </c>
      <c r="E44" s="79">
        <v>3.0862704432188024</v>
      </c>
      <c r="F44" s="79">
        <v>3.0946392106183045</v>
      </c>
      <c r="G44" s="80">
        <v>2.9041121632398639</v>
      </c>
      <c r="I44" s="97">
        <v>127664</v>
      </c>
      <c r="J44" s="18">
        <v>131010</v>
      </c>
      <c r="K44" s="19">
        <v>125755</v>
      </c>
      <c r="L44" s="79">
        <v>3.796473072233622</v>
      </c>
      <c r="M44" s="79">
        <v>3.8188232043135999</v>
      </c>
      <c r="N44" s="80">
        <v>3.5691428295720464</v>
      </c>
      <c r="P44" s="97">
        <v>1206</v>
      </c>
      <c r="Q44" s="18">
        <v>1077</v>
      </c>
      <c r="R44" s="19">
        <v>970</v>
      </c>
      <c r="S44" s="79">
        <v>0.1483595566435803</v>
      </c>
      <c r="T44" s="79">
        <v>0.12857951275886029</v>
      </c>
      <c r="U44" s="80">
        <v>0.11544251974126594</v>
      </c>
    </row>
    <row r="45" spans="1:21" x14ac:dyDescent="0.25">
      <c r="A45" s="17" t="s">
        <v>84</v>
      </c>
      <c r="B45" s="18">
        <v>1086286</v>
      </c>
      <c r="C45" s="18">
        <v>1124863</v>
      </c>
      <c r="D45" s="19">
        <v>1127415</v>
      </c>
      <c r="E45" s="79">
        <v>26.015149954856678</v>
      </c>
      <c r="F45" s="79">
        <v>26.354184335882699</v>
      </c>
      <c r="G45" s="80">
        <v>25.836572219523152</v>
      </c>
      <c r="I45" s="97">
        <v>801563</v>
      </c>
      <c r="J45" s="18">
        <v>831499</v>
      </c>
      <c r="K45" s="19">
        <v>827737</v>
      </c>
      <c r="L45" s="79">
        <v>23.836887025307046</v>
      </c>
      <c r="M45" s="79">
        <v>24.237445046664789</v>
      </c>
      <c r="N45" s="80">
        <v>23.492597338646391</v>
      </c>
      <c r="P45" s="97">
        <v>284723</v>
      </c>
      <c r="Q45" s="18">
        <v>293364</v>
      </c>
      <c r="R45" s="19">
        <v>299678</v>
      </c>
      <c r="S45" s="79">
        <v>35.02601828045615</v>
      </c>
      <c r="T45" s="79">
        <v>35.023769898783925</v>
      </c>
      <c r="U45" s="80">
        <v>35.665549928889789</v>
      </c>
    </row>
    <row r="46" spans="1:21" x14ac:dyDescent="0.25">
      <c r="A46" s="17" t="s">
        <v>86</v>
      </c>
      <c r="B46" s="18">
        <v>600979</v>
      </c>
      <c r="C46" s="18">
        <v>575313</v>
      </c>
      <c r="D46" s="19">
        <v>556812</v>
      </c>
      <c r="E46" s="79">
        <v>14.392672652247946</v>
      </c>
      <c r="F46" s="79">
        <v>13.478890187364756</v>
      </c>
      <c r="G46" s="80">
        <v>12.760264366446361</v>
      </c>
      <c r="I46" s="97">
        <v>495176</v>
      </c>
      <c r="J46" s="18">
        <v>476187</v>
      </c>
      <c r="K46" s="19">
        <v>466710</v>
      </c>
      <c r="L46" s="79">
        <v>14.72554792280013</v>
      </c>
      <c r="M46" s="79">
        <v>13.880421076196322</v>
      </c>
      <c r="N46" s="80">
        <v>13.246031171639853</v>
      </c>
      <c r="P46" s="97">
        <v>105803</v>
      </c>
      <c r="Q46" s="18">
        <v>99126</v>
      </c>
      <c r="R46" s="19">
        <v>90102</v>
      </c>
      <c r="S46" s="79">
        <v>13.01566017542349</v>
      </c>
      <c r="T46" s="79">
        <v>11.834329416652539</v>
      </c>
      <c r="U46" s="80">
        <v>10.723300941987159</v>
      </c>
    </row>
    <row r="47" spans="1:21" x14ac:dyDescent="0.25">
      <c r="A47" s="17" t="s">
        <v>159</v>
      </c>
      <c r="B47" s="18">
        <v>406362</v>
      </c>
      <c r="C47" s="18">
        <v>414163</v>
      </c>
      <c r="D47" s="19">
        <v>441776</v>
      </c>
      <c r="E47" s="79">
        <v>9.7318462780110124</v>
      </c>
      <c r="F47" s="79">
        <v>9.7033399152627346</v>
      </c>
      <c r="G47" s="80">
        <v>10.124024896645919</v>
      </c>
      <c r="I47" s="97">
        <v>368020</v>
      </c>
      <c r="J47" s="18">
        <v>374878</v>
      </c>
      <c r="K47" s="19">
        <v>401628</v>
      </c>
      <c r="L47" s="79">
        <v>10.944181758705803</v>
      </c>
      <c r="M47" s="79">
        <v>10.927355203317866</v>
      </c>
      <c r="N47" s="80">
        <v>11.398892261582933</v>
      </c>
      <c r="P47" s="97">
        <v>38342</v>
      </c>
      <c r="Q47" s="18">
        <v>39285</v>
      </c>
      <c r="R47" s="19">
        <v>40148</v>
      </c>
      <c r="S47" s="79">
        <v>4.7167513439702793</v>
      </c>
      <c r="T47" s="79">
        <v>4.6901078539756975</v>
      </c>
      <c r="U47" s="80">
        <v>4.7781301882189124</v>
      </c>
    </row>
    <row r="48" spans="1:21" x14ac:dyDescent="0.25">
      <c r="A48" s="17" t="s">
        <v>160</v>
      </c>
      <c r="B48" s="18">
        <v>113830</v>
      </c>
      <c r="C48" s="18">
        <v>118116</v>
      </c>
      <c r="D48" s="19">
        <v>122300</v>
      </c>
      <c r="E48" s="79">
        <v>2.7260818231675046</v>
      </c>
      <c r="F48" s="79">
        <v>2.76731551932735</v>
      </c>
      <c r="G48" s="80">
        <v>2.8027059977450017</v>
      </c>
      <c r="I48" s="97">
        <v>113830</v>
      </c>
      <c r="J48" s="18">
        <v>118116</v>
      </c>
      <c r="K48" s="19">
        <v>122300</v>
      </c>
      <c r="L48" s="79">
        <v>3.3850774675112261</v>
      </c>
      <c r="M48" s="79">
        <v>3.442974746971263</v>
      </c>
      <c r="N48" s="80">
        <v>3.4710839971107412</v>
      </c>
      <c r="P48" s="97">
        <v>0</v>
      </c>
      <c r="Q48" s="18">
        <v>0</v>
      </c>
      <c r="R48" s="19">
        <v>0</v>
      </c>
      <c r="S48" s="79" t="s">
        <v>166</v>
      </c>
      <c r="T48" s="79" t="s">
        <v>166</v>
      </c>
      <c r="U48" s="80" t="s">
        <v>166</v>
      </c>
    </row>
    <row r="49" spans="1:21" x14ac:dyDescent="0.25">
      <c r="A49" s="17" t="s">
        <v>161</v>
      </c>
      <c r="B49" s="18">
        <v>108879</v>
      </c>
      <c r="C49" s="18">
        <v>110140</v>
      </c>
      <c r="D49" s="19">
        <v>107720</v>
      </c>
      <c r="E49" s="79">
        <v>2.6075117528301388</v>
      </c>
      <c r="F49" s="79">
        <v>2.5804474524934329</v>
      </c>
      <c r="G49" s="80">
        <v>2.4685812761822699</v>
      </c>
      <c r="I49" s="97">
        <v>77355</v>
      </c>
      <c r="J49" s="18">
        <v>74737</v>
      </c>
      <c r="K49" s="19">
        <v>67269</v>
      </c>
      <c r="L49" s="79">
        <v>2.3003836203051118</v>
      </c>
      <c r="M49" s="79">
        <v>2.1785160661078202</v>
      </c>
      <c r="N49" s="80">
        <v>1.9092097252791698</v>
      </c>
      <c r="P49" s="97">
        <v>31524</v>
      </c>
      <c r="Q49" s="18">
        <v>35403</v>
      </c>
      <c r="R49" s="19">
        <v>40451</v>
      </c>
      <c r="S49" s="79">
        <v>3.8780154756486116</v>
      </c>
      <c r="T49" s="79">
        <v>4.2266485517195269</v>
      </c>
      <c r="U49" s="80">
        <v>4.814191099024689</v>
      </c>
    </row>
    <row r="50" spans="1:21" x14ac:dyDescent="0.25">
      <c r="A50" s="17" t="s">
        <v>162</v>
      </c>
      <c r="B50" s="18">
        <v>32713</v>
      </c>
      <c r="C50" s="18">
        <v>49361</v>
      </c>
      <c r="D50" s="19">
        <v>53843</v>
      </c>
      <c r="E50" s="79">
        <v>0.783434197323013</v>
      </c>
      <c r="F50" s="79">
        <v>1.156468737084877</v>
      </c>
      <c r="G50" s="80">
        <v>1.2339010550824541</v>
      </c>
      <c r="I50" s="97">
        <v>0</v>
      </c>
      <c r="J50" s="18">
        <v>0</v>
      </c>
      <c r="K50" s="19">
        <v>0</v>
      </c>
      <c r="L50" s="79" t="s">
        <v>166</v>
      </c>
      <c r="M50" s="79" t="s">
        <v>166</v>
      </c>
      <c r="N50" s="80" t="s">
        <v>166</v>
      </c>
      <c r="P50" s="97">
        <v>32713</v>
      </c>
      <c r="Q50" s="18">
        <v>49361</v>
      </c>
      <c r="R50" s="19">
        <v>53843</v>
      </c>
      <c r="S50" s="79">
        <v>4.0242837284257407</v>
      </c>
      <c r="T50" s="79">
        <v>5.8930485880130945</v>
      </c>
      <c r="U50" s="80">
        <v>6.408011948895858</v>
      </c>
    </row>
    <row r="51" spans="1:21" x14ac:dyDescent="0.25">
      <c r="A51" s="17" t="s">
        <v>163</v>
      </c>
      <c r="B51" s="18">
        <v>69764</v>
      </c>
      <c r="C51" s="18">
        <v>83441</v>
      </c>
      <c r="D51" s="19">
        <v>91432</v>
      </c>
      <c r="E51" s="79">
        <v>1.6707579048709285</v>
      </c>
      <c r="F51" s="79">
        <v>1.9549220617714231</v>
      </c>
      <c r="G51" s="80">
        <v>2.0953149205708996</v>
      </c>
      <c r="I51" s="97">
        <v>48531</v>
      </c>
      <c r="J51" s="18">
        <v>61099</v>
      </c>
      <c r="K51" s="19">
        <v>69623</v>
      </c>
      <c r="L51" s="79">
        <v>1.4432152734409849</v>
      </c>
      <c r="M51" s="79">
        <v>1.7809806805614583</v>
      </c>
      <c r="N51" s="80">
        <v>1.9760202872513584</v>
      </c>
      <c r="P51" s="97">
        <v>21233</v>
      </c>
      <c r="Q51" s="18">
        <v>22342</v>
      </c>
      <c r="R51" s="19">
        <v>21809</v>
      </c>
      <c r="S51" s="79">
        <v>2.6120385291982924</v>
      </c>
      <c r="T51" s="79">
        <v>2.667338416024565</v>
      </c>
      <c r="U51" s="80">
        <v>2.5955524876672875</v>
      </c>
    </row>
    <row r="52" spans="1:21" x14ac:dyDescent="0.25">
      <c r="A52" s="17" t="s">
        <v>164</v>
      </c>
      <c r="B52" s="18">
        <v>160036</v>
      </c>
      <c r="C52" s="18">
        <v>154534</v>
      </c>
      <c r="D52" s="19">
        <v>155008</v>
      </c>
      <c r="E52" s="79">
        <v>3.8326559839447838</v>
      </c>
      <c r="F52" s="79">
        <v>3.6205453661124039</v>
      </c>
      <c r="G52" s="80">
        <v>3.5522637064469111</v>
      </c>
      <c r="I52" s="97">
        <v>158664</v>
      </c>
      <c r="J52" s="18">
        <v>153189</v>
      </c>
      <c r="K52" s="19">
        <v>155008</v>
      </c>
      <c r="L52" s="79">
        <v>4.7183513248282631</v>
      </c>
      <c r="M52" s="79">
        <v>4.4653210277505231</v>
      </c>
      <c r="N52" s="80">
        <v>4.3993931988891397</v>
      </c>
      <c r="P52" s="97">
        <v>1372</v>
      </c>
      <c r="Q52" s="18">
        <v>1345</v>
      </c>
      <c r="R52" s="19">
        <v>0</v>
      </c>
      <c r="S52" s="79">
        <v>0.16878052381010961</v>
      </c>
      <c r="T52" s="79">
        <v>0.16057515753079582</v>
      </c>
      <c r="U52" s="80" t="s">
        <v>166</v>
      </c>
    </row>
    <row r="53" spans="1:21" x14ac:dyDescent="0.25">
      <c r="A53" s="17" t="s">
        <v>165</v>
      </c>
      <c r="B53" s="18">
        <v>0</v>
      </c>
      <c r="C53" s="18">
        <v>0</v>
      </c>
      <c r="D53" s="19">
        <v>0</v>
      </c>
      <c r="E53" s="79" t="s">
        <v>166</v>
      </c>
      <c r="F53" s="79" t="s">
        <v>166</v>
      </c>
      <c r="G53" s="80" t="s">
        <v>166</v>
      </c>
      <c r="I53" s="97">
        <v>0</v>
      </c>
      <c r="J53" s="18">
        <v>0</v>
      </c>
      <c r="K53" s="19">
        <v>0</v>
      </c>
      <c r="L53" s="79" t="s">
        <v>166</v>
      </c>
      <c r="M53" s="79" t="s">
        <v>166</v>
      </c>
      <c r="N53" s="80" t="s">
        <v>166</v>
      </c>
      <c r="P53" s="97">
        <v>0</v>
      </c>
      <c r="Q53" s="18">
        <v>0</v>
      </c>
      <c r="R53" s="19">
        <v>0</v>
      </c>
      <c r="S53" s="79" t="s">
        <v>166</v>
      </c>
      <c r="T53" s="79" t="s">
        <v>166</v>
      </c>
      <c r="U53" s="80" t="s">
        <v>166</v>
      </c>
    </row>
    <row r="54" spans="1:21" x14ac:dyDescent="0.25">
      <c r="A54" s="17" t="s">
        <v>167</v>
      </c>
      <c r="B54" s="18">
        <v>0</v>
      </c>
      <c r="C54" s="18">
        <v>0</v>
      </c>
      <c r="D54" s="19">
        <v>0</v>
      </c>
      <c r="E54" s="79" t="s">
        <v>166</v>
      </c>
      <c r="F54" s="79" t="s">
        <v>166</v>
      </c>
      <c r="G54" s="80" t="s">
        <v>166</v>
      </c>
      <c r="I54" s="97">
        <v>0</v>
      </c>
      <c r="J54" s="18">
        <v>0</v>
      </c>
      <c r="K54" s="19">
        <v>0</v>
      </c>
      <c r="L54" s="79" t="s">
        <v>166</v>
      </c>
      <c r="M54" s="79" t="s">
        <v>166</v>
      </c>
      <c r="N54" s="80" t="s">
        <v>166</v>
      </c>
      <c r="P54" s="97">
        <v>0</v>
      </c>
      <c r="Q54" s="18">
        <v>0</v>
      </c>
      <c r="R54" s="19">
        <v>0</v>
      </c>
      <c r="S54" s="79" t="s">
        <v>166</v>
      </c>
      <c r="T54" s="79" t="s">
        <v>166</v>
      </c>
      <c r="U54" s="80" t="s">
        <v>166</v>
      </c>
    </row>
    <row r="55" spans="1:21" x14ac:dyDescent="0.25">
      <c r="A55" s="17" t="s">
        <v>168</v>
      </c>
      <c r="B55" s="18">
        <v>0</v>
      </c>
      <c r="C55" s="18">
        <v>0</v>
      </c>
      <c r="D55" s="19">
        <v>0</v>
      </c>
      <c r="E55" s="79" t="s">
        <v>166</v>
      </c>
      <c r="F55" s="79" t="s">
        <v>166</v>
      </c>
      <c r="G55" s="80" t="s">
        <v>166</v>
      </c>
      <c r="I55" s="97">
        <v>0</v>
      </c>
      <c r="J55" s="18">
        <v>0</v>
      </c>
      <c r="K55" s="19">
        <v>0</v>
      </c>
      <c r="L55" s="79" t="s">
        <v>166</v>
      </c>
      <c r="M55" s="79" t="s">
        <v>166</v>
      </c>
      <c r="N55" s="80" t="s">
        <v>166</v>
      </c>
      <c r="P55" s="97">
        <v>0</v>
      </c>
      <c r="Q55" s="18">
        <v>0</v>
      </c>
      <c r="R55" s="19">
        <v>0</v>
      </c>
      <c r="S55" s="79" t="s">
        <v>166</v>
      </c>
      <c r="T55" s="79" t="s">
        <v>166</v>
      </c>
      <c r="U55" s="80" t="s">
        <v>166</v>
      </c>
    </row>
    <row r="56" spans="1:21" x14ac:dyDescent="0.25">
      <c r="A56" s="17" t="s">
        <v>169</v>
      </c>
      <c r="B56" s="18">
        <v>244419</v>
      </c>
      <c r="C56" s="18">
        <v>248947</v>
      </c>
      <c r="D56" s="19">
        <v>250501</v>
      </c>
      <c r="E56" s="79">
        <v>5.8535201013509468</v>
      </c>
      <c r="F56" s="79">
        <v>5.8325281637541551</v>
      </c>
      <c r="G56" s="80">
        <v>5.7406431327973895</v>
      </c>
      <c r="I56" s="97">
        <v>198567</v>
      </c>
      <c r="J56" s="18">
        <v>203823</v>
      </c>
      <c r="K56" s="19">
        <v>205349</v>
      </c>
      <c r="L56" s="79">
        <v>5.9049870639664555</v>
      </c>
      <c r="M56" s="79">
        <v>5.9412564077002585</v>
      </c>
      <c r="N56" s="80">
        <v>5.828157217683513</v>
      </c>
      <c r="P56" s="97">
        <v>45852</v>
      </c>
      <c r="Q56" s="18">
        <v>45124</v>
      </c>
      <c r="R56" s="19">
        <v>45152</v>
      </c>
      <c r="S56" s="79">
        <v>5.640615581443984</v>
      </c>
      <c r="T56" s="79">
        <v>5.3872069951075314</v>
      </c>
      <c r="U56" s="80">
        <v>5.3736707745955048</v>
      </c>
    </row>
    <row r="57" spans="1:21" x14ac:dyDescent="0.25">
      <c r="A57" s="17" t="s">
        <v>170</v>
      </c>
      <c r="B57" s="18">
        <v>0</v>
      </c>
      <c r="C57" s="18">
        <v>0</v>
      </c>
      <c r="D57" s="19">
        <v>0</v>
      </c>
      <c r="E57" s="79" t="s">
        <v>166</v>
      </c>
      <c r="F57" s="79" t="s">
        <v>166</v>
      </c>
      <c r="G57" s="80" t="s">
        <v>166</v>
      </c>
      <c r="I57" s="97">
        <v>0</v>
      </c>
      <c r="J57" s="18">
        <v>0</v>
      </c>
      <c r="K57" s="19">
        <v>0</v>
      </c>
      <c r="L57" s="79" t="s">
        <v>166</v>
      </c>
      <c r="M57" s="79" t="s">
        <v>166</v>
      </c>
      <c r="N57" s="80" t="s">
        <v>166</v>
      </c>
      <c r="P57" s="97">
        <v>0</v>
      </c>
      <c r="Q57" s="18">
        <v>0</v>
      </c>
      <c r="R57" s="19">
        <v>0</v>
      </c>
      <c r="S57" s="79" t="s">
        <v>166</v>
      </c>
      <c r="T57" s="79" t="s">
        <v>166</v>
      </c>
      <c r="U57" s="80" t="s">
        <v>166</v>
      </c>
    </row>
    <row r="58" spans="1:21" x14ac:dyDescent="0.25">
      <c r="A58" s="17" t="s">
        <v>171</v>
      </c>
      <c r="B58" s="18">
        <v>70227</v>
      </c>
      <c r="C58" s="18">
        <v>84057</v>
      </c>
      <c r="D58" s="19">
        <v>79396</v>
      </c>
      <c r="E58" s="79">
        <v>1.6818461582674544</v>
      </c>
      <c r="F58" s="79">
        <v>1.9693541993303114</v>
      </c>
      <c r="G58" s="80">
        <v>1.8194901504248746</v>
      </c>
      <c r="I58" s="97">
        <v>62134</v>
      </c>
      <c r="J58" s="18">
        <v>75027</v>
      </c>
      <c r="K58" s="19">
        <v>71100</v>
      </c>
      <c r="L58" s="79">
        <v>1.847741398281143</v>
      </c>
      <c r="M58" s="79">
        <v>2.1869693042518623</v>
      </c>
      <c r="N58" s="80">
        <v>2.0179400833571028</v>
      </c>
      <c r="P58" s="97">
        <v>8093</v>
      </c>
      <c r="Q58" s="18">
        <v>9030</v>
      </c>
      <c r="R58" s="19">
        <v>8296</v>
      </c>
      <c r="S58" s="79">
        <v>0.99558365830555184</v>
      </c>
      <c r="T58" s="79">
        <v>1.0780622100394692</v>
      </c>
      <c r="U58" s="80">
        <v>0.98733107605519821</v>
      </c>
    </row>
    <row r="59" spans="1:21" x14ac:dyDescent="0.25">
      <c r="A59" s="17" t="s">
        <v>172</v>
      </c>
      <c r="B59" s="18">
        <v>260</v>
      </c>
      <c r="C59" s="18">
        <v>0</v>
      </c>
      <c r="D59" s="19">
        <v>0</v>
      </c>
      <c r="E59" s="79">
        <v>6.2266649742910582E-3</v>
      </c>
      <c r="F59" s="79" t="s">
        <v>166</v>
      </c>
      <c r="G59" s="80" t="s">
        <v>166</v>
      </c>
      <c r="I59" s="97">
        <v>0</v>
      </c>
      <c r="J59" s="18">
        <v>0</v>
      </c>
      <c r="K59" s="19">
        <v>0</v>
      </c>
      <c r="L59" s="79" t="s">
        <v>166</v>
      </c>
      <c r="M59" s="79" t="s">
        <v>166</v>
      </c>
      <c r="N59" s="80" t="s">
        <v>166</v>
      </c>
      <c r="P59" s="97">
        <v>260</v>
      </c>
      <c r="Q59" s="18">
        <v>0</v>
      </c>
      <c r="R59" s="19">
        <v>0</v>
      </c>
      <c r="S59" s="79">
        <v>3.1984647369262757E-2</v>
      </c>
      <c r="T59" s="79" t="s">
        <v>166</v>
      </c>
      <c r="U59" s="80" t="s">
        <v>166</v>
      </c>
    </row>
    <row r="60" spans="1:21" x14ac:dyDescent="0.25">
      <c r="A60" s="17" t="s">
        <v>173</v>
      </c>
      <c r="B60" s="18">
        <v>1641</v>
      </c>
      <c r="C60" s="18">
        <v>1615</v>
      </c>
      <c r="D60" s="19">
        <v>1643</v>
      </c>
      <c r="E60" s="79">
        <v>3.9299835472352412E-2</v>
      </c>
      <c r="F60" s="79">
        <v>3.7837503502604813E-2</v>
      </c>
      <c r="G60" s="80">
        <v>3.765205195662337E-2</v>
      </c>
      <c r="I60" s="97">
        <v>0</v>
      </c>
      <c r="J60" s="18">
        <v>0</v>
      </c>
      <c r="K60" s="19">
        <v>0</v>
      </c>
      <c r="L60" s="79" t="s">
        <v>166</v>
      </c>
      <c r="M60" s="79" t="s">
        <v>166</v>
      </c>
      <c r="N60" s="80" t="s">
        <v>166</v>
      </c>
      <c r="P60" s="97">
        <v>1641</v>
      </c>
      <c r="Q60" s="18">
        <v>1615</v>
      </c>
      <c r="R60" s="19">
        <v>1643</v>
      </c>
      <c r="S60" s="79">
        <v>0.20187233204984684</v>
      </c>
      <c r="T60" s="79">
        <v>0.1928095757711786</v>
      </c>
      <c r="U60" s="80">
        <v>0.19553820611845354</v>
      </c>
    </row>
    <row r="61" spans="1:21" x14ac:dyDescent="0.25">
      <c r="A61" s="17" t="s">
        <v>174</v>
      </c>
      <c r="B61" s="18">
        <v>2410</v>
      </c>
      <c r="C61" s="18">
        <v>2641</v>
      </c>
      <c r="D61" s="19">
        <v>848</v>
      </c>
      <c r="E61" s="79">
        <v>5.7716394569390192E-2</v>
      </c>
      <c r="F61" s="79">
        <v>6.1875446904259633E-2</v>
      </c>
      <c r="G61" s="80">
        <v>1.9433317138902385E-2</v>
      </c>
      <c r="I61" s="97">
        <v>0</v>
      </c>
      <c r="J61" s="18">
        <v>0</v>
      </c>
      <c r="K61" s="19">
        <v>0</v>
      </c>
      <c r="L61" s="79" t="s">
        <v>166</v>
      </c>
      <c r="M61" s="79" t="s">
        <v>166</v>
      </c>
      <c r="N61" s="80" t="s">
        <v>166</v>
      </c>
      <c r="P61" s="97">
        <v>2410</v>
      </c>
      <c r="Q61" s="18">
        <v>2641</v>
      </c>
      <c r="R61" s="19">
        <v>848</v>
      </c>
      <c r="S61" s="79">
        <v>0.29647307753816632</v>
      </c>
      <c r="T61" s="79">
        <v>0.31530036508463327</v>
      </c>
      <c r="U61" s="80">
        <v>0.10092294509339537</v>
      </c>
    </row>
    <row r="62" spans="1:21" x14ac:dyDescent="0.25">
      <c r="A62" s="17" t="s">
        <v>175</v>
      </c>
      <c r="B62" s="18">
        <v>0</v>
      </c>
      <c r="C62" s="18">
        <v>0</v>
      </c>
      <c r="D62" s="19">
        <v>0</v>
      </c>
      <c r="E62" s="79" t="s">
        <v>166</v>
      </c>
      <c r="F62" s="79" t="s">
        <v>166</v>
      </c>
      <c r="G62" s="80" t="s">
        <v>166</v>
      </c>
      <c r="I62" s="97">
        <v>0</v>
      </c>
      <c r="J62" s="18">
        <v>0</v>
      </c>
      <c r="K62" s="19">
        <v>0</v>
      </c>
      <c r="L62" s="79" t="s">
        <v>166</v>
      </c>
      <c r="M62" s="79" t="s">
        <v>166</v>
      </c>
      <c r="N62" s="80" t="s">
        <v>166</v>
      </c>
      <c r="P62" s="97">
        <v>0</v>
      </c>
      <c r="Q62" s="18">
        <v>0</v>
      </c>
      <c r="R62" s="19">
        <v>0</v>
      </c>
      <c r="S62" s="79" t="s">
        <v>166</v>
      </c>
      <c r="T62" s="79" t="s">
        <v>166</v>
      </c>
      <c r="U62" s="80" t="s">
        <v>166</v>
      </c>
    </row>
    <row r="63" spans="1:21" x14ac:dyDescent="0.25">
      <c r="A63" s="17" t="s">
        <v>176</v>
      </c>
      <c r="B63" s="18">
        <v>147448</v>
      </c>
      <c r="C63" s="18">
        <v>160500</v>
      </c>
      <c r="D63" s="19">
        <v>186552</v>
      </c>
      <c r="E63" s="79">
        <v>3.5311896043433384</v>
      </c>
      <c r="F63" s="79">
        <v>3.7603215555220264</v>
      </c>
      <c r="G63" s="80">
        <v>4.2751464373779688</v>
      </c>
      <c r="I63" s="97">
        <v>132096</v>
      </c>
      <c r="J63" s="18">
        <v>144246</v>
      </c>
      <c r="K63" s="19">
        <v>168598</v>
      </c>
      <c r="L63" s="79">
        <v>3.9282719243465074</v>
      </c>
      <c r="M63" s="79">
        <v>4.2046406528464964</v>
      </c>
      <c r="N63" s="80">
        <v>4.785100733809295</v>
      </c>
      <c r="P63" s="97">
        <v>15352</v>
      </c>
      <c r="Q63" s="18">
        <v>16254</v>
      </c>
      <c r="R63" s="19">
        <v>17954</v>
      </c>
      <c r="S63" s="79">
        <v>1.8885704092804685</v>
      </c>
      <c r="T63" s="79">
        <v>1.9405119780710447</v>
      </c>
      <c r="U63" s="80">
        <v>2.1367577313759676</v>
      </c>
    </row>
    <row r="64" spans="1:21" x14ac:dyDescent="0.25">
      <c r="A64" s="17" t="s">
        <v>177</v>
      </c>
      <c r="B64" s="18">
        <v>12716</v>
      </c>
      <c r="C64" s="18">
        <v>12657</v>
      </c>
      <c r="D64" s="19">
        <v>11438</v>
      </c>
      <c r="E64" s="79">
        <v>0.30453181466571189</v>
      </c>
      <c r="F64" s="79">
        <v>0.29653825500462483</v>
      </c>
      <c r="G64" s="80">
        <v>0.26212061489948757</v>
      </c>
      <c r="I64" s="97">
        <v>5464</v>
      </c>
      <c r="J64" s="18">
        <v>6097</v>
      </c>
      <c r="K64" s="19">
        <v>6199</v>
      </c>
      <c r="L64" s="79">
        <v>0.16248847652184256</v>
      </c>
      <c r="M64" s="79">
        <v>0.1777220447042212</v>
      </c>
      <c r="N64" s="80">
        <v>0.17593826408903912</v>
      </c>
      <c r="P64" s="97">
        <v>7252</v>
      </c>
      <c r="Q64" s="18">
        <v>6560</v>
      </c>
      <c r="R64" s="19">
        <v>5239</v>
      </c>
      <c r="S64" s="79">
        <v>0.89212562585343647</v>
      </c>
      <c r="T64" s="79">
        <v>0.7831769765070784</v>
      </c>
      <c r="U64" s="80">
        <v>0.62350861950978587</v>
      </c>
    </row>
    <row r="65" spans="1:21" x14ac:dyDescent="0.25">
      <c r="A65" s="17" t="s">
        <v>178</v>
      </c>
      <c r="B65" s="18">
        <v>25223</v>
      </c>
      <c r="C65" s="18">
        <v>31337</v>
      </c>
      <c r="D65" s="19">
        <v>37962</v>
      </c>
      <c r="E65" s="79">
        <v>0.60405834864055141</v>
      </c>
      <c r="F65" s="79">
        <v>0.7341881407189641</v>
      </c>
      <c r="G65" s="80">
        <v>0.86996177503185412</v>
      </c>
      <c r="I65" s="97">
        <v>13405</v>
      </c>
      <c r="J65" s="18">
        <v>17393</v>
      </c>
      <c r="K65" s="19">
        <v>21792</v>
      </c>
      <c r="L65" s="79">
        <v>0.39863799922681181</v>
      </c>
      <c r="M65" s="79">
        <v>0.50699024496318179</v>
      </c>
      <c r="N65" s="80">
        <v>0.6184943782913922</v>
      </c>
      <c r="P65" s="97">
        <v>11818</v>
      </c>
      <c r="Q65" s="18">
        <v>13944</v>
      </c>
      <c r="R65" s="19">
        <v>16170</v>
      </c>
      <c r="S65" s="79">
        <v>1.4538252408074894</v>
      </c>
      <c r="T65" s="79">
        <v>1.6647286220144362</v>
      </c>
      <c r="U65" s="80">
        <v>1.9244387053775982</v>
      </c>
    </row>
    <row r="66" spans="1:21" x14ac:dyDescent="0.25">
      <c r="A66" s="17" t="s">
        <v>179</v>
      </c>
      <c r="B66" s="18">
        <v>0</v>
      </c>
      <c r="C66" s="18">
        <v>0</v>
      </c>
      <c r="D66" s="19">
        <v>0</v>
      </c>
      <c r="E66" s="79" t="s">
        <v>166</v>
      </c>
      <c r="F66" s="79" t="s">
        <v>166</v>
      </c>
      <c r="G66" s="80" t="s">
        <v>166</v>
      </c>
      <c r="I66" s="97">
        <v>0</v>
      </c>
      <c r="J66" s="18">
        <v>0</v>
      </c>
      <c r="K66" s="19">
        <v>0</v>
      </c>
      <c r="L66" s="79" t="s">
        <v>166</v>
      </c>
      <c r="M66" s="79" t="s">
        <v>166</v>
      </c>
      <c r="N66" s="80" t="s">
        <v>166</v>
      </c>
      <c r="P66" s="97">
        <v>0</v>
      </c>
      <c r="Q66" s="18">
        <v>0</v>
      </c>
      <c r="R66" s="19">
        <v>0</v>
      </c>
      <c r="S66" s="79" t="s">
        <v>166</v>
      </c>
      <c r="T66" s="79" t="s">
        <v>166</v>
      </c>
      <c r="U66" s="80" t="s">
        <v>166</v>
      </c>
    </row>
    <row r="67" spans="1:21" x14ac:dyDescent="0.25">
      <c r="A67" s="17" t="s">
        <v>180</v>
      </c>
      <c r="B67" s="18">
        <v>11026</v>
      </c>
      <c r="C67" s="18">
        <v>13920</v>
      </c>
      <c r="D67" s="19">
        <v>14694</v>
      </c>
      <c r="E67" s="79">
        <v>0.26405849233282003</v>
      </c>
      <c r="F67" s="79">
        <v>0.3261288227592935</v>
      </c>
      <c r="G67" s="80">
        <v>0.33673721938565049</v>
      </c>
      <c r="I67" s="97">
        <v>10776</v>
      </c>
      <c r="J67" s="18">
        <v>13332</v>
      </c>
      <c r="K67" s="19">
        <v>14290</v>
      </c>
      <c r="L67" s="79">
        <v>0.32045677580515658</v>
      </c>
      <c r="M67" s="79">
        <v>0.38861576184954516</v>
      </c>
      <c r="N67" s="80">
        <v>0.40557473686600565</v>
      </c>
      <c r="P67" s="97">
        <v>250</v>
      </c>
      <c r="Q67" s="18">
        <v>588</v>
      </c>
      <c r="R67" s="19">
        <v>404</v>
      </c>
      <c r="S67" s="79">
        <v>3.0754468624291108E-2</v>
      </c>
      <c r="T67" s="79">
        <v>7.0199399723500325E-2</v>
      </c>
      <c r="U67" s="80">
        <v>4.8081214407702515E-2</v>
      </c>
    </row>
    <row r="68" spans="1:21" x14ac:dyDescent="0.25">
      <c r="A68" s="17" t="s">
        <v>181</v>
      </c>
      <c r="B68" s="18">
        <v>17701</v>
      </c>
      <c r="C68" s="18">
        <v>18746</v>
      </c>
      <c r="D68" s="19">
        <v>20619</v>
      </c>
      <c r="E68" s="79">
        <v>0.42391614119202314</v>
      </c>
      <c r="F68" s="79">
        <v>0.43919618616707728</v>
      </c>
      <c r="G68" s="80">
        <v>0.47251835623470312</v>
      </c>
      <c r="I68" s="97">
        <v>0</v>
      </c>
      <c r="J68" s="18">
        <v>0</v>
      </c>
      <c r="K68" s="19">
        <v>0</v>
      </c>
      <c r="L68" s="79" t="s">
        <v>166</v>
      </c>
      <c r="M68" s="79" t="s">
        <v>166</v>
      </c>
      <c r="N68" s="80" t="s">
        <v>166</v>
      </c>
      <c r="P68" s="97">
        <v>17701</v>
      </c>
      <c r="Q68" s="18">
        <v>18746</v>
      </c>
      <c r="R68" s="19">
        <v>20619</v>
      </c>
      <c r="S68" s="79">
        <v>2.1775393964743075</v>
      </c>
      <c r="T68" s="79">
        <v>2.2380237197563555</v>
      </c>
      <c r="U68" s="80">
        <v>2.4539271283970745</v>
      </c>
    </row>
    <row r="69" spans="1:21" x14ac:dyDescent="0.25">
      <c r="A69" s="17" t="s">
        <v>182</v>
      </c>
      <c r="B69" s="18">
        <v>74</v>
      </c>
      <c r="C69" s="18">
        <v>97</v>
      </c>
      <c r="D69" s="19">
        <v>120</v>
      </c>
      <c r="E69" s="79">
        <v>1.7722046465289934E-3</v>
      </c>
      <c r="F69" s="79">
        <v>2.2725930896301343E-3</v>
      </c>
      <c r="G69" s="80">
        <v>2.749997708335243E-3</v>
      </c>
      <c r="I69" s="97">
        <v>0</v>
      </c>
      <c r="J69" s="18">
        <v>0</v>
      </c>
      <c r="K69" s="19">
        <v>0</v>
      </c>
      <c r="L69" s="79" t="s">
        <v>166</v>
      </c>
      <c r="M69" s="79" t="s">
        <v>166</v>
      </c>
      <c r="N69" s="80" t="s">
        <v>166</v>
      </c>
      <c r="P69" s="97">
        <v>74</v>
      </c>
      <c r="Q69" s="18">
        <v>97</v>
      </c>
      <c r="R69" s="19">
        <v>120</v>
      </c>
      <c r="S69" s="79">
        <v>9.1033227127901677E-3</v>
      </c>
      <c r="T69" s="79">
        <v>1.158051321969308E-2</v>
      </c>
      <c r="U69" s="80">
        <v>1.4281548833971045E-2</v>
      </c>
    </row>
    <row r="70" spans="1:21" x14ac:dyDescent="0.25">
      <c r="A70" s="17" t="s">
        <v>183</v>
      </c>
      <c r="B70" s="18">
        <v>438</v>
      </c>
      <c r="C70" s="18">
        <v>351</v>
      </c>
      <c r="D70" s="19">
        <v>289</v>
      </c>
      <c r="E70" s="79">
        <v>1.0489535610536475E-2</v>
      </c>
      <c r="F70" s="79">
        <v>8.2235069531977033E-3</v>
      </c>
      <c r="G70" s="80">
        <v>6.6229111475740437E-3</v>
      </c>
      <c r="I70" s="97">
        <v>0</v>
      </c>
      <c r="J70" s="18">
        <v>0</v>
      </c>
      <c r="K70" s="19">
        <v>0</v>
      </c>
      <c r="L70" s="79" t="s">
        <v>166</v>
      </c>
      <c r="M70" s="79" t="s">
        <v>166</v>
      </c>
      <c r="N70" s="80" t="s">
        <v>166</v>
      </c>
      <c r="P70" s="97">
        <v>438</v>
      </c>
      <c r="Q70" s="18">
        <v>351</v>
      </c>
      <c r="R70" s="19">
        <v>289</v>
      </c>
      <c r="S70" s="79">
        <v>5.3881829029758022E-2</v>
      </c>
      <c r="T70" s="79">
        <v>4.1904743712497645E-2</v>
      </c>
      <c r="U70" s="80">
        <v>3.4394730108480265E-2</v>
      </c>
    </row>
    <row r="71" spans="1:21" x14ac:dyDescent="0.25">
      <c r="A71" s="17" t="s">
        <v>184</v>
      </c>
      <c r="B71" s="18">
        <v>651</v>
      </c>
      <c r="C71" s="18">
        <v>7524</v>
      </c>
      <c r="D71" s="19">
        <v>5276</v>
      </c>
      <c r="E71" s="79">
        <v>1.5590611147167227E-2</v>
      </c>
      <c r="F71" s="79">
        <v>0.17627825161213537</v>
      </c>
      <c r="G71" s="80">
        <v>0.12090823257647285</v>
      </c>
      <c r="I71" s="97">
        <v>651</v>
      </c>
      <c r="J71" s="18">
        <v>7524</v>
      </c>
      <c r="K71" s="19">
        <v>5276</v>
      </c>
      <c r="L71" s="79">
        <v>1.9359443304487467E-2</v>
      </c>
      <c r="M71" s="79">
        <v>0.21931780619231758</v>
      </c>
      <c r="N71" s="80">
        <v>0.14974193923758194</v>
      </c>
      <c r="P71" s="97">
        <v>0</v>
      </c>
      <c r="Q71" s="18">
        <v>0</v>
      </c>
      <c r="R71" s="19">
        <v>0</v>
      </c>
      <c r="S71" s="79" t="s">
        <v>166</v>
      </c>
      <c r="T71" s="79" t="s">
        <v>166</v>
      </c>
      <c r="U71" s="80" t="s">
        <v>166</v>
      </c>
    </row>
    <row r="72" spans="1:21" x14ac:dyDescent="0.25">
      <c r="A72" s="17" t="s">
        <v>185</v>
      </c>
      <c r="B72" s="18">
        <v>83681</v>
      </c>
      <c r="C72" s="18">
        <v>71129</v>
      </c>
      <c r="D72" s="19">
        <v>108295</v>
      </c>
      <c r="E72" s="79">
        <v>2.0040521219755769</v>
      </c>
      <c r="F72" s="79">
        <v>1.6664667409515652</v>
      </c>
      <c r="G72" s="80">
        <v>2.4817583485347097</v>
      </c>
      <c r="I72" s="97">
        <v>72191</v>
      </c>
      <c r="J72" s="18">
        <v>61759</v>
      </c>
      <c r="K72" s="19">
        <v>100892</v>
      </c>
      <c r="L72" s="79">
        <v>2.1468165462277335</v>
      </c>
      <c r="M72" s="79">
        <v>1.8002190846134158</v>
      </c>
      <c r="N72" s="80">
        <v>2.8634881981725013</v>
      </c>
      <c r="P72" s="97">
        <v>11490</v>
      </c>
      <c r="Q72" s="18">
        <v>9370</v>
      </c>
      <c r="R72" s="19">
        <v>7403</v>
      </c>
      <c r="S72" s="79">
        <v>1.4134753779724194</v>
      </c>
      <c r="T72" s="79">
        <v>1.1186536996755068</v>
      </c>
      <c r="U72" s="80">
        <v>0.8810525501490637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79" t="s">
        <v>5</v>
      </c>
      <c r="F73" s="79" t="s">
        <v>5</v>
      </c>
      <c r="G73" s="80" t="s">
        <v>5</v>
      </c>
      <c r="I73" s="97" t="s">
        <v>5</v>
      </c>
      <c r="J73" s="18" t="s">
        <v>5</v>
      </c>
      <c r="K73" s="19" t="s">
        <v>5</v>
      </c>
      <c r="L73" s="79" t="s">
        <v>5</v>
      </c>
      <c r="M73" s="79" t="s">
        <v>5</v>
      </c>
      <c r="N73" s="80" t="s">
        <v>5</v>
      </c>
      <c r="P73" s="97" t="s">
        <v>5</v>
      </c>
      <c r="Q73" s="18" t="s">
        <v>5</v>
      </c>
      <c r="R73" s="19" t="s">
        <v>5</v>
      </c>
      <c r="S73" s="79" t="s">
        <v>5</v>
      </c>
      <c r="T73" s="79" t="s">
        <v>5</v>
      </c>
      <c r="U73" s="80" t="s">
        <v>5</v>
      </c>
    </row>
    <row r="74" spans="1:21" ht="13.8" thickBot="1" x14ac:dyDescent="0.3">
      <c r="A74" s="20" t="s">
        <v>4</v>
      </c>
      <c r="B74" s="21">
        <v>4175590</v>
      </c>
      <c r="C74" s="21">
        <v>4268252</v>
      </c>
      <c r="D74" s="22">
        <v>4363640</v>
      </c>
      <c r="E74" s="83">
        <v>100</v>
      </c>
      <c r="F74" s="83">
        <v>100</v>
      </c>
      <c r="G74" s="84">
        <v>100</v>
      </c>
      <c r="I74" s="98">
        <v>3362700</v>
      </c>
      <c r="J74" s="21">
        <v>3430638</v>
      </c>
      <c r="K74" s="22">
        <v>3523395</v>
      </c>
      <c r="L74" s="83">
        <v>100</v>
      </c>
      <c r="M74" s="83">
        <v>100</v>
      </c>
      <c r="N74" s="84">
        <v>100</v>
      </c>
      <c r="P74" s="98">
        <v>812890</v>
      </c>
      <c r="Q74" s="21">
        <v>837614</v>
      </c>
      <c r="R74" s="22">
        <v>840245</v>
      </c>
      <c r="S74" s="83">
        <v>100</v>
      </c>
      <c r="T74" s="83">
        <v>100</v>
      </c>
      <c r="U74" s="84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tr">
        <f>+Innhold!B54</f>
        <v>Finans Norge / Skadestatistikk</v>
      </c>
      <c r="F76" s="25"/>
      <c r="G76" s="25"/>
      <c r="H76" s="95"/>
      <c r="I76" s="25"/>
      <c r="J76" s="25"/>
      <c r="K76" s="25"/>
      <c r="L76" s="25"/>
      <c r="M76" s="25"/>
      <c r="N76" s="25"/>
      <c r="O76" s="95"/>
      <c r="P76" s="25"/>
      <c r="T76" s="25"/>
      <c r="U76" s="172">
        <f>Innhold!H24</f>
        <v>8</v>
      </c>
    </row>
    <row r="77" spans="1:21" ht="12.75" customHeight="1" x14ac:dyDescent="0.25">
      <c r="A77" s="26" t="str">
        <f>+Innhold!B55</f>
        <v>Premiestatistikk skadeforsikring 4. kvartal 2017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3"/>
    </row>
    <row r="82" ht="12.75" customHeight="1" x14ac:dyDescent="0.25"/>
    <row r="83" ht="12.75" customHeight="1" x14ac:dyDescent="0.25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showRowColHeaders="0" zoomScale="80" zoomScaleNormal="80" workbookViewId="0"/>
  </sheetViews>
  <sheetFormatPr defaultColWidth="11.44140625" defaultRowHeight="13.2" x14ac:dyDescent="0.25"/>
  <cols>
    <col min="1" max="1" width="25.44140625" style="124" customWidth="1"/>
    <col min="2" max="4" width="10.5546875" style="124" customWidth="1"/>
    <col min="5" max="7" width="9.88671875" style="124" customWidth="1"/>
    <col min="8" max="16384" width="11.44140625" style="124"/>
  </cols>
  <sheetData>
    <row r="1" spans="1:7" ht="5.25" customHeight="1" x14ac:dyDescent="0.25"/>
    <row r="2" spans="1:7" x14ac:dyDescent="0.25">
      <c r="A2" s="125" t="s">
        <v>0</v>
      </c>
      <c r="B2" s="126"/>
      <c r="C2" s="126"/>
      <c r="D2" s="126"/>
      <c r="E2" s="126"/>
      <c r="F2" s="126"/>
    </row>
    <row r="3" spans="1:7" ht="6" customHeight="1" x14ac:dyDescent="0.25">
      <c r="A3" s="127"/>
      <c r="B3" s="126"/>
      <c r="C3" s="126"/>
      <c r="D3" s="126"/>
      <c r="E3" s="126"/>
      <c r="F3" s="126"/>
    </row>
    <row r="4" spans="1:7" ht="16.2" thickBot="1" x14ac:dyDescent="0.35">
      <c r="A4" s="128" t="s">
        <v>151</v>
      </c>
      <c r="B4" s="129"/>
      <c r="C4" s="129"/>
      <c r="D4" s="129"/>
      <c r="E4" s="129"/>
      <c r="F4" s="129"/>
    </row>
    <row r="5" spans="1:7" x14ac:dyDescent="0.25">
      <c r="A5" s="130"/>
      <c r="B5" s="131"/>
      <c r="C5" s="132" t="s">
        <v>1</v>
      </c>
      <c r="D5" s="133"/>
      <c r="E5" s="134"/>
      <c r="F5" s="132" t="s">
        <v>2</v>
      </c>
      <c r="G5" s="135"/>
    </row>
    <row r="6" spans="1:7" x14ac:dyDescent="0.25">
      <c r="A6" s="136" t="s">
        <v>3</v>
      </c>
      <c r="B6" s="14" t="s">
        <v>157</v>
      </c>
      <c r="C6" s="15" t="s">
        <v>155</v>
      </c>
      <c r="D6" s="66" t="s">
        <v>156</v>
      </c>
      <c r="E6" s="138" t="s">
        <v>157</v>
      </c>
      <c r="F6" s="138" t="s">
        <v>155</v>
      </c>
      <c r="G6" s="140" t="s">
        <v>156</v>
      </c>
    </row>
    <row r="7" spans="1:7" x14ac:dyDescent="0.25">
      <c r="A7" s="141" t="s">
        <v>83</v>
      </c>
      <c r="B7" s="18">
        <v>3701931</v>
      </c>
      <c r="C7" s="18">
        <v>3569304</v>
      </c>
      <c r="D7" s="18">
        <v>3589858</v>
      </c>
      <c r="E7" s="142">
        <v>21.650929972148035</v>
      </c>
      <c r="F7" s="143">
        <v>20.704843285110645</v>
      </c>
      <c r="G7" s="144">
        <v>20.294231642434735</v>
      </c>
    </row>
    <row r="8" spans="1:7" x14ac:dyDescent="0.25">
      <c r="A8" s="141" t="s">
        <v>158</v>
      </c>
      <c r="B8" s="18">
        <v>562555</v>
      </c>
      <c r="C8" s="18">
        <v>588085</v>
      </c>
      <c r="D8" s="18">
        <v>584266</v>
      </c>
      <c r="E8" s="145">
        <v>3.2901312613556914</v>
      </c>
      <c r="F8" s="143">
        <v>3.4113675280458864</v>
      </c>
      <c r="G8" s="144">
        <v>3.302980102499534</v>
      </c>
    </row>
    <row r="9" spans="1:7" x14ac:dyDescent="0.25">
      <c r="A9" s="141" t="s">
        <v>84</v>
      </c>
      <c r="B9" s="18">
        <v>4212186</v>
      </c>
      <c r="C9" s="18">
        <v>4350171</v>
      </c>
      <c r="D9" s="18">
        <v>4428299</v>
      </c>
      <c r="E9" s="145">
        <v>24.635182048412663</v>
      </c>
      <c r="F9" s="143">
        <v>25.234501969692989</v>
      </c>
      <c r="G9" s="144">
        <v>25.034117139998877</v>
      </c>
    </row>
    <row r="10" spans="1:7" x14ac:dyDescent="0.25">
      <c r="A10" s="141" t="s">
        <v>86</v>
      </c>
      <c r="B10" s="18">
        <v>2467225</v>
      </c>
      <c r="C10" s="18">
        <v>2371675</v>
      </c>
      <c r="D10" s="18">
        <v>2345815</v>
      </c>
      <c r="E10" s="145">
        <v>14.429689721535309</v>
      </c>
      <c r="F10" s="143">
        <v>13.757628713669328</v>
      </c>
      <c r="G10" s="144">
        <v>13.261391676299741</v>
      </c>
    </row>
    <row r="11" spans="1:7" x14ac:dyDescent="0.25">
      <c r="A11" s="141" t="s">
        <v>159</v>
      </c>
      <c r="B11" s="18">
        <v>1722098</v>
      </c>
      <c r="C11" s="18">
        <v>1737797</v>
      </c>
      <c r="D11" s="18">
        <v>1853913</v>
      </c>
      <c r="E11" s="145">
        <v>10.071776919444524</v>
      </c>
      <c r="F11" s="143">
        <v>10.080624835075808</v>
      </c>
      <c r="G11" s="144">
        <v>10.480564932351394</v>
      </c>
    </row>
    <row r="12" spans="1:7" x14ac:dyDescent="0.25">
      <c r="A12" s="141" t="s">
        <v>160</v>
      </c>
      <c r="B12" s="18">
        <v>387961</v>
      </c>
      <c r="C12" s="18">
        <v>395416</v>
      </c>
      <c r="D12" s="18">
        <v>418729</v>
      </c>
      <c r="E12" s="145">
        <v>2.2690094555853482</v>
      </c>
      <c r="F12" s="143">
        <v>2.293731862689564</v>
      </c>
      <c r="G12" s="144">
        <v>2.3671641946297193</v>
      </c>
    </row>
    <row r="13" spans="1:7" x14ac:dyDescent="0.25">
      <c r="A13" s="141" t="s">
        <v>161</v>
      </c>
      <c r="B13" s="18">
        <v>461274</v>
      </c>
      <c r="C13" s="18">
        <v>469710</v>
      </c>
      <c r="D13" s="18">
        <v>483584</v>
      </c>
      <c r="E13" s="145">
        <v>2.6977842298985615</v>
      </c>
      <c r="F13" s="143">
        <v>2.7246970108035966</v>
      </c>
      <c r="G13" s="144">
        <v>2.7338033188430177</v>
      </c>
    </row>
    <row r="14" spans="1:7" x14ac:dyDescent="0.25">
      <c r="A14" s="141" t="s">
        <v>162</v>
      </c>
      <c r="B14" s="18">
        <v>83215</v>
      </c>
      <c r="C14" s="18">
        <v>93450</v>
      </c>
      <c r="D14" s="18">
        <v>107394</v>
      </c>
      <c r="E14" s="145">
        <v>0.48668712021707011</v>
      </c>
      <c r="F14" s="143">
        <v>0.54208540516402914</v>
      </c>
      <c r="G14" s="144">
        <v>0.60712114880522738</v>
      </c>
    </row>
    <row r="15" spans="1:7" x14ac:dyDescent="0.25">
      <c r="A15" s="141" t="s">
        <v>163</v>
      </c>
      <c r="B15" s="18">
        <v>270989</v>
      </c>
      <c r="C15" s="18">
        <v>317736</v>
      </c>
      <c r="D15" s="18">
        <v>360535</v>
      </c>
      <c r="E15" s="145">
        <v>1.584892820050515</v>
      </c>
      <c r="F15" s="143">
        <v>1.8431251823991222</v>
      </c>
      <c r="G15" s="144">
        <v>2.038181121705986</v>
      </c>
    </row>
    <row r="16" spans="1:7" x14ac:dyDescent="0.25">
      <c r="A16" s="141" t="s">
        <v>164</v>
      </c>
      <c r="B16" s="18">
        <v>798682</v>
      </c>
      <c r="C16" s="18">
        <v>783759</v>
      </c>
      <c r="D16" s="18">
        <v>796242</v>
      </c>
      <c r="E16" s="145">
        <v>4.6711319179139581</v>
      </c>
      <c r="F16" s="143">
        <v>4.546434618148254</v>
      </c>
      <c r="G16" s="144">
        <v>4.5013255653665185</v>
      </c>
    </row>
    <row r="17" spans="1:7" x14ac:dyDescent="0.25">
      <c r="A17" s="141" t="s">
        <v>165</v>
      </c>
      <c r="B17" s="18">
        <v>0</v>
      </c>
      <c r="C17" s="18">
        <v>0</v>
      </c>
      <c r="D17" s="18">
        <v>0</v>
      </c>
      <c r="E17" s="145" t="s">
        <v>166</v>
      </c>
      <c r="F17" s="143" t="s">
        <v>166</v>
      </c>
      <c r="G17" s="144" t="s">
        <v>166</v>
      </c>
    </row>
    <row r="18" spans="1:7" x14ac:dyDescent="0.25">
      <c r="A18" s="141" t="s">
        <v>167</v>
      </c>
      <c r="B18" s="18">
        <v>0</v>
      </c>
      <c r="C18" s="18">
        <v>0</v>
      </c>
      <c r="D18" s="18">
        <v>0</v>
      </c>
      <c r="E18" s="145" t="s">
        <v>166</v>
      </c>
      <c r="F18" s="143" t="s">
        <v>166</v>
      </c>
      <c r="G18" s="144" t="s">
        <v>166</v>
      </c>
    </row>
    <row r="19" spans="1:7" x14ac:dyDescent="0.25">
      <c r="A19" s="141" t="s">
        <v>168</v>
      </c>
      <c r="B19" s="18">
        <v>0</v>
      </c>
      <c r="C19" s="18">
        <v>0</v>
      </c>
      <c r="D19" s="18">
        <v>0</v>
      </c>
      <c r="E19" s="145" t="s">
        <v>166</v>
      </c>
      <c r="F19" s="143" t="s">
        <v>166</v>
      </c>
      <c r="G19" s="144" t="s">
        <v>166</v>
      </c>
    </row>
    <row r="20" spans="1:7" x14ac:dyDescent="0.25">
      <c r="A20" s="141" t="s">
        <v>169</v>
      </c>
      <c r="B20" s="18">
        <v>876760</v>
      </c>
      <c r="C20" s="18">
        <v>894251</v>
      </c>
      <c r="D20" s="18">
        <v>908301</v>
      </c>
      <c r="E20" s="145">
        <v>5.1277750348076472</v>
      </c>
      <c r="F20" s="143">
        <v>5.1873773745675571</v>
      </c>
      <c r="G20" s="144">
        <v>5.1348189524641681</v>
      </c>
    </row>
    <row r="21" spans="1:7" x14ac:dyDescent="0.25">
      <c r="A21" s="141" t="s">
        <v>170</v>
      </c>
      <c r="B21" s="18">
        <v>0</v>
      </c>
      <c r="C21" s="18">
        <v>0</v>
      </c>
      <c r="D21" s="18">
        <v>0</v>
      </c>
      <c r="E21" s="145" t="s">
        <v>166</v>
      </c>
      <c r="F21" s="143" t="s">
        <v>166</v>
      </c>
      <c r="G21" s="144" t="s">
        <v>166</v>
      </c>
    </row>
    <row r="22" spans="1:7" x14ac:dyDescent="0.25">
      <c r="A22" s="141" t="s">
        <v>171</v>
      </c>
      <c r="B22" s="18">
        <v>314695</v>
      </c>
      <c r="C22" s="18">
        <v>362039</v>
      </c>
      <c r="D22" s="18">
        <v>336413</v>
      </c>
      <c r="E22" s="145">
        <v>1.8405095631401895</v>
      </c>
      <c r="F22" s="143">
        <v>2.1001183306600315</v>
      </c>
      <c r="G22" s="144">
        <v>1.9018143195431119</v>
      </c>
    </row>
    <row r="23" spans="1:7" x14ac:dyDescent="0.25">
      <c r="A23" s="141" t="s">
        <v>172</v>
      </c>
      <c r="B23" s="18">
        <v>2926</v>
      </c>
      <c r="C23" s="18">
        <v>0</v>
      </c>
      <c r="D23" s="18">
        <v>0</v>
      </c>
      <c r="E23" s="145">
        <v>1.711285842402388E-2</v>
      </c>
      <c r="F23" s="143" t="s">
        <v>166</v>
      </c>
      <c r="G23" s="144" t="s">
        <v>166</v>
      </c>
    </row>
    <row r="24" spans="1:7" x14ac:dyDescent="0.25">
      <c r="A24" s="141" t="s">
        <v>173</v>
      </c>
      <c r="B24" s="18">
        <v>4148</v>
      </c>
      <c r="C24" s="18">
        <v>4145</v>
      </c>
      <c r="D24" s="18">
        <v>4234</v>
      </c>
      <c r="E24" s="145">
        <v>2.4259786993455591E-2</v>
      </c>
      <c r="F24" s="143">
        <v>2.4044344616424834E-2</v>
      </c>
      <c r="G24" s="144">
        <v>2.3935703521996879E-2</v>
      </c>
    </row>
    <row r="25" spans="1:7" x14ac:dyDescent="0.25">
      <c r="A25" s="141" t="s">
        <v>174</v>
      </c>
      <c r="B25" s="18">
        <v>7559</v>
      </c>
      <c r="C25" s="18">
        <v>8531</v>
      </c>
      <c r="D25" s="18">
        <v>4194</v>
      </c>
      <c r="E25" s="145">
        <v>4.4209192353792379E-2</v>
      </c>
      <c r="F25" s="143">
        <v>4.9486683696675575E-2</v>
      </c>
      <c r="G25" s="144">
        <v>2.3709575005020054E-2</v>
      </c>
    </row>
    <row r="26" spans="1:7" x14ac:dyDescent="0.25">
      <c r="A26" s="141" t="s">
        <v>175</v>
      </c>
      <c r="B26" s="18">
        <v>0</v>
      </c>
      <c r="C26" s="18">
        <v>0</v>
      </c>
      <c r="D26" s="18">
        <v>0</v>
      </c>
      <c r="E26" s="145" t="s">
        <v>166</v>
      </c>
      <c r="F26" s="143" t="s">
        <v>166</v>
      </c>
      <c r="G26" s="144" t="s">
        <v>166</v>
      </c>
    </row>
    <row r="27" spans="1:7" x14ac:dyDescent="0.25">
      <c r="A27" s="141" t="s">
        <v>176</v>
      </c>
      <c r="B27" s="18">
        <v>544967</v>
      </c>
      <c r="C27" s="18">
        <v>590151</v>
      </c>
      <c r="D27" s="18">
        <v>698124</v>
      </c>
      <c r="E27" s="145">
        <v>3.1872669571992556</v>
      </c>
      <c r="F27" s="143">
        <v>3.4233519951092237</v>
      </c>
      <c r="G27" s="144">
        <v>3.9466436196482162</v>
      </c>
    </row>
    <row r="28" spans="1:7" x14ac:dyDescent="0.25">
      <c r="A28" s="141" t="s">
        <v>177</v>
      </c>
      <c r="B28" s="18">
        <v>50167</v>
      </c>
      <c r="C28" s="18">
        <v>51881</v>
      </c>
      <c r="D28" s="18">
        <v>56585</v>
      </c>
      <c r="E28" s="145">
        <v>0.29340422712166986</v>
      </c>
      <c r="F28" s="143">
        <v>0.30095166297822362</v>
      </c>
      <c r="G28" s="144">
        <v>0.31988705332834044</v>
      </c>
    </row>
    <row r="29" spans="1:7" x14ac:dyDescent="0.25">
      <c r="A29" s="141" t="s">
        <v>178</v>
      </c>
      <c r="B29" s="18">
        <v>69834</v>
      </c>
      <c r="C29" s="18">
        <v>83682</v>
      </c>
      <c r="D29" s="18">
        <v>99279</v>
      </c>
      <c r="E29" s="145">
        <v>0.40842766752675447</v>
      </c>
      <c r="F29" s="143">
        <v>0.48542312332730109</v>
      </c>
      <c r="G29" s="144">
        <v>0.56124532592355414</v>
      </c>
    </row>
    <row r="30" spans="1:7" x14ac:dyDescent="0.25">
      <c r="A30" s="141" t="s">
        <v>179</v>
      </c>
      <c r="B30" s="18">
        <v>17491</v>
      </c>
      <c r="C30" s="18">
        <v>20590</v>
      </c>
      <c r="D30" s="18">
        <v>22140</v>
      </c>
      <c r="E30" s="145">
        <v>0.1022969947691735</v>
      </c>
      <c r="F30" s="143">
        <v>0.11943861415010551</v>
      </c>
      <c r="G30" s="144">
        <v>0.12516213414667238</v>
      </c>
    </row>
    <row r="31" spans="1:7" x14ac:dyDescent="0.25">
      <c r="A31" s="141" t="s">
        <v>180</v>
      </c>
      <c r="B31" s="18">
        <v>63603</v>
      </c>
      <c r="C31" s="18">
        <v>77721</v>
      </c>
      <c r="D31" s="18">
        <v>79560</v>
      </c>
      <c r="E31" s="145">
        <v>0.37198535008311373</v>
      </c>
      <c r="F31" s="143">
        <v>0.45084451337349929</v>
      </c>
      <c r="G31" s="144">
        <v>0.44976962026690404</v>
      </c>
    </row>
    <row r="32" spans="1:7" x14ac:dyDescent="0.25">
      <c r="A32" s="141" t="s">
        <v>181</v>
      </c>
      <c r="B32" s="18">
        <v>113252</v>
      </c>
      <c r="C32" s="18">
        <v>120554</v>
      </c>
      <c r="D32" s="18">
        <v>125119</v>
      </c>
      <c r="E32" s="145">
        <v>0.66236002810579375</v>
      </c>
      <c r="F32" s="143">
        <v>0.69931047548576097</v>
      </c>
      <c r="G32" s="144">
        <v>0.70732434789058274</v>
      </c>
    </row>
    <row r="33" spans="1:7" x14ac:dyDescent="0.25">
      <c r="A33" s="141" t="s">
        <v>182</v>
      </c>
      <c r="B33" s="18">
        <v>29</v>
      </c>
      <c r="C33" s="18">
        <v>34</v>
      </c>
      <c r="D33" s="18">
        <v>44</v>
      </c>
      <c r="E33" s="145">
        <v>1.6960796114035972E-4</v>
      </c>
      <c r="F33" s="143">
        <v>1.9722743473062589E-4</v>
      </c>
      <c r="G33" s="144">
        <v>2.4874136867450702E-4</v>
      </c>
    </row>
    <row r="34" spans="1:7" x14ac:dyDescent="0.25">
      <c r="A34" s="141" t="s">
        <v>183</v>
      </c>
      <c r="B34" s="18">
        <v>10931</v>
      </c>
      <c r="C34" s="18">
        <v>5198</v>
      </c>
      <c r="D34" s="18">
        <v>12640</v>
      </c>
      <c r="E34" s="145">
        <v>6.3930504249147313E-2</v>
      </c>
      <c r="F34" s="143">
        <v>3.0152594286170394E-2</v>
      </c>
      <c r="G34" s="144">
        <v>7.1456611364676556E-2</v>
      </c>
    </row>
    <row r="35" spans="1:7" x14ac:dyDescent="0.25">
      <c r="A35" s="141" t="s">
        <v>184</v>
      </c>
      <c r="B35" s="18">
        <v>2723</v>
      </c>
      <c r="C35" s="18">
        <v>33051</v>
      </c>
      <c r="D35" s="18">
        <v>22392</v>
      </c>
      <c r="E35" s="145">
        <v>1.592560269604136E-2</v>
      </c>
      <c r="F35" s="143">
        <v>0.1917224689788799</v>
      </c>
      <c r="G35" s="144">
        <v>0.12658674380362639</v>
      </c>
    </row>
    <row r="36" spans="1:7" x14ac:dyDescent="0.25">
      <c r="A36" s="141" t="s">
        <v>185</v>
      </c>
      <c r="B36" s="18">
        <v>351053</v>
      </c>
      <c r="C36" s="18">
        <v>310050</v>
      </c>
      <c r="D36" s="18">
        <v>351396</v>
      </c>
      <c r="E36" s="145">
        <v>2.0531511580071276</v>
      </c>
      <c r="F36" s="143">
        <v>1.7985401805361929</v>
      </c>
      <c r="G36" s="144">
        <v>1.9865164087897058</v>
      </c>
    </row>
    <row r="37" spans="1:7" x14ac:dyDescent="0.25">
      <c r="A37" s="141" t="s">
        <v>5</v>
      </c>
      <c r="B37" s="18" t="s">
        <v>5</v>
      </c>
      <c r="C37" s="18" t="s">
        <v>5</v>
      </c>
      <c r="D37" s="18" t="s">
        <v>5</v>
      </c>
      <c r="E37" s="145" t="s">
        <v>5</v>
      </c>
      <c r="F37" s="143" t="s">
        <v>5</v>
      </c>
      <c r="G37" s="144" t="s">
        <v>5</v>
      </c>
    </row>
    <row r="38" spans="1:7" ht="13.8" thickBot="1" x14ac:dyDescent="0.3">
      <c r="A38" s="146" t="s">
        <v>4</v>
      </c>
      <c r="B38" s="21">
        <v>17098254</v>
      </c>
      <c r="C38" s="21">
        <v>17238981</v>
      </c>
      <c r="D38" s="21">
        <v>17689056</v>
      </c>
      <c r="E38" s="147">
        <v>100</v>
      </c>
      <c r="F38" s="148">
        <v>100</v>
      </c>
      <c r="G38" s="149">
        <v>100</v>
      </c>
    </row>
    <row r="40" spans="1:7" ht="16.2" thickBot="1" x14ac:dyDescent="0.35">
      <c r="A40" s="128" t="s">
        <v>152</v>
      </c>
      <c r="B40" s="129"/>
      <c r="C40" s="129"/>
      <c r="D40" s="129"/>
      <c r="E40" s="129"/>
      <c r="F40" s="129"/>
    </row>
    <row r="41" spans="1:7" x14ac:dyDescent="0.25">
      <c r="A41" s="130"/>
      <c r="B41" s="131"/>
      <c r="C41" s="132" t="s">
        <v>150</v>
      </c>
      <c r="D41" s="133"/>
      <c r="E41" s="134"/>
      <c r="F41" s="132" t="s">
        <v>2</v>
      </c>
      <c r="G41" s="135"/>
    </row>
    <row r="42" spans="1:7" x14ac:dyDescent="0.25">
      <c r="A42" s="136" t="s">
        <v>3</v>
      </c>
      <c r="B42" s="137" t="s">
        <v>157</v>
      </c>
      <c r="C42" s="138" t="s">
        <v>155</v>
      </c>
      <c r="D42" s="139" t="s">
        <v>156</v>
      </c>
      <c r="E42" s="138" t="s">
        <v>157</v>
      </c>
      <c r="F42" s="138" t="s">
        <v>155</v>
      </c>
      <c r="G42" s="140" t="s">
        <v>156</v>
      </c>
    </row>
    <row r="43" spans="1:7" x14ac:dyDescent="0.25">
      <c r="A43" s="141" t="s">
        <v>83</v>
      </c>
      <c r="B43" s="18">
        <v>576186</v>
      </c>
      <c r="C43" s="18">
        <v>578874</v>
      </c>
      <c r="D43" s="18">
        <v>584771</v>
      </c>
      <c r="E43" s="142">
        <v>19.668629139703572</v>
      </c>
      <c r="F43" s="143">
        <v>19.217520632623117</v>
      </c>
      <c r="G43" s="144">
        <v>18.871457956966552</v>
      </c>
    </row>
    <row r="44" spans="1:7" x14ac:dyDescent="0.25">
      <c r="A44" s="141" t="s">
        <v>158</v>
      </c>
      <c r="B44" s="18">
        <v>105532</v>
      </c>
      <c r="C44" s="18">
        <v>109055</v>
      </c>
      <c r="D44" s="18">
        <v>106703</v>
      </c>
      <c r="E44" s="145">
        <v>3.6024300666298683</v>
      </c>
      <c r="F44" s="143">
        <v>3.6204194912722176</v>
      </c>
      <c r="G44" s="144">
        <v>3.443469628935433</v>
      </c>
    </row>
    <row r="45" spans="1:7" x14ac:dyDescent="0.25">
      <c r="A45" s="141" t="s">
        <v>84</v>
      </c>
      <c r="B45" s="18">
        <v>710833</v>
      </c>
      <c r="C45" s="18">
        <v>754785</v>
      </c>
      <c r="D45" s="18">
        <v>763612</v>
      </c>
      <c r="E45" s="145">
        <v>24.264926008724455</v>
      </c>
      <c r="F45" s="143">
        <v>25.057432724037422</v>
      </c>
      <c r="G45" s="144">
        <v>24.642931597899253</v>
      </c>
    </row>
    <row r="46" spans="1:7" x14ac:dyDescent="0.25">
      <c r="A46" s="141" t="s">
        <v>86</v>
      </c>
      <c r="B46" s="18">
        <v>424772</v>
      </c>
      <c r="C46" s="18">
        <v>404127</v>
      </c>
      <c r="D46" s="18">
        <v>397732</v>
      </c>
      <c r="E46" s="145">
        <v>14.499975592829685</v>
      </c>
      <c r="F46" s="143">
        <v>13.416251137035143</v>
      </c>
      <c r="G46" s="144">
        <v>12.83542226981198</v>
      </c>
    </row>
    <row r="47" spans="1:7" x14ac:dyDescent="0.25">
      <c r="A47" s="141" t="s">
        <v>159</v>
      </c>
      <c r="B47" s="18">
        <v>293623</v>
      </c>
      <c r="C47" s="18">
        <v>299382</v>
      </c>
      <c r="D47" s="18">
        <v>322655</v>
      </c>
      <c r="E47" s="145">
        <v>10.023086110886384</v>
      </c>
      <c r="F47" s="143">
        <v>9.938915484260777</v>
      </c>
      <c r="G47" s="144">
        <v>10.412572215628073</v>
      </c>
    </row>
    <row r="48" spans="1:7" x14ac:dyDescent="0.25">
      <c r="A48" s="141" t="s">
        <v>160</v>
      </c>
      <c r="B48" s="18">
        <v>86445</v>
      </c>
      <c r="C48" s="18">
        <v>89660</v>
      </c>
      <c r="D48" s="18">
        <v>92421</v>
      </c>
      <c r="E48" s="145">
        <v>2.9508780948889339</v>
      </c>
      <c r="F48" s="143">
        <v>2.9765422180318835</v>
      </c>
      <c r="G48" s="144">
        <v>2.9825675620726844</v>
      </c>
    </row>
    <row r="49" spans="1:7" x14ac:dyDescent="0.25">
      <c r="A49" s="141" t="s">
        <v>161</v>
      </c>
      <c r="B49" s="18">
        <v>81103</v>
      </c>
      <c r="C49" s="18">
        <v>82422</v>
      </c>
      <c r="D49" s="18">
        <v>82610</v>
      </c>
      <c r="E49" s="145">
        <v>2.7685241035314614</v>
      </c>
      <c r="F49" s="143">
        <v>2.7362543240533559</v>
      </c>
      <c r="G49" s="144">
        <v>2.6659515294448717</v>
      </c>
    </row>
    <row r="50" spans="1:7" x14ac:dyDescent="0.25">
      <c r="A50" s="141" t="s">
        <v>162</v>
      </c>
      <c r="B50" s="18">
        <v>18274</v>
      </c>
      <c r="C50" s="18">
        <v>24609</v>
      </c>
      <c r="D50" s="18">
        <v>26091</v>
      </c>
      <c r="E50" s="145">
        <v>0.62379948297762011</v>
      </c>
      <c r="F50" s="143">
        <v>0.81697219990571734</v>
      </c>
      <c r="G50" s="144">
        <v>0.84199662697913258</v>
      </c>
    </row>
    <row r="51" spans="1:7" x14ac:dyDescent="0.25">
      <c r="A51" s="141" t="s">
        <v>163</v>
      </c>
      <c r="B51" s="18">
        <v>53410</v>
      </c>
      <c r="C51" s="18">
        <v>64869</v>
      </c>
      <c r="D51" s="18">
        <v>71800</v>
      </c>
      <c r="E51" s="145">
        <v>1.823198554549343</v>
      </c>
      <c r="F51" s="143">
        <v>2.1535279627650037</v>
      </c>
      <c r="G51" s="144">
        <v>2.3170962330727729</v>
      </c>
    </row>
    <row r="52" spans="1:7" x14ac:dyDescent="0.25">
      <c r="A52" s="141" t="s">
        <v>164</v>
      </c>
      <c r="B52" s="18">
        <v>136912</v>
      </c>
      <c r="C52" s="18">
        <v>131608</v>
      </c>
      <c r="D52" s="18">
        <v>129985</v>
      </c>
      <c r="E52" s="145">
        <v>4.6736146882692315</v>
      </c>
      <c r="F52" s="143">
        <v>4.3691363844606306</v>
      </c>
      <c r="G52" s="144">
        <v>4.1948155133142677</v>
      </c>
    </row>
    <row r="53" spans="1:7" x14ac:dyDescent="0.25">
      <c r="A53" s="141" t="s">
        <v>165</v>
      </c>
      <c r="B53" s="18">
        <v>0</v>
      </c>
      <c r="C53" s="18">
        <v>0</v>
      </c>
      <c r="D53" s="18">
        <v>0</v>
      </c>
      <c r="E53" s="145" t="s">
        <v>166</v>
      </c>
      <c r="F53" s="143" t="s">
        <v>166</v>
      </c>
      <c r="G53" s="144" t="s">
        <v>166</v>
      </c>
    </row>
    <row r="54" spans="1:7" x14ac:dyDescent="0.25">
      <c r="A54" s="141" t="s">
        <v>167</v>
      </c>
      <c r="B54" s="18">
        <v>0</v>
      </c>
      <c r="C54" s="18">
        <v>0</v>
      </c>
      <c r="D54" s="18">
        <v>0</v>
      </c>
      <c r="E54" s="145" t="s">
        <v>166</v>
      </c>
      <c r="F54" s="143" t="s">
        <v>166</v>
      </c>
      <c r="G54" s="144" t="s">
        <v>166</v>
      </c>
    </row>
    <row r="55" spans="1:7" x14ac:dyDescent="0.25">
      <c r="A55" s="141" t="s">
        <v>168</v>
      </c>
      <c r="B55" s="18">
        <v>0</v>
      </c>
      <c r="C55" s="18">
        <v>0</v>
      </c>
      <c r="D55" s="18">
        <v>0</v>
      </c>
      <c r="E55" s="145" t="s">
        <v>166</v>
      </c>
      <c r="F55" s="143" t="s">
        <v>166</v>
      </c>
      <c r="G55" s="144" t="s">
        <v>166</v>
      </c>
    </row>
    <row r="56" spans="1:7" x14ac:dyDescent="0.25">
      <c r="A56" s="141" t="s">
        <v>169</v>
      </c>
      <c r="B56" s="18">
        <v>167709</v>
      </c>
      <c r="C56" s="18">
        <v>170525</v>
      </c>
      <c r="D56" s="18">
        <v>170784</v>
      </c>
      <c r="E56" s="145">
        <v>5.7248980787289971</v>
      </c>
      <c r="F56" s="143">
        <v>5.6611070904515604</v>
      </c>
      <c r="G56" s="144">
        <v>5.5114618811852427</v>
      </c>
    </row>
    <row r="57" spans="1:7" x14ac:dyDescent="0.25">
      <c r="A57" s="141" t="s">
        <v>170</v>
      </c>
      <c r="B57" s="18">
        <v>0</v>
      </c>
      <c r="C57" s="18">
        <v>0</v>
      </c>
      <c r="D57" s="18">
        <v>0</v>
      </c>
      <c r="E57" s="145" t="s">
        <v>166</v>
      </c>
      <c r="F57" s="143" t="s">
        <v>166</v>
      </c>
      <c r="G57" s="144" t="s">
        <v>166</v>
      </c>
    </row>
    <row r="58" spans="1:7" x14ac:dyDescent="0.25">
      <c r="A58" s="141" t="s">
        <v>171</v>
      </c>
      <c r="B58" s="18">
        <v>58215</v>
      </c>
      <c r="C58" s="18">
        <v>69252</v>
      </c>
      <c r="D58" s="18">
        <v>64732</v>
      </c>
      <c r="E58" s="145">
        <v>1.9872215662439618</v>
      </c>
      <c r="F58" s="143">
        <v>2.2990352630285971</v>
      </c>
      <c r="G58" s="144">
        <v>2.0890010217168071</v>
      </c>
    </row>
    <row r="59" spans="1:7" x14ac:dyDescent="0.25">
      <c r="A59" s="141" t="s">
        <v>172</v>
      </c>
      <c r="B59" s="18">
        <v>260</v>
      </c>
      <c r="C59" s="18">
        <v>0</v>
      </c>
      <c r="D59" s="18">
        <v>0</v>
      </c>
      <c r="E59" s="145">
        <v>8.8753346598545065E-3</v>
      </c>
      <c r="F59" s="143" t="s">
        <v>166</v>
      </c>
      <c r="G59" s="144" t="s">
        <v>166</v>
      </c>
    </row>
    <row r="60" spans="1:7" x14ac:dyDescent="0.25">
      <c r="A60" s="141" t="s">
        <v>173</v>
      </c>
      <c r="B60" s="18">
        <v>1156</v>
      </c>
      <c r="C60" s="18">
        <v>1152</v>
      </c>
      <c r="D60" s="18">
        <v>1158</v>
      </c>
      <c r="E60" s="145">
        <v>3.9461103333814647E-2</v>
      </c>
      <c r="F60" s="143">
        <v>3.8244218549773924E-2</v>
      </c>
      <c r="G60" s="144">
        <v>3.7370437853736366E-2</v>
      </c>
    </row>
    <row r="61" spans="1:7" x14ac:dyDescent="0.25">
      <c r="A61" s="141" t="s">
        <v>174</v>
      </c>
      <c r="B61" s="18">
        <v>1627</v>
      </c>
      <c r="C61" s="18">
        <v>1652</v>
      </c>
      <c r="D61" s="18">
        <v>557</v>
      </c>
      <c r="E61" s="145">
        <v>5.5539113429166467E-2</v>
      </c>
      <c r="F61" s="143">
        <v>5.4843271739779965E-2</v>
      </c>
      <c r="G61" s="144">
        <v>1.7975245150717752E-2</v>
      </c>
    </row>
    <row r="62" spans="1:7" x14ac:dyDescent="0.25">
      <c r="A62" s="141" t="s">
        <v>175</v>
      </c>
      <c r="B62" s="18">
        <v>0</v>
      </c>
      <c r="C62" s="18">
        <v>0</v>
      </c>
      <c r="D62" s="18">
        <v>0</v>
      </c>
      <c r="E62" s="145" t="s">
        <v>166</v>
      </c>
      <c r="F62" s="143" t="s">
        <v>166</v>
      </c>
      <c r="G62" s="144" t="s">
        <v>166</v>
      </c>
    </row>
    <row r="63" spans="1:7" x14ac:dyDescent="0.25">
      <c r="A63" s="141" t="s">
        <v>176</v>
      </c>
      <c r="B63" s="18">
        <v>106930</v>
      </c>
      <c r="C63" s="18">
        <v>115803</v>
      </c>
      <c r="D63" s="18">
        <v>136203</v>
      </c>
      <c r="E63" s="145">
        <v>3.6501520583778553</v>
      </c>
      <c r="F63" s="143">
        <v>3.8444403131245393</v>
      </c>
      <c r="G63" s="144">
        <v>4.3954799196826029</v>
      </c>
    </row>
    <row r="64" spans="1:7" x14ac:dyDescent="0.25">
      <c r="A64" s="141" t="s">
        <v>177</v>
      </c>
      <c r="B64" s="18">
        <v>5224</v>
      </c>
      <c r="C64" s="18">
        <v>4451</v>
      </c>
      <c r="D64" s="18">
        <v>7385</v>
      </c>
      <c r="E64" s="145">
        <v>0.17832595485799976</v>
      </c>
      <c r="F64" s="143">
        <v>0.14776477149743378</v>
      </c>
      <c r="G64" s="144">
        <v>0.23832528803958813</v>
      </c>
    </row>
    <row r="65" spans="1:7" x14ac:dyDescent="0.25">
      <c r="A65" s="141" t="s">
        <v>178</v>
      </c>
      <c r="B65" s="18">
        <v>12311</v>
      </c>
      <c r="C65" s="18">
        <v>15432</v>
      </c>
      <c r="D65" s="18">
        <v>18787</v>
      </c>
      <c r="E65" s="145">
        <v>0.42024709614411088</v>
      </c>
      <c r="F65" s="143">
        <v>0.51231317765634643</v>
      </c>
      <c r="G65" s="144">
        <v>0.60628533329718926</v>
      </c>
    </row>
    <row r="66" spans="1:7" x14ac:dyDescent="0.25">
      <c r="A66" s="141" t="s">
        <v>179</v>
      </c>
      <c r="B66" s="18">
        <v>0</v>
      </c>
      <c r="C66" s="18">
        <v>0</v>
      </c>
      <c r="D66" s="18">
        <v>0</v>
      </c>
      <c r="E66" s="145" t="s">
        <v>166</v>
      </c>
      <c r="F66" s="143" t="s">
        <v>166</v>
      </c>
      <c r="G66" s="144" t="s">
        <v>166</v>
      </c>
    </row>
    <row r="67" spans="1:7" x14ac:dyDescent="0.25">
      <c r="A67" s="141" t="s">
        <v>180</v>
      </c>
      <c r="B67" s="18">
        <v>10396</v>
      </c>
      <c r="C67" s="18">
        <v>12961</v>
      </c>
      <c r="D67" s="18">
        <v>13580</v>
      </c>
      <c r="E67" s="145">
        <v>0.35487684278402865</v>
      </c>
      <c r="F67" s="143">
        <v>0.43028065679133665</v>
      </c>
      <c r="G67" s="144">
        <v>0.43824744909649382</v>
      </c>
    </row>
    <row r="68" spans="1:7" x14ac:dyDescent="0.25">
      <c r="A68" s="141" t="s">
        <v>181</v>
      </c>
      <c r="B68" s="18">
        <v>18244</v>
      </c>
      <c r="C68" s="18">
        <v>19797</v>
      </c>
      <c r="D68" s="18">
        <v>21673</v>
      </c>
      <c r="E68" s="145">
        <v>0.62277540590148306</v>
      </c>
      <c r="F68" s="143">
        <v>0.65722291200509919</v>
      </c>
      <c r="G68" s="144">
        <v>0.69942098411401399</v>
      </c>
    </row>
    <row r="69" spans="1:7" x14ac:dyDescent="0.25">
      <c r="A69" s="141" t="s">
        <v>182</v>
      </c>
      <c r="B69" s="18">
        <v>5</v>
      </c>
      <c r="C69" s="18">
        <v>5</v>
      </c>
      <c r="D69" s="18">
        <v>10</v>
      </c>
      <c r="E69" s="145">
        <v>1.7067951268950974E-4</v>
      </c>
      <c r="F69" s="143">
        <v>1.6599053190006043E-4</v>
      </c>
      <c r="G69" s="144">
        <v>3.2271535279565082E-4</v>
      </c>
    </row>
    <row r="70" spans="1:7" x14ac:dyDescent="0.25">
      <c r="A70" s="141" t="s">
        <v>183</v>
      </c>
      <c r="B70" s="18">
        <v>261</v>
      </c>
      <c r="C70" s="18">
        <v>228</v>
      </c>
      <c r="D70" s="18">
        <v>235</v>
      </c>
      <c r="E70" s="145">
        <v>8.9094705623924079E-3</v>
      </c>
      <c r="F70" s="143">
        <v>7.569168254642755E-3</v>
      </c>
      <c r="G70" s="144">
        <v>7.5838107906977944E-3</v>
      </c>
    </row>
    <row r="71" spans="1:7" x14ac:dyDescent="0.25">
      <c r="A71" s="141" t="s">
        <v>184</v>
      </c>
      <c r="B71" s="18">
        <v>576</v>
      </c>
      <c r="C71" s="18">
        <v>6707</v>
      </c>
      <c r="D71" s="18">
        <v>4664</v>
      </c>
      <c r="E71" s="145">
        <v>1.9662279861831521E-2</v>
      </c>
      <c r="F71" s="143">
        <v>0.22265969949074105</v>
      </c>
      <c r="G71" s="144">
        <v>0.15051444054389154</v>
      </c>
    </row>
    <row r="72" spans="1:7" x14ac:dyDescent="0.25">
      <c r="A72" s="141" t="s">
        <v>185</v>
      </c>
      <c r="B72" s="18">
        <v>59463</v>
      </c>
      <c r="C72" s="18">
        <v>54864</v>
      </c>
      <c r="D72" s="18">
        <v>80558</v>
      </c>
      <c r="E72" s="145">
        <v>2.0298231726112634</v>
      </c>
      <c r="F72" s="143">
        <v>1.8213809084329831</v>
      </c>
      <c r="G72" s="144">
        <v>2.5997303390512041</v>
      </c>
    </row>
    <row r="73" spans="1:7" x14ac:dyDescent="0.25">
      <c r="A73" s="141" t="s">
        <v>5</v>
      </c>
      <c r="B73" s="18" t="s">
        <v>5</v>
      </c>
      <c r="C73" s="18" t="s">
        <v>5</v>
      </c>
      <c r="D73" s="18" t="s">
        <v>5</v>
      </c>
      <c r="E73" s="145" t="s">
        <v>5</v>
      </c>
      <c r="F73" s="143" t="s">
        <v>5</v>
      </c>
      <c r="G73" s="144" t="s">
        <v>5</v>
      </c>
    </row>
    <row r="74" spans="1:7" ht="13.8" thickBot="1" x14ac:dyDescent="0.3">
      <c r="A74" s="146" t="s">
        <v>4</v>
      </c>
      <c r="B74" s="21">
        <v>2929467</v>
      </c>
      <c r="C74" s="21">
        <v>3012220</v>
      </c>
      <c r="D74" s="21">
        <v>3098706</v>
      </c>
      <c r="E74" s="147">
        <v>100</v>
      </c>
      <c r="F74" s="148">
        <v>100</v>
      </c>
      <c r="G74" s="149">
        <v>100</v>
      </c>
    </row>
    <row r="75" spans="1:7" x14ac:dyDescent="0.25">
      <c r="A75" s="150"/>
      <c r="B75" s="150"/>
      <c r="C75" s="150"/>
      <c r="D75" s="150"/>
      <c r="E75" s="150"/>
      <c r="F75" s="150"/>
      <c r="G75" s="150"/>
    </row>
    <row r="76" spans="1:7" x14ac:dyDescent="0.25">
      <c r="A76" s="152" t="str">
        <f>Innhold!B54</f>
        <v>Finans Norge / Skadestatistikk</v>
      </c>
      <c r="F76" s="151"/>
      <c r="G76" s="185">
        <f>Innhold!H26</f>
        <v>9</v>
      </c>
    </row>
    <row r="77" spans="1:7" x14ac:dyDescent="0.25">
      <c r="A77" s="152" t="str">
        <f>Innhold!B55</f>
        <v>Premiestatistikk skadeforsikring 4. kvartal 2017</v>
      </c>
      <c r="F77" s="151"/>
      <c r="G77" s="186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2018-02-12T16:16:58Z</dcterms:modified>
</cp:coreProperties>
</file>