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9" r:id="rId9"/>
    <sheet name="Tab8" sheetId="10" r:id="rId10"/>
    <sheet name="Tab9" sheetId="11" r:id="rId11"/>
    <sheet name="Tab10" sheetId="23" r:id="rId12"/>
    <sheet name="Tab11" sheetId="14" r:id="rId13"/>
    <sheet name="Tab12" sheetId="15" r:id="rId14"/>
    <sheet name="Tab13" sheetId="16" r:id="rId15"/>
    <sheet name="Tab14" sheetId="17" r:id="rId16"/>
    <sheet name="Tab15" sheetId="18" r:id="rId17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o_1årsiden">'Tab5'!$C$6</definedName>
    <definedName name="Dato_2årsiden">'Tab5'!$B$6</definedName>
    <definedName name="Dato_nå">'Tab5'!$D$6</definedName>
    <definedName name="_xlnm.Print_Area" localSheetId="0">'Forside '!$A$1:$H$56</definedName>
    <definedName name="_xlnm.Print_Area" localSheetId="1">Innhold!$B$4:$H$53</definedName>
    <definedName name="_xlnm.Print_Area" localSheetId="2">'Tab1'!$A$5:$C$53</definedName>
    <definedName name="_xlnm.Print_Area" localSheetId="11">'Tab10'!$A$4:$G$71</definedName>
    <definedName name="_xlnm.Print_Area" localSheetId="12">'Tab11'!$A$4:$G$71</definedName>
    <definedName name="_xlnm.Print_Area" localSheetId="13">'Tab12'!$A$4:$G$71</definedName>
    <definedName name="_xlnm.Print_Area" localSheetId="14">'Tab13'!$A$4:$G$67</definedName>
    <definedName name="_xlnm.Print_Area" localSheetId="15">'Tab14'!$A$4:$G$71</definedName>
    <definedName name="_xlnm.Print_Area" localSheetId="16">'Tab15'!$A$4:$C$53</definedName>
    <definedName name="_xlnm.Print_Area" localSheetId="3">'Tab2'!$A$4:$K$65</definedName>
    <definedName name="_xlnm.Print_Area" localSheetId="4">'Tab3'!$A$4:$E$64</definedName>
    <definedName name="_xlnm.Print_Area" localSheetId="5">'Tab4'!$A$4:$E$64</definedName>
    <definedName name="_xlnm.Print_Area" localSheetId="6">'Tab5'!$A$4:$G$64</definedName>
    <definedName name="_xlnm.Print_Area" localSheetId="7">'Tab6'!$A$4:$G$71</definedName>
    <definedName name="_xlnm.Print_Area" localSheetId="8">'Tab7'!$A$4:$G$71</definedName>
    <definedName name="_xlnm.Print_Area" localSheetId="9">'Tab8'!$A$4:$G$71</definedName>
    <definedName name="_xlnm.Print_Area" localSheetId="10">'Tab9'!$A$4:$G$71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3" i="2"/>
  <c r="B52"/>
  <c r="B90" i="4" l="1"/>
  <c r="C90"/>
  <c r="B91"/>
  <c r="C91"/>
  <c r="C89" l="1"/>
  <c r="B89"/>
  <c r="C88"/>
  <c r="B88"/>
  <c r="A52" i="3" l="1"/>
  <c r="H24" i="2"/>
  <c r="H25" s="1"/>
  <c r="H26" s="1"/>
  <c r="H27" s="1"/>
  <c r="H28" s="1"/>
  <c r="H29" s="1"/>
  <c r="H30" s="1"/>
  <c r="H31" s="1"/>
  <c r="H32" s="1"/>
  <c r="G102" i="4"/>
  <c r="E102" s="1"/>
  <c r="E99"/>
  <c r="G98"/>
  <c r="E98" s="1"/>
  <c r="D100"/>
  <c r="C100"/>
  <c r="C97"/>
  <c r="B100"/>
  <c r="B97"/>
  <c r="D97"/>
  <c r="C87"/>
  <c r="B87"/>
  <c r="C84"/>
  <c r="C85"/>
  <c r="C82"/>
  <c r="B84"/>
  <c r="B85"/>
  <c r="B82"/>
  <c r="H34" i="2" l="1"/>
  <c r="H35" s="1"/>
  <c r="H36" s="1"/>
  <c r="H37" s="1"/>
  <c r="H38" s="1"/>
  <c r="H39" s="1"/>
  <c r="H40" s="1"/>
  <c r="H42" s="1"/>
  <c r="H33"/>
  <c r="E65" i="4"/>
  <c r="C53" i="18"/>
  <c r="G65" i="4"/>
  <c r="A53" i="3"/>
  <c r="E64" i="4"/>
  <c r="G64"/>
  <c r="C52" i="18"/>
  <c r="B83" i="4"/>
  <c r="G97"/>
  <c r="E97"/>
  <c r="C83"/>
  <c r="G96" s="1"/>
  <c r="E96" s="1"/>
  <c r="E100"/>
  <c r="C86"/>
  <c r="G100"/>
  <c r="B86"/>
  <c r="C174" l="1"/>
  <c r="B76" l="1"/>
  <c r="B77"/>
  <c r="B74"/>
  <c r="B75" l="1"/>
  <c r="B78" s="1"/>
</calcChain>
</file>

<file path=xl/sharedStrings.xml><?xml version="1.0" encoding="utf-8"?>
<sst xmlns="http://schemas.openxmlformats.org/spreadsheetml/2006/main" count="1601" uniqueCount="244">
  <si>
    <t>Tilbake til innholdsfortegnelsen</t>
  </si>
  <si>
    <t>Tabell 4.1 Person og varebil &lt; 3.5 t, bestandspremie</t>
  </si>
  <si>
    <t>Bestandspremie i 1000 kr</t>
  </si>
  <si>
    <t>Markedsandel i prosent</t>
  </si>
  <si>
    <t>Selskap</t>
  </si>
  <si>
    <t>I ALT</t>
  </si>
  <si>
    <t>Tabell 4.2 Person og varebil &lt; 3.5 t, antall trafikkforsikringer</t>
  </si>
  <si>
    <t>Antall trafikkforsikringer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</si>
  <si>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</si>
  <si>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</si>
  <si>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</si>
  <si>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</si>
  <si>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</si>
  <si>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Figur 4. Utvikling av bestandspremien for Yrkesskadeforsikring ………………………………………………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</si>
  <si>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</si>
  <si>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</si>
  <si>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</si>
  <si>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</si>
  <si>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</si>
  <si>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</si>
  <si>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</si>
  <si>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</si>
  <si>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Andre motorvogner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</si>
  <si>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</si>
  <si>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</si>
  <si>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</si>
  <si>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</si>
  <si>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</si>
  <si>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</si>
  <si>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</si>
  <si>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Individuell ulykke</t>
  </si>
  <si>
    <t>Kollektiv ulykke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</si>
  <si>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</si>
  <si>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</si>
  <si>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</si>
  <si>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</si>
  <si>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</si>
  <si>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</si>
  <si>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</si>
  <si>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</si>
  <si>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</si>
  <si>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</si>
  <si>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PRIVAT I ALT</t>
  </si>
  <si>
    <t>ULYKKE I ALT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</si>
  <si>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</si>
  <si>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</si>
  <si>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</si>
  <si>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</si>
  <si>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</si>
  <si>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</si>
  <si>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</si>
  <si>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</si>
  <si>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</si>
  <si>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</si>
  <si>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</si>
  <si>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Tabell 4.1 Personbil og varebil &lt;3.5 t, bestandspremie   ………………………………………………</t>
  </si>
  <si>
    <t>Tabell 4.2 Personbil og varebil &lt;3.5 t, antall trafikkforsikringer   ………………………………………</t>
  </si>
  <si>
    <t>Tabell 5.1 Brann-kombinert, Privat i alt, bestandspremie   ……………………………………………</t>
  </si>
  <si>
    <t>Tabell 5.2 Brann-kombinert, Privat i alt, antall forsikringer   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</si>
  <si>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</si>
  <si>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</si>
  <si>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</si>
  <si>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</si>
  <si>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</si>
  <si>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</si>
  <si>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</si>
  <si>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</si>
  <si>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</si>
  <si>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</si>
  <si>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</si>
  <si>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</si>
  <si>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</si>
  <si>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</si>
  <si>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</si>
  <si>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Kasko</t>
  </si>
  <si>
    <t>31.12.1996</t>
  </si>
  <si>
    <t>31.03.1997</t>
  </si>
  <si>
    <t>30.06.1997</t>
  </si>
  <si>
    <t>30.09.1997</t>
  </si>
  <si>
    <t>31.12.1997</t>
  </si>
  <si>
    <t>31.03.1998</t>
  </si>
  <si>
    <t>30.06.1998</t>
  </si>
  <si>
    <t>30.09.1998</t>
  </si>
  <si>
    <t>31.12.1998</t>
  </si>
  <si>
    <t>31.03.1999</t>
  </si>
  <si>
    <t>30.06.1999</t>
  </si>
  <si>
    <t>30.09.1999</t>
  </si>
  <si>
    <t>31.12.1999</t>
  </si>
  <si>
    <t>31.03.2000</t>
  </si>
  <si>
    <t>30.06.2000</t>
  </si>
  <si>
    <t>30.09.2000</t>
  </si>
  <si>
    <t>31.12.2000</t>
  </si>
  <si>
    <t>31.03.2001</t>
  </si>
  <si>
    <t>FIG 1</t>
  </si>
  <si>
    <t>FIG 4</t>
  </si>
  <si>
    <t>FIG 3</t>
  </si>
  <si>
    <t>FIG 2</t>
  </si>
  <si>
    <t>30.06.2001</t>
  </si>
  <si>
    <t>Figur 2. Bestandspremie i de største bransjene utenom motorvogn</t>
  </si>
  <si>
    <t>Figur 4. Utvikling av bestandspremien for Yrkesskadeforsikring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</si>
  <si>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</si>
  <si>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</si>
  <si>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</si>
  <si>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</si>
  <si>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Tabell 5.1 Brann-kombinert, Privat i alt, bestandspremie</t>
  </si>
  <si>
    <t>Tabell 5.2 Brann-kombinert, Privat i alt, antall forsikringer</t>
  </si>
  <si>
    <t>Tab1</t>
  </si>
  <si>
    <t>Tab2</t>
  </si>
  <si>
    <t>Tab4</t>
  </si>
  <si>
    <t>Tab5</t>
  </si>
  <si>
    <t>Tab6</t>
  </si>
  <si>
    <t>Tab7</t>
  </si>
  <si>
    <t>Tab8</t>
  </si>
  <si>
    <t>Tab9</t>
  </si>
  <si>
    <t>Tab11</t>
  </si>
  <si>
    <t>Tab12</t>
  </si>
  <si>
    <t>Tab13</t>
  </si>
  <si>
    <t>Tab14</t>
  </si>
  <si>
    <t>Tab15</t>
  </si>
  <si>
    <t>30.09.2001</t>
  </si>
  <si>
    <t>31.12.2001</t>
  </si>
  <si>
    <t>31.03.2002</t>
  </si>
  <si>
    <t>gjeldende</t>
  </si>
  <si>
    <t>30.06.2002</t>
  </si>
  <si>
    <t>30.09.2002</t>
  </si>
  <si>
    <t>31.03.2003</t>
  </si>
  <si>
    <t>31.12.2002</t>
  </si>
  <si>
    <t>30.06.2003</t>
  </si>
  <si>
    <t>30.09.2003</t>
  </si>
  <si>
    <t>31.12.2003</t>
  </si>
  <si>
    <t>31.03.2004</t>
  </si>
  <si>
    <t>30.06.2004</t>
  </si>
  <si>
    <t>Figur 1. Markedsandeler til de fire største selskapene, landbasert forsikring i alt</t>
  </si>
  <si>
    <t>30.09.2004</t>
  </si>
  <si>
    <t>If Skadeforsikring</t>
  </si>
  <si>
    <t>31.12.2004</t>
  </si>
  <si>
    <t>Gjensidige</t>
  </si>
  <si>
    <t>30.06.2005</t>
  </si>
  <si>
    <t>30.09.2005</t>
  </si>
  <si>
    <t>31.12.2005</t>
  </si>
  <si>
    <t>31.03.2005</t>
  </si>
  <si>
    <t>31.03.2006</t>
  </si>
  <si>
    <t>30.06.2006</t>
  </si>
  <si>
    <t>30.09.2006</t>
  </si>
  <si>
    <t>31.12.2006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</si>
  <si>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</si>
  <si>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</si>
  <si>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</si>
  <si>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</si>
  <si>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</si>
  <si>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</si>
  <si>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</si>
  <si>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</si>
  <si>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Tab10</t>
  </si>
  <si>
    <t>31.03.2009</t>
  </si>
  <si>
    <t>Landbruk (inkl. gartner)</t>
  </si>
  <si>
    <t>Landbruk (inkl. gartneri)</t>
  </si>
  <si>
    <t>30.06.2009</t>
  </si>
  <si>
    <t>30.09.2009</t>
  </si>
  <si>
    <t>31.12.2009</t>
  </si>
  <si>
    <t>31.03.2010</t>
  </si>
  <si>
    <t>30.06.2010</t>
  </si>
  <si>
    <t>Tryg</t>
  </si>
  <si>
    <t>30.09.2010</t>
  </si>
  <si>
    <t>Tabell 6.1 Brann-kombinert, Næring i alt, bestandspremie</t>
  </si>
  <si>
    <t>Tabell 6.2 Brann-kombinert, Næring i alt, forsikringssum</t>
  </si>
  <si>
    <t>NÆRING I ALT</t>
  </si>
  <si>
    <t>Tabell 6.3 Næring - herav Landbruk, bestandspremie</t>
  </si>
  <si>
    <t>Tabell 6.4 Næring - herav Landbruk, forsikringssum</t>
  </si>
  <si>
    <t>Tabell 6.1 Brann-kombinert, Næring i alt, bestandspremie   …………………………………</t>
  </si>
  <si>
    <t>Tabell 6.2 Brann-kombinert, Næring i alt, forsikringssum   …………………………………….</t>
  </si>
  <si>
    <t>Tabell 6.3 Næring - herav Landbruk, bestandspremie   …………………………………………</t>
  </si>
  <si>
    <t>Tabell 6.4 Næring - herav Landbruk, forsikringssum   ……………………………………………</t>
  </si>
  <si>
    <t>Næring</t>
  </si>
  <si>
    <t>Tabell 7.1 Ulykke i alt, bestandspremie</t>
  </si>
  <si>
    <t>Tabell 7.2 Ulykke i alt, antall forsikrede</t>
  </si>
  <si>
    <t>Tabell 8.1 Yrkesskade i alt, bestandspremie</t>
  </si>
  <si>
    <t>Tabell 8.2 Yrkesskade i alt, antall forsikrede</t>
  </si>
  <si>
    <t>Tabell 9.1 Spesial i alt, bestandspremie</t>
  </si>
  <si>
    <t>Tabell 9.2 Spesial - herav Ansvar, bestandspremie</t>
  </si>
  <si>
    <t>Tabell 9.3 Spesial - herav Ansvar, antall forsikringer</t>
  </si>
  <si>
    <t>Tabell 7.1 Ulykke i alt, bestandspremie   …………………………………………………………………</t>
  </si>
  <si>
    <t>Tabell 7.2 Ulykke i alt, antall forsikrede   …………………………………………………………………</t>
  </si>
  <si>
    <t>Tabell 8.1 Yrkesskade i alt, bestandspremie   …………………………………………………………..</t>
  </si>
  <si>
    <t>Tabell 8.2 Yrkesskade i alt, antall forsikrede   …………………………………………………………</t>
  </si>
  <si>
    <t>Tabell 9.1  Spesial i alt, bestandspremie   ………………………………………………………………</t>
  </si>
  <si>
    <t>Tabell 9.2  Spesial - herav Ansvar, bestandspremie   …………………………………………………………………….</t>
  </si>
  <si>
    <t>Tabell 9.3  Spesial - herav Ansvar, antall forsikringer   ……………………………………………………….</t>
  </si>
  <si>
    <t>31.12.2010</t>
  </si>
  <si>
    <t>31.03.2011</t>
  </si>
  <si>
    <t>begreper og definisjoner på side 20.</t>
  </si>
  <si>
    <t>30.06.2011</t>
  </si>
  <si>
    <t>30.09.2011</t>
  </si>
  <si>
    <t>31.12.2011</t>
  </si>
  <si>
    <t>31.03.2012</t>
  </si>
  <si>
    <t>30.06.2012</t>
  </si>
  <si>
    <t>30.09.2012</t>
  </si>
  <si>
    <t>31.12.2012</t>
  </si>
  <si>
    <t>3. Brann-kombinert,  Privat</t>
  </si>
  <si>
    <t>4. Brann-kombinert,  Næring</t>
  </si>
  <si>
    <t>5. Ulykke</t>
  </si>
  <si>
    <t>Fiskeoppdrett</t>
  </si>
  <si>
    <t>6. Person</t>
  </si>
  <si>
    <t>PERSON I ALT</t>
  </si>
  <si>
    <t>7. Spesial</t>
  </si>
  <si>
    <t>Antall forsikrede årsverk</t>
  </si>
  <si>
    <t xml:space="preserve">   Antall forsikringer</t>
  </si>
  <si>
    <t>Andre personprodukter (inkl. trygghet)</t>
  </si>
  <si>
    <t>31.03.2013</t>
  </si>
  <si>
    <t>Hobbydyr</t>
  </si>
  <si>
    <t>Husdyr</t>
  </si>
  <si>
    <t>Eierskifte</t>
  </si>
  <si>
    <t>30.06.2013</t>
  </si>
  <si>
    <t>30.09.2013</t>
  </si>
  <si>
    <t>Figur 3. Bestandspremie for Motorvognforsikring</t>
  </si>
  <si>
    <t>31.12.2013</t>
  </si>
  <si>
    <t>Finans Norge / Skadestatistikk</t>
  </si>
  <si>
    <t>Premiestatistikk skadeforsikring 4. kvartal 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</si>
  <si>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</si>
  <si>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</si>
  <si>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</si>
  <si>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</si>
  <si>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</si>
  <si>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</si>
  <si>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</si>
  <si>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Eika Forsikring</t>
  </si>
  <si>
    <t>Telenor Forsikring</t>
  </si>
  <si>
    <t>NEMI</t>
  </si>
  <si>
    <t>AIG Europe</t>
  </si>
  <si>
    <t xml:space="preserve">-   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</si>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</sst>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</cellStyleXfs>
  <cellXfs count="145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0" fontId="12" fillId="0" borderId="9" xfId="0" applyFont="1" applyBorder="1"/>
    <xf numFmtId="165" fontId="12" fillId="0" borderId="17" xfId="0" applyNumberFormat="1" applyFont="1" applyBorder="1" applyAlignment="1">
      <alignment horizontal="right"/>
    </xf>
    <xf numFmtId="3" fontId="9" fillId="0" borderId="0" xfId="0" applyNumberFormat="1" applyFont="1" applyAlignment="1" applyProtection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2" borderId="12" xfId="0" applyFont="1" applyFill="1" applyBorder="1" applyAlignment="1">
      <alignment horizontal="left"/>
    </xf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>
      <alignment horizontal="left"/>
    </xf>
    <xf numFmtId="166" fontId="12" fillId="0" borderId="12" xfId="2" applyNumberFormat="1" applyFont="1" applyBorder="1" applyProtection="1"/>
    <xf numFmtId="166" fontId="12" fillId="0" borderId="13" xfId="2" applyNumberFormat="1" applyFont="1" applyBorder="1" applyProtection="1"/>
    <xf numFmtId="0" fontId="7" fillId="0" borderId="0" xfId="5" applyAlignment="1" applyProtection="1"/>
    <xf numFmtId="166" fontId="9" fillId="0" borderId="24" xfId="2" applyNumberFormat="1" applyFont="1" applyBorder="1" applyAlignment="1" applyProtection="1">
      <alignment horizontal="center"/>
    </xf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171" fontId="9" fillId="0" borderId="29" xfId="0" applyNumberFormat="1" applyFont="1" applyBorder="1" applyAlignment="1" applyProtection="1">
      <alignment horizontal="right"/>
    </xf>
    <xf numFmtId="171" fontId="12" fillId="0" borderId="16" xfId="0" applyNumberFormat="1" applyFont="1" applyBorder="1" applyProtection="1"/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12" fillId="0" borderId="0" xfId="0" applyFont="1" applyBorder="1" applyAlignment="1">
      <alignment horizontal="left"/>
    </xf>
    <xf numFmtId="0" fontId="23" fillId="0" borderId="0" xfId="14" applyFont="1"/>
    <xf numFmtId="0" fontId="29" fillId="0" borderId="0" xfId="14"/>
    <xf numFmtId="0" fontId="0" fillId="0" borderId="0" xfId="14" applyFont="1"/>
    <xf numFmtId="0" fontId="21" fillId="0" borderId="0" xfId="14" applyFont="1" applyAlignment="1">
      <alignment horizontal="right"/>
    </xf>
    <xf numFmtId="0" fontId="26" fillId="0" borderId="0" xfId="14" applyFont="1" applyAlignment="1">
      <alignment horizontal="left"/>
    </xf>
    <xf numFmtId="0" fontId="30" fillId="0" borderId="0" xfId="14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14" applyFont="1" applyAlignment="1">
      <alignment horizontal="right"/>
    </xf>
    <xf numFmtId="0" fontId="29" fillId="0" borderId="0" xfId="14" applyAlignment="1">
      <alignment horizontal="right"/>
    </xf>
    <xf numFmtId="0" fontId="27" fillId="0" borderId="0" xfId="14" applyFont="1" applyAlignment="1">
      <alignment horizontal="left"/>
    </xf>
    <xf numFmtId="14" fontId="28" fillId="0" borderId="0" xfId="14" applyNumberFormat="1" applyFont="1" applyAlignment="1">
      <alignment horizontal="left"/>
    </xf>
    <xf numFmtId="0" fontId="28" fillId="0" borderId="0" xfId="14" applyFont="1" applyAlignment="1">
      <alignment horizontal="left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14" fontId="22" fillId="0" borderId="0" xfId="14" applyNumberFormat="1" applyFont="1"/>
    <xf numFmtId="14" fontId="34" fillId="0" borderId="0" xfId="14" applyNumberFormat="1" applyFont="1" applyAlignment="1">
      <alignment horizontal="right"/>
    </xf>
    <xf numFmtId="14" fontId="19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0" fontId="13" fillId="0" borderId="26" xfId="0" applyFont="1" applyBorder="1" applyAlignment="1">
      <alignment horizontal="left"/>
    </xf>
    <xf numFmtId="0" fontId="35" fillId="0" borderId="0" xfId="0" applyFont="1"/>
    <xf numFmtId="168" fontId="35" fillId="0" borderId="0" xfId="7" applyNumberFormat="1" applyFont="1"/>
    <xf numFmtId="0" fontId="36" fillId="0" borderId="0" xfId="0" applyFont="1"/>
    <xf numFmtId="0" fontId="37" fillId="0" borderId="0" xfId="0" applyFont="1"/>
    <xf numFmtId="14" fontId="38" fillId="0" borderId="0" xfId="0" applyNumberFormat="1" applyFont="1"/>
    <xf numFmtId="167" fontId="35" fillId="0" borderId="0" xfId="0" applyNumberFormat="1" applyFont="1"/>
    <xf numFmtId="0" fontId="36" fillId="0" borderId="0" xfId="0" applyFont="1" applyAlignment="1">
      <alignment horizontal="right"/>
    </xf>
    <xf numFmtId="14" fontId="38" fillId="0" borderId="0" xfId="0" quotePrefix="1" applyNumberFormat="1" applyFont="1" applyAlignment="1">
      <alignment horizontal="right"/>
    </xf>
    <xf numFmtId="14" fontId="38" fillId="0" borderId="0" xfId="0" quotePrefix="1" applyNumberFormat="1" applyFont="1"/>
    <xf numFmtId="169" fontId="35" fillId="0" borderId="0" xfId="0" applyNumberFormat="1" applyFont="1"/>
    <xf numFmtId="14" fontId="35" fillId="0" borderId="0" xfId="0" quotePrefix="1" applyNumberFormat="1" applyFont="1"/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1927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0.25353551255812529</c:v>
                </c:pt>
                <c:pt idx="1">
                  <c:v>0.24384512465551808</c:v>
                </c:pt>
                <c:pt idx="2">
                  <c:v>0.14661086210542559</c:v>
                </c:pt>
                <c:pt idx="3">
                  <c:v>0.10266068161706161</c:v>
                </c:pt>
                <c:pt idx="4">
                  <c:v>0.25334781906386938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48648832"/>
        <c:axId val="248650368"/>
      </c:bubbleChart>
      <c:valAx>
        <c:axId val="248648832"/>
        <c:scaling>
          <c:orientation val="minMax"/>
        </c:scaling>
        <c:delete val="1"/>
        <c:axPos val="b"/>
        <c:tickLblPos val="none"/>
        <c:crossAx val="248650368"/>
        <c:crosses val="autoZero"/>
        <c:crossBetween val="midCat"/>
      </c:valAx>
      <c:valAx>
        <c:axId val="248650368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486488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2889E-3"/>
          <c:y val="0.60061071634341756"/>
          <c:w val="0.8858081891476226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593"/>
          <c:y val="2.5352147546417802E-2"/>
          <c:w val="0.81729265753457248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1911.1969999999999</c:v>
                </c:pt>
                <c:pt idx="1">
                  <c:v>6355.6580000000004</c:v>
                </c:pt>
                <c:pt idx="2" formatCode="General">
                  <c:v>1611.8409999999994</c:v>
                </c:pt>
                <c:pt idx="3">
                  <c:v>7469.9930000000004</c:v>
                </c:pt>
                <c:pt idx="4">
                  <c:v>1268.2190000000001</c:v>
                </c:pt>
                <c:pt idx="5">
                  <c:v>2649.8139999999999</c:v>
                </c:pt>
                <c:pt idx="6">
                  <c:v>2536.6460000000002</c:v>
                </c:pt>
                <c:pt idx="7">
                  <c:v>1525.9459999999999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1952.77</c:v>
                </c:pt>
                <c:pt idx="1">
                  <c:v>6591.0739999999996</c:v>
                </c:pt>
                <c:pt idx="2" formatCode="General">
                  <c:v>1650.7519999999995</c:v>
                </c:pt>
                <c:pt idx="3">
                  <c:v>7692.7060000000001</c:v>
                </c:pt>
                <c:pt idx="4">
                  <c:v>1225.105</c:v>
                </c:pt>
                <c:pt idx="5">
                  <c:v>2686.194</c:v>
                </c:pt>
                <c:pt idx="6">
                  <c:v>2825.2809999999999</c:v>
                </c:pt>
                <c:pt idx="7">
                  <c:v>1589.018</c:v>
                </c:pt>
              </c:numCache>
            </c:numRef>
          </c:val>
        </c:ser>
        <c:shape val="cylinder"/>
        <c:axId val="48291200"/>
        <c:axId val="48501888"/>
        <c:axId val="0"/>
      </c:bar3DChart>
      <c:catAx>
        <c:axId val="482912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8501888"/>
        <c:crosses val="autoZero"/>
        <c:auto val="1"/>
        <c:lblAlgn val="ctr"/>
        <c:lblOffset val="100"/>
        <c:tickLblSkip val="1"/>
        <c:tickMarkSkip val="1"/>
      </c:catAx>
      <c:valAx>
        <c:axId val="48501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8291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4893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4907"/>
          <c:y val="4.1916228942842831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6795.7</c:v>
                </c:pt>
                <c:pt idx="1">
                  <c:v>7171.76</c:v>
                </c:pt>
                <c:pt idx="2">
                  <c:v>7457.5519999999997</c:v>
                </c:pt>
                <c:pt idx="3">
                  <c:v>7709.8919999999998</c:v>
                </c:pt>
              </c:numCache>
            </c:numRef>
          </c:val>
        </c:ser>
        <c:ser>
          <c:idx val="1"/>
          <c:order val="1"/>
          <c:tx>
            <c:strRef>
              <c:f>'Tab2'!$A$99</c:f>
              <c:strCache>
                <c:ptCount val="1"/>
                <c:pt idx="0">
                  <c:v>Kasko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8339.7209999999995</c:v>
                </c:pt>
                <c:pt idx="1">
                  <c:v>8962.9570000000003</c:v>
                </c:pt>
                <c:pt idx="2">
                  <c:v>9507.8080000000009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'Tab2'!$A$100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'Tab2'!$B$100:$E$100</c:f>
              <c:numCache>
                <c:formatCode>#,##0.000</c:formatCode>
                <c:ptCount val="4"/>
                <c:pt idx="0">
                  <c:v>2191.0599999999995</c:v>
                </c:pt>
                <c:pt idx="1">
                  <c:v>2126.1209999999992</c:v>
                </c:pt>
                <c:pt idx="2">
                  <c:v>2139.625</c:v>
                </c:pt>
                <c:pt idx="3">
                  <c:v>12083.527000000002</c:v>
                </c:pt>
              </c:numCache>
            </c:numRef>
          </c:val>
        </c:ser>
        <c:gapWidth val="50"/>
        <c:shape val="cylinder"/>
        <c:axId val="48536192"/>
        <c:axId val="48550272"/>
        <c:axId val="0"/>
      </c:bar3DChart>
      <c:catAx>
        <c:axId val="48536192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8550272"/>
        <c:crosses val="autoZero"/>
        <c:lblAlgn val="ctr"/>
        <c:lblOffset val="100"/>
        <c:tickLblSkip val="1"/>
        <c:tickMarkSkip val="1"/>
      </c:catAx>
      <c:valAx>
        <c:axId val="48550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8536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5628805381363282"/>
          <c:w val="0.10669077757685819"/>
          <c:h val="0.23952127241579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5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10606867794511"/>
          <c:y val="9.0686491571144542E-2"/>
          <c:w val="0.84768280448281363"/>
          <c:h val="0.62500149596330956"/>
        </c:manualLayout>
      </c:layout>
      <c:bar3DChart>
        <c:barDir val="col"/>
        <c:grouping val="clustered"/>
        <c:ser>
          <c:idx val="0"/>
          <c:order val="0"/>
          <c:spPr>
            <a:pattFill prst="wd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'Tab2'!$A$107:$A$174</c:f>
              <c:strCache>
                <c:ptCount val="68"/>
                <c:pt idx="0">
                  <c:v>31.12.1996</c:v>
                </c:pt>
                <c:pt idx="1">
                  <c:v>31.03.1997</c:v>
                </c:pt>
                <c:pt idx="2">
                  <c:v>30.06.1997</c:v>
                </c:pt>
                <c:pt idx="3">
                  <c:v>30.09.1997</c:v>
                </c:pt>
                <c:pt idx="4">
                  <c:v>31.12.1997</c:v>
                </c:pt>
                <c:pt idx="5">
                  <c:v>31.03.1998</c:v>
                </c:pt>
                <c:pt idx="6">
                  <c:v>30.06.1998</c:v>
                </c:pt>
                <c:pt idx="7">
                  <c:v>30.09.1998</c:v>
                </c:pt>
                <c:pt idx="8">
                  <c:v>31.12.1998</c:v>
                </c:pt>
                <c:pt idx="9">
                  <c:v>31.03.1999</c:v>
                </c:pt>
                <c:pt idx="10">
                  <c:v>30.06.1999</c:v>
                </c:pt>
                <c:pt idx="11">
                  <c:v>30.09.1999</c:v>
                </c:pt>
                <c:pt idx="12">
                  <c:v>31.12.1999</c:v>
                </c:pt>
                <c:pt idx="13">
                  <c:v>31.03.2000</c:v>
                </c:pt>
                <c:pt idx="14">
                  <c:v>30.06.2000</c:v>
                </c:pt>
                <c:pt idx="15">
                  <c:v>30.09.2000</c:v>
                </c:pt>
                <c:pt idx="16">
                  <c:v>31.12.2000</c:v>
                </c:pt>
                <c:pt idx="17">
                  <c:v>31.03.2001</c:v>
                </c:pt>
                <c:pt idx="18">
                  <c:v>30.06.2001</c:v>
                </c:pt>
                <c:pt idx="19">
                  <c:v>30.09.2001</c:v>
                </c:pt>
                <c:pt idx="20">
                  <c:v>31.12.2001</c:v>
                </c:pt>
                <c:pt idx="21">
                  <c:v>31.03.2002</c:v>
                </c:pt>
                <c:pt idx="22">
                  <c:v>30.06.2002</c:v>
                </c:pt>
                <c:pt idx="23">
                  <c:v>30.09.2002</c:v>
                </c:pt>
                <c:pt idx="24">
                  <c:v>31.12.2002</c:v>
                </c:pt>
                <c:pt idx="25">
                  <c:v>31.03.2003</c:v>
                </c:pt>
                <c:pt idx="26">
                  <c:v>30.06.2003</c:v>
                </c:pt>
                <c:pt idx="27">
                  <c:v>30.09.2003</c:v>
                </c:pt>
                <c:pt idx="28">
                  <c:v>31.12.2003</c:v>
                </c:pt>
                <c:pt idx="29">
                  <c:v>31.03.2004</c:v>
                </c:pt>
                <c:pt idx="30">
                  <c:v>30.06.2004</c:v>
                </c:pt>
                <c:pt idx="31">
                  <c:v>30.09.2004</c:v>
                </c:pt>
                <c:pt idx="32">
                  <c:v>31.12.2004</c:v>
                </c:pt>
                <c:pt idx="33">
                  <c:v>31.03.2005</c:v>
                </c:pt>
                <c:pt idx="34">
                  <c:v>30.06.2005</c:v>
                </c:pt>
                <c:pt idx="35">
                  <c:v>30.09.2005</c:v>
                </c:pt>
                <c:pt idx="36">
                  <c:v>31.12.2005</c:v>
                </c:pt>
                <c:pt idx="37">
                  <c:v>31.03.2006</c:v>
                </c:pt>
                <c:pt idx="38">
                  <c:v>30.06.2006</c:v>
                </c:pt>
                <c:pt idx="39">
                  <c:v>30.09.2006</c:v>
                </c:pt>
                <c:pt idx="40">
                  <c:v>31.12.2006</c:v>
                </c:pt>
                <c:pt idx="41">
                  <c:v>31.03.2007</c:v>
                </c:pt>
                <c:pt idx="42">
                  <c:v>30.06.2007</c:v>
                </c:pt>
                <c:pt idx="43">
                  <c:v>30.09.2007</c:v>
                </c:pt>
                <c:pt idx="44">
                  <c:v>31.12.2007</c:v>
                </c:pt>
                <c:pt idx="45">
                  <c:v>31.03.2008</c:v>
                </c:pt>
                <c:pt idx="46">
                  <c:v>30.06.2008</c:v>
                </c:pt>
                <c:pt idx="47">
                  <c:v>30.09.2008</c:v>
                </c:pt>
                <c:pt idx="48">
                  <c:v>31.12.2008</c:v>
                </c:pt>
                <c:pt idx="49">
                  <c:v>31.03.2009</c:v>
                </c:pt>
                <c:pt idx="50">
                  <c:v>30.06.2009</c:v>
                </c:pt>
                <c:pt idx="51">
                  <c:v>30.09.2009</c:v>
                </c:pt>
                <c:pt idx="52">
                  <c:v>31.12.2009</c:v>
                </c:pt>
                <c:pt idx="53">
                  <c:v>31.03.2010</c:v>
                </c:pt>
                <c:pt idx="54">
                  <c:v>30.06.2010</c:v>
                </c:pt>
                <c:pt idx="55">
                  <c:v>30.09.2010</c:v>
                </c:pt>
                <c:pt idx="56">
                  <c:v>31.12.2010</c:v>
                </c:pt>
                <c:pt idx="57">
                  <c:v>31.03.2011</c:v>
                </c:pt>
                <c:pt idx="58">
                  <c:v>30.06.2011</c:v>
                </c:pt>
                <c:pt idx="59">
                  <c:v>30.09.2011</c:v>
                </c:pt>
                <c:pt idx="60">
                  <c:v>31.12.2011</c:v>
                </c:pt>
                <c:pt idx="61">
                  <c:v>31.03.2012</c:v>
                </c:pt>
                <c:pt idx="62">
                  <c:v>30.06.2012</c:v>
                </c:pt>
                <c:pt idx="63">
                  <c:v>30.09.2012</c:v>
                </c:pt>
                <c:pt idx="64">
                  <c:v>31.12.2012</c:v>
                </c:pt>
                <c:pt idx="65">
                  <c:v>31.03.2013</c:v>
                </c:pt>
                <c:pt idx="66">
                  <c:v>30.06.2013</c:v>
                </c:pt>
                <c:pt idx="67">
                  <c:v>30.09.2013</c:v>
                </c:pt>
              </c:strCache>
            </c:strRef>
          </c:cat>
          <c:val>
            <c:numRef>
              <c:f>'Tab2'!$B$107:$B$174</c:f>
              <c:numCache>
                <c:formatCode>General</c:formatCode>
                <c:ptCount val="68"/>
                <c:pt idx="0">
                  <c:v>908.41600000000005</c:v>
                </c:pt>
                <c:pt idx="1">
                  <c:v>816.88800000000003</c:v>
                </c:pt>
                <c:pt idx="2">
                  <c:v>819.10699999999997</c:v>
                </c:pt>
                <c:pt idx="3">
                  <c:v>817.55200000000002</c:v>
                </c:pt>
                <c:pt idx="4">
                  <c:v>825.96799999999996</c:v>
                </c:pt>
                <c:pt idx="5">
                  <c:v>814.89700000000005</c:v>
                </c:pt>
                <c:pt idx="6">
                  <c:v>835.22</c:v>
                </c:pt>
                <c:pt idx="7">
                  <c:v>835.28099999999995</c:v>
                </c:pt>
                <c:pt idx="8">
                  <c:v>879.596</c:v>
                </c:pt>
                <c:pt idx="9">
                  <c:v>934.62</c:v>
                </c:pt>
                <c:pt idx="10">
                  <c:v>976.41200000000003</c:v>
                </c:pt>
                <c:pt idx="11">
                  <c:v>997.75400000000002</c:v>
                </c:pt>
                <c:pt idx="12">
                  <c:v>1013.598</c:v>
                </c:pt>
                <c:pt idx="13">
                  <c:v>1100.701</c:v>
                </c:pt>
                <c:pt idx="14">
                  <c:v>1150.3</c:v>
                </c:pt>
                <c:pt idx="15">
                  <c:v>1172.0250000000001</c:v>
                </c:pt>
                <c:pt idx="16">
                  <c:v>1189.6510000000001</c:v>
                </c:pt>
                <c:pt idx="17">
                  <c:v>1372.393</c:v>
                </c:pt>
                <c:pt idx="18">
                  <c:v>1446.885</c:v>
                </c:pt>
                <c:pt idx="19">
                  <c:v>1486.566</c:v>
                </c:pt>
                <c:pt idx="20">
                  <c:v>1529.1969999999999</c:v>
                </c:pt>
                <c:pt idx="21">
                  <c:v>1688.425</c:v>
                </c:pt>
                <c:pt idx="22">
                  <c:v>1737.2049999999999</c:v>
                </c:pt>
                <c:pt idx="23">
                  <c:v>1786.5250000000001</c:v>
                </c:pt>
                <c:pt idx="24">
                  <c:v>1793.289</c:v>
                </c:pt>
                <c:pt idx="25">
                  <c:v>1864.7660000000001</c:v>
                </c:pt>
                <c:pt idx="26">
                  <c:v>1967.5350000000001</c:v>
                </c:pt>
                <c:pt idx="27">
                  <c:v>2010.838</c:v>
                </c:pt>
                <c:pt idx="28">
                  <c:v>1995.4190000000001</c:v>
                </c:pt>
                <c:pt idx="29">
                  <c:v>2074.018</c:v>
                </c:pt>
                <c:pt idx="30">
                  <c:v>2097.0949999999998</c:v>
                </c:pt>
                <c:pt idx="31">
                  <c:v>2212.1379999999999</c:v>
                </c:pt>
                <c:pt idx="32">
                  <c:v>2235.0819999999999</c:v>
                </c:pt>
                <c:pt idx="33">
                  <c:v>2268.67</c:v>
                </c:pt>
                <c:pt idx="34">
                  <c:v>2384.125</c:v>
                </c:pt>
                <c:pt idx="35">
                  <c:v>2335.8490000000002</c:v>
                </c:pt>
                <c:pt idx="36">
                  <c:v>2343.7759999999998</c:v>
                </c:pt>
                <c:pt idx="37">
                  <c:v>2353.2860000000001</c:v>
                </c:pt>
                <c:pt idx="38">
                  <c:v>2351.2809999999999</c:v>
                </c:pt>
                <c:pt idx="39">
                  <c:v>2384.6179999999999</c:v>
                </c:pt>
                <c:pt idx="40">
                  <c:v>2424.277</c:v>
                </c:pt>
                <c:pt idx="41">
                  <c:v>2457.6660000000002</c:v>
                </c:pt>
                <c:pt idx="42">
                  <c:v>2457.37</c:v>
                </c:pt>
                <c:pt idx="43">
                  <c:v>2517.0639999999999</c:v>
                </c:pt>
                <c:pt idx="44">
                  <c:v>2569.962</c:v>
                </c:pt>
                <c:pt idx="45">
                  <c:v>2640.759</c:v>
                </c:pt>
                <c:pt idx="46">
                  <c:v>2609.0160000000001</c:v>
                </c:pt>
                <c:pt idx="47">
                  <c:v>2639.404</c:v>
                </c:pt>
                <c:pt idx="48">
                  <c:v>2669.518</c:v>
                </c:pt>
                <c:pt idx="49">
                  <c:v>2594.4189999999999</c:v>
                </c:pt>
                <c:pt idx="50">
                  <c:v>2517.3000000000002</c:v>
                </c:pt>
                <c:pt idx="51">
                  <c:v>2520.2649999999999</c:v>
                </c:pt>
                <c:pt idx="52">
                  <c:v>2778.1619999999998</c:v>
                </c:pt>
                <c:pt idx="53">
                  <c:v>2708.9560000000001</c:v>
                </c:pt>
                <c:pt idx="54">
                  <c:v>2680.0320000000002</c:v>
                </c:pt>
                <c:pt idx="55">
                  <c:v>2661.7179999999998</c:v>
                </c:pt>
                <c:pt idx="56">
                  <c:v>2658.9940000000001</c:v>
                </c:pt>
                <c:pt idx="57">
                  <c:v>2670.0970000000002</c:v>
                </c:pt>
                <c:pt idx="58">
                  <c:v>2643.777</c:v>
                </c:pt>
                <c:pt idx="59">
                  <c:v>2582.864</c:v>
                </c:pt>
                <c:pt idx="60">
                  <c:v>2603.6529999999998</c:v>
                </c:pt>
                <c:pt idx="61">
                  <c:v>2674.6619999999998</c:v>
                </c:pt>
                <c:pt idx="62">
                  <c:v>2627.864</c:v>
                </c:pt>
                <c:pt idx="63">
                  <c:v>2630.8330000000001</c:v>
                </c:pt>
                <c:pt idx="64">
                  <c:v>2649.8139999999999</c:v>
                </c:pt>
                <c:pt idx="65">
                  <c:v>2676.9839999999999</c:v>
                </c:pt>
                <c:pt idx="66">
                  <c:v>2656.134</c:v>
                </c:pt>
                <c:pt idx="67">
                  <c:v>2658.6959999999999</c:v>
                </c:pt>
              </c:numCache>
            </c:numRef>
          </c:val>
        </c:ser>
        <c:gapWidth val="50"/>
        <c:shape val="cylinder"/>
        <c:axId val="48607616"/>
        <c:axId val="48609152"/>
        <c:axId val="0"/>
      </c:bar3DChart>
      <c:catAx>
        <c:axId val="48607616"/>
        <c:scaling>
          <c:orientation val="minMax"/>
        </c:scaling>
        <c:axPos val="b"/>
        <c:numFmt formatCode="dd/mm/yy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8609152"/>
        <c:crosses val="autoZero"/>
        <c:auto val="1"/>
        <c:lblAlgn val="ctr"/>
        <c:lblOffset val="100"/>
        <c:tickLblSkip val="4"/>
        <c:tickMarkSkip val="1"/>
      </c:catAx>
      <c:valAx>
        <c:axId val="486091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6.7880794701987004E-2"/>
              <c:y val="0.286765477844692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860761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2013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(5. februar 2014)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bransje brann-kombinert er mellommarked og industri </a:t>
          </a:r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slått sammen og gitt fellesbetegnelsen næring fra 2011.</a:t>
          </a:r>
        </a:p>
        <a:p>
          <a:pPr fontAlgn="base"/>
          <a:endParaRPr lang="nb-NO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NOR endret navn til DNB 11.11.2011.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Terra endret navn til Eika 21.03.2013.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 basert på en revidert bransjeinndeling. Yrkesskade og trygghet sorterer under personforsikringer, og fiskeoppdrett er kategorisert som spesialforsikring.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og Landbruksforsikring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31</xdr:row>
      <xdr:rowOff>38100</xdr:rowOff>
    </xdr:from>
    <xdr:to>
      <xdr:col>11</xdr:col>
      <xdr:colOff>95250</xdr:colOff>
      <xdr:row>55</xdr:row>
      <xdr:rowOff>38100</xdr:rowOff>
    </xdr:to>
    <xdr:graphicFrame macro="">
      <xdr:nvGraphicFramePr>
        <xdr:cNvPr id="22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0.37913</cdr:x>
      <cdr:y>0.40324</cdr:y>
    </cdr:from>
    <cdr:to>
      <cdr:x>0.46724</cdr:x>
      <cdr:y>0.4676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7001" y="128284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49,1%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0.5305</cdr:x>
      <cdr:y>0.38483</cdr:y>
    </cdr:from>
    <cdr:to>
      <cdr:x>0.61861</cdr:x>
      <cdr:y>0.44919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4316" y="122427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49,8%</a:t>
          </a:r>
        </a:p>
      </cdr:txBody>
    </cdr:sp>
  </cdr:relSizeAnchor>
  <cdr:relSizeAnchor xmlns:cdr="http://schemas.openxmlformats.org/drawingml/2006/chartDrawing">
    <cdr:from>
      <cdr:x>0.2259</cdr:x>
      <cdr:y>0.42659</cdr:y>
    </cdr:from>
    <cdr:to>
      <cdr:x>0.31401</cdr:x>
      <cdr:y>0.49095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9889" y="13571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48,1%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Gouda Reiseforsikring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 (Norway Energy &amp; Marine Ins.)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107" customWidth="1"/>
    <col min="2" max="4" width="11.42578125" style="107"/>
    <col min="5" max="5" width="14.140625" style="107" bestFit="1" customWidth="1"/>
    <col min="6" max="7" width="11.42578125" style="107"/>
    <col min="8" max="8" width="13.42578125" style="107" customWidth="1"/>
    <col min="9" max="9" width="11.42578125" style="107"/>
    <col min="10" max="10" width="13.42578125" style="107" bestFit="1" customWidth="1"/>
    <col min="11" max="256" width="11.42578125" style="107"/>
    <col min="257" max="257" width="16.28515625" style="107" customWidth="1"/>
    <col min="258" max="260" width="11.42578125" style="107"/>
    <col min="261" max="261" width="14.140625" style="107" bestFit="1" customWidth="1"/>
    <col min="262" max="263" width="11.42578125" style="107"/>
    <col min="264" max="264" width="13.42578125" style="107" customWidth="1"/>
    <col min="265" max="265" width="11.42578125" style="107"/>
    <col min="266" max="266" width="13.42578125" style="107" bestFit="1" customWidth="1"/>
    <col min="267" max="512" width="11.42578125" style="107"/>
    <col min="513" max="513" width="16.28515625" style="107" customWidth="1"/>
    <col min="514" max="516" width="11.42578125" style="107"/>
    <col min="517" max="517" width="14.140625" style="107" bestFit="1" customWidth="1"/>
    <col min="518" max="519" width="11.42578125" style="107"/>
    <col min="520" max="520" width="13.42578125" style="107" customWidth="1"/>
    <col min="521" max="521" width="11.42578125" style="107"/>
    <col min="522" max="522" width="13.42578125" style="107" bestFit="1" customWidth="1"/>
    <col min="523" max="768" width="11.42578125" style="107"/>
    <col min="769" max="769" width="16.28515625" style="107" customWidth="1"/>
    <col min="770" max="772" width="11.42578125" style="107"/>
    <col min="773" max="773" width="14.140625" style="107" bestFit="1" customWidth="1"/>
    <col min="774" max="775" width="11.42578125" style="107"/>
    <col min="776" max="776" width="13.42578125" style="107" customWidth="1"/>
    <col min="777" max="777" width="11.42578125" style="107"/>
    <col min="778" max="778" width="13.42578125" style="107" bestFit="1" customWidth="1"/>
    <col min="779" max="1024" width="11.42578125" style="107"/>
    <col min="1025" max="1025" width="16.28515625" style="107" customWidth="1"/>
    <col min="1026" max="1028" width="11.42578125" style="107"/>
    <col min="1029" max="1029" width="14.140625" style="107" bestFit="1" customWidth="1"/>
    <col min="1030" max="1031" width="11.42578125" style="107"/>
    <col min="1032" max="1032" width="13.42578125" style="107" customWidth="1"/>
    <col min="1033" max="1033" width="11.42578125" style="107"/>
    <col min="1034" max="1034" width="13.42578125" style="107" bestFit="1" customWidth="1"/>
    <col min="1035" max="1280" width="11.42578125" style="107"/>
    <col min="1281" max="1281" width="16.28515625" style="107" customWidth="1"/>
    <col min="1282" max="1284" width="11.42578125" style="107"/>
    <col min="1285" max="1285" width="14.140625" style="107" bestFit="1" customWidth="1"/>
    <col min="1286" max="1287" width="11.42578125" style="107"/>
    <col min="1288" max="1288" width="13.42578125" style="107" customWidth="1"/>
    <col min="1289" max="1289" width="11.42578125" style="107"/>
    <col min="1290" max="1290" width="13.42578125" style="107" bestFit="1" customWidth="1"/>
    <col min="1291" max="1536" width="11.42578125" style="107"/>
    <col min="1537" max="1537" width="16.28515625" style="107" customWidth="1"/>
    <col min="1538" max="1540" width="11.42578125" style="107"/>
    <col min="1541" max="1541" width="14.140625" style="107" bestFit="1" customWidth="1"/>
    <col min="1542" max="1543" width="11.42578125" style="107"/>
    <col min="1544" max="1544" width="13.42578125" style="107" customWidth="1"/>
    <col min="1545" max="1545" width="11.42578125" style="107"/>
    <col min="1546" max="1546" width="13.42578125" style="107" bestFit="1" customWidth="1"/>
    <col min="1547" max="1792" width="11.42578125" style="107"/>
    <col min="1793" max="1793" width="16.28515625" style="107" customWidth="1"/>
    <col min="1794" max="1796" width="11.42578125" style="107"/>
    <col min="1797" max="1797" width="14.140625" style="107" bestFit="1" customWidth="1"/>
    <col min="1798" max="1799" width="11.42578125" style="107"/>
    <col min="1800" max="1800" width="13.42578125" style="107" customWidth="1"/>
    <col min="1801" max="1801" width="11.42578125" style="107"/>
    <col min="1802" max="1802" width="13.42578125" style="107" bestFit="1" customWidth="1"/>
    <col min="1803" max="2048" width="11.42578125" style="107"/>
    <col min="2049" max="2049" width="16.28515625" style="107" customWidth="1"/>
    <col min="2050" max="2052" width="11.42578125" style="107"/>
    <col min="2053" max="2053" width="14.140625" style="107" bestFit="1" customWidth="1"/>
    <col min="2054" max="2055" width="11.42578125" style="107"/>
    <col min="2056" max="2056" width="13.42578125" style="107" customWidth="1"/>
    <col min="2057" max="2057" width="11.42578125" style="107"/>
    <col min="2058" max="2058" width="13.42578125" style="107" bestFit="1" customWidth="1"/>
    <col min="2059" max="2304" width="11.42578125" style="107"/>
    <col min="2305" max="2305" width="16.28515625" style="107" customWidth="1"/>
    <col min="2306" max="2308" width="11.42578125" style="107"/>
    <col min="2309" max="2309" width="14.140625" style="107" bestFit="1" customWidth="1"/>
    <col min="2310" max="2311" width="11.42578125" style="107"/>
    <col min="2312" max="2312" width="13.42578125" style="107" customWidth="1"/>
    <col min="2313" max="2313" width="11.42578125" style="107"/>
    <col min="2314" max="2314" width="13.42578125" style="107" bestFit="1" customWidth="1"/>
    <col min="2315" max="2560" width="11.42578125" style="107"/>
    <col min="2561" max="2561" width="16.28515625" style="107" customWidth="1"/>
    <col min="2562" max="2564" width="11.42578125" style="107"/>
    <col min="2565" max="2565" width="14.140625" style="107" bestFit="1" customWidth="1"/>
    <col min="2566" max="2567" width="11.42578125" style="107"/>
    <col min="2568" max="2568" width="13.42578125" style="107" customWidth="1"/>
    <col min="2569" max="2569" width="11.42578125" style="107"/>
    <col min="2570" max="2570" width="13.42578125" style="107" bestFit="1" customWidth="1"/>
    <col min="2571" max="2816" width="11.42578125" style="107"/>
    <col min="2817" max="2817" width="16.28515625" style="107" customWidth="1"/>
    <col min="2818" max="2820" width="11.42578125" style="107"/>
    <col min="2821" max="2821" width="14.140625" style="107" bestFit="1" customWidth="1"/>
    <col min="2822" max="2823" width="11.42578125" style="107"/>
    <col min="2824" max="2824" width="13.42578125" style="107" customWidth="1"/>
    <col min="2825" max="2825" width="11.42578125" style="107"/>
    <col min="2826" max="2826" width="13.42578125" style="107" bestFit="1" customWidth="1"/>
    <col min="2827" max="3072" width="11.42578125" style="107"/>
    <col min="3073" max="3073" width="16.28515625" style="107" customWidth="1"/>
    <col min="3074" max="3076" width="11.42578125" style="107"/>
    <col min="3077" max="3077" width="14.140625" style="107" bestFit="1" customWidth="1"/>
    <col min="3078" max="3079" width="11.42578125" style="107"/>
    <col min="3080" max="3080" width="13.42578125" style="107" customWidth="1"/>
    <col min="3081" max="3081" width="11.42578125" style="107"/>
    <col min="3082" max="3082" width="13.42578125" style="107" bestFit="1" customWidth="1"/>
    <col min="3083" max="3328" width="11.42578125" style="107"/>
    <col min="3329" max="3329" width="16.28515625" style="107" customWidth="1"/>
    <col min="3330" max="3332" width="11.42578125" style="107"/>
    <col min="3333" max="3333" width="14.140625" style="107" bestFit="1" customWidth="1"/>
    <col min="3334" max="3335" width="11.42578125" style="107"/>
    <col min="3336" max="3336" width="13.42578125" style="107" customWidth="1"/>
    <col min="3337" max="3337" width="11.42578125" style="107"/>
    <col min="3338" max="3338" width="13.42578125" style="107" bestFit="1" customWidth="1"/>
    <col min="3339" max="3584" width="11.42578125" style="107"/>
    <col min="3585" max="3585" width="16.28515625" style="107" customWidth="1"/>
    <col min="3586" max="3588" width="11.42578125" style="107"/>
    <col min="3589" max="3589" width="14.140625" style="107" bestFit="1" customWidth="1"/>
    <col min="3590" max="3591" width="11.42578125" style="107"/>
    <col min="3592" max="3592" width="13.42578125" style="107" customWidth="1"/>
    <col min="3593" max="3593" width="11.42578125" style="107"/>
    <col min="3594" max="3594" width="13.42578125" style="107" bestFit="1" customWidth="1"/>
    <col min="3595" max="3840" width="11.42578125" style="107"/>
    <col min="3841" max="3841" width="16.28515625" style="107" customWidth="1"/>
    <col min="3842" max="3844" width="11.42578125" style="107"/>
    <col min="3845" max="3845" width="14.140625" style="107" bestFit="1" customWidth="1"/>
    <col min="3846" max="3847" width="11.42578125" style="107"/>
    <col min="3848" max="3848" width="13.42578125" style="107" customWidth="1"/>
    <col min="3849" max="3849" width="11.42578125" style="107"/>
    <col min="3850" max="3850" width="13.42578125" style="107" bestFit="1" customWidth="1"/>
    <col min="3851" max="4096" width="11.42578125" style="107"/>
    <col min="4097" max="4097" width="16.28515625" style="107" customWidth="1"/>
    <col min="4098" max="4100" width="11.42578125" style="107"/>
    <col min="4101" max="4101" width="14.140625" style="107" bestFit="1" customWidth="1"/>
    <col min="4102" max="4103" width="11.42578125" style="107"/>
    <col min="4104" max="4104" width="13.42578125" style="107" customWidth="1"/>
    <col min="4105" max="4105" width="11.42578125" style="107"/>
    <col min="4106" max="4106" width="13.42578125" style="107" bestFit="1" customWidth="1"/>
    <col min="4107" max="4352" width="11.42578125" style="107"/>
    <col min="4353" max="4353" width="16.28515625" style="107" customWidth="1"/>
    <col min="4354" max="4356" width="11.42578125" style="107"/>
    <col min="4357" max="4357" width="14.140625" style="107" bestFit="1" customWidth="1"/>
    <col min="4358" max="4359" width="11.42578125" style="107"/>
    <col min="4360" max="4360" width="13.42578125" style="107" customWidth="1"/>
    <col min="4361" max="4361" width="11.42578125" style="107"/>
    <col min="4362" max="4362" width="13.42578125" style="107" bestFit="1" customWidth="1"/>
    <col min="4363" max="4608" width="11.42578125" style="107"/>
    <col min="4609" max="4609" width="16.28515625" style="107" customWidth="1"/>
    <col min="4610" max="4612" width="11.42578125" style="107"/>
    <col min="4613" max="4613" width="14.140625" style="107" bestFit="1" customWidth="1"/>
    <col min="4614" max="4615" width="11.42578125" style="107"/>
    <col min="4616" max="4616" width="13.42578125" style="107" customWidth="1"/>
    <col min="4617" max="4617" width="11.42578125" style="107"/>
    <col min="4618" max="4618" width="13.42578125" style="107" bestFit="1" customWidth="1"/>
    <col min="4619" max="4864" width="11.42578125" style="107"/>
    <col min="4865" max="4865" width="16.28515625" style="107" customWidth="1"/>
    <col min="4866" max="4868" width="11.42578125" style="107"/>
    <col min="4869" max="4869" width="14.140625" style="107" bestFit="1" customWidth="1"/>
    <col min="4870" max="4871" width="11.42578125" style="107"/>
    <col min="4872" max="4872" width="13.42578125" style="107" customWidth="1"/>
    <col min="4873" max="4873" width="11.42578125" style="107"/>
    <col min="4874" max="4874" width="13.42578125" style="107" bestFit="1" customWidth="1"/>
    <col min="4875" max="5120" width="11.42578125" style="107"/>
    <col min="5121" max="5121" width="16.28515625" style="107" customWidth="1"/>
    <col min="5122" max="5124" width="11.42578125" style="107"/>
    <col min="5125" max="5125" width="14.140625" style="107" bestFit="1" customWidth="1"/>
    <col min="5126" max="5127" width="11.42578125" style="107"/>
    <col min="5128" max="5128" width="13.42578125" style="107" customWidth="1"/>
    <col min="5129" max="5129" width="11.42578125" style="107"/>
    <col min="5130" max="5130" width="13.42578125" style="107" bestFit="1" customWidth="1"/>
    <col min="5131" max="5376" width="11.42578125" style="107"/>
    <col min="5377" max="5377" width="16.28515625" style="107" customWidth="1"/>
    <col min="5378" max="5380" width="11.42578125" style="107"/>
    <col min="5381" max="5381" width="14.140625" style="107" bestFit="1" customWidth="1"/>
    <col min="5382" max="5383" width="11.42578125" style="107"/>
    <col min="5384" max="5384" width="13.42578125" style="107" customWidth="1"/>
    <col min="5385" max="5385" width="11.42578125" style="107"/>
    <col min="5386" max="5386" width="13.42578125" style="107" bestFit="1" customWidth="1"/>
    <col min="5387" max="5632" width="11.42578125" style="107"/>
    <col min="5633" max="5633" width="16.28515625" style="107" customWidth="1"/>
    <col min="5634" max="5636" width="11.42578125" style="107"/>
    <col min="5637" max="5637" width="14.140625" style="107" bestFit="1" customWidth="1"/>
    <col min="5638" max="5639" width="11.42578125" style="107"/>
    <col min="5640" max="5640" width="13.42578125" style="107" customWidth="1"/>
    <col min="5641" max="5641" width="11.42578125" style="107"/>
    <col min="5642" max="5642" width="13.42578125" style="107" bestFit="1" customWidth="1"/>
    <col min="5643" max="5888" width="11.42578125" style="107"/>
    <col min="5889" max="5889" width="16.28515625" style="107" customWidth="1"/>
    <col min="5890" max="5892" width="11.42578125" style="107"/>
    <col min="5893" max="5893" width="14.140625" style="107" bestFit="1" customWidth="1"/>
    <col min="5894" max="5895" width="11.42578125" style="107"/>
    <col min="5896" max="5896" width="13.42578125" style="107" customWidth="1"/>
    <col min="5897" max="5897" width="11.42578125" style="107"/>
    <col min="5898" max="5898" width="13.42578125" style="107" bestFit="1" customWidth="1"/>
    <col min="5899" max="6144" width="11.42578125" style="107"/>
    <col min="6145" max="6145" width="16.28515625" style="107" customWidth="1"/>
    <col min="6146" max="6148" width="11.42578125" style="107"/>
    <col min="6149" max="6149" width="14.140625" style="107" bestFit="1" customWidth="1"/>
    <col min="6150" max="6151" width="11.42578125" style="107"/>
    <col min="6152" max="6152" width="13.42578125" style="107" customWidth="1"/>
    <col min="6153" max="6153" width="11.42578125" style="107"/>
    <col min="6154" max="6154" width="13.42578125" style="107" bestFit="1" customWidth="1"/>
    <col min="6155" max="6400" width="11.42578125" style="107"/>
    <col min="6401" max="6401" width="16.28515625" style="107" customWidth="1"/>
    <col min="6402" max="6404" width="11.42578125" style="107"/>
    <col min="6405" max="6405" width="14.140625" style="107" bestFit="1" customWidth="1"/>
    <col min="6406" max="6407" width="11.42578125" style="107"/>
    <col min="6408" max="6408" width="13.42578125" style="107" customWidth="1"/>
    <col min="6409" max="6409" width="11.42578125" style="107"/>
    <col min="6410" max="6410" width="13.42578125" style="107" bestFit="1" customWidth="1"/>
    <col min="6411" max="6656" width="11.42578125" style="107"/>
    <col min="6657" max="6657" width="16.28515625" style="107" customWidth="1"/>
    <col min="6658" max="6660" width="11.42578125" style="107"/>
    <col min="6661" max="6661" width="14.140625" style="107" bestFit="1" customWidth="1"/>
    <col min="6662" max="6663" width="11.42578125" style="107"/>
    <col min="6664" max="6664" width="13.42578125" style="107" customWidth="1"/>
    <col min="6665" max="6665" width="11.42578125" style="107"/>
    <col min="6666" max="6666" width="13.42578125" style="107" bestFit="1" customWidth="1"/>
    <col min="6667" max="6912" width="11.42578125" style="107"/>
    <col min="6913" max="6913" width="16.28515625" style="107" customWidth="1"/>
    <col min="6914" max="6916" width="11.42578125" style="107"/>
    <col min="6917" max="6917" width="14.140625" style="107" bestFit="1" customWidth="1"/>
    <col min="6918" max="6919" width="11.42578125" style="107"/>
    <col min="6920" max="6920" width="13.42578125" style="107" customWidth="1"/>
    <col min="6921" max="6921" width="11.42578125" style="107"/>
    <col min="6922" max="6922" width="13.42578125" style="107" bestFit="1" customWidth="1"/>
    <col min="6923" max="7168" width="11.42578125" style="107"/>
    <col min="7169" max="7169" width="16.28515625" style="107" customWidth="1"/>
    <col min="7170" max="7172" width="11.42578125" style="107"/>
    <col min="7173" max="7173" width="14.140625" style="107" bestFit="1" customWidth="1"/>
    <col min="7174" max="7175" width="11.42578125" style="107"/>
    <col min="7176" max="7176" width="13.42578125" style="107" customWidth="1"/>
    <col min="7177" max="7177" width="11.42578125" style="107"/>
    <col min="7178" max="7178" width="13.42578125" style="107" bestFit="1" customWidth="1"/>
    <col min="7179" max="7424" width="11.42578125" style="107"/>
    <col min="7425" max="7425" width="16.28515625" style="107" customWidth="1"/>
    <col min="7426" max="7428" width="11.42578125" style="107"/>
    <col min="7429" max="7429" width="14.140625" style="107" bestFit="1" customWidth="1"/>
    <col min="7430" max="7431" width="11.42578125" style="107"/>
    <col min="7432" max="7432" width="13.42578125" style="107" customWidth="1"/>
    <col min="7433" max="7433" width="11.42578125" style="107"/>
    <col min="7434" max="7434" width="13.42578125" style="107" bestFit="1" customWidth="1"/>
    <col min="7435" max="7680" width="11.42578125" style="107"/>
    <col min="7681" max="7681" width="16.28515625" style="107" customWidth="1"/>
    <col min="7682" max="7684" width="11.42578125" style="107"/>
    <col min="7685" max="7685" width="14.140625" style="107" bestFit="1" customWidth="1"/>
    <col min="7686" max="7687" width="11.42578125" style="107"/>
    <col min="7688" max="7688" width="13.42578125" style="107" customWidth="1"/>
    <col min="7689" max="7689" width="11.42578125" style="107"/>
    <col min="7690" max="7690" width="13.42578125" style="107" bestFit="1" customWidth="1"/>
    <col min="7691" max="7936" width="11.42578125" style="107"/>
    <col min="7937" max="7937" width="16.28515625" style="107" customWidth="1"/>
    <col min="7938" max="7940" width="11.42578125" style="107"/>
    <col min="7941" max="7941" width="14.140625" style="107" bestFit="1" customWidth="1"/>
    <col min="7942" max="7943" width="11.42578125" style="107"/>
    <col min="7944" max="7944" width="13.42578125" style="107" customWidth="1"/>
    <col min="7945" max="7945" width="11.42578125" style="107"/>
    <col min="7946" max="7946" width="13.42578125" style="107" bestFit="1" customWidth="1"/>
    <col min="7947" max="8192" width="11.42578125" style="107"/>
    <col min="8193" max="8193" width="16.28515625" style="107" customWidth="1"/>
    <col min="8194" max="8196" width="11.42578125" style="107"/>
    <col min="8197" max="8197" width="14.140625" style="107" bestFit="1" customWidth="1"/>
    <col min="8198" max="8199" width="11.42578125" style="107"/>
    <col min="8200" max="8200" width="13.42578125" style="107" customWidth="1"/>
    <col min="8201" max="8201" width="11.42578125" style="107"/>
    <col min="8202" max="8202" width="13.42578125" style="107" bestFit="1" customWidth="1"/>
    <col min="8203" max="8448" width="11.42578125" style="107"/>
    <col min="8449" max="8449" width="16.28515625" style="107" customWidth="1"/>
    <col min="8450" max="8452" width="11.42578125" style="107"/>
    <col min="8453" max="8453" width="14.140625" style="107" bestFit="1" customWidth="1"/>
    <col min="8454" max="8455" width="11.42578125" style="107"/>
    <col min="8456" max="8456" width="13.42578125" style="107" customWidth="1"/>
    <col min="8457" max="8457" width="11.42578125" style="107"/>
    <col min="8458" max="8458" width="13.42578125" style="107" bestFit="1" customWidth="1"/>
    <col min="8459" max="8704" width="11.42578125" style="107"/>
    <col min="8705" max="8705" width="16.28515625" style="107" customWidth="1"/>
    <col min="8706" max="8708" width="11.42578125" style="107"/>
    <col min="8709" max="8709" width="14.140625" style="107" bestFit="1" customWidth="1"/>
    <col min="8710" max="8711" width="11.42578125" style="107"/>
    <col min="8712" max="8712" width="13.42578125" style="107" customWidth="1"/>
    <col min="8713" max="8713" width="11.42578125" style="107"/>
    <col min="8714" max="8714" width="13.42578125" style="107" bestFit="1" customWidth="1"/>
    <col min="8715" max="8960" width="11.42578125" style="107"/>
    <col min="8961" max="8961" width="16.28515625" style="107" customWidth="1"/>
    <col min="8962" max="8964" width="11.42578125" style="107"/>
    <col min="8965" max="8965" width="14.140625" style="107" bestFit="1" customWidth="1"/>
    <col min="8966" max="8967" width="11.42578125" style="107"/>
    <col min="8968" max="8968" width="13.42578125" style="107" customWidth="1"/>
    <col min="8969" max="8969" width="11.42578125" style="107"/>
    <col min="8970" max="8970" width="13.42578125" style="107" bestFit="1" customWidth="1"/>
    <col min="8971" max="9216" width="11.42578125" style="107"/>
    <col min="9217" max="9217" width="16.28515625" style="107" customWidth="1"/>
    <col min="9218" max="9220" width="11.42578125" style="107"/>
    <col min="9221" max="9221" width="14.140625" style="107" bestFit="1" customWidth="1"/>
    <col min="9222" max="9223" width="11.42578125" style="107"/>
    <col min="9224" max="9224" width="13.42578125" style="107" customWidth="1"/>
    <col min="9225" max="9225" width="11.42578125" style="107"/>
    <col min="9226" max="9226" width="13.42578125" style="107" bestFit="1" customWidth="1"/>
    <col min="9227" max="9472" width="11.42578125" style="107"/>
    <col min="9473" max="9473" width="16.28515625" style="107" customWidth="1"/>
    <col min="9474" max="9476" width="11.42578125" style="107"/>
    <col min="9477" max="9477" width="14.140625" style="107" bestFit="1" customWidth="1"/>
    <col min="9478" max="9479" width="11.42578125" style="107"/>
    <col min="9480" max="9480" width="13.42578125" style="107" customWidth="1"/>
    <col min="9481" max="9481" width="11.42578125" style="107"/>
    <col min="9482" max="9482" width="13.42578125" style="107" bestFit="1" customWidth="1"/>
    <col min="9483" max="9728" width="11.42578125" style="107"/>
    <col min="9729" max="9729" width="16.28515625" style="107" customWidth="1"/>
    <col min="9730" max="9732" width="11.42578125" style="107"/>
    <col min="9733" max="9733" width="14.140625" style="107" bestFit="1" customWidth="1"/>
    <col min="9734" max="9735" width="11.42578125" style="107"/>
    <col min="9736" max="9736" width="13.42578125" style="107" customWidth="1"/>
    <col min="9737" max="9737" width="11.42578125" style="107"/>
    <col min="9738" max="9738" width="13.42578125" style="107" bestFit="1" customWidth="1"/>
    <col min="9739" max="9984" width="11.42578125" style="107"/>
    <col min="9985" max="9985" width="16.28515625" style="107" customWidth="1"/>
    <col min="9986" max="9988" width="11.42578125" style="107"/>
    <col min="9989" max="9989" width="14.140625" style="107" bestFit="1" customWidth="1"/>
    <col min="9990" max="9991" width="11.42578125" style="107"/>
    <col min="9992" max="9992" width="13.42578125" style="107" customWidth="1"/>
    <col min="9993" max="9993" width="11.42578125" style="107"/>
    <col min="9994" max="9994" width="13.42578125" style="107" bestFit="1" customWidth="1"/>
    <col min="9995" max="10240" width="11.42578125" style="107"/>
    <col min="10241" max="10241" width="16.28515625" style="107" customWidth="1"/>
    <col min="10242" max="10244" width="11.42578125" style="107"/>
    <col min="10245" max="10245" width="14.140625" style="107" bestFit="1" customWidth="1"/>
    <col min="10246" max="10247" width="11.42578125" style="107"/>
    <col min="10248" max="10248" width="13.42578125" style="107" customWidth="1"/>
    <col min="10249" max="10249" width="11.42578125" style="107"/>
    <col min="10250" max="10250" width="13.42578125" style="107" bestFit="1" customWidth="1"/>
    <col min="10251" max="10496" width="11.42578125" style="107"/>
    <col min="10497" max="10497" width="16.28515625" style="107" customWidth="1"/>
    <col min="10498" max="10500" width="11.42578125" style="107"/>
    <col min="10501" max="10501" width="14.140625" style="107" bestFit="1" customWidth="1"/>
    <col min="10502" max="10503" width="11.42578125" style="107"/>
    <col min="10504" max="10504" width="13.42578125" style="107" customWidth="1"/>
    <col min="10505" max="10505" width="11.42578125" style="107"/>
    <col min="10506" max="10506" width="13.42578125" style="107" bestFit="1" customWidth="1"/>
    <col min="10507" max="10752" width="11.42578125" style="107"/>
    <col min="10753" max="10753" width="16.28515625" style="107" customWidth="1"/>
    <col min="10754" max="10756" width="11.42578125" style="107"/>
    <col min="10757" max="10757" width="14.140625" style="107" bestFit="1" customWidth="1"/>
    <col min="10758" max="10759" width="11.42578125" style="107"/>
    <col min="10760" max="10760" width="13.42578125" style="107" customWidth="1"/>
    <col min="10761" max="10761" width="11.42578125" style="107"/>
    <col min="10762" max="10762" width="13.42578125" style="107" bestFit="1" customWidth="1"/>
    <col min="10763" max="11008" width="11.42578125" style="107"/>
    <col min="11009" max="11009" width="16.28515625" style="107" customWidth="1"/>
    <col min="11010" max="11012" width="11.42578125" style="107"/>
    <col min="11013" max="11013" width="14.140625" style="107" bestFit="1" customWidth="1"/>
    <col min="11014" max="11015" width="11.42578125" style="107"/>
    <col min="11016" max="11016" width="13.42578125" style="107" customWidth="1"/>
    <col min="11017" max="11017" width="11.42578125" style="107"/>
    <col min="11018" max="11018" width="13.42578125" style="107" bestFit="1" customWidth="1"/>
    <col min="11019" max="11264" width="11.42578125" style="107"/>
    <col min="11265" max="11265" width="16.28515625" style="107" customWidth="1"/>
    <col min="11266" max="11268" width="11.42578125" style="107"/>
    <col min="11269" max="11269" width="14.140625" style="107" bestFit="1" customWidth="1"/>
    <col min="11270" max="11271" width="11.42578125" style="107"/>
    <col min="11272" max="11272" width="13.42578125" style="107" customWidth="1"/>
    <col min="11273" max="11273" width="11.42578125" style="107"/>
    <col min="11274" max="11274" width="13.42578125" style="107" bestFit="1" customWidth="1"/>
    <col min="11275" max="11520" width="11.42578125" style="107"/>
    <col min="11521" max="11521" width="16.28515625" style="107" customWidth="1"/>
    <col min="11522" max="11524" width="11.42578125" style="107"/>
    <col min="11525" max="11525" width="14.140625" style="107" bestFit="1" customWidth="1"/>
    <col min="11526" max="11527" width="11.42578125" style="107"/>
    <col min="11528" max="11528" width="13.42578125" style="107" customWidth="1"/>
    <col min="11529" max="11529" width="11.42578125" style="107"/>
    <col min="11530" max="11530" width="13.42578125" style="107" bestFit="1" customWidth="1"/>
    <col min="11531" max="11776" width="11.42578125" style="107"/>
    <col min="11777" max="11777" width="16.28515625" style="107" customWidth="1"/>
    <col min="11778" max="11780" width="11.42578125" style="107"/>
    <col min="11781" max="11781" width="14.140625" style="107" bestFit="1" customWidth="1"/>
    <col min="11782" max="11783" width="11.42578125" style="107"/>
    <col min="11784" max="11784" width="13.42578125" style="107" customWidth="1"/>
    <col min="11785" max="11785" width="11.42578125" style="107"/>
    <col min="11786" max="11786" width="13.42578125" style="107" bestFit="1" customWidth="1"/>
    <col min="11787" max="12032" width="11.42578125" style="107"/>
    <col min="12033" max="12033" width="16.28515625" style="107" customWidth="1"/>
    <col min="12034" max="12036" width="11.42578125" style="107"/>
    <col min="12037" max="12037" width="14.140625" style="107" bestFit="1" customWidth="1"/>
    <col min="12038" max="12039" width="11.42578125" style="107"/>
    <col min="12040" max="12040" width="13.42578125" style="107" customWidth="1"/>
    <col min="12041" max="12041" width="11.42578125" style="107"/>
    <col min="12042" max="12042" width="13.42578125" style="107" bestFit="1" customWidth="1"/>
    <col min="12043" max="12288" width="11.42578125" style="107"/>
    <col min="12289" max="12289" width="16.28515625" style="107" customWidth="1"/>
    <col min="12290" max="12292" width="11.42578125" style="107"/>
    <col min="12293" max="12293" width="14.140625" style="107" bestFit="1" customWidth="1"/>
    <col min="12294" max="12295" width="11.42578125" style="107"/>
    <col min="12296" max="12296" width="13.42578125" style="107" customWidth="1"/>
    <col min="12297" max="12297" width="11.42578125" style="107"/>
    <col min="12298" max="12298" width="13.42578125" style="107" bestFit="1" customWidth="1"/>
    <col min="12299" max="12544" width="11.42578125" style="107"/>
    <col min="12545" max="12545" width="16.28515625" style="107" customWidth="1"/>
    <col min="12546" max="12548" width="11.42578125" style="107"/>
    <col min="12549" max="12549" width="14.140625" style="107" bestFit="1" customWidth="1"/>
    <col min="12550" max="12551" width="11.42578125" style="107"/>
    <col min="12552" max="12552" width="13.42578125" style="107" customWidth="1"/>
    <col min="12553" max="12553" width="11.42578125" style="107"/>
    <col min="12554" max="12554" width="13.42578125" style="107" bestFit="1" customWidth="1"/>
    <col min="12555" max="12800" width="11.42578125" style="107"/>
    <col min="12801" max="12801" width="16.28515625" style="107" customWidth="1"/>
    <col min="12802" max="12804" width="11.42578125" style="107"/>
    <col min="12805" max="12805" width="14.140625" style="107" bestFit="1" customWidth="1"/>
    <col min="12806" max="12807" width="11.42578125" style="107"/>
    <col min="12808" max="12808" width="13.42578125" style="107" customWidth="1"/>
    <col min="12809" max="12809" width="11.42578125" style="107"/>
    <col min="12810" max="12810" width="13.42578125" style="107" bestFit="1" customWidth="1"/>
    <col min="12811" max="13056" width="11.42578125" style="107"/>
    <col min="13057" max="13057" width="16.28515625" style="107" customWidth="1"/>
    <col min="13058" max="13060" width="11.42578125" style="107"/>
    <col min="13061" max="13061" width="14.140625" style="107" bestFit="1" customWidth="1"/>
    <col min="13062" max="13063" width="11.42578125" style="107"/>
    <col min="13064" max="13064" width="13.42578125" style="107" customWidth="1"/>
    <col min="13065" max="13065" width="11.42578125" style="107"/>
    <col min="13066" max="13066" width="13.42578125" style="107" bestFit="1" customWidth="1"/>
    <col min="13067" max="13312" width="11.42578125" style="107"/>
    <col min="13313" max="13313" width="16.28515625" style="107" customWidth="1"/>
    <col min="13314" max="13316" width="11.42578125" style="107"/>
    <col min="13317" max="13317" width="14.140625" style="107" bestFit="1" customWidth="1"/>
    <col min="13318" max="13319" width="11.42578125" style="107"/>
    <col min="13320" max="13320" width="13.42578125" style="107" customWidth="1"/>
    <col min="13321" max="13321" width="11.42578125" style="107"/>
    <col min="13322" max="13322" width="13.42578125" style="107" bestFit="1" customWidth="1"/>
    <col min="13323" max="13568" width="11.42578125" style="107"/>
    <col min="13569" max="13569" width="16.28515625" style="107" customWidth="1"/>
    <col min="13570" max="13572" width="11.42578125" style="107"/>
    <col min="13573" max="13573" width="14.140625" style="107" bestFit="1" customWidth="1"/>
    <col min="13574" max="13575" width="11.42578125" style="107"/>
    <col min="13576" max="13576" width="13.42578125" style="107" customWidth="1"/>
    <col min="13577" max="13577" width="11.42578125" style="107"/>
    <col min="13578" max="13578" width="13.42578125" style="107" bestFit="1" customWidth="1"/>
    <col min="13579" max="13824" width="11.42578125" style="107"/>
    <col min="13825" max="13825" width="16.28515625" style="107" customWidth="1"/>
    <col min="13826" max="13828" width="11.42578125" style="107"/>
    <col min="13829" max="13829" width="14.140625" style="107" bestFit="1" customWidth="1"/>
    <col min="13830" max="13831" width="11.42578125" style="107"/>
    <col min="13832" max="13832" width="13.42578125" style="107" customWidth="1"/>
    <col min="13833" max="13833" width="11.42578125" style="107"/>
    <col min="13834" max="13834" width="13.42578125" style="107" bestFit="1" customWidth="1"/>
    <col min="13835" max="14080" width="11.42578125" style="107"/>
    <col min="14081" max="14081" width="16.28515625" style="107" customWidth="1"/>
    <col min="14082" max="14084" width="11.42578125" style="107"/>
    <col min="14085" max="14085" width="14.140625" style="107" bestFit="1" customWidth="1"/>
    <col min="14086" max="14087" width="11.42578125" style="107"/>
    <col min="14088" max="14088" width="13.42578125" style="107" customWidth="1"/>
    <col min="14089" max="14089" width="11.42578125" style="107"/>
    <col min="14090" max="14090" width="13.42578125" style="107" bestFit="1" customWidth="1"/>
    <col min="14091" max="14336" width="11.42578125" style="107"/>
    <col min="14337" max="14337" width="16.28515625" style="107" customWidth="1"/>
    <col min="14338" max="14340" width="11.42578125" style="107"/>
    <col min="14341" max="14341" width="14.140625" style="107" bestFit="1" customWidth="1"/>
    <col min="14342" max="14343" width="11.42578125" style="107"/>
    <col min="14344" max="14344" width="13.42578125" style="107" customWidth="1"/>
    <col min="14345" max="14345" width="11.42578125" style="107"/>
    <col min="14346" max="14346" width="13.42578125" style="107" bestFit="1" customWidth="1"/>
    <col min="14347" max="14592" width="11.42578125" style="107"/>
    <col min="14593" max="14593" width="16.28515625" style="107" customWidth="1"/>
    <col min="14594" max="14596" width="11.42578125" style="107"/>
    <col min="14597" max="14597" width="14.140625" style="107" bestFit="1" customWidth="1"/>
    <col min="14598" max="14599" width="11.42578125" style="107"/>
    <col min="14600" max="14600" width="13.42578125" style="107" customWidth="1"/>
    <col min="14601" max="14601" width="11.42578125" style="107"/>
    <col min="14602" max="14602" width="13.42578125" style="107" bestFit="1" customWidth="1"/>
    <col min="14603" max="14848" width="11.42578125" style="107"/>
    <col min="14849" max="14849" width="16.28515625" style="107" customWidth="1"/>
    <col min="14850" max="14852" width="11.42578125" style="107"/>
    <col min="14853" max="14853" width="14.140625" style="107" bestFit="1" customWidth="1"/>
    <col min="14854" max="14855" width="11.42578125" style="107"/>
    <col min="14856" max="14856" width="13.42578125" style="107" customWidth="1"/>
    <col min="14857" max="14857" width="11.42578125" style="107"/>
    <col min="14858" max="14858" width="13.42578125" style="107" bestFit="1" customWidth="1"/>
    <col min="14859" max="15104" width="11.42578125" style="107"/>
    <col min="15105" max="15105" width="16.28515625" style="107" customWidth="1"/>
    <col min="15106" max="15108" width="11.42578125" style="107"/>
    <col min="15109" max="15109" width="14.140625" style="107" bestFit="1" customWidth="1"/>
    <col min="15110" max="15111" width="11.42578125" style="107"/>
    <col min="15112" max="15112" width="13.42578125" style="107" customWidth="1"/>
    <col min="15113" max="15113" width="11.42578125" style="107"/>
    <col min="15114" max="15114" width="13.42578125" style="107" bestFit="1" customWidth="1"/>
    <col min="15115" max="15360" width="11.42578125" style="107"/>
    <col min="15361" max="15361" width="16.28515625" style="107" customWidth="1"/>
    <col min="15362" max="15364" width="11.42578125" style="107"/>
    <col min="15365" max="15365" width="14.140625" style="107" bestFit="1" customWidth="1"/>
    <col min="15366" max="15367" width="11.42578125" style="107"/>
    <col min="15368" max="15368" width="13.42578125" style="107" customWidth="1"/>
    <col min="15369" max="15369" width="11.42578125" style="107"/>
    <col min="15370" max="15370" width="13.42578125" style="107" bestFit="1" customWidth="1"/>
    <col min="15371" max="15616" width="11.42578125" style="107"/>
    <col min="15617" max="15617" width="16.28515625" style="107" customWidth="1"/>
    <col min="15618" max="15620" width="11.42578125" style="107"/>
    <col min="15621" max="15621" width="14.140625" style="107" bestFit="1" customWidth="1"/>
    <col min="15622" max="15623" width="11.42578125" style="107"/>
    <col min="15624" max="15624" width="13.42578125" style="107" customWidth="1"/>
    <col min="15625" max="15625" width="11.42578125" style="107"/>
    <col min="15626" max="15626" width="13.42578125" style="107" bestFit="1" customWidth="1"/>
    <col min="15627" max="15872" width="11.42578125" style="107"/>
    <col min="15873" max="15873" width="16.28515625" style="107" customWidth="1"/>
    <col min="15874" max="15876" width="11.42578125" style="107"/>
    <col min="15877" max="15877" width="14.140625" style="107" bestFit="1" customWidth="1"/>
    <col min="15878" max="15879" width="11.42578125" style="107"/>
    <col min="15880" max="15880" width="13.42578125" style="107" customWidth="1"/>
    <col min="15881" max="15881" width="11.42578125" style="107"/>
    <col min="15882" max="15882" width="13.42578125" style="107" bestFit="1" customWidth="1"/>
    <col min="15883" max="16128" width="11.42578125" style="107"/>
    <col min="16129" max="16129" width="16.28515625" style="107" customWidth="1"/>
    <col min="16130" max="16132" width="11.42578125" style="107"/>
    <col min="16133" max="16133" width="14.140625" style="107" bestFit="1" customWidth="1"/>
    <col min="16134" max="16135" width="11.42578125" style="107"/>
    <col min="16136" max="16136" width="13.42578125" style="107" customWidth="1"/>
    <col min="16137" max="16137" width="11.42578125" style="107"/>
    <col min="16138" max="16138" width="13.42578125" style="107" bestFit="1" customWidth="1"/>
    <col min="16139" max="16384" width="11.42578125" style="107"/>
  </cols>
  <sheetData>
    <row r="5" spans="2:9">
      <c r="B5" s="106"/>
      <c r="C5" s="106"/>
      <c r="D5" s="106"/>
      <c r="E5" s="106"/>
      <c r="F5" s="106"/>
      <c r="G5" s="106"/>
      <c r="H5" s="106"/>
    </row>
    <row r="6" spans="2:9" ht="23.25">
      <c r="B6" s="108"/>
      <c r="C6" s="106"/>
      <c r="D6" s="106"/>
      <c r="E6" s="106"/>
      <c r="F6" s="106"/>
      <c r="G6" s="106"/>
      <c r="H6" s="106"/>
      <c r="I6" s="109"/>
    </row>
    <row r="7" spans="2:9">
      <c r="B7" s="106"/>
      <c r="C7" s="106"/>
      <c r="D7" s="106"/>
      <c r="E7" s="106"/>
      <c r="F7" s="106"/>
      <c r="G7" s="106"/>
      <c r="H7" s="106"/>
      <c r="I7" s="106"/>
    </row>
    <row r="8" spans="2:9">
      <c r="B8" s="106"/>
      <c r="C8" s="106"/>
      <c r="D8" s="106"/>
      <c r="F8" s="106"/>
      <c r="G8" s="106"/>
      <c r="H8" s="106"/>
    </row>
    <row r="9" spans="2:9">
      <c r="B9" s="106"/>
      <c r="C9" s="106"/>
      <c r="D9" s="106"/>
      <c r="E9" s="106"/>
      <c r="F9" s="106"/>
      <c r="G9" s="106"/>
      <c r="H9" s="106"/>
    </row>
    <row r="10" spans="2:9" ht="23.25">
      <c r="B10" s="106"/>
      <c r="C10" s="106"/>
      <c r="D10" s="106"/>
      <c r="I10" s="109"/>
    </row>
    <row r="11" spans="2:9">
      <c r="B11" s="106"/>
      <c r="C11" s="106"/>
      <c r="D11" s="106"/>
    </row>
    <row r="12" spans="2:9" ht="27" customHeight="1">
      <c r="B12" s="106"/>
      <c r="C12" s="106"/>
      <c r="D12" s="106"/>
      <c r="E12" s="106"/>
      <c r="F12" s="106"/>
      <c r="G12" s="106"/>
      <c r="H12" s="106"/>
      <c r="I12" s="109"/>
    </row>
    <row r="13" spans="2:9" ht="19.5" customHeight="1">
      <c r="B13" s="106"/>
      <c r="C13"/>
      <c r="D13"/>
      <c r="E13"/>
      <c r="F13"/>
      <c r="G13"/>
      <c r="H13"/>
      <c r="I13" s="109"/>
    </row>
    <row r="14" spans="2:9">
      <c r="B14" s="106"/>
      <c r="C14" s="106"/>
      <c r="D14" s="106"/>
      <c r="F14" s="106"/>
      <c r="G14" s="106"/>
      <c r="H14" s="106"/>
    </row>
    <row r="15" spans="2:9">
      <c r="B15" s="106"/>
      <c r="C15" s="106"/>
      <c r="D15" s="106"/>
      <c r="F15" s="106"/>
      <c r="G15" s="106"/>
      <c r="H15" s="106"/>
      <c r="I15" s="106"/>
    </row>
    <row r="16" spans="2:9" ht="34.5">
      <c r="B16" s="106"/>
      <c r="C16" s="106"/>
      <c r="D16" s="106"/>
      <c r="E16" s="110"/>
      <c r="F16" s="106"/>
      <c r="G16" s="106"/>
      <c r="H16" s="106"/>
      <c r="I16" s="106"/>
    </row>
    <row r="17" spans="2:9" ht="33">
      <c r="B17" s="106"/>
      <c r="C17" s="106"/>
      <c r="D17" s="106"/>
      <c r="E17" s="111"/>
      <c r="F17" s="106"/>
      <c r="G17" s="106"/>
      <c r="H17" s="106"/>
      <c r="I17" s="106"/>
    </row>
    <row r="18" spans="2:9" ht="33">
      <c r="D18" s="111"/>
    </row>
    <row r="19" spans="2:9" ht="18.75">
      <c r="E19" s="112"/>
      <c r="I19" s="113"/>
    </row>
    <row r="21" spans="2:9">
      <c r="E21" s="114"/>
    </row>
    <row r="22" spans="2:9" ht="26.25">
      <c r="E22" s="115"/>
    </row>
    <row r="25" spans="2:9" ht="18.75">
      <c r="E25" s="116"/>
    </row>
    <row r="26" spans="2:9" ht="18.75">
      <c r="E26" s="117"/>
    </row>
    <row r="28" spans="2:9">
      <c r="D28"/>
      <c r="E28"/>
      <c r="F28"/>
      <c r="G28"/>
      <c r="H28"/>
    </row>
    <row r="33" spans="1:9" ht="35.25">
      <c r="A33" s="118"/>
    </row>
    <row r="36" spans="1:9" ht="33">
      <c r="B36" s="119"/>
    </row>
    <row r="39" spans="1:9" ht="18">
      <c r="B39" s="120"/>
    </row>
    <row r="41" spans="1:9" ht="18.75">
      <c r="I41" s="121"/>
    </row>
    <row r="43" spans="1:9" ht="18.75">
      <c r="B43" s="123"/>
      <c r="C43" s="123"/>
      <c r="D43" s="123"/>
    </row>
    <row r="57" spans="10:10" ht="18.75">
      <c r="J57" s="122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104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2214687</v>
      </c>
      <c r="C7" s="18">
        <v>2318110</v>
      </c>
      <c r="D7" s="19">
        <v>2387728</v>
      </c>
      <c r="E7" s="27">
        <v>23.771979576607901</v>
      </c>
      <c r="F7" s="27">
        <v>23.465748920707753</v>
      </c>
      <c r="G7" s="28">
        <v>23.42150684539142</v>
      </c>
    </row>
    <row r="8" spans="1:7">
      <c r="A8" s="17" t="s">
        <v>218</v>
      </c>
      <c r="B8" s="18">
        <v>143490</v>
      </c>
      <c r="C8" s="18">
        <v>172157</v>
      </c>
      <c r="D8" s="19">
        <v>206726</v>
      </c>
      <c r="E8" s="27">
        <v>1.5401911644613742</v>
      </c>
      <c r="F8" s="27">
        <v>1.7427097665521847</v>
      </c>
      <c r="G8" s="28">
        <v>2.0277998264963122</v>
      </c>
    </row>
    <row r="9" spans="1:7">
      <c r="A9" s="17" t="s">
        <v>136</v>
      </c>
      <c r="B9" s="18">
        <v>2076001</v>
      </c>
      <c r="C9" s="18">
        <v>2183360</v>
      </c>
      <c r="D9" s="19">
        <v>2220588</v>
      </c>
      <c r="E9" s="27">
        <v>22.283353527165499</v>
      </c>
      <c r="F9" s="27">
        <v>22.10170249190784</v>
      </c>
      <c r="G9" s="28">
        <v>21.78201078296776</v>
      </c>
    </row>
    <row r="10" spans="1:7">
      <c r="A10" s="17" t="s">
        <v>162</v>
      </c>
      <c r="B10" s="18">
        <v>1471062</v>
      </c>
      <c r="C10" s="18">
        <v>1491258</v>
      </c>
      <c r="D10" s="19">
        <v>1485119</v>
      </c>
      <c r="E10" s="27">
        <v>15.790066867202441</v>
      </c>
      <c r="F10" s="27">
        <v>15.095696840959576</v>
      </c>
      <c r="G10" s="28">
        <v>14.567708225024317</v>
      </c>
    </row>
    <row r="11" spans="1:7">
      <c r="A11" s="17" t="s">
        <v>219</v>
      </c>
      <c r="B11" s="18">
        <v>1706308</v>
      </c>
      <c r="C11" s="18">
        <v>1800980</v>
      </c>
      <c r="D11" s="19">
        <v>1882689</v>
      </c>
      <c r="E11" s="27">
        <v>18.315147435011209</v>
      </c>
      <c r="F11" s="27">
        <v>18.230948700111835</v>
      </c>
      <c r="G11" s="28">
        <v>18.467519458348324</v>
      </c>
    </row>
    <row r="12" spans="1:7">
      <c r="A12" s="17" t="s">
        <v>220</v>
      </c>
      <c r="B12" s="18">
        <v>168289</v>
      </c>
      <c r="C12" s="18">
        <v>189003</v>
      </c>
      <c r="D12" s="19">
        <v>204440</v>
      </c>
      <c r="E12" s="27">
        <v>1.8063783599974925</v>
      </c>
      <c r="F12" s="27">
        <v>1.913238346437627</v>
      </c>
      <c r="G12" s="28">
        <v>2.0053761816554574</v>
      </c>
    </row>
    <row r="13" spans="1:7">
      <c r="A13" s="17" t="s">
        <v>221</v>
      </c>
      <c r="B13" s="18">
        <v>200505</v>
      </c>
      <c r="C13" s="18">
        <v>150152</v>
      </c>
      <c r="D13" s="19">
        <v>164287</v>
      </c>
      <c r="E13" s="27">
        <v>2.1521780572188156</v>
      </c>
      <c r="F13" s="27">
        <v>1.5199576948212599</v>
      </c>
      <c r="G13" s="28">
        <v>1.6115106474057432</v>
      </c>
    </row>
    <row r="14" spans="1:7">
      <c r="A14" s="17" t="s">
        <v>222</v>
      </c>
      <c r="B14" s="18">
        <v>2962</v>
      </c>
      <c r="C14" s="18">
        <v>2723</v>
      </c>
      <c r="D14" s="19">
        <v>518</v>
      </c>
      <c r="E14" s="27">
        <v>3.1793478494212768E-2</v>
      </c>
      <c r="F14" s="27">
        <v>2.7564366794969701E-2</v>
      </c>
      <c r="G14" s="28">
        <v>5.0811233716372868E-3</v>
      </c>
    </row>
    <row r="15" spans="1:7">
      <c r="A15" s="17" t="s">
        <v>223</v>
      </c>
      <c r="B15" s="18">
        <v>34494</v>
      </c>
      <c r="C15" s="18">
        <v>47455</v>
      </c>
      <c r="D15" s="19">
        <v>63935</v>
      </c>
      <c r="E15" s="27">
        <v>0.37025126508419154</v>
      </c>
      <c r="F15" s="27">
        <v>0.48037716718886786</v>
      </c>
      <c r="G15" s="28">
        <v>0.62714598989503856</v>
      </c>
    </row>
    <row r="16" spans="1:7">
      <c r="A16" s="17" t="s">
        <v>224</v>
      </c>
      <c r="B16" s="18">
        <v>493982</v>
      </c>
      <c r="C16" s="18">
        <v>570909</v>
      </c>
      <c r="D16" s="19">
        <v>605940</v>
      </c>
      <c r="E16" s="27">
        <v>5.3022978033518608</v>
      </c>
      <c r="F16" s="27">
        <v>5.7791939340981848</v>
      </c>
      <c r="G16" s="28">
        <v>5.9437372505982582</v>
      </c>
    </row>
    <row r="17" spans="1:7">
      <c r="A17" s="17" t="s">
        <v>225</v>
      </c>
      <c r="B17" s="18">
        <v>426905</v>
      </c>
      <c r="C17" s="18">
        <v>467749</v>
      </c>
      <c r="D17" s="19">
        <v>499683</v>
      </c>
      <c r="E17" s="27">
        <v>4.582307541043857</v>
      </c>
      <c r="F17" s="27">
        <v>4.7349265530592293</v>
      </c>
      <c r="G17" s="28">
        <v>4.901449748474584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37968</v>
      </c>
      <c r="C19" s="18">
        <v>74259</v>
      </c>
      <c r="D19" s="19">
        <v>86456</v>
      </c>
      <c r="E19" s="27">
        <v>0.40754044276443974</v>
      </c>
      <c r="F19" s="27">
        <v>0.75170852509278552</v>
      </c>
      <c r="G19" s="28">
        <v>0.84805714713952374</v>
      </c>
    </row>
    <row r="20" spans="1:7">
      <c r="A20" s="17" t="s">
        <v>228</v>
      </c>
      <c r="B20" s="18">
        <v>0</v>
      </c>
      <c r="C20" s="18">
        <v>0</v>
      </c>
      <c r="D20" s="19">
        <v>0</v>
      </c>
      <c r="E20" s="27" t="s">
        <v>229</v>
      </c>
      <c r="F20" s="27" t="s">
        <v>229</v>
      </c>
      <c r="G20" s="28" t="s">
        <v>229</v>
      </c>
    </row>
    <row r="21" spans="1:7">
      <c r="A21" s="17" t="s">
        <v>230</v>
      </c>
      <c r="B21" s="18">
        <v>0</v>
      </c>
      <c r="C21" s="18">
        <v>0</v>
      </c>
      <c r="D21" s="19">
        <v>0</v>
      </c>
      <c r="E21" s="27" t="s">
        <v>229</v>
      </c>
      <c r="F21" s="27" t="s">
        <v>229</v>
      </c>
      <c r="G21" s="28" t="s">
        <v>229</v>
      </c>
    </row>
    <row r="22" spans="1:7">
      <c r="A22" s="17" t="s">
        <v>231</v>
      </c>
      <c r="B22" s="18">
        <v>0</v>
      </c>
      <c r="C22" s="18">
        <v>0</v>
      </c>
      <c r="D22" s="19">
        <v>0</v>
      </c>
      <c r="E22" s="27" t="s">
        <v>229</v>
      </c>
      <c r="F22" s="27" t="s">
        <v>229</v>
      </c>
      <c r="G22" s="28" t="s">
        <v>229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27" t="s">
        <v>229</v>
      </c>
      <c r="F23" s="27" t="s">
        <v>229</v>
      </c>
      <c r="G23" s="28" t="s">
        <v>229</v>
      </c>
    </row>
    <row r="24" spans="1:7">
      <c r="A24" s="17" t="s">
        <v>233</v>
      </c>
      <c r="B24" s="18">
        <v>79757</v>
      </c>
      <c r="C24" s="18">
        <v>88622</v>
      </c>
      <c r="D24" s="19">
        <v>0</v>
      </c>
      <c r="E24" s="27">
        <v>0.85609468746216344</v>
      </c>
      <c r="F24" s="27">
        <v>0.89710220863158452</v>
      </c>
      <c r="G24" s="28" t="s">
        <v>229</v>
      </c>
    </row>
    <row r="25" spans="1:7">
      <c r="A25" s="17" t="s">
        <v>234</v>
      </c>
      <c r="B25" s="18">
        <v>0</v>
      </c>
      <c r="C25" s="18">
        <v>0</v>
      </c>
      <c r="D25" s="19">
        <v>0</v>
      </c>
      <c r="E25" s="27" t="s">
        <v>229</v>
      </c>
      <c r="F25" s="27" t="s">
        <v>229</v>
      </c>
      <c r="G25" s="28" t="s">
        <v>229</v>
      </c>
    </row>
    <row r="26" spans="1:7">
      <c r="A26" s="17" t="s">
        <v>235</v>
      </c>
      <c r="B26" s="18">
        <v>230269</v>
      </c>
      <c r="C26" s="18">
        <v>280267</v>
      </c>
      <c r="D26" s="19">
        <v>324707</v>
      </c>
      <c r="E26" s="27">
        <v>2.4716585075570157</v>
      </c>
      <c r="F26" s="27">
        <v>2.8370849755878713</v>
      </c>
      <c r="G26" s="28">
        <v>3.1850894336568119</v>
      </c>
    </row>
    <row r="27" spans="1:7">
      <c r="A27" s="17" t="s">
        <v>236</v>
      </c>
      <c r="B27" s="18">
        <v>8389</v>
      </c>
      <c r="C27" s="18">
        <v>10329</v>
      </c>
      <c r="D27" s="19">
        <v>13889</v>
      </c>
      <c r="E27" s="27">
        <v>9.004574310869376E-2</v>
      </c>
      <c r="F27" s="27">
        <v>0.10455833441984651</v>
      </c>
      <c r="G27" s="28">
        <v>0.13623884654183452</v>
      </c>
    </row>
    <row r="28" spans="1:7">
      <c r="A28" s="17" t="s">
        <v>237</v>
      </c>
      <c r="B28" s="18">
        <v>9790</v>
      </c>
      <c r="C28" s="18">
        <v>19118</v>
      </c>
      <c r="D28" s="19">
        <v>32983</v>
      </c>
      <c r="E28" s="27">
        <v>0.10508377935798212</v>
      </c>
      <c r="F28" s="27">
        <v>0.19352756679626543</v>
      </c>
      <c r="G28" s="28">
        <v>0.32353415476199349</v>
      </c>
    </row>
    <row r="29" spans="1:7">
      <c r="A29" s="17" t="s">
        <v>238</v>
      </c>
      <c r="B29" s="18">
        <v>11518</v>
      </c>
      <c r="C29" s="18">
        <v>12245</v>
      </c>
      <c r="D29" s="19">
        <v>11780</v>
      </c>
      <c r="E29" s="27">
        <v>0.12363176411085169</v>
      </c>
      <c r="F29" s="27">
        <v>0.12395360683231876</v>
      </c>
      <c r="G29" s="28">
        <v>0.11555141567159699</v>
      </c>
    </row>
    <row r="30" spans="1:7">
      <c r="A30" s="17" t="s">
        <v>239</v>
      </c>
      <c r="B30" s="18">
        <v>0</v>
      </c>
      <c r="C30" s="18">
        <v>0</v>
      </c>
      <c r="D30" s="19">
        <v>3128</v>
      </c>
      <c r="E30" s="27" t="s">
        <v>229</v>
      </c>
      <c r="F30" s="27" t="s">
        <v>229</v>
      </c>
      <c r="G30" s="28">
        <v>3.0682922599385008E-2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27" t="s">
        <v>229</v>
      </c>
      <c r="F32" s="27" t="s">
        <v>229</v>
      </c>
      <c r="G32" s="28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0</v>
      </c>
      <c r="E33" s="27" t="s">
        <v>229</v>
      </c>
      <c r="F33" s="27" t="s">
        <v>229</v>
      </c>
      <c r="G33" s="28" t="s">
        <v>229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27" t="s">
        <v>229</v>
      </c>
      <c r="F34" s="27" t="s">
        <v>229</v>
      </c>
      <c r="G34" s="28" t="s">
        <v>229</v>
      </c>
    </row>
    <row r="35" spans="1:7" ht="13.5" thickBot="1">
      <c r="A35" s="20" t="s">
        <v>5</v>
      </c>
      <c r="B35" s="21">
        <v>9316376</v>
      </c>
      <c r="C35" s="21">
        <v>9878696</v>
      </c>
      <c r="D35" s="22">
        <v>10194596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105</v>
      </c>
      <c r="B37" s="6"/>
      <c r="C37" s="6"/>
      <c r="D37" s="6"/>
      <c r="E37" s="6"/>
      <c r="F37" s="6"/>
    </row>
    <row r="38" spans="1:7">
      <c r="A38" s="7"/>
      <c r="B38" s="103"/>
      <c r="C38" s="45" t="s">
        <v>37</v>
      </c>
      <c r="D38" s="104"/>
      <c r="E38" s="11"/>
      <c r="F38" s="102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590183</v>
      </c>
      <c r="C40" s="18">
        <v>569776</v>
      </c>
      <c r="D40" s="19">
        <v>548981</v>
      </c>
      <c r="E40" s="27">
        <v>16.00175151291673</v>
      </c>
      <c r="F40" s="27">
        <v>15.558098620874015</v>
      </c>
      <c r="G40" s="28">
        <v>14.404405749157352</v>
      </c>
    </row>
    <row r="41" spans="1:7">
      <c r="A41" s="17" t="s">
        <v>218</v>
      </c>
      <c r="B41" s="18">
        <v>62606</v>
      </c>
      <c r="C41" s="18">
        <v>70858</v>
      </c>
      <c r="D41" s="19">
        <v>80701</v>
      </c>
      <c r="E41" s="27">
        <v>1.697449189857493</v>
      </c>
      <c r="F41" s="27">
        <v>1.9348230744676698</v>
      </c>
      <c r="G41" s="28">
        <v>2.1174684522100899</v>
      </c>
    </row>
    <row r="42" spans="1:7">
      <c r="A42" s="17" t="s">
        <v>136</v>
      </c>
      <c r="B42" s="18">
        <v>808404</v>
      </c>
      <c r="C42" s="18">
        <v>806624</v>
      </c>
      <c r="D42" s="19">
        <v>805034</v>
      </c>
      <c r="E42" s="27">
        <v>21.918421794677137</v>
      </c>
      <c r="F42" s="27">
        <v>22.025384961746163</v>
      </c>
      <c r="G42" s="28">
        <v>21.122837362071074</v>
      </c>
    </row>
    <row r="43" spans="1:7">
      <c r="A43" s="17" t="s">
        <v>162</v>
      </c>
      <c r="B43" s="18">
        <v>425934</v>
      </c>
      <c r="C43" s="18">
        <v>430873</v>
      </c>
      <c r="D43" s="19">
        <v>430340</v>
      </c>
      <c r="E43" s="27">
        <v>11.548435025920222</v>
      </c>
      <c r="F43" s="27">
        <v>11.765263238661948</v>
      </c>
      <c r="G43" s="28">
        <v>11.29145083362152</v>
      </c>
    </row>
    <row r="44" spans="1:7">
      <c r="A44" s="17" t="s">
        <v>219</v>
      </c>
      <c r="B44" s="18">
        <v>1065105</v>
      </c>
      <c r="C44" s="18">
        <v>1076910</v>
      </c>
      <c r="D44" s="19">
        <v>1267054</v>
      </c>
      <c r="E44" s="27">
        <v>28.878408129622802</v>
      </c>
      <c r="F44" s="27">
        <v>29.405717309618932</v>
      </c>
      <c r="G44" s="28">
        <v>33.245522016413716</v>
      </c>
    </row>
    <row r="45" spans="1:7">
      <c r="A45" s="17" t="s">
        <v>220</v>
      </c>
      <c r="B45" s="18">
        <v>67032</v>
      </c>
      <c r="C45" s="18">
        <v>68964</v>
      </c>
      <c r="D45" s="19">
        <v>70004</v>
      </c>
      <c r="E45" s="27">
        <v>1.8174522265362341</v>
      </c>
      <c r="F45" s="27">
        <v>1.8831061913628437</v>
      </c>
      <c r="G45" s="28">
        <v>1.8367958455101567</v>
      </c>
    </row>
    <row r="46" spans="1:7">
      <c r="A46" s="17" t="s">
        <v>221</v>
      </c>
      <c r="B46" s="18">
        <v>192766</v>
      </c>
      <c r="C46" s="18">
        <v>98428</v>
      </c>
      <c r="D46" s="19">
        <v>53466</v>
      </c>
      <c r="E46" s="27">
        <v>5.2265036982408954</v>
      </c>
      <c r="F46" s="27">
        <v>2.6876395830210251</v>
      </c>
      <c r="G46" s="28">
        <v>1.4028645031147653</v>
      </c>
    </row>
    <row r="47" spans="1:7">
      <c r="A47" s="17" t="s">
        <v>222</v>
      </c>
      <c r="B47" s="18">
        <v>1052</v>
      </c>
      <c r="C47" s="18">
        <v>909</v>
      </c>
      <c r="D47" s="19">
        <v>141</v>
      </c>
      <c r="E47" s="27">
        <v>2.8523089603713424E-2</v>
      </c>
      <c r="F47" s="27">
        <v>2.4820827213456655E-2</v>
      </c>
      <c r="G47" s="28">
        <v>3.6996202248004697E-3</v>
      </c>
    </row>
    <row r="48" spans="1:7">
      <c r="A48" s="17" t="s">
        <v>223</v>
      </c>
      <c r="B48" s="18">
        <v>10581</v>
      </c>
      <c r="C48" s="18">
        <v>13636</v>
      </c>
      <c r="D48" s="19">
        <v>17889</v>
      </c>
      <c r="E48" s="27">
        <v>0.2868848014229009</v>
      </c>
      <c r="F48" s="27">
        <v>0.37233971384234871</v>
      </c>
      <c r="G48" s="28">
        <v>0.4693794766060681</v>
      </c>
    </row>
    <row r="49" spans="1:7">
      <c r="A49" s="17" t="s">
        <v>224</v>
      </c>
      <c r="B49" s="18">
        <v>195578</v>
      </c>
      <c r="C49" s="18">
        <v>209406</v>
      </c>
      <c r="D49" s="19">
        <v>229069</v>
      </c>
      <c r="E49" s="27">
        <v>5.3027460252044332</v>
      </c>
      <c r="F49" s="27">
        <v>5.7179649543026452</v>
      </c>
      <c r="G49" s="28">
        <v>6.0104135125873679</v>
      </c>
    </row>
    <row r="50" spans="1:7">
      <c r="A50" s="17" t="s">
        <v>225</v>
      </c>
      <c r="B50" s="18">
        <v>108492</v>
      </c>
      <c r="C50" s="18">
        <v>110243</v>
      </c>
      <c r="D50" s="19">
        <v>115763</v>
      </c>
      <c r="E50" s="27">
        <v>2.9415656247966511</v>
      </c>
      <c r="F50" s="27">
        <v>3.010255725514964</v>
      </c>
      <c r="G50" s="28">
        <v>3.0374406814438069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27" t="s">
        <v>229</v>
      </c>
      <c r="F51" s="27" t="s">
        <v>229</v>
      </c>
      <c r="G51" s="28" t="s">
        <v>229</v>
      </c>
    </row>
    <row r="52" spans="1:7">
      <c r="A52" s="17" t="s">
        <v>227</v>
      </c>
      <c r="B52" s="18">
        <v>18254</v>
      </c>
      <c r="C52" s="18">
        <v>31298</v>
      </c>
      <c r="D52" s="19">
        <v>34251</v>
      </c>
      <c r="E52" s="27">
        <v>0.49492440838990953</v>
      </c>
      <c r="F52" s="27">
        <v>0.85461193633307642</v>
      </c>
      <c r="G52" s="28">
        <v>0.89869285333078641</v>
      </c>
    </row>
    <row r="53" spans="1:7">
      <c r="A53" s="17" t="s">
        <v>228</v>
      </c>
      <c r="B53" s="18">
        <v>0</v>
      </c>
      <c r="C53" s="18">
        <v>0</v>
      </c>
      <c r="D53" s="19">
        <v>0</v>
      </c>
      <c r="E53" s="27" t="s">
        <v>229</v>
      </c>
      <c r="F53" s="27" t="s">
        <v>229</v>
      </c>
      <c r="G53" s="28" t="s">
        <v>229</v>
      </c>
    </row>
    <row r="54" spans="1:7">
      <c r="A54" s="17" t="s">
        <v>230</v>
      </c>
      <c r="B54" s="18">
        <v>0</v>
      </c>
      <c r="C54" s="18">
        <v>0</v>
      </c>
      <c r="D54" s="19">
        <v>0</v>
      </c>
      <c r="E54" s="27" t="s">
        <v>229</v>
      </c>
      <c r="F54" s="27" t="s">
        <v>229</v>
      </c>
      <c r="G54" s="28" t="s">
        <v>229</v>
      </c>
    </row>
    <row r="55" spans="1:7">
      <c r="A55" s="17" t="s">
        <v>231</v>
      </c>
      <c r="B55" s="18">
        <v>0</v>
      </c>
      <c r="C55" s="18">
        <v>0</v>
      </c>
      <c r="D55" s="19">
        <v>0</v>
      </c>
      <c r="E55" s="27" t="s">
        <v>229</v>
      </c>
      <c r="F55" s="27" t="s">
        <v>229</v>
      </c>
      <c r="G55" s="28" t="s">
        <v>229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27" t="s">
        <v>229</v>
      </c>
      <c r="F56" s="27" t="s">
        <v>229</v>
      </c>
      <c r="G56" s="28" t="s">
        <v>229</v>
      </c>
    </row>
    <row r="57" spans="1:7">
      <c r="A57" s="17" t="s">
        <v>233</v>
      </c>
      <c r="B57" s="18">
        <v>25730</v>
      </c>
      <c r="C57" s="18">
        <v>29109</v>
      </c>
      <c r="D57" s="19">
        <v>0</v>
      </c>
      <c r="E57" s="27">
        <v>0.69762271435698331</v>
      </c>
      <c r="F57" s="27">
        <v>0.79483988928108895</v>
      </c>
      <c r="G57" s="28" t="s">
        <v>229</v>
      </c>
    </row>
    <row r="58" spans="1:7">
      <c r="A58" s="17" t="s">
        <v>234</v>
      </c>
      <c r="B58" s="18">
        <v>0</v>
      </c>
      <c r="C58" s="18">
        <v>0</v>
      </c>
      <c r="D58" s="19">
        <v>0</v>
      </c>
      <c r="E58" s="27" t="s">
        <v>229</v>
      </c>
      <c r="F58" s="27" t="s">
        <v>229</v>
      </c>
      <c r="G58" s="28" t="s">
        <v>229</v>
      </c>
    </row>
    <row r="59" spans="1:7">
      <c r="A59" s="17" t="s">
        <v>235</v>
      </c>
      <c r="B59" s="18">
        <v>106911</v>
      </c>
      <c r="C59" s="18">
        <v>123088</v>
      </c>
      <c r="D59" s="19">
        <v>135872</v>
      </c>
      <c r="E59" s="27">
        <v>2.8986996507819449</v>
      </c>
      <c r="F59" s="27">
        <v>3.3609966777227207</v>
      </c>
      <c r="G59" s="28">
        <v>3.5650694977594997</v>
      </c>
    </row>
    <row r="60" spans="1:7">
      <c r="A60" s="17" t="s">
        <v>236</v>
      </c>
      <c r="B60" s="18">
        <v>4960</v>
      </c>
      <c r="C60" s="18">
        <v>6020</v>
      </c>
      <c r="D60" s="19">
        <v>7972</v>
      </c>
      <c r="E60" s="27">
        <v>0.13448148710496063</v>
      </c>
      <c r="F60" s="27">
        <v>0.16437995580309028</v>
      </c>
      <c r="G60" s="28">
        <v>0.20917285412843506</v>
      </c>
    </row>
    <row r="61" spans="1:7">
      <c r="A61" s="17" t="s">
        <v>237</v>
      </c>
      <c r="B61" s="18">
        <v>4652</v>
      </c>
      <c r="C61" s="18">
        <v>16105</v>
      </c>
      <c r="D61" s="19">
        <v>12778</v>
      </c>
      <c r="E61" s="27">
        <v>0.12613062056699131</v>
      </c>
      <c r="F61" s="27">
        <v>0.4397573402340148</v>
      </c>
      <c r="G61" s="28">
        <v>0.33527480306737872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27" t="s">
        <v>229</v>
      </c>
      <c r="F62" s="27" t="s">
        <v>229</v>
      </c>
      <c r="G62" s="28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1887</v>
      </c>
      <c r="E63" s="27" t="s">
        <v>229</v>
      </c>
      <c r="F63" s="27" t="s">
        <v>229</v>
      </c>
      <c r="G63" s="28">
        <v>4.9511938753180752E-2</v>
      </c>
    </row>
    <row r="64" spans="1:7">
      <c r="A64" s="17" t="s">
        <v>240</v>
      </c>
      <c r="B64" s="18">
        <v>0</v>
      </c>
      <c r="C64" s="18">
        <v>0</v>
      </c>
      <c r="D64" s="19">
        <v>0</v>
      </c>
      <c r="E64" s="27" t="s">
        <v>229</v>
      </c>
      <c r="F64" s="27" t="s">
        <v>229</v>
      </c>
      <c r="G64" s="28" t="s">
        <v>229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27" t="s">
        <v>229</v>
      </c>
      <c r="F65" s="27" t="s">
        <v>229</v>
      </c>
      <c r="G65" s="28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0</v>
      </c>
      <c r="E66" s="27" t="s">
        <v>229</v>
      </c>
      <c r="F66" s="27" t="s">
        <v>229</v>
      </c>
      <c r="G66" s="28" t="s">
        <v>229</v>
      </c>
    </row>
    <row r="67" spans="1:7">
      <c r="A67" s="17" t="s">
        <v>243</v>
      </c>
      <c r="B67" s="18">
        <v>0</v>
      </c>
      <c r="C67" s="18">
        <v>0</v>
      </c>
      <c r="D67" s="19">
        <v>0</v>
      </c>
      <c r="E67" s="27" t="s">
        <v>229</v>
      </c>
      <c r="F67" s="27" t="s">
        <v>229</v>
      </c>
      <c r="G67" s="28" t="s">
        <v>229</v>
      </c>
    </row>
    <row r="68" spans="1:7" ht="13.5" thickBot="1">
      <c r="A68" s="20" t="s">
        <v>5</v>
      </c>
      <c r="B68" s="21">
        <v>3688240</v>
      </c>
      <c r="C68" s="21">
        <v>3662247</v>
      </c>
      <c r="D68" s="22">
        <v>3811202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6" t="s">
        <v>216</v>
      </c>
      <c r="F70" s="25"/>
      <c r="G70" s="126">
        <v>13</v>
      </c>
    </row>
    <row r="71" spans="1:7">
      <c r="A71" s="26" t="s">
        <v>217</v>
      </c>
      <c r="F71" s="25"/>
      <c r="G71" s="125"/>
    </row>
    <row r="76" spans="1:7" ht="12.75" customHeight="1"/>
    <row r="77" spans="1:7" ht="12.75" customHeight="1"/>
  </sheetData>
  <mergeCells count="1">
    <mergeCell ref="G70:G71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164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2164512</v>
      </c>
      <c r="C7" s="18">
        <v>2281071</v>
      </c>
      <c r="D7" s="19">
        <v>2178472</v>
      </c>
      <c r="E7" s="27">
        <v>30.195564896668127</v>
      </c>
      <c r="F7" s="27">
        <v>30.536454317962548</v>
      </c>
      <c r="G7" s="28">
        <v>28.318669659285042</v>
      </c>
    </row>
    <row r="8" spans="1:7">
      <c r="A8" s="17" t="s">
        <v>218</v>
      </c>
      <c r="B8" s="18">
        <v>1434</v>
      </c>
      <c r="C8" s="18">
        <v>1523</v>
      </c>
      <c r="D8" s="19">
        <v>1731</v>
      </c>
      <c r="E8" s="27">
        <v>2.0004712407148628E-2</v>
      </c>
      <c r="F8" s="27">
        <v>2.0388238650290571E-2</v>
      </c>
      <c r="G8" s="28">
        <v>2.2501834854991208E-2</v>
      </c>
    </row>
    <row r="9" spans="1:7">
      <c r="A9" s="17" t="s">
        <v>136</v>
      </c>
      <c r="B9" s="18">
        <v>2547953</v>
      </c>
      <c r="C9" s="18">
        <v>2681018</v>
      </c>
      <c r="D9" s="19">
        <v>2760087</v>
      </c>
      <c r="E9" s="27">
        <v>35.544677121291194</v>
      </c>
      <c r="F9" s="27">
        <v>35.890502173161337</v>
      </c>
      <c r="G9" s="28">
        <v>35.879273171235191</v>
      </c>
    </row>
    <row r="10" spans="1:7">
      <c r="A10" s="17" t="s">
        <v>162</v>
      </c>
      <c r="B10" s="18">
        <v>955584</v>
      </c>
      <c r="C10" s="18">
        <v>856151</v>
      </c>
      <c r="D10" s="19">
        <v>838564</v>
      </c>
      <c r="E10" s="27">
        <v>13.33067161846075</v>
      </c>
      <c r="F10" s="27">
        <v>11.461202172478609</v>
      </c>
      <c r="G10" s="28">
        <v>10.900767558255833</v>
      </c>
    </row>
    <row r="11" spans="1:7">
      <c r="A11" s="17" t="s">
        <v>219</v>
      </c>
      <c r="B11" s="18">
        <v>358386</v>
      </c>
      <c r="C11" s="18">
        <v>357432</v>
      </c>
      <c r="D11" s="19">
        <v>360333</v>
      </c>
      <c r="E11" s="27">
        <v>4.9995877690016517</v>
      </c>
      <c r="F11" s="27">
        <v>4.7849040822394349</v>
      </c>
      <c r="G11" s="28">
        <v>4.6840864580032049</v>
      </c>
    </row>
    <row r="12" spans="1:7">
      <c r="A12" s="17" t="s">
        <v>220</v>
      </c>
      <c r="B12" s="18">
        <v>2958</v>
      </c>
      <c r="C12" s="18">
        <v>3121</v>
      </c>
      <c r="D12" s="19">
        <v>3145</v>
      </c>
      <c r="E12" s="27">
        <v>4.1264950697591105E-2</v>
      </c>
      <c r="F12" s="27">
        <v>4.1780494305684091E-2</v>
      </c>
      <c r="G12" s="28">
        <v>4.0882883084313891E-2</v>
      </c>
    </row>
    <row r="13" spans="1:7">
      <c r="A13" s="17" t="s">
        <v>221</v>
      </c>
      <c r="B13" s="18">
        <v>152265</v>
      </c>
      <c r="C13" s="18">
        <v>184458</v>
      </c>
      <c r="D13" s="19">
        <v>193604</v>
      </c>
      <c r="E13" s="27">
        <v>2.1241405402193068</v>
      </c>
      <c r="F13" s="27">
        <v>2.4693195830303991</v>
      </c>
      <c r="G13" s="28">
        <v>2.5167216841511948</v>
      </c>
    </row>
    <row r="14" spans="1:7">
      <c r="A14" s="17" t="s">
        <v>222</v>
      </c>
      <c r="B14" s="18">
        <v>112763</v>
      </c>
      <c r="C14" s="18">
        <v>130133</v>
      </c>
      <c r="D14" s="19">
        <v>151923</v>
      </c>
      <c r="E14" s="27">
        <v>1.5730762797540452</v>
      </c>
      <c r="F14" s="27">
        <v>1.7420765990008291</v>
      </c>
      <c r="G14" s="28">
        <v>1.9748967398468107</v>
      </c>
    </row>
    <row r="15" spans="1:7">
      <c r="A15" s="17" t="s">
        <v>223</v>
      </c>
      <c r="B15" s="18">
        <v>221948</v>
      </c>
      <c r="C15" s="18">
        <v>243467</v>
      </c>
      <c r="D15" s="19">
        <v>260472</v>
      </c>
      <c r="E15" s="27">
        <v>3.0962384305033641</v>
      </c>
      <c r="F15" s="27">
        <v>3.2592667757519989</v>
      </c>
      <c r="G15" s="28">
        <v>3.3859606749562507</v>
      </c>
    </row>
    <row r="16" spans="1:7">
      <c r="A16" s="17" t="s">
        <v>224</v>
      </c>
      <c r="B16" s="18">
        <v>20770</v>
      </c>
      <c r="C16" s="18">
        <v>21437</v>
      </c>
      <c r="D16" s="19">
        <v>17696</v>
      </c>
      <c r="E16" s="27">
        <v>0.28974747328903561</v>
      </c>
      <c r="F16" s="27">
        <v>0.28697483384522582</v>
      </c>
      <c r="G16" s="28">
        <v>0.2300360887313255</v>
      </c>
    </row>
    <row r="17" spans="1:7">
      <c r="A17" s="17" t="s">
        <v>225</v>
      </c>
      <c r="B17" s="18">
        <v>322600</v>
      </c>
      <c r="C17" s="18">
        <v>346269</v>
      </c>
      <c r="D17" s="19">
        <v>348416</v>
      </c>
      <c r="E17" s="27">
        <v>4.5003627772288342</v>
      </c>
      <c r="F17" s="27">
        <v>4.6354661911999111</v>
      </c>
      <c r="G17" s="28">
        <v>4.5291734793972367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127022</v>
      </c>
      <c r="C19" s="18">
        <v>84444</v>
      </c>
      <c r="D19" s="19">
        <v>72587</v>
      </c>
      <c r="E19" s="27">
        <v>1.7719934305305671</v>
      </c>
      <c r="F19" s="27">
        <v>1.1304428263855133</v>
      </c>
      <c r="G19" s="28">
        <v>0.94358214131672258</v>
      </c>
    </row>
    <row r="20" spans="1:7">
      <c r="A20" s="17" t="s">
        <v>228</v>
      </c>
      <c r="B20" s="18">
        <v>0</v>
      </c>
      <c r="C20" s="18">
        <v>59786</v>
      </c>
      <c r="D20" s="19">
        <v>61189</v>
      </c>
      <c r="E20" s="27" t="s">
        <v>229</v>
      </c>
      <c r="F20" s="27">
        <v>0.80034880889446613</v>
      </c>
      <c r="G20" s="28">
        <v>0.79541581336918377</v>
      </c>
    </row>
    <row r="21" spans="1:7">
      <c r="A21" s="17" t="s">
        <v>230</v>
      </c>
      <c r="B21" s="18">
        <v>0</v>
      </c>
      <c r="C21" s="18">
        <v>0</v>
      </c>
      <c r="D21" s="19">
        <v>16410</v>
      </c>
      <c r="E21" s="27" t="s">
        <v>229</v>
      </c>
      <c r="F21" s="27" t="s">
        <v>229</v>
      </c>
      <c r="G21" s="28">
        <v>0.21331895434454404</v>
      </c>
    </row>
    <row r="22" spans="1:7">
      <c r="A22" s="17" t="s">
        <v>231</v>
      </c>
      <c r="B22" s="18">
        <v>0</v>
      </c>
      <c r="C22" s="18">
        <v>0</v>
      </c>
      <c r="D22" s="19">
        <v>10377</v>
      </c>
      <c r="E22" s="27" t="s">
        <v>229</v>
      </c>
      <c r="F22" s="27" t="s">
        <v>229</v>
      </c>
      <c r="G22" s="28">
        <v>0.13489401518789357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27" t="s">
        <v>229</v>
      </c>
      <c r="F23" s="27" t="s">
        <v>229</v>
      </c>
      <c r="G23" s="28" t="s">
        <v>229</v>
      </c>
    </row>
    <row r="24" spans="1:7">
      <c r="A24" s="17" t="s">
        <v>233</v>
      </c>
      <c r="B24" s="18">
        <v>29883</v>
      </c>
      <c r="C24" s="18">
        <v>31085</v>
      </c>
      <c r="D24" s="19">
        <v>0</v>
      </c>
      <c r="E24" s="27">
        <v>0.41687644411633368</v>
      </c>
      <c r="F24" s="27">
        <v>0.41613158138166928</v>
      </c>
      <c r="G24" s="28" t="s">
        <v>229</v>
      </c>
    </row>
    <row r="25" spans="1:7">
      <c r="A25" s="17" t="s">
        <v>234</v>
      </c>
      <c r="B25" s="18">
        <v>3569</v>
      </c>
      <c r="C25" s="18">
        <v>0</v>
      </c>
      <c r="D25" s="19">
        <v>0</v>
      </c>
      <c r="E25" s="27">
        <v>4.9788576416397112E-2</v>
      </c>
      <c r="F25" s="27" t="s">
        <v>229</v>
      </c>
      <c r="G25" s="28" t="s">
        <v>229</v>
      </c>
    </row>
    <row r="26" spans="1:7">
      <c r="A26" s="17" t="s">
        <v>235</v>
      </c>
      <c r="B26" s="18">
        <v>42852</v>
      </c>
      <c r="C26" s="18">
        <v>56987</v>
      </c>
      <c r="D26" s="19">
        <v>69727</v>
      </c>
      <c r="E26" s="27">
        <v>0.59779772389897701</v>
      </c>
      <c r="F26" s="27">
        <v>0.76287889426402411</v>
      </c>
      <c r="G26" s="28">
        <v>0.90640406639744198</v>
      </c>
    </row>
    <row r="27" spans="1:7">
      <c r="A27" s="17" t="s">
        <v>236</v>
      </c>
      <c r="B27" s="18">
        <v>54180</v>
      </c>
      <c r="C27" s="18">
        <v>38637</v>
      </c>
      <c r="D27" s="19">
        <v>80191</v>
      </c>
      <c r="E27" s="27">
        <v>0.75582658174289596</v>
      </c>
      <c r="F27" s="27">
        <v>0.51722940034883569</v>
      </c>
      <c r="G27" s="28">
        <v>1.0424290230251878</v>
      </c>
    </row>
    <row r="28" spans="1:7">
      <c r="A28" s="17" t="s">
        <v>237</v>
      </c>
      <c r="B28" s="18">
        <v>33922</v>
      </c>
      <c r="C28" s="18">
        <v>59102</v>
      </c>
      <c r="D28" s="19">
        <v>60031</v>
      </c>
      <c r="E28" s="27">
        <v>0.47322165570104313</v>
      </c>
      <c r="F28" s="27">
        <v>0.79119217380792728</v>
      </c>
      <c r="G28" s="28">
        <v>0.78036259282494358</v>
      </c>
    </row>
    <row r="29" spans="1:7">
      <c r="A29" s="17" t="s">
        <v>238</v>
      </c>
      <c r="B29" s="18">
        <v>15710</v>
      </c>
      <c r="C29" s="18">
        <v>15623</v>
      </c>
      <c r="D29" s="19">
        <v>15338</v>
      </c>
      <c r="E29" s="27">
        <v>0.21915901807273708</v>
      </c>
      <c r="F29" s="27">
        <v>0.20914343560964516</v>
      </c>
      <c r="G29" s="28">
        <v>0.1993836759132612</v>
      </c>
    </row>
    <row r="30" spans="1:7">
      <c r="A30" s="17" t="s">
        <v>239</v>
      </c>
      <c r="B30" s="18">
        <v>0</v>
      </c>
      <c r="C30" s="18">
        <v>0</v>
      </c>
      <c r="D30" s="19">
        <v>0</v>
      </c>
      <c r="E30" s="27" t="s">
        <v>229</v>
      </c>
      <c r="F30" s="27" t="s">
        <v>229</v>
      </c>
      <c r="G30" s="28" t="s">
        <v>229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18249</v>
      </c>
      <c r="D32" s="19">
        <v>17061</v>
      </c>
      <c r="E32" s="27" t="s">
        <v>229</v>
      </c>
      <c r="F32" s="27">
        <v>0.24429741768164978</v>
      </c>
      <c r="G32" s="28">
        <v>0.22178151615309361</v>
      </c>
    </row>
    <row r="33" spans="1:7">
      <c r="A33" s="17" t="s">
        <v>242</v>
      </c>
      <c r="B33" s="18">
        <v>0</v>
      </c>
      <c r="C33" s="18">
        <v>0</v>
      </c>
      <c r="D33" s="19">
        <v>75412</v>
      </c>
      <c r="E33" s="27" t="s">
        <v>229</v>
      </c>
      <c r="F33" s="27" t="s">
        <v>229</v>
      </c>
      <c r="G33" s="28">
        <v>0.98030523979468343</v>
      </c>
    </row>
    <row r="34" spans="1:7">
      <c r="A34" s="17" t="s">
        <v>243</v>
      </c>
      <c r="B34" s="18">
        <v>0</v>
      </c>
      <c r="C34" s="18">
        <v>0</v>
      </c>
      <c r="D34" s="19">
        <v>99940</v>
      </c>
      <c r="E34" s="27" t="s">
        <v>229</v>
      </c>
      <c r="F34" s="27" t="s">
        <v>229</v>
      </c>
      <c r="G34" s="28">
        <v>1.2991527298716472</v>
      </c>
    </row>
    <row r="35" spans="1:7" ht="13.5" thickBot="1">
      <c r="A35" s="20" t="s">
        <v>5</v>
      </c>
      <c r="B35" s="21">
        <v>7168311</v>
      </c>
      <c r="C35" s="21">
        <v>7469993</v>
      </c>
      <c r="D35" s="22">
        <v>7692706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165</v>
      </c>
      <c r="B37" s="6"/>
      <c r="C37" s="6"/>
      <c r="D37" s="6"/>
      <c r="E37" s="6"/>
      <c r="F37" s="6"/>
    </row>
    <row r="38" spans="1:7">
      <c r="A38" s="7"/>
      <c r="B38" s="103"/>
      <c r="C38" s="102" t="s">
        <v>47</v>
      </c>
      <c r="D38" s="104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2927755</v>
      </c>
      <c r="C40" s="18">
        <v>3168276</v>
      </c>
      <c r="D40" s="19">
        <v>3113779</v>
      </c>
      <c r="E40" s="27">
        <v>38.91160916290908</v>
      </c>
      <c r="F40" s="27">
        <v>39.644938428064968</v>
      </c>
      <c r="G40" s="28">
        <v>37.653584684617357</v>
      </c>
    </row>
    <row r="41" spans="1:7">
      <c r="A41" s="17" t="s">
        <v>218</v>
      </c>
      <c r="B41" s="18">
        <v>415</v>
      </c>
      <c r="C41" s="18">
        <v>461</v>
      </c>
      <c r="D41" s="19">
        <v>506</v>
      </c>
      <c r="E41" s="27">
        <v>5.5155973784033396E-3</v>
      </c>
      <c r="F41" s="27">
        <v>5.768536773733712E-3</v>
      </c>
      <c r="G41" s="28">
        <v>6.1188394713999877E-3</v>
      </c>
    </row>
    <row r="42" spans="1:7">
      <c r="A42" s="17" t="s">
        <v>136</v>
      </c>
      <c r="B42" s="18">
        <v>2021965</v>
      </c>
      <c r="C42" s="18">
        <v>2209728</v>
      </c>
      <c r="D42" s="19">
        <v>2421922</v>
      </c>
      <c r="E42" s="27">
        <v>26.873120128248935</v>
      </c>
      <c r="F42" s="27">
        <v>27.650536286223534</v>
      </c>
      <c r="G42" s="28">
        <v>29.287256779154156</v>
      </c>
    </row>
    <row r="43" spans="1:7">
      <c r="A43" s="17" t="s">
        <v>162</v>
      </c>
      <c r="B43" s="18">
        <v>1067232</v>
      </c>
      <c r="C43" s="18">
        <v>1013981</v>
      </c>
      <c r="D43" s="19">
        <v>923497</v>
      </c>
      <c r="E43" s="27">
        <v>14.184149449031693</v>
      </c>
      <c r="F43" s="27">
        <v>12.688040534419271</v>
      </c>
      <c r="G43" s="28">
        <v>11.167450386006868</v>
      </c>
    </row>
    <row r="44" spans="1:7">
      <c r="A44" s="17" t="s">
        <v>219</v>
      </c>
      <c r="B44" s="18">
        <v>182320</v>
      </c>
      <c r="C44" s="18">
        <v>183700</v>
      </c>
      <c r="D44" s="19">
        <v>199038</v>
      </c>
      <c r="E44" s="27">
        <v>2.4231414795915587</v>
      </c>
      <c r="F44" s="27">
        <v>2.2986555430257765</v>
      </c>
      <c r="G44" s="28">
        <v>2.4068805745227486</v>
      </c>
    </row>
    <row r="45" spans="1:7">
      <c r="A45" s="17" t="s">
        <v>220</v>
      </c>
      <c r="B45" s="18">
        <v>4107</v>
      </c>
      <c r="C45" s="18">
        <v>4525</v>
      </c>
      <c r="D45" s="19">
        <v>359</v>
      </c>
      <c r="E45" s="27">
        <v>5.4584478152054257E-2</v>
      </c>
      <c r="F45" s="27">
        <v>5.6621754666258239E-2</v>
      </c>
      <c r="G45" s="28">
        <v>4.3412319569814143E-3</v>
      </c>
    </row>
    <row r="46" spans="1:7">
      <c r="A46" s="17" t="s">
        <v>221</v>
      </c>
      <c r="B46" s="18">
        <v>220117</v>
      </c>
      <c r="C46" s="18">
        <v>163043</v>
      </c>
      <c r="D46" s="19">
        <v>213361</v>
      </c>
      <c r="E46" s="27">
        <v>2.9254861401012238</v>
      </c>
      <c r="F46" s="27">
        <v>2.0401725405637001</v>
      </c>
      <c r="G46" s="28">
        <v>2.5800824277813694</v>
      </c>
    </row>
    <row r="47" spans="1:7">
      <c r="A47" s="17" t="s">
        <v>222</v>
      </c>
      <c r="B47" s="18">
        <v>179399</v>
      </c>
      <c r="C47" s="18">
        <v>247280</v>
      </c>
      <c r="D47" s="19">
        <v>0</v>
      </c>
      <c r="E47" s="27">
        <v>2.3843196484052549</v>
      </c>
      <c r="F47" s="27">
        <v>3.0942381201927818</v>
      </c>
      <c r="G47" s="28" t="s">
        <v>229</v>
      </c>
    </row>
    <row r="48" spans="1:7">
      <c r="A48" s="17" t="s">
        <v>223</v>
      </c>
      <c r="B48" s="18">
        <v>518720</v>
      </c>
      <c r="C48" s="18">
        <v>604415</v>
      </c>
      <c r="D48" s="19">
        <v>607215</v>
      </c>
      <c r="E48" s="27">
        <v>6.894098005121398</v>
      </c>
      <c r="F48" s="27">
        <v>7.5631022865428674</v>
      </c>
      <c r="G48" s="28">
        <v>7.3427887542018651</v>
      </c>
    </row>
    <row r="49" spans="1:7">
      <c r="A49" s="17" t="s">
        <v>224</v>
      </c>
      <c r="B49" s="18">
        <v>0</v>
      </c>
      <c r="C49" s="18">
        <v>0</v>
      </c>
      <c r="D49" s="19">
        <v>2594</v>
      </c>
      <c r="E49" s="27" t="s">
        <v>229</v>
      </c>
      <c r="F49" s="27" t="s">
        <v>229</v>
      </c>
      <c r="G49" s="28">
        <v>3.1368121717018908E-2</v>
      </c>
    </row>
    <row r="50" spans="1:7">
      <c r="A50" s="17" t="s">
        <v>225</v>
      </c>
      <c r="B50" s="18">
        <v>167446</v>
      </c>
      <c r="C50" s="18">
        <v>180566</v>
      </c>
      <c r="D50" s="19">
        <v>188980</v>
      </c>
      <c r="E50" s="27">
        <v>2.225457153311146</v>
      </c>
      <c r="F50" s="27">
        <v>2.2594395034403503</v>
      </c>
      <c r="G50" s="28">
        <v>2.2852535243185175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27" t="s">
        <v>229</v>
      </c>
      <c r="F51" s="27" t="s">
        <v>229</v>
      </c>
      <c r="G51" s="28" t="s">
        <v>229</v>
      </c>
    </row>
    <row r="52" spans="1:7">
      <c r="A52" s="17" t="s">
        <v>227</v>
      </c>
      <c r="B52" s="18">
        <v>131826</v>
      </c>
      <c r="C52" s="18">
        <v>77215</v>
      </c>
      <c r="D52" s="19">
        <v>67278</v>
      </c>
      <c r="E52" s="27">
        <v>1.7520461204949365</v>
      </c>
      <c r="F52" s="27">
        <v>0.96619862686301217</v>
      </c>
      <c r="G52" s="28">
        <v>0.81356379833369252</v>
      </c>
    </row>
    <row r="53" spans="1:7">
      <c r="A53" s="17" t="s">
        <v>228</v>
      </c>
      <c r="B53" s="18">
        <v>0</v>
      </c>
      <c r="C53" s="18">
        <v>566</v>
      </c>
      <c r="D53" s="19">
        <v>4668</v>
      </c>
      <c r="E53" s="27" t="s">
        <v>229</v>
      </c>
      <c r="F53" s="27">
        <v>7.0824117438899811E-3</v>
      </c>
      <c r="G53" s="28">
        <v>5.6448108008883682E-2</v>
      </c>
    </row>
    <row r="54" spans="1:7">
      <c r="A54" s="17" t="s">
        <v>230</v>
      </c>
      <c r="B54" s="18">
        <v>0</v>
      </c>
      <c r="C54" s="18">
        <v>0</v>
      </c>
      <c r="D54" s="19">
        <v>91194</v>
      </c>
      <c r="E54" s="27" t="s">
        <v>229</v>
      </c>
      <c r="F54" s="27" t="s">
        <v>229</v>
      </c>
      <c r="G54" s="28">
        <v>1.1027696576182817</v>
      </c>
    </row>
    <row r="55" spans="1:7">
      <c r="A55" s="17" t="s">
        <v>231</v>
      </c>
      <c r="B55" s="18">
        <v>0</v>
      </c>
      <c r="C55" s="18">
        <v>0</v>
      </c>
      <c r="D55" s="19">
        <v>13297</v>
      </c>
      <c r="E55" s="27" t="s">
        <v>229</v>
      </c>
      <c r="F55" s="27" t="s">
        <v>229</v>
      </c>
      <c r="G55" s="28">
        <v>0.16079487836206649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27" t="s">
        <v>229</v>
      </c>
      <c r="F56" s="27" t="s">
        <v>229</v>
      </c>
      <c r="G56" s="28" t="s">
        <v>229</v>
      </c>
    </row>
    <row r="57" spans="1:7">
      <c r="A57" s="17" t="s">
        <v>233</v>
      </c>
      <c r="B57" s="18">
        <v>9640</v>
      </c>
      <c r="C57" s="18">
        <v>10492</v>
      </c>
      <c r="D57" s="19">
        <v>0</v>
      </c>
      <c r="E57" s="27">
        <v>0.12812134633206793</v>
      </c>
      <c r="F57" s="27">
        <v>0.13128739225599589</v>
      </c>
      <c r="G57" s="28" t="s">
        <v>229</v>
      </c>
    </row>
    <row r="58" spans="1:7">
      <c r="A58" s="17" t="s">
        <v>234</v>
      </c>
      <c r="B58" s="18">
        <v>1563</v>
      </c>
      <c r="C58" s="18">
        <v>0</v>
      </c>
      <c r="D58" s="19">
        <v>0</v>
      </c>
      <c r="E58" s="27">
        <v>2.0773201692637158E-2</v>
      </c>
      <c r="F58" s="27" t="s">
        <v>229</v>
      </c>
      <c r="G58" s="28" t="s">
        <v>229</v>
      </c>
    </row>
    <row r="59" spans="1:7">
      <c r="A59" s="17" t="s">
        <v>235</v>
      </c>
      <c r="B59" s="18">
        <v>30643</v>
      </c>
      <c r="C59" s="18">
        <v>41333</v>
      </c>
      <c r="D59" s="19">
        <v>47418</v>
      </c>
      <c r="E59" s="27">
        <v>0.40726373606364707</v>
      </c>
      <c r="F59" s="27">
        <v>0.51720375372827665</v>
      </c>
      <c r="G59" s="28">
        <v>0.57340539536530555</v>
      </c>
    </row>
    <row r="60" spans="1:7">
      <c r="A60" s="17" t="s">
        <v>236</v>
      </c>
      <c r="B60" s="18">
        <v>58691</v>
      </c>
      <c r="C60" s="18">
        <v>35302</v>
      </c>
      <c r="D60" s="19">
        <v>71594</v>
      </c>
      <c r="E60" s="27">
        <v>0.78003837526715758</v>
      </c>
      <c r="F60" s="27">
        <v>0.44173727806149132</v>
      </c>
      <c r="G60" s="28">
        <v>0.86575532236247188</v>
      </c>
    </row>
    <row r="61" spans="1:7">
      <c r="A61" s="17" t="s">
        <v>237</v>
      </c>
      <c r="B61" s="18">
        <v>2278</v>
      </c>
      <c r="C61" s="18">
        <v>50745</v>
      </c>
      <c r="D61" s="19">
        <v>52144</v>
      </c>
      <c r="E61" s="27">
        <v>3.0275977898801945E-2</v>
      </c>
      <c r="F61" s="27">
        <v>0.6349770034340938</v>
      </c>
      <c r="G61" s="28">
        <v>0.63055487232545648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27" t="s">
        <v>229</v>
      </c>
      <c r="F62" s="27" t="s">
        <v>229</v>
      </c>
      <c r="G62" s="28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0</v>
      </c>
      <c r="E63" s="27" t="s">
        <v>229</v>
      </c>
      <c r="F63" s="27" t="s">
        <v>229</v>
      </c>
      <c r="G63" s="28" t="s">
        <v>229</v>
      </c>
    </row>
    <row r="64" spans="1:7">
      <c r="A64" s="17" t="s">
        <v>240</v>
      </c>
      <c r="B64" s="18">
        <v>0</v>
      </c>
      <c r="C64" s="18">
        <v>0</v>
      </c>
      <c r="D64" s="19">
        <v>0</v>
      </c>
      <c r="E64" s="27" t="s">
        <v>229</v>
      </c>
      <c r="F64" s="27" t="s">
        <v>229</v>
      </c>
      <c r="G64" s="28" t="s">
        <v>229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27" t="s">
        <v>229</v>
      </c>
      <c r="F65" s="27" t="s">
        <v>229</v>
      </c>
      <c r="G65" s="28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97174</v>
      </c>
      <c r="E66" s="27" t="s">
        <v>229</v>
      </c>
      <c r="F66" s="27" t="s">
        <v>229</v>
      </c>
      <c r="G66" s="28">
        <v>1.1750832150075543</v>
      </c>
    </row>
    <row r="67" spans="1:7">
      <c r="A67" s="17" t="s">
        <v>243</v>
      </c>
      <c r="B67" s="18">
        <v>0</v>
      </c>
      <c r="C67" s="18">
        <v>0</v>
      </c>
      <c r="D67" s="19">
        <v>153524</v>
      </c>
      <c r="E67" s="27" t="s">
        <v>229</v>
      </c>
      <c r="F67" s="27" t="s">
        <v>229</v>
      </c>
      <c r="G67" s="28">
        <v>1.8564994288680075</v>
      </c>
    </row>
    <row r="68" spans="1:7" ht="13.5" thickBot="1">
      <c r="A68" s="20" t="s">
        <v>5</v>
      </c>
      <c r="B68" s="21">
        <v>7524117</v>
      </c>
      <c r="C68" s="21">
        <v>7991628</v>
      </c>
      <c r="D68" s="22">
        <v>8269542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127">
        <v>14</v>
      </c>
      <c r="G70" s="25" t="s">
        <v>216</v>
      </c>
    </row>
    <row r="71" spans="1:7" ht="12.75" customHeight="1">
      <c r="A71" s="128"/>
      <c r="G71" s="25" t="s">
        <v>217</v>
      </c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A70:A71"/>
  </mergeCells>
  <phoneticPr fontId="0" type="noConversion"/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9" t="s">
        <v>0</v>
      </c>
      <c r="B2" s="3"/>
      <c r="C2" s="3"/>
      <c r="D2" s="3"/>
      <c r="E2" s="3"/>
      <c r="F2" s="3"/>
    </row>
    <row r="3" spans="1:7" ht="6" customHeight="1">
      <c r="A3" s="76"/>
      <c r="B3" s="3"/>
      <c r="C3" s="3"/>
      <c r="D3" s="3"/>
      <c r="E3" s="3"/>
      <c r="F3" s="3"/>
    </row>
    <row r="4" spans="1:7" ht="16.5" thickBot="1">
      <c r="A4" s="5" t="s">
        <v>167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180295</v>
      </c>
      <c r="C7" s="18">
        <v>154236</v>
      </c>
      <c r="D7" s="19">
        <v>156775</v>
      </c>
      <c r="E7" s="27">
        <v>14.803164992951265</v>
      </c>
      <c r="F7" s="27">
        <v>12.30031604912279</v>
      </c>
      <c r="G7" s="28">
        <v>12.957243369718027</v>
      </c>
    </row>
    <row r="8" spans="1:7">
      <c r="A8" s="17" t="s">
        <v>218</v>
      </c>
      <c r="B8" s="18">
        <v>0</v>
      </c>
      <c r="C8" s="18">
        <v>0</v>
      </c>
      <c r="D8" s="19">
        <v>0</v>
      </c>
      <c r="E8" s="27" t="s">
        <v>229</v>
      </c>
      <c r="F8" s="27" t="s">
        <v>229</v>
      </c>
      <c r="G8" s="28" t="s">
        <v>229</v>
      </c>
    </row>
    <row r="9" spans="1:7">
      <c r="A9" s="17" t="s">
        <v>136</v>
      </c>
      <c r="B9" s="18">
        <v>866946</v>
      </c>
      <c r="C9" s="18">
        <v>907271</v>
      </c>
      <c r="D9" s="19">
        <v>842892</v>
      </c>
      <c r="E9" s="27">
        <v>71.180812989706467</v>
      </c>
      <c r="F9" s="27">
        <v>72.35483312717966</v>
      </c>
      <c r="G9" s="28">
        <v>69.663892702206141</v>
      </c>
    </row>
    <row r="10" spans="1:7">
      <c r="A10" s="17" t="s">
        <v>162</v>
      </c>
      <c r="B10" s="18">
        <v>22902</v>
      </c>
      <c r="C10" s="18">
        <v>24362</v>
      </c>
      <c r="D10" s="19">
        <v>24048</v>
      </c>
      <c r="E10" s="27">
        <v>1.8803743013870038</v>
      </c>
      <c r="F10" s="27">
        <v>1.942868717995341</v>
      </c>
      <c r="G10" s="28">
        <v>1.9875349293891189</v>
      </c>
    </row>
    <row r="11" spans="1:7">
      <c r="A11" s="17" t="s">
        <v>219</v>
      </c>
      <c r="B11" s="18">
        <v>18330</v>
      </c>
      <c r="C11" s="18">
        <v>22699</v>
      </c>
      <c r="D11" s="19">
        <v>26608</v>
      </c>
      <c r="E11" s="27">
        <v>1.5049891251604131</v>
      </c>
      <c r="F11" s="27">
        <v>1.8102445213765801</v>
      </c>
      <c r="G11" s="28">
        <v>2.1991154940612807</v>
      </c>
    </row>
    <row r="12" spans="1:7">
      <c r="A12" s="17" t="s">
        <v>220</v>
      </c>
      <c r="B12" s="18">
        <v>0</v>
      </c>
      <c r="C12" s="18">
        <v>0</v>
      </c>
      <c r="D12" s="19">
        <v>0</v>
      </c>
      <c r="E12" s="27" t="s">
        <v>229</v>
      </c>
      <c r="F12" s="27" t="s">
        <v>229</v>
      </c>
      <c r="G12" s="28" t="s">
        <v>229</v>
      </c>
    </row>
    <row r="13" spans="1:7">
      <c r="A13" s="17" t="s">
        <v>221</v>
      </c>
      <c r="B13" s="18">
        <v>0</v>
      </c>
      <c r="C13" s="18">
        <v>0</v>
      </c>
      <c r="D13" s="19">
        <v>0</v>
      </c>
      <c r="E13" s="27" t="s">
        <v>229</v>
      </c>
      <c r="F13" s="27" t="s">
        <v>229</v>
      </c>
      <c r="G13" s="28" t="s">
        <v>229</v>
      </c>
    </row>
    <row r="14" spans="1:7">
      <c r="A14" s="17" t="s">
        <v>222</v>
      </c>
      <c r="B14" s="18">
        <v>0</v>
      </c>
      <c r="C14" s="18">
        <v>0</v>
      </c>
      <c r="D14" s="19">
        <v>0</v>
      </c>
      <c r="E14" s="27" t="s">
        <v>229</v>
      </c>
      <c r="F14" s="27" t="s">
        <v>229</v>
      </c>
      <c r="G14" s="28" t="s">
        <v>229</v>
      </c>
    </row>
    <row r="15" spans="1:7">
      <c r="A15" s="17" t="s">
        <v>223</v>
      </c>
      <c r="B15" s="18">
        <v>0</v>
      </c>
      <c r="C15" s="18">
        <v>0</v>
      </c>
      <c r="D15" s="19">
        <v>0</v>
      </c>
      <c r="E15" s="27" t="s">
        <v>229</v>
      </c>
      <c r="F15" s="27" t="s">
        <v>229</v>
      </c>
      <c r="G15" s="28" t="s">
        <v>229</v>
      </c>
    </row>
    <row r="16" spans="1:7">
      <c r="A16" s="17" t="s">
        <v>224</v>
      </c>
      <c r="B16" s="18">
        <v>0</v>
      </c>
      <c r="C16" s="18">
        <v>0</v>
      </c>
      <c r="D16" s="19">
        <v>0</v>
      </c>
      <c r="E16" s="27" t="s">
        <v>229</v>
      </c>
      <c r="F16" s="27" t="s">
        <v>229</v>
      </c>
      <c r="G16" s="28" t="s">
        <v>229</v>
      </c>
    </row>
    <row r="17" spans="1:7">
      <c r="A17" s="17" t="s">
        <v>225</v>
      </c>
      <c r="B17" s="18">
        <v>124610</v>
      </c>
      <c r="C17" s="18">
        <v>135272</v>
      </c>
      <c r="D17" s="19">
        <v>142585</v>
      </c>
      <c r="E17" s="27">
        <v>10.231134472789911</v>
      </c>
      <c r="F17" s="27">
        <v>10.787937657855093</v>
      </c>
      <c r="G17" s="28">
        <v>11.784458911632882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0</v>
      </c>
      <c r="C19" s="18">
        <v>0</v>
      </c>
      <c r="D19" s="19">
        <v>0</v>
      </c>
      <c r="E19" s="27" t="s">
        <v>229</v>
      </c>
      <c r="F19" s="27" t="s">
        <v>229</v>
      </c>
      <c r="G19" s="28" t="s">
        <v>229</v>
      </c>
    </row>
    <row r="20" spans="1:7">
      <c r="A20" s="17" t="s">
        <v>228</v>
      </c>
      <c r="B20" s="18">
        <v>0</v>
      </c>
      <c r="C20" s="18">
        <v>0</v>
      </c>
      <c r="D20" s="19">
        <v>0</v>
      </c>
      <c r="E20" s="27" t="s">
        <v>229</v>
      </c>
      <c r="F20" s="27" t="s">
        <v>229</v>
      </c>
      <c r="G20" s="28" t="s">
        <v>229</v>
      </c>
    </row>
    <row r="21" spans="1:7">
      <c r="A21" s="17" t="s">
        <v>230</v>
      </c>
      <c r="B21" s="18">
        <v>0</v>
      </c>
      <c r="C21" s="18">
        <v>0</v>
      </c>
      <c r="D21" s="19">
        <v>0</v>
      </c>
      <c r="E21" s="27" t="s">
        <v>229</v>
      </c>
      <c r="F21" s="27" t="s">
        <v>229</v>
      </c>
      <c r="G21" s="28" t="s">
        <v>229</v>
      </c>
    </row>
    <row r="22" spans="1:7">
      <c r="A22" s="17" t="s">
        <v>231</v>
      </c>
      <c r="B22" s="18">
        <v>0</v>
      </c>
      <c r="C22" s="18">
        <v>0</v>
      </c>
      <c r="D22" s="19">
        <v>0</v>
      </c>
      <c r="E22" s="27" t="s">
        <v>229</v>
      </c>
      <c r="F22" s="27" t="s">
        <v>229</v>
      </c>
      <c r="G22" s="28" t="s">
        <v>229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27" t="s">
        <v>229</v>
      </c>
      <c r="F23" s="27" t="s">
        <v>229</v>
      </c>
      <c r="G23" s="28" t="s">
        <v>229</v>
      </c>
    </row>
    <row r="24" spans="1:7">
      <c r="A24" s="17" t="s">
        <v>233</v>
      </c>
      <c r="B24" s="18">
        <v>0</v>
      </c>
      <c r="C24" s="18">
        <v>0</v>
      </c>
      <c r="D24" s="19">
        <v>0</v>
      </c>
      <c r="E24" s="27" t="s">
        <v>229</v>
      </c>
      <c r="F24" s="27" t="s">
        <v>229</v>
      </c>
      <c r="G24" s="28" t="s">
        <v>229</v>
      </c>
    </row>
    <row r="25" spans="1:7">
      <c r="A25" s="17" t="s">
        <v>234</v>
      </c>
      <c r="B25" s="18">
        <v>0</v>
      </c>
      <c r="C25" s="18">
        <v>0</v>
      </c>
      <c r="D25" s="19">
        <v>0</v>
      </c>
      <c r="E25" s="27" t="s">
        <v>229</v>
      </c>
      <c r="F25" s="27" t="s">
        <v>229</v>
      </c>
      <c r="G25" s="28" t="s">
        <v>229</v>
      </c>
    </row>
    <row r="26" spans="1:7">
      <c r="A26" s="17" t="s">
        <v>235</v>
      </c>
      <c r="B26" s="18">
        <v>2665</v>
      </c>
      <c r="C26" s="18">
        <v>4421</v>
      </c>
      <c r="D26" s="19">
        <v>5265</v>
      </c>
      <c r="E26" s="27">
        <v>0.21881047564388986</v>
      </c>
      <c r="F26" s="27">
        <v>0.35257460808872026</v>
      </c>
      <c r="G26" s="28">
        <v>0.43514518476520758</v>
      </c>
    </row>
    <row r="27" spans="1:7">
      <c r="A27" s="17" t="s">
        <v>236</v>
      </c>
      <c r="B27" s="18">
        <v>454</v>
      </c>
      <c r="C27" s="18">
        <v>243</v>
      </c>
      <c r="D27" s="19">
        <v>427</v>
      </c>
      <c r="E27" s="27">
        <v>3.7275780841398119E-2</v>
      </c>
      <c r="F27" s="27">
        <v>1.9379242199855016E-2</v>
      </c>
      <c r="G27" s="28">
        <v>3.5290976998051969E-2</v>
      </c>
    </row>
    <row r="28" spans="1:7">
      <c r="A28" s="17" t="s">
        <v>237</v>
      </c>
      <c r="B28" s="18">
        <v>1747</v>
      </c>
      <c r="C28" s="18">
        <v>5415</v>
      </c>
      <c r="D28" s="19">
        <v>8319</v>
      </c>
      <c r="E28" s="27">
        <v>0.14343786151965313</v>
      </c>
      <c r="F28" s="27">
        <v>0.43184607618195436</v>
      </c>
      <c r="G28" s="28">
        <v>0.68755418652645051</v>
      </c>
    </row>
    <row r="29" spans="1:7">
      <c r="A29" s="17" t="s">
        <v>238</v>
      </c>
      <c r="B29" s="18">
        <v>0</v>
      </c>
      <c r="C29" s="18">
        <v>0</v>
      </c>
      <c r="D29" s="19">
        <v>3022</v>
      </c>
      <c r="E29" s="27" t="s">
        <v>229</v>
      </c>
      <c r="F29" s="27" t="s">
        <v>229</v>
      </c>
      <c r="G29" s="28">
        <v>0.24976424470284089</v>
      </c>
    </row>
    <row r="30" spans="1:7">
      <c r="A30" s="17" t="s">
        <v>239</v>
      </c>
      <c r="B30" s="18">
        <v>0</v>
      </c>
      <c r="C30" s="18">
        <v>0</v>
      </c>
      <c r="D30" s="19">
        <v>0</v>
      </c>
      <c r="E30" s="27" t="s">
        <v>229</v>
      </c>
      <c r="F30" s="27" t="s">
        <v>229</v>
      </c>
      <c r="G30" s="28" t="s">
        <v>229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27" t="s">
        <v>229</v>
      </c>
      <c r="F32" s="27" t="s">
        <v>229</v>
      </c>
      <c r="G32" s="28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0</v>
      </c>
      <c r="E33" s="27" t="s">
        <v>229</v>
      </c>
      <c r="F33" s="27" t="s">
        <v>229</v>
      </c>
      <c r="G33" s="28" t="s">
        <v>229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27" t="s">
        <v>229</v>
      </c>
      <c r="F34" s="27" t="s">
        <v>229</v>
      </c>
      <c r="G34" s="28" t="s">
        <v>229</v>
      </c>
    </row>
    <row r="35" spans="1:7" ht="13.5" thickBot="1">
      <c r="A35" s="20" t="s">
        <v>5</v>
      </c>
      <c r="B35" s="80">
        <v>1217949</v>
      </c>
      <c r="C35" s="80">
        <v>1253919</v>
      </c>
      <c r="D35" s="81">
        <v>1209941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168</v>
      </c>
      <c r="B37" s="6"/>
      <c r="C37" s="6"/>
      <c r="D37" s="6"/>
      <c r="E37" s="6"/>
      <c r="F37" s="6"/>
    </row>
    <row r="38" spans="1:7">
      <c r="A38" s="7"/>
      <c r="B38" s="103"/>
      <c r="C38" s="102" t="s">
        <v>47</v>
      </c>
      <c r="D38" s="104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95613</v>
      </c>
      <c r="C40" s="18">
        <v>79532</v>
      </c>
      <c r="D40" s="19">
        <v>81693</v>
      </c>
      <c r="E40" s="27">
        <v>11.532755326540064</v>
      </c>
      <c r="F40" s="27">
        <v>9.3270021238244798</v>
      </c>
      <c r="G40" s="28">
        <v>9.3450684810846241</v>
      </c>
    </row>
    <row r="41" spans="1:7">
      <c r="A41" s="17" t="s">
        <v>218</v>
      </c>
      <c r="B41" s="18">
        <v>0</v>
      </c>
      <c r="C41" s="18">
        <v>0</v>
      </c>
      <c r="D41" s="19">
        <v>0</v>
      </c>
      <c r="E41" s="27" t="s">
        <v>229</v>
      </c>
      <c r="F41" s="27" t="s">
        <v>229</v>
      </c>
      <c r="G41" s="28" t="s">
        <v>229</v>
      </c>
    </row>
    <row r="42" spans="1:7">
      <c r="A42" s="17" t="s">
        <v>136</v>
      </c>
      <c r="B42" s="18">
        <v>607531</v>
      </c>
      <c r="C42" s="18">
        <v>634126</v>
      </c>
      <c r="D42" s="19">
        <v>643126</v>
      </c>
      <c r="E42" s="27">
        <v>73.279850818280067</v>
      </c>
      <c r="F42" s="27">
        <v>74.366224271643134</v>
      </c>
      <c r="G42" s="28">
        <v>73.568806531355563</v>
      </c>
    </row>
    <row r="43" spans="1:7">
      <c r="A43" s="17" t="s">
        <v>162</v>
      </c>
      <c r="B43" s="18">
        <v>13421</v>
      </c>
      <c r="C43" s="18">
        <v>13077</v>
      </c>
      <c r="D43" s="19">
        <v>12279</v>
      </c>
      <c r="E43" s="27">
        <v>1.6188291261386445</v>
      </c>
      <c r="F43" s="27">
        <v>1.5335865660772106</v>
      </c>
      <c r="G43" s="28">
        <v>1.4046258048943985</v>
      </c>
    </row>
    <row r="44" spans="1:7">
      <c r="A44" s="17" t="s">
        <v>219</v>
      </c>
      <c r="B44" s="18">
        <v>15007</v>
      </c>
      <c r="C44" s="18">
        <v>18084</v>
      </c>
      <c r="D44" s="19">
        <v>20855</v>
      </c>
      <c r="E44" s="27">
        <v>1.8101310406052185</v>
      </c>
      <c r="F44" s="27">
        <v>2.1207753659815154</v>
      </c>
      <c r="G44" s="28">
        <v>2.3856560926030363</v>
      </c>
    </row>
    <row r="45" spans="1:7">
      <c r="A45" s="17" t="s">
        <v>220</v>
      </c>
      <c r="B45" s="18">
        <v>0</v>
      </c>
      <c r="C45" s="18">
        <v>0</v>
      </c>
      <c r="D45" s="19">
        <v>0</v>
      </c>
      <c r="E45" s="27" t="s">
        <v>229</v>
      </c>
      <c r="F45" s="27" t="s">
        <v>229</v>
      </c>
      <c r="G45" s="28" t="s">
        <v>229</v>
      </c>
    </row>
    <row r="46" spans="1:7">
      <c r="A46" s="17" t="s">
        <v>221</v>
      </c>
      <c r="B46" s="18">
        <v>0</v>
      </c>
      <c r="C46" s="18">
        <v>0</v>
      </c>
      <c r="D46" s="19">
        <v>0</v>
      </c>
      <c r="E46" s="27" t="s">
        <v>229</v>
      </c>
      <c r="F46" s="27" t="s">
        <v>229</v>
      </c>
      <c r="G46" s="28" t="s">
        <v>229</v>
      </c>
    </row>
    <row r="47" spans="1:7">
      <c r="A47" s="17" t="s">
        <v>222</v>
      </c>
      <c r="B47" s="18">
        <v>0</v>
      </c>
      <c r="C47" s="18">
        <v>0</v>
      </c>
      <c r="D47" s="19">
        <v>0</v>
      </c>
      <c r="E47" s="27" t="s">
        <v>229</v>
      </c>
      <c r="F47" s="27" t="s">
        <v>229</v>
      </c>
      <c r="G47" s="28" t="s">
        <v>229</v>
      </c>
    </row>
    <row r="48" spans="1:7">
      <c r="A48" s="17" t="s">
        <v>223</v>
      </c>
      <c r="B48" s="18">
        <v>0</v>
      </c>
      <c r="C48" s="18">
        <v>0</v>
      </c>
      <c r="D48" s="19">
        <v>0</v>
      </c>
      <c r="E48" s="27" t="s">
        <v>229</v>
      </c>
      <c r="F48" s="27" t="s">
        <v>229</v>
      </c>
      <c r="G48" s="28" t="s">
        <v>229</v>
      </c>
    </row>
    <row r="49" spans="1:7">
      <c r="A49" s="17" t="s">
        <v>224</v>
      </c>
      <c r="B49" s="18">
        <v>0</v>
      </c>
      <c r="C49" s="18">
        <v>0</v>
      </c>
      <c r="D49" s="19">
        <v>0</v>
      </c>
      <c r="E49" s="27" t="s">
        <v>229</v>
      </c>
      <c r="F49" s="27" t="s">
        <v>229</v>
      </c>
      <c r="G49" s="28" t="s">
        <v>229</v>
      </c>
    </row>
    <row r="50" spans="1:7">
      <c r="A50" s="17" t="s">
        <v>225</v>
      </c>
      <c r="B50" s="18">
        <v>92376</v>
      </c>
      <c r="C50" s="18">
        <v>98690</v>
      </c>
      <c r="D50" s="19">
        <v>103080</v>
      </c>
      <c r="E50" s="27">
        <v>11.142311255210746</v>
      </c>
      <c r="F50" s="27">
        <v>11.573729311475102</v>
      </c>
      <c r="G50" s="28">
        <v>11.791581396572571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27" t="s">
        <v>229</v>
      </c>
      <c r="F51" s="27" t="s">
        <v>229</v>
      </c>
      <c r="G51" s="28" t="s">
        <v>229</v>
      </c>
    </row>
    <row r="52" spans="1:7">
      <c r="A52" s="17" t="s">
        <v>227</v>
      </c>
      <c r="B52" s="18">
        <v>0</v>
      </c>
      <c r="C52" s="18">
        <v>0</v>
      </c>
      <c r="D52" s="19">
        <v>0</v>
      </c>
      <c r="E52" s="27" t="s">
        <v>229</v>
      </c>
      <c r="F52" s="27" t="s">
        <v>229</v>
      </c>
      <c r="G52" s="28" t="s">
        <v>229</v>
      </c>
    </row>
    <row r="53" spans="1:7">
      <c r="A53" s="17" t="s">
        <v>228</v>
      </c>
      <c r="B53" s="18">
        <v>0</v>
      </c>
      <c r="C53" s="18">
        <v>0</v>
      </c>
      <c r="D53" s="19">
        <v>0</v>
      </c>
      <c r="E53" s="27" t="s">
        <v>229</v>
      </c>
      <c r="F53" s="27" t="s">
        <v>229</v>
      </c>
      <c r="G53" s="28" t="s">
        <v>229</v>
      </c>
    </row>
    <row r="54" spans="1:7">
      <c r="A54" s="17" t="s">
        <v>230</v>
      </c>
      <c r="B54" s="18">
        <v>0</v>
      </c>
      <c r="C54" s="18">
        <v>0</v>
      </c>
      <c r="D54" s="19">
        <v>0</v>
      </c>
      <c r="E54" s="27" t="s">
        <v>229</v>
      </c>
      <c r="F54" s="27" t="s">
        <v>229</v>
      </c>
      <c r="G54" s="28" t="s">
        <v>229</v>
      </c>
    </row>
    <row r="55" spans="1:7">
      <c r="A55" s="17" t="s">
        <v>231</v>
      </c>
      <c r="B55" s="18">
        <v>0</v>
      </c>
      <c r="C55" s="18">
        <v>0</v>
      </c>
      <c r="D55" s="19">
        <v>0</v>
      </c>
      <c r="E55" s="27" t="s">
        <v>229</v>
      </c>
      <c r="F55" s="27" t="s">
        <v>229</v>
      </c>
      <c r="G55" s="28" t="s">
        <v>229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27" t="s">
        <v>229</v>
      </c>
      <c r="F56" s="27" t="s">
        <v>229</v>
      </c>
      <c r="G56" s="28" t="s">
        <v>229</v>
      </c>
    </row>
    <row r="57" spans="1:7">
      <c r="A57" s="17" t="s">
        <v>233</v>
      </c>
      <c r="B57" s="18">
        <v>0</v>
      </c>
      <c r="C57" s="18">
        <v>0</v>
      </c>
      <c r="D57" s="19">
        <v>0</v>
      </c>
      <c r="E57" s="27" t="s">
        <v>229</v>
      </c>
      <c r="F57" s="27" t="s">
        <v>229</v>
      </c>
      <c r="G57" s="28" t="s">
        <v>229</v>
      </c>
    </row>
    <row r="58" spans="1:7">
      <c r="A58" s="17" t="s">
        <v>234</v>
      </c>
      <c r="B58" s="18">
        <v>0</v>
      </c>
      <c r="C58" s="18">
        <v>0</v>
      </c>
      <c r="D58" s="19">
        <v>0</v>
      </c>
      <c r="E58" s="27" t="s">
        <v>229</v>
      </c>
      <c r="F58" s="27" t="s">
        <v>229</v>
      </c>
      <c r="G58" s="28" t="s">
        <v>229</v>
      </c>
    </row>
    <row r="59" spans="1:7">
      <c r="A59" s="17" t="s">
        <v>235</v>
      </c>
      <c r="B59" s="18">
        <v>2237</v>
      </c>
      <c r="C59" s="18">
        <v>3727</v>
      </c>
      <c r="D59" s="19">
        <v>4406</v>
      </c>
      <c r="E59" s="27">
        <v>0.26982495754207192</v>
      </c>
      <c r="F59" s="27">
        <v>0.43707862137873854</v>
      </c>
      <c r="G59" s="28">
        <v>0.50401346171225014</v>
      </c>
    </row>
    <row r="60" spans="1:7">
      <c r="A60" s="17" t="s">
        <v>236</v>
      </c>
      <c r="B60" s="18">
        <v>593</v>
      </c>
      <c r="C60" s="18">
        <v>403</v>
      </c>
      <c r="D60" s="19">
        <v>632</v>
      </c>
      <c r="E60" s="27">
        <v>7.1527134475837584E-2</v>
      </c>
      <c r="F60" s="27">
        <v>4.726125152015874E-2</v>
      </c>
      <c r="G60" s="28">
        <v>7.2296075306886545E-2</v>
      </c>
    </row>
    <row r="61" spans="1:7">
      <c r="A61" s="17" t="s">
        <v>237</v>
      </c>
      <c r="B61" s="18">
        <v>2278</v>
      </c>
      <c r="C61" s="18">
        <v>5068</v>
      </c>
      <c r="D61" s="19">
        <v>8112</v>
      </c>
      <c r="E61" s="27">
        <v>0.27477034120734906</v>
      </c>
      <c r="F61" s="27">
        <v>0.59434248809966372</v>
      </c>
      <c r="G61" s="28">
        <v>0.92795215647067031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27" t="s">
        <v>229</v>
      </c>
      <c r="F62" s="27" t="s">
        <v>229</v>
      </c>
      <c r="G62" s="28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0</v>
      </c>
      <c r="E63" s="27" t="s">
        <v>229</v>
      </c>
      <c r="F63" s="27" t="s">
        <v>229</v>
      </c>
      <c r="G63" s="28" t="s">
        <v>229</v>
      </c>
    </row>
    <row r="64" spans="1:7">
      <c r="A64" s="17" t="s">
        <v>240</v>
      </c>
      <c r="B64" s="18">
        <v>0</v>
      </c>
      <c r="C64" s="18">
        <v>0</v>
      </c>
      <c r="D64" s="19">
        <v>0</v>
      </c>
      <c r="E64" s="27" t="s">
        <v>229</v>
      </c>
      <c r="F64" s="27" t="s">
        <v>229</v>
      </c>
      <c r="G64" s="28" t="s">
        <v>229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27" t="s">
        <v>229</v>
      </c>
      <c r="F65" s="27" t="s">
        <v>229</v>
      </c>
      <c r="G65" s="28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0</v>
      </c>
      <c r="E66" s="27" t="s">
        <v>229</v>
      </c>
      <c r="F66" s="27" t="s">
        <v>229</v>
      </c>
      <c r="G66" s="28" t="s">
        <v>229</v>
      </c>
    </row>
    <row r="67" spans="1:7">
      <c r="A67" s="17" t="s">
        <v>243</v>
      </c>
      <c r="B67" s="18">
        <v>0</v>
      </c>
      <c r="C67" s="18">
        <v>0</v>
      </c>
      <c r="D67" s="19">
        <v>0</v>
      </c>
      <c r="E67" s="27" t="s">
        <v>229</v>
      </c>
      <c r="F67" s="27" t="s">
        <v>229</v>
      </c>
      <c r="G67" s="28" t="s">
        <v>229</v>
      </c>
    </row>
    <row r="68" spans="1:7" ht="13.5" thickBot="1">
      <c r="A68" s="20" t="s">
        <v>5</v>
      </c>
      <c r="B68" s="80">
        <v>829056</v>
      </c>
      <c r="C68" s="80">
        <v>852707</v>
      </c>
      <c r="D68" s="81">
        <v>874183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26" t="s">
        <v>216</v>
      </c>
      <c r="F70" s="25"/>
      <c r="G70" s="126">
        <v>15</v>
      </c>
    </row>
    <row r="71" spans="1:7" ht="12.75" customHeight="1">
      <c r="A71" s="26" t="s">
        <v>217</v>
      </c>
      <c r="F71" s="25"/>
      <c r="G71" s="125"/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G70:G71"/>
  </mergeCells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174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342504</v>
      </c>
      <c r="C7" s="18">
        <v>383301</v>
      </c>
      <c r="D7" s="19">
        <v>427461</v>
      </c>
      <c r="E7" s="27">
        <v>29.225736095965104</v>
      </c>
      <c r="F7" s="27">
        <v>30.223565488295002</v>
      </c>
      <c r="G7" s="28">
        <v>34.891784785793874</v>
      </c>
    </row>
    <row r="8" spans="1:7">
      <c r="A8" s="17" t="s">
        <v>218</v>
      </c>
      <c r="B8" s="18">
        <v>5178</v>
      </c>
      <c r="C8" s="18">
        <v>5828</v>
      </c>
      <c r="D8" s="19">
        <v>6452</v>
      </c>
      <c r="E8" s="27">
        <v>0.44183677126371462</v>
      </c>
      <c r="F8" s="27">
        <v>0.45954208224289339</v>
      </c>
      <c r="G8" s="28">
        <v>0.52664873623077202</v>
      </c>
    </row>
    <row r="9" spans="1:7">
      <c r="A9" s="17" t="s">
        <v>136</v>
      </c>
      <c r="B9" s="18">
        <v>274196</v>
      </c>
      <c r="C9" s="18">
        <v>244611</v>
      </c>
      <c r="D9" s="19">
        <v>250739</v>
      </c>
      <c r="E9" s="27">
        <v>23.397040427467264</v>
      </c>
      <c r="F9" s="27">
        <v>19.287757082964376</v>
      </c>
      <c r="G9" s="28">
        <v>20.466735504303713</v>
      </c>
    </row>
    <row r="10" spans="1:7">
      <c r="A10" s="17" t="s">
        <v>162</v>
      </c>
      <c r="B10" s="18">
        <v>143154</v>
      </c>
      <c r="C10" s="18">
        <v>132487</v>
      </c>
      <c r="D10" s="19">
        <v>127228</v>
      </c>
      <c r="E10" s="27">
        <v>12.215276391171455</v>
      </c>
      <c r="F10" s="27">
        <v>10.446697297548766</v>
      </c>
      <c r="G10" s="28">
        <v>10.385069034899049</v>
      </c>
    </row>
    <row r="11" spans="1:7">
      <c r="A11" s="17" t="s">
        <v>219</v>
      </c>
      <c r="B11" s="18">
        <v>154678</v>
      </c>
      <c r="C11" s="18">
        <v>159136</v>
      </c>
      <c r="D11" s="19">
        <v>153194</v>
      </c>
      <c r="E11" s="27">
        <v>13.198614929611596</v>
      </c>
      <c r="F11" s="27">
        <v>12.54799052844974</v>
      </c>
      <c r="G11" s="28">
        <v>12.504560833561206</v>
      </c>
    </row>
    <row r="12" spans="1:7">
      <c r="A12" s="17" t="s">
        <v>220</v>
      </c>
      <c r="B12" s="18">
        <v>20322</v>
      </c>
      <c r="C12" s="18">
        <v>20827</v>
      </c>
      <c r="D12" s="19">
        <v>16627</v>
      </c>
      <c r="E12" s="27">
        <v>1.7340685333374291</v>
      </c>
      <c r="F12" s="27">
        <v>1.6422242530667022</v>
      </c>
      <c r="G12" s="28">
        <v>1.3571897918953886</v>
      </c>
    </row>
    <row r="13" spans="1:7">
      <c r="A13" s="17" t="s">
        <v>221</v>
      </c>
      <c r="B13" s="18">
        <v>23232</v>
      </c>
      <c r="C13" s="18">
        <v>23581</v>
      </c>
      <c r="D13" s="19">
        <v>28288</v>
      </c>
      <c r="E13" s="27">
        <v>1.9823777269213243</v>
      </c>
      <c r="F13" s="27">
        <v>1.8593791766248573</v>
      </c>
      <c r="G13" s="28">
        <v>2.3090265732324986</v>
      </c>
    </row>
    <row r="14" spans="1:7">
      <c r="A14" s="17" t="s">
        <v>222</v>
      </c>
      <c r="B14" s="18">
        <v>15058</v>
      </c>
      <c r="C14" s="18">
        <v>33746</v>
      </c>
      <c r="D14" s="19">
        <v>32838</v>
      </c>
      <c r="E14" s="27">
        <v>1.2848934147719224</v>
      </c>
      <c r="F14" s="27">
        <v>2.6608968955677215</v>
      </c>
      <c r="G14" s="28">
        <v>2.6804233106550051</v>
      </c>
    </row>
    <row r="15" spans="1:7">
      <c r="A15" s="17" t="s">
        <v>223</v>
      </c>
      <c r="B15" s="18">
        <v>9410</v>
      </c>
      <c r="C15" s="18">
        <v>8795</v>
      </c>
      <c r="D15" s="19">
        <v>8544</v>
      </c>
      <c r="E15" s="27">
        <v>0.80295172220771616</v>
      </c>
      <c r="F15" s="27">
        <v>0.69349221230718039</v>
      </c>
      <c r="G15" s="28">
        <v>0.69740960978854871</v>
      </c>
    </row>
    <row r="16" spans="1:7">
      <c r="A16" s="17" t="s">
        <v>224</v>
      </c>
      <c r="B16" s="18">
        <v>68479</v>
      </c>
      <c r="C16" s="18">
        <v>70545</v>
      </c>
      <c r="D16" s="19">
        <v>76888</v>
      </c>
      <c r="E16" s="27">
        <v>5.8432870334816363</v>
      </c>
      <c r="F16" s="27">
        <v>5.5625250843899989</v>
      </c>
      <c r="G16" s="28">
        <v>6.276033482844328</v>
      </c>
    </row>
    <row r="17" spans="1:7">
      <c r="A17" s="17" t="s">
        <v>225</v>
      </c>
      <c r="B17" s="18">
        <v>24205</v>
      </c>
      <c r="C17" s="18">
        <v>26417</v>
      </c>
      <c r="D17" s="19">
        <v>26791</v>
      </c>
      <c r="E17" s="27">
        <v>2.0654034469753211</v>
      </c>
      <c r="F17" s="27">
        <v>2.0829998604341995</v>
      </c>
      <c r="G17" s="28">
        <v>2.1868329653376648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8857</v>
      </c>
      <c r="C19" s="18">
        <v>7862</v>
      </c>
      <c r="D19" s="19">
        <v>7581</v>
      </c>
      <c r="E19" s="27">
        <v>0.75576444246479724</v>
      </c>
      <c r="F19" s="27">
        <v>0.61992447676623674</v>
      </c>
      <c r="G19" s="28">
        <v>0.61880410250549955</v>
      </c>
    </row>
    <row r="20" spans="1:7">
      <c r="A20" s="17" t="s">
        <v>228</v>
      </c>
      <c r="B20" s="18">
        <v>0</v>
      </c>
      <c r="C20" s="18">
        <v>71971</v>
      </c>
      <c r="D20" s="19">
        <v>3223</v>
      </c>
      <c r="E20" s="27" t="s">
        <v>229</v>
      </c>
      <c r="F20" s="27">
        <v>5.6749662321728342</v>
      </c>
      <c r="G20" s="28">
        <v>0.26307949114565693</v>
      </c>
    </row>
    <row r="21" spans="1:7">
      <c r="A21" s="17" t="s">
        <v>230</v>
      </c>
      <c r="B21" s="18">
        <v>0</v>
      </c>
      <c r="C21" s="18">
        <v>0</v>
      </c>
      <c r="D21" s="19">
        <v>5788</v>
      </c>
      <c r="E21" s="27" t="s">
        <v>229</v>
      </c>
      <c r="F21" s="27" t="s">
        <v>229</v>
      </c>
      <c r="G21" s="28">
        <v>0.47244930026405901</v>
      </c>
    </row>
    <row r="22" spans="1:7">
      <c r="A22" s="17" t="s">
        <v>231</v>
      </c>
      <c r="B22" s="18">
        <v>0</v>
      </c>
      <c r="C22" s="18">
        <v>0</v>
      </c>
      <c r="D22" s="19">
        <v>5112</v>
      </c>
      <c r="E22" s="27" t="s">
        <v>229</v>
      </c>
      <c r="F22" s="27" t="s">
        <v>229</v>
      </c>
      <c r="G22" s="28">
        <v>0.41727035641842947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27" t="s">
        <v>229</v>
      </c>
      <c r="F23" s="27" t="s">
        <v>229</v>
      </c>
      <c r="G23" s="28" t="s">
        <v>229</v>
      </c>
    </row>
    <row r="24" spans="1:7">
      <c r="A24" s="17" t="s">
        <v>233</v>
      </c>
      <c r="B24" s="18">
        <v>4507</v>
      </c>
      <c r="C24" s="18">
        <v>4322</v>
      </c>
      <c r="D24" s="19">
        <v>0</v>
      </c>
      <c r="E24" s="27">
        <v>0.38458059638577863</v>
      </c>
      <c r="F24" s="27">
        <v>0.34079287567841199</v>
      </c>
      <c r="G24" s="28" t="s">
        <v>229</v>
      </c>
    </row>
    <row r="25" spans="1:7">
      <c r="A25" s="17" t="s">
        <v>234</v>
      </c>
      <c r="B25" s="18">
        <v>61353</v>
      </c>
      <c r="C25" s="18">
        <v>52348</v>
      </c>
      <c r="D25" s="19">
        <v>24086</v>
      </c>
      <c r="E25" s="27">
        <v>5.2352281628703521</v>
      </c>
      <c r="F25" s="27">
        <v>4.1276782637699005</v>
      </c>
      <c r="G25" s="28">
        <v>1.9660355642985703</v>
      </c>
    </row>
    <row r="26" spans="1:7">
      <c r="A26" s="17" t="s">
        <v>235</v>
      </c>
      <c r="B26" s="18">
        <v>7380</v>
      </c>
      <c r="C26" s="18">
        <v>8915</v>
      </c>
      <c r="D26" s="19">
        <v>10286</v>
      </c>
      <c r="E26" s="27">
        <v>0.62973259403750748</v>
      </c>
      <c r="F26" s="27">
        <v>0.70295430047964902</v>
      </c>
      <c r="G26" s="28">
        <v>0.83960150354459417</v>
      </c>
    </row>
    <row r="27" spans="1:7">
      <c r="A27" s="17" t="s">
        <v>236</v>
      </c>
      <c r="B27" s="18">
        <v>3320</v>
      </c>
      <c r="C27" s="18">
        <v>3286</v>
      </c>
      <c r="D27" s="19">
        <v>7781</v>
      </c>
      <c r="E27" s="27">
        <v>0.28329433769709012</v>
      </c>
      <c r="F27" s="27">
        <v>0.25910351445609947</v>
      </c>
      <c r="G27" s="28">
        <v>0.63512923382077457</v>
      </c>
    </row>
    <row r="28" spans="1:7">
      <c r="A28" s="17" t="s">
        <v>237</v>
      </c>
      <c r="B28" s="18">
        <v>6093</v>
      </c>
      <c r="C28" s="18">
        <v>10241</v>
      </c>
      <c r="D28" s="19">
        <v>5513</v>
      </c>
      <c r="E28" s="27">
        <v>0.51991337336999088</v>
      </c>
      <c r="F28" s="27">
        <v>0.80751037478542742</v>
      </c>
      <c r="G28" s="28">
        <v>0.45000224470555583</v>
      </c>
    </row>
    <row r="29" spans="1:7">
      <c r="A29" s="17" t="s">
        <v>238</v>
      </c>
      <c r="B29" s="18">
        <v>0</v>
      </c>
      <c r="C29" s="18">
        <v>0</v>
      </c>
      <c r="D29" s="19">
        <v>270</v>
      </c>
      <c r="E29" s="27" t="s">
        <v>229</v>
      </c>
      <c r="F29" s="27" t="s">
        <v>229</v>
      </c>
      <c r="G29" s="28">
        <v>2.2038927275621272E-2</v>
      </c>
    </row>
    <row r="30" spans="1:7">
      <c r="A30" s="17" t="s">
        <v>239</v>
      </c>
      <c r="B30" s="18">
        <v>0</v>
      </c>
      <c r="C30" s="18">
        <v>0</v>
      </c>
      <c r="D30" s="19">
        <v>63</v>
      </c>
      <c r="E30" s="27" t="s">
        <v>229</v>
      </c>
      <c r="F30" s="27" t="s">
        <v>229</v>
      </c>
      <c r="G30" s="28">
        <v>5.1424163643116307E-3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27" t="s">
        <v>229</v>
      </c>
      <c r="F32" s="27" t="s">
        <v>229</v>
      </c>
      <c r="G32" s="28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352</v>
      </c>
      <c r="E33" s="27" t="s">
        <v>229</v>
      </c>
      <c r="F33" s="27" t="s">
        <v>229</v>
      </c>
      <c r="G33" s="28">
        <v>2.873223111488403E-2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27" t="s">
        <v>229</v>
      </c>
      <c r="F34" s="27" t="s">
        <v>229</v>
      </c>
      <c r="G34" s="28" t="s">
        <v>229</v>
      </c>
    </row>
    <row r="35" spans="1:7" ht="13.5" thickBot="1">
      <c r="A35" s="20" t="s">
        <v>5</v>
      </c>
      <c r="B35" s="21">
        <v>1171926</v>
      </c>
      <c r="C35" s="21">
        <v>1268219</v>
      </c>
      <c r="D35" s="22">
        <v>1225105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175</v>
      </c>
      <c r="B37" s="6"/>
      <c r="C37" s="6"/>
      <c r="D37" s="6"/>
      <c r="E37" s="6"/>
      <c r="F37" s="6"/>
    </row>
    <row r="38" spans="1:7">
      <c r="A38" s="7"/>
      <c r="B38" s="103"/>
      <c r="C38" s="102" t="s">
        <v>48</v>
      </c>
      <c r="D38" s="104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787030</v>
      </c>
      <c r="C40" s="18">
        <v>824840</v>
      </c>
      <c r="D40" s="19">
        <v>835270</v>
      </c>
      <c r="E40" s="27">
        <v>19.848676632995819</v>
      </c>
      <c r="F40" s="27">
        <v>23.494360259769852</v>
      </c>
      <c r="G40" s="28">
        <v>20.744653769401467</v>
      </c>
    </row>
    <row r="41" spans="1:7">
      <c r="A41" s="17" t="s">
        <v>218</v>
      </c>
      <c r="B41" s="18">
        <v>7423</v>
      </c>
      <c r="C41" s="18">
        <v>8252</v>
      </c>
      <c r="D41" s="19">
        <v>9850</v>
      </c>
      <c r="E41" s="27">
        <v>0.18720598534582919</v>
      </c>
      <c r="F41" s="27">
        <v>0.23504614332915574</v>
      </c>
      <c r="G41" s="28">
        <v>0.24463327981204216</v>
      </c>
    </row>
    <row r="42" spans="1:7">
      <c r="A42" s="17" t="s">
        <v>136</v>
      </c>
      <c r="B42" s="18">
        <v>923257</v>
      </c>
      <c r="C42" s="18">
        <v>825808</v>
      </c>
      <c r="D42" s="19">
        <v>888506</v>
      </c>
      <c r="E42" s="27">
        <v>23.284283498913407</v>
      </c>
      <c r="F42" s="27">
        <v>23.521932323117237</v>
      </c>
      <c r="G42" s="28">
        <v>22.06681593022115</v>
      </c>
    </row>
    <row r="43" spans="1:7">
      <c r="A43" s="17" t="s">
        <v>162</v>
      </c>
      <c r="B43" s="18">
        <v>376883</v>
      </c>
      <c r="C43" s="18">
        <v>359806</v>
      </c>
      <c r="D43" s="19">
        <v>488421</v>
      </c>
      <c r="E43" s="27">
        <v>9.5048839249753669</v>
      </c>
      <c r="F43" s="27">
        <v>10.248547339637689</v>
      </c>
      <c r="G43" s="28">
        <v>12.130358493307355</v>
      </c>
    </row>
    <row r="44" spans="1:7">
      <c r="A44" s="17" t="s">
        <v>219</v>
      </c>
      <c r="B44" s="18">
        <v>603613</v>
      </c>
      <c r="C44" s="18">
        <v>617450</v>
      </c>
      <c r="D44" s="19">
        <v>612627</v>
      </c>
      <c r="E44" s="27">
        <v>15.222951156210696</v>
      </c>
      <c r="F44" s="27">
        <v>17.587159621738635</v>
      </c>
      <c r="G44" s="28">
        <v>15.215122062072281</v>
      </c>
    </row>
    <row r="45" spans="1:7">
      <c r="A45" s="17" t="s">
        <v>220</v>
      </c>
      <c r="B45" s="18">
        <v>22431</v>
      </c>
      <c r="C45" s="18">
        <v>21935</v>
      </c>
      <c r="D45" s="19">
        <v>16142</v>
      </c>
      <c r="E45" s="27">
        <v>0.56570355076010981</v>
      </c>
      <c r="F45" s="27">
        <v>0.62478637347613075</v>
      </c>
      <c r="G45" s="28">
        <v>0.40090054850009998</v>
      </c>
    </row>
    <row r="46" spans="1:7">
      <c r="A46" s="17" t="s">
        <v>221</v>
      </c>
      <c r="B46" s="18">
        <v>22042</v>
      </c>
      <c r="C46" s="18">
        <v>45595</v>
      </c>
      <c r="D46" s="19">
        <v>115313</v>
      </c>
      <c r="E46" s="27">
        <v>0.55589307948171451</v>
      </c>
      <c r="F46" s="27">
        <v>1.2987068474421783</v>
      </c>
      <c r="G46" s="28">
        <v>2.8638982126869053</v>
      </c>
    </row>
    <row r="47" spans="1:7">
      <c r="A47" s="17" t="s">
        <v>222</v>
      </c>
      <c r="B47" s="18">
        <v>21819</v>
      </c>
      <c r="C47" s="18">
        <v>87872</v>
      </c>
      <c r="D47" s="19">
        <v>333211</v>
      </c>
      <c r="E47" s="27">
        <v>0.55026908180798162</v>
      </c>
      <c r="F47" s="27">
        <v>2.5029053207246212</v>
      </c>
      <c r="G47" s="28">
        <v>8.2755837359848101</v>
      </c>
    </row>
    <row r="48" spans="1:7">
      <c r="A48" s="17" t="s">
        <v>223</v>
      </c>
      <c r="B48" s="18">
        <v>265212</v>
      </c>
      <c r="C48" s="18">
        <v>260242</v>
      </c>
      <c r="D48" s="19">
        <v>219388</v>
      </c>
      <c r="E48" s="27">
        <v>6.6885725159016642</v>
      </c>
      <c r="F48" s="27">
        <v>7.4126125099692377</v>
      </c>
      <c r="G48" s="28">
        <v>5.4486909635943457</v>
      </c>
    </row>
    <row r="49" spans="1:7">
      <c r="A49" s="17" t="s">
        <v>224</v>
      </c>
      <c r="B49" s="18">
        <v>162585</v>
      </c>
      <c r="C49" s="18">
        <v>200796</v>
      </c>
      <c r="D49" s="19">
        <v>174073</v>
      </c>
      <c r="E49" s="27">
        <v>4.1003482591205227</v>
      </c>
      <c r="F49" s="27">
        <v>5.719380198245414</v>
      </c>
      <c r="G49" s="28">
        <v>4.3232536971290978</v>
      </c>
    </row>
    <row r="50" spans="1:7">
      <c r="A50" s="17" t="s">
        <v>225</v>
      </c>
      <c r="B50" s="18">
        <v>37809</v>
      </c>
      <c r="C50" s="18">
        <v>38333</v>
      </c>
      <c r="D50" s="19">
        <v>37591</v>
      </c>
      <c r="E50" s="27">
        <v>0.95353241276309531</v>
      </c>
      <c r="F50" s="27">
        <v>1.0918594052637576</v>
      </c>
      <c r="G50" s="28">
        <v>0.9336050377070535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27" t="s">
        <v>229</v>
      </c>
      <c r="F51" s="27" t="s">
        <v>229</v>
      </c>
      <c r="G51" s="28" t="s">
        <v>229</v>
      </c>
    </row>
    <row r="52" spans="1:7">
      <c r="A52" s="17" t="s">
        <v>227</v>
      </c>
      <c r="B52" s="18">
        <v>0</v>
      </c>
      <c r="C52" s="18">
        <v>5238</v>
      </c>
      <c r="D52" s="19">
        <v>5548</v>
      </c>
      <c r="E52" s="27" t="s">
        <v>229</v>
      </c>
      <c r="F52" s="27">
        <v>0.1491967642702518</v>
      </c>
      <c r="G52" s="28">
        <v>0.13778938440580812</v>
      </c>
    </row>
    <row r="53" spans="1:7">
      <c r="A53" s="17" t="s">
        <v>228</v>
      </c>
      <c r="B53" s="18">
        <v>0</v>
      </c>
      <c r="C53" s="18">
        <v>482</v>
      </c>
      <c r="D53" s="19">
        <v>45</v>
      </c>
      <c r="E53" s="27" t="s">
        <v>229</v>
      </c>
      <c r="F53" s="27">
        <v>1.3729064600660819E-2</v>
      </c>
      <c r="G53" s="28">
        <v>1.1176139686844566E-3</v>
      </c>
    </row>
    <row r="54" spans="1:7">
      <c r="A54" s="17" t="s">
        <v>230</v>
      </c>
      <c r="B54" s="18">
        <v>0</v>
      </c>
      <c r="C54" s="18">
        <v>0</v>
      </c>
      <c r="D54" s="19">
        <v>51605</v>
      </c>
      <c r="E54" s="27" t="s">
        <v>229</v>
      </c>
      <c r="F54" s="27" t="s">
        <v>229</v>
      </c>
      <c r="G54" s="28">
        <v>1.281654863421364</v>
      </c>
    </row>
    <row r="55" spans="1:7">
      <c r="A55" s="17" t="s">
        <v>231</v>
      </c>
      <c r="B55" s="18">
        <v>0</v>
      </c>
      <c r="C55" s="18">
        <v>0</v>
      </c>
      <c r="D55" s="19">
        <v>16102</v>
      </c>
      <c r="E55" s="27" t="s">
        <v>229</v>
      </c>
      <c r="F55" s="27" t="s">
        <v>229</v>
      </c>
      <c r="G55" s="28">
        <v>0.39990711386126931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27" t="s">
        <v>229</v>
      </c>
      <c r="F56" s="27" t="s">
        <v>229</v>
      </c>
      <c r="G56" s="28" t="s">
        <v>229</v>
      </c>
    </row>
    <row r="57" spans="1:7">
      <c r="A57" s="17" t="s">
        <v>233</v>
      </c>
      <c r="B57" s="18">
        <v>4165</v>
      </c>
      <c r="C57" s="18">
        <v>3600</v>
      </c>
      <c r="D57" s="19">
        <v>0</v>
      </c>
      <c r="E57" s="27">
        <v>0.10504013592420566</v>
      </c>
      <c r="F57" s="27">
        <v>0.10254073145721773</v>
      </c>
      <c r="G57" s="28" t="s">
        <v>229</v>
      </c>
    </row>
    <row r="58" spans="1:7">
      <c r="A58" s="17" t="s">
        <v>234</v>
      </c>
      <c r="B58" s="18">
        <v>65322</v>
      </c>
      <c r="C58" s="18">
        <v>51178</v>
      </c>
      <c r="D58" s="19">
        <v>28211</v>
      </c>
      <c r="E58" s="27">
        <v>1.6474025831550929</v>
      </c>
      <c r="F58" s="27">
        <v>1.4577304318104136</v>
      </c>
      <c r="G58" s="28">
        <v>0.70064461490127128</v>
      </c>
    </row>
    <row r="59" spans="1:7">
      <c r="A59" s="17" t="s">
        <v>235</v>
      </c>
      <c r="B59" s="18">
        <v>20675</v>
      </c>
      <c r="C59" s="18">
        <v>23716</v>
      </c>
      <c r="D59" s="19">
        <v>28436</v>
      </c>
      <c r="E59" s="27">
        <v>0.52141772154452626</v>
      </c>
      <c r="F59" s="27">
        <v>0.67551555201093771</v>
      </c>
      <c r="G59" s="28">
        <v>0.70623268474469347</v>
      </c>
    </row>
    <row r="60" spans="1:7">
      <c r="A60" s="17" t="s">
        <v>236</v>
      </c>
      <c r="B60" s="18">
        <v>622183</v>
      </c>
      <c r="C60" s="18">
        <v>103757</v>
      </c>
      <c r="D60" s="19">
        <v>150949</v>
      </c>
      <c r="E60" s="27">
        <v>15.691281366081645</v>
      </c>
      <c r="F60" s="27">
        <v>2.9553662982795945</v>
      </c>
      <c r="G60" s="28">
        <v>3.7489491324211119</v>
      </c>
    </row>
    <row r="61" spans="1:7">
      <c r="A61" s="17" t="s">
        <v>237</v>
      </c>
      <c r="B61" s="18">
        <v>22702</v>
      </c>
      <c r="C61" s="18">
        <v>31900</v>
      </c>
      <c r="D61" s="19">
        <v>13787</v>
      </c>
      <c r="E61" s="27">
        <v>0.57253809501832342</v>
      </c>
      <c r="F61" s="27">
        <v>0.90862481485701263</v>
      </c>
      <c r="G61" s="28">
        <v>0.34241208413894675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27" t="s">
        <v>229</v>
      </c>
      <c r="F62" s="27" t="s">
        <v>229</v>
      </c>
      <c r="G62" s="28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153</v>
      </c>
      <c r="E63" s="27" t="s">
        <v>229</v>
      </c>
      <c r="F63" s="27" t="s">
        <v>229</v>
      </c>
      <c r="G63" s="28">
        <v>3.7998874935271524E-3</v>
      </c>
    </row>
    <row r="64" spans="1:7">
      <c r="A64" s="17" t="s">
        <v>240</v>
      </c>
      <c r="B64" s="18">
        <v>0</v>
      </c>
      <c r="C64" s="18">
        <v>0</v>
      </c>
      <c r="D64" s="19">
        <v>0</v>
      </c>
      <c r="E64" s="27" t="s">
        <v>229</v>
      </c>
      <c r="F64" s="27" t="s">
        <v>229</v>
      </c>
      <c r="G64" s="28" t="s">
        <v>229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27" t="s">
        <v>229</v>
      </c>
      <c r="F65" s="27" t="s">
        <v>229</v>
      </c>
      <c r="G65" s="28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1207</v>
      </c>
      <c r="E66" s="27" t="s">
        <v>229</v>
      </c>
      <c r="F66" s="27" t="s">
        <v>229</v>
      </c>
      <c r="G66" s="28">
        <v>2.9976890226714202E-2</v>
      </c>
    </row>
    <row r="67" spans="1:7">
      <c r="A67" s="17" t="s">
        <v>243</v>
      </c>
      <c r="B67" s="18">
        <v>0</v>
      </c>
      <c r="C67" s="18">
        <v>0</v>
      </c>
      <c r="D67" s="19">
        <v>0</v>
      </c>
      <c r="E67" s="27" t="s">
        <v>229</v>
      </c>
      <c r="F67" s="27" t="s">
        <v>229</v>
      </c>
      <c r="G67" s="28" t="s">
        <v>229</v>
      </c>
    </row>
    <row r="68" spans="1:7" ht="13.5" thickBot="1">
      <c r="A68" s="20" t="s">
        <v>5</v>
      </c>
      <c r="B68" s="21">
        <v>3965151</v>
      </c>
      <c r="C68" s="21">
        <v>3510800</v>
      </c>
      <c r="D68" s="22">
        <v>4026435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133">
        <v>16</v>
      </c>
      <c r="F70" s="25"/>
      <c r="G70" s="25" t="s">
        <v>216</v>
      </c>
    </row>
    <row r="71" spans="1:7" ht="12.75" customHeight="1">
      <c r="A71" s="128"/>
      <c r="F71" s="25"/>
      <c r="G71" s="25" t="s">
        <v>217</v>
      </c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A70:A71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176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420674</v>
      </c>
      <c r="C7" s="18">
        <v>441902</v>
      </c>
      <c r="D7" s="19">
        <v>446414</v>
      </c>
      <c r="E7" s="27">
        <v>16.157068549457243</v>
      </c>
      <c r="F7" s="27">
        <v>16.67671768659989</v>
      </c>
      <c r="G7" s="28">
        <v>16.618829466524012</v>
      </c>
    </row>
    <row r="8" spans="1:7">
      <c r="A8" s="17" t="s">
        <v>218</v>
      </c>
      <c r="B8" s="18">
        <v>76495</v>
      </c>
      <c r="C8" s="18">
        <v>100111</v>
      </c>
      <c r="D8" s="19">
        <v>98438</v>
      </c>
      <c r="E8" s="27">
        <v>2.9379875121607988</v>
      </c>
      <c r="F8" s="27">
        <v>3.7780387604563943</v>
      </c>
      <c r="G8" s="28">
        <v>3.6645901226791513</v>
      </c>
    </row>
    <row r="9" spans="1:7">
      <c r="A9" s="17" t="s">
        <v>136</v>
      </c>
      <c r="B9" s="18">
        <v>712134</v>
      </c>
      <c r="C9" s="18">
        <v>645714</v>
      </c>
      <c r="D9" s="19">
        <v>628953</v>
      </c>
      <c r="E9" s="27">
        <v>27.351340597230124</v>
      </c>
      <c r="F9" s="27">
        <v>24.368276414872891</v>
      </c>
      <c r="G9" s="28">
        <v>23.414280576905465</v>
      </c>
    </row>
    <row r="10" spans="1:7">
      <c r="A10" s="17" t="s">
        <v>162</v>
      </c>
      <c r="B10" s="18">
        <v>479994</v>
      </c>
      <c r="C10" s="18">
        <v>421010</v>
      </c>
      <c r="D10" s="19">
        <v>395341</v>
      </c>
      <c r="E10" s="27">
        <v>18.435405946952223</v>
      </c>
      <c r="F10" s="27">
        <v>15.88828498905961</v>
      </c>
      <c r="G10" s="28">
        <v>14.717514818363826</v>
      </c>
    </row>
    <row r="11" spans="1:7">
      <c r="A11" s="17" t="s">
        <v>219</v>
      </c>
      <c r="B11" s="18">
        <v>106474</v>
      </c>
      <c r="C11" s="18">
        <v>109000</v>
      </c>
      <c r="D11" s="19">
        <v>109512</v>
      </c>
      <c r="E11" s="27">
        <v>4.0894082275940766</v>
      </c>
      <c r="F11" s="27">
        <v>4.1134962680399454</v>
      </c>
      <c r="G11" s="28">
        <v>4.0768462739474511</v>
      </c>
    </row>
    <row r="12" spans="1:7">
      <c r="A12" s="17" t="s">
        <v>220</v>
      </c>
      <c r="B12" s="18">
        <v>150</v>
      </c>
      <c r="C12" s="18">
        <v>147</v>
      </c>
      <c r="D12" s="19">
        <v>148</v>
      </c>
      <c r="E12" s="27">
        <v>5.7611363726272277E-3</v>
      </c>
      <c r="F12" s="27">
        <v>5.5475591871731377E-3</v>
      </c>
      <c r="G12" s="28">
        <v>5.5096541798544708E-3</v>
      </c>
    </row>
    <row r="13" spans="1:7">
      <c r="A13" s="17" t="s">
        <v>221</v>
      </c>
      <c r="B13" s="18">
        <v>63551</v>
      </c>
      <c r="C13" s="18">
        <v>70201</v>
      </c>
      <c r="D13" s="19">
        <v>77161</v>
      </c>
      <c r="E13" s="27">
        <v>2.4408398507788864</v>
      </c>
      <c r="F13" s="27">
        <v>2.6492802891070846</v>
      </c>
      <c r="G13" s="28">
        <v>2.8725028795388567</v>
      </c>
    </row>
    <row r="14" spans="1:7">
      <c r="A14" s="17" t="s">
        <v>222</v>
      </c>
      <c r="B14" s="18">
        <v>230687</v>
      </c>
      <c r="C14" s="18">
        <v>272174</v>
      </c>
      <c r="D14" s="19">
        <v>284390</v>
      </c>
      <c r="E14" s="27">
        <v>8.8601284426150482</v>
      </c>
      <c r="F14" s="27">
        <v>10.271437919793616</v>
      </c>
      <c r="G14" s="28">
        <v>10.587098325735223</v>
      </c>
    </row>
    <row r="15" spans="1:7">
      <c r="A15" s="17" t="s">
        <v>223</v>
      </c>
      <c r="B15" s="18">
        <v>102751</v>
      </c>
      <c r="C15" s="18">
        <v>102582</v>
      </c>
      <c r="D15" s="19">
        <v>92620</v>
      </c>
      <c r="E15" s="27">
        <v>3.9464168228254688</v>
      </c>
      <c r="F15" s="27">
        <v>3.8712905886979239</v>
      </c>
      <c r="G15" s="28">
        <v>3.448001149581899</v>
      </c>
    </row>
    <row r="16" spans="1:7">
      <c r="A16" s="17" t="s">
        <v>224</v>
      </c>
      <c r="B16" s="18">
        <v>215975</v>
      </c>
      <c r="C16" s="18">
        <v>215180</v>
      </c>
      <c r="D16" s="19">
        <v>226186</v>
      </c>
      <c r="E16" s="27">
        <v>8.295076187187771</v>
      </c>
      <c r="F16" s="27">
        <v>8.1205699720810589</v>
      </c>
      <c r="G16" s="28">
        <v>8.4203151373281298</v>
      </c>
    </row>
    <row r="17" spans="1:7">
      <c r="A17" s="17" t="s">
        <v>225</v>
      </c>
      <c r="B17" s="18">
        <v>51958</v>
      </c>
      <c r="C17" s="18">
        <v>60776</v>
      </c>
      <c r="D17" s="19">
        <v>62222</v>
      </c>
      <c r="E17" s="27">
        <v>1.9955808243264368</v>
      </c>
      <c r="F17" s="27">
        <v>2.293594946664181</v>
      </c>
      <c r="G17" s="28">
        <v>2.3163628539115195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0</v>
      </c>
      <c r="C19" s="18">
        <v>28030</v>
      </c>
      <c r="D19" s="19">
        <v>29505</v>
      </c>
      <c r="E19" s="27" t="s">
        <v>229</v>
      </c>
      <c r="F19" s="27">
        <v>1.0578100953500886</v>
      </c>
      <c r="G19" s="28">
        <v>1.0983942336257173</v>
      </c>
    </row>
    <row r="20" spans="1:7">
      <c r="A20" s="17" t="s">
        <v>228</v>
      </c>
      <c r="B20" s="18">
        <v>0</v>
      </c>
      <c r="C20" s="18">
        <v>20589</v>
      </c>
      <c r="D20" s="19">
        <v>13112</v>
      </c>
      <c r="E20" s="27" t="s">
        <v>229</v>
      </c>
      <c r="F20" s="27">
        <v>0.77699793268508655</v>
      </c>
      <c r="G20" s="28">
        <v>0.48812557842062038</v>
      </c>
    </row>
    <row r="21" spans="1:7">
      <c r="A21" s="17" t="s">
        <v>230</v>
      </c>
      <c r="B21" s="18">
        <v>0</v>
      </c>
      <c r="C21" s="18">
        <v>0</v>
      </c>
      <c r="D21" s="19">
        <v>55824</v>
      </c>
      <c r="E21" s="27" t="s">
        <v>229</v>
      </c>
      <c r="F21" s="27" t="s">
        <v>229</v>
      </c>
      <c r="G21" s="28">
        <v>2.078181992812135</v>
      </c>
    </row>
    <row r="22" spans="1:7">
      <c r="A22" s="17" t="s">
        <v>231</v>
      </c>
      <c r="B22" s="18">
        <v>0</v>
      </c>
      <c r="C22" s="18">
        <v>0</v>
      </c>
      <c r="D22" s="19">
        <v>24771</v>
      </c>
      <c r="E22" s="27" t="s">
        <v>229</v>
      </c>
      <c r="F22" s="27" t="s">
        <v>229</v>
      </c>
      <c r="G22" s="28">
        <v>0.9221597546565885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27" t="s">
        <v>229</v>
      </c>
      <c r="F23" s="27" t="s">
        <v>229</v>
      </c>
      <c r="G23" s="28" t="s">
        <v>229</v>
      </c>
    </row>
    <row r="24" spans="1:7">
      <c r="A24" s="17" t="s">
        <v>233</v>
      </c>
      <c r="B24" s="18">
        <v>61775</v>
      </c>
      <c r="C24" s="18">
        <v>60962</v>
      </c>
      <c r="D24" s="19">
        <v>0</v>
      </c>
      <c r="E24" s="27">
        <v>2.3726279961269801</v>
      </c>
      <c r="F24" s="27">
        <v>2.3006143072683591</v>
      </c>
      <c r="G24" s="28" t="s">
        <v>229</v>
      </c>
    </row>
    <row r="25" spans="1:7">
      <c r="A25" s="17" t="s">
        <v>234</v>
      </c>
      <c r="B25" s="18">
        <v>0</v>
      </c>
      <c r="C25" s="18">
        <v>0</v>
      </c>
      <c r="D25" s="19">
        <v>0</v>
      </c>
      <c r="E25" s="27" t="s">
        <v>229</v>
      </c>
      <c r="F25" s="27" t="s">
        <v>229</v>
      </c>
      <c r="G25" s="28" t="s">
        <v>229</v>
      </c>
    </row>
    <row r="26" spans="1:7">
      <c r="A26" s="17" t="s">
        <v>235</v>
      </c>
      <c r="B26" s="18">
        <v>20598</v>
      </c>
      <c r="C26" s="18">
        <v>25989</v>
      </c>
      <c r="D26" s="19">
        <v>29698</v>
      </c>
      <c r="E26" s="27">
        <v>0.791119246689171</v>
      </c>
      <c r="F26" s="27">
        <v>0.98078582119348756</v>
      </c>
      <c r="G26" s="28">
        <v>1.1055791204953924</v>
      </c>
    </row>
    <row r="27" spans="1:7">
      <c r="A27" s="17" t="s">
        <v>236</v>
      </c>
      <c r="B27" s="18">
        <v>12884</v>
      </c>
      <c r="C27" s="18">
        <v>15385</v>
      </c>
      <c r="D27" s="19">
        <v>48070</v>
      </c>
      <c r="E27" s="27">
        <v>0.49484320683286137</v>
      </c>
      <c r="F27" s="27">
        <v>0.58060678975958313</v>
      </c>
      <c r="G27" s="28">
        <v>1.7895207866594893</v>
      </c>
    </row>
    <row r="28" spans="1:7">
      <c r="A28" s="17" t="s">
        <v>237</v>
      </c>
      <c r="B28" s="18">
        <v>47553</v>
      </c>
      <c r="C28" s="18">
        <v>60062</v>
      </c>
      <c r="D28" s="19">
        <v>62274</v>
      </c>
      <c r="E28" s="27">
        <v>1.8263954528502837</v>
      </c>
      <c r="F28" s="27">
        <v>2.2666496591836256</v>
      </c>
      <c r="G28" s="28">
        <v>2.3182986783530901</v>
      </c>
    </row>
    <row r="29" spans="1:7">
      <c r="A29" s="17" t="s">
        <v>238</v>
      </c>
      <c r="B29" s="18">
        <v>0</v>
      </c>
      <c r="C29" s="18">
        <v>0</v>
      </c>
      <c r="D29" s="19">
        <v>0</v>
      </c>
      <c r="E29" s="27" t="s">
        <v>229</v>
      </c>
      <c r="F29" s="27" t="s">
        <v>229</v>
      </c>
      <c r="G29" s="28" t="s">
        <v>229</v>
      </c>
    </row>
    <row r="30" spans="1:7">
      <c r="A30" s="17" t="s">
        <v>239</v>
      </c>
      <c r="B30" s="18">
        <v>0</v>
      </c>
      <c r="C30" s="18">
        <v>0</v>
      </c>
      <c r="D30" s="19">
        <v>0</v>
      </c>
      <c r="E30" s="27" t="s">
        <v>229</v>
      </c>
      <c r="F30" s="27" t="s">
        <v>229</v>
      </c>
      <c r="G30" s="28" t="s">
        <v>229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27" t="s">
        <v>229</v>
      </c>
      <c r="F32" s="27" t="s">
        <v>229</v>
      </c>
      <c r="G32" s="28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1555</v>
      </c>
      <c r="E33" s="27" t="s">
        <v>229</v>
      </c>
      <c r="F33" s="27" t="s">
        <v>229</v>
      </c>
      <c r="G33" s="28">
        <v>5.7888596281579066E-2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27" t="s">
        <v>229</v>
      </c>
      <c r="F34" s="27" t="s">
        <v>229</v>
      </c>
      <c r="G34" s="28" t="s">
        <v>229</v>
      </c>
    </row>
    <row r="35" spans="1:7" ht="13.5" thickBot="1">
      <c r="A35" s="20" t="s">
        <v>5</v>
      </c>
      <c r="B35" s="21">
        <v>2603653</v>
      </c>
      <c r="C35" s="21">
        <v>2649814</v>
      </c>
      <c r="D35" s="22">
        <v>2686194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177</v>
      </c>
      <c r="B37" s="6"/>
      <c r="C37" s="6"/>
      <c r="D37" s="6"/>
      <c r="E37" s="6"/>
      <c r="F37" s="6"/>
    </row>
    <row r="38" spans="1:7">
      <c r="A38" s="7"/>
      <c r="B38" s="103"/>
      <c r="C38" s="102" t="s">
        <v>39</v>
      </c>
      <c r="D38" s="104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211447</v>
      </c>
      <c r="C40" s="18">
        <v>222893</v>
      </c>
      <c r="D40" s="19">
        <v>217510</v>
      </c>
      <c r="E40" s="27">
        <v>12.8854099379639</v>
      </c>
      <c r="F40" s="27">
        <v>13.53112012539596</v>
      </c>
      <c r="G40" s="28">
        <v>12.720522786526105</v>
      </c>
    </row>
    <row r="41" spans="1:7">
      <c r="A41" s="17" t="s">
        <v>218</v>
      </c>
      <c r="B41" s="18">
        <v>71751</v>
      </c>
      <c r="C41" s="18">
        <v>107239</v>
      </c>
      <c r="D41" s="19">
        <v>108559</v>
      </c>
      <c r="E41" s="27">
        <v>4.3724481712147618</v>
      </c>
      <c r="F41" s="27">
        <v>6.510136213911327</v>
      </c>
      <c r="G41" s="28">
        <v>6.3487988284790928</v>
      </c>
    </row>
    <row r="42" spans="1:7">
      <c r="A42" s="17" t="s">
        <v>136</v>
      </c>
      <c r="B42" s="18">
        <v>431642</v>
      </c>
      <c r="C42" s="18">
        <v>334915</v>
      </c>
      <c r="D42" s="19">
        <v>327415</v>
      </c>
      <c r="E42" s="27">
        <v>26.303915952662432</v>
      </c>
      <c r="F42" s="27">
        <v>20.331616949823403</v>
      </c>
      <c r="G42" s="28">
        <v>19.148039024184843</v>
      </c>
    </row>
    <row r="43" spans="1:7">
      <c r="A43" s="17" t="s">
        <v>162</v>
      </c>
      <c r="B43" s="18">
        <v>255120</v>
      </c>
      <c r="C43" s="18">
        <v>234192</v>
      </c>
      <c r="D43" s="19">
        <v>222238</v>
      </c>
      <c r="E43" s="27">
        <v>15.546807395580689</v>
      </c>
      <c r="F43" s="27">
        <v>14.217046225797718</v>
      </c>
      <c r="G43" s="28">
        <v>12.997027920702445</v>
      </c>
    </row>
    <row r="44" spans="1:7">
      <c r="A44" s="17" t="s">
        <v>219</v>
      </c>
      <c r="B44" s="18">
        <v>38388</v>
      </c>
      <c r="C44" s="18">
        <v>38670</v>
      </c>
      <c r="D44" s="19">
        <v>39881</v>
      </c>
      <c r="E44" s="27">
        <v>2.3393338127216663</v>
      </c>
      <c r="F44" s="27">
        <v>2.3475318437504176</v>
      </c>
      <c r="G44" s="28">
        <v>2.3323395211689011</v>
      </c>
    </row>
    <row r="45" spans="1:7">
      <c r="A45" s="17" t="s">
        <v>220</v>
      </c>
      <c r="B45" s="18">
        <v>0</v>
      </c>
      <c r="C45" s="18">
        <v>159</v>
      </c>
      <c r="D45" s="19">
        <v>4</v>
      </c>
      <c r="E45" s="27" t="s">
        <v>229</v>
      </c>
      <c r="F45" s="27">
        <v>9.6523807384617626E-3</v>
      </c>
      <c r="G45" s="28">
        <v>2.3392989355020195E-4</v>
      </c>
    </row>
    <row r="46" spans="1:7">
      <c r="A46" s="17" t="s">
        <v>221</v>
      </c>
      <c r="B46" s="18">
        <v>57617</v>
      </c>
      <c r="C46" s="18">
        <v>57587</v>
      </c>
      <c r="D46" s="19">
        <v>71277</v>
      </c>
      <c r="E46" s="27">
        <v>3.5111335909029968</v>
      </c>
      <c r="F46" s="27">
        <v>3.4959223244389781</v>
      </c>
      <c r="G46" s="28">
        <v>4.1684552556444361</v>
      </c>
    </row>
    <row r="47" spans="1:7">
      <c r="A47" s="17" t="s">
        <v>222</v>
      </c>
      <c r="B47" s="18">
        <v>177988</v>
      </c>
      <c r="C47" s="18">
        <v>258801</v>
      </c>
      <c r="D47" s="19">
        <v>281363</v>
      </c>
      <c r="E47" s="27">
        <v>10.846445416763153</v>
      </c>
      <c r="F47" s="27">
        <v>15.710979795563791</v>
      </c>
      <c r="G47" s="28">
        <v>16.454804159741368</v>
      </c>
    </row>
    <row r="48" spans="1:7">
      <c r="A48" s="17" t="s">
        <v>223</v>
      </c>
      <c r="B48" s="18">
        <v>125636</v>
      </c>
      <c r="C48" s="18">
        <v>133663</v>
      </c>
      <c r="D48" s="19">
        <v>155112</v>
      </c>
      <c r="E48" s="27">
        <v>7.6561566868578534</v>
      </c>
      <c r="F48" s="27">
        <v>8.1142526204088963</v>
      </c>
      <c r="G48" s="28">
        <v>9.0713334120897304</v>
      </c>
    </row>
    <row r="49" spans="1:7">
      <c r="A49" s="17" t="s">
        <v>224</v>
      </c>
      <c r="B49" s="18">
        <v>166189</v>
      </c>
      <c r="C49" s="18">
        <v>135000</v>
      </c>
      <c r="D49" s="19">
        <v>137000</v>
      </c>
      <c r="E49" s="27">
        <v>10.127423856476009</v>
      </c>
      <c r="F49" s="27">
        <v>8.1954176081279115</v>
      </c>
      <c r="G49" s="28">
        <v>8.0120988540944165</v>
      </c>
    </row>
    <row r="50" spans="1:7">
      <c r="A50" s="17" t="s">
        <v>225</v>
      </c>
      <c r="B50" s="18">
        <v>25991</v>
      </c>
      <c r="C50" s="18">
        <v>28580</v>
      </c>
      <c r="D50" s="19">
        <v>17426</v>
      </c>
      <c r="E50" s="27">
        <v>1.5838706139014491</v>
      </c>
      <c r="F50" s="27">
        <v>1.7350002610392274</v>
      </c>
      <c r="G50" s="28">
        <v>1.0191155812514547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27" t="s">
        <v>229</v>
      </c>
      <c r="F51" s="27" t="s">
        <v>229</v>
      </c>
      <c r="G51" s="28" t="s">
        <v>229</v>
      </c>
    </row>
    <row r="52" spans="1:7">
      <c r="A52" s="17" t="s">
        <v>227</v>
      </c>
      <c r="B52" s="18">
        <v>0</v>
      </c>
      <c r="C52" s="18">
        <v>0</v>
      </c>
      <c r="D52" s="19">
        <v>0</v>
      </c>
      <c r="E52" s="27" t="s">
        <v>229</v>
      </c>
      <c r="F52" s="27" t="s">
        <v>229</v>
      </c>
      <c r="G52" s="28" t="s">
        <v>229</v>
      </c>
    </row>
    <row r="53" spans="1:7">
      <c r="A53" s="17" t="s">
        <v>228</v>
      </c>
      <c r="B53" s="18">
        <v>0</v>
      </c>
      <c r="C53" s="18">
        <v>125</v>
      </c>
      <c r="D53" s="19">
        <v>1</v>
      </c>
      <c r="E53" s="27" t="s">
        <v>229</v>
      </c>
      <c r="F53" s="27">
        <v>7.5883496371554737E-3</v>
      </c>
      <c r="G53" s="28">
        <v>5.8482473387550486E-5</v>
      </c>
    </row>
    <row r="54" spans="1:7">
      <c r="A54" s="17" t="s">
        <v>230</v>
      </c>
      <c r="B54" s="18">
        <v>0</v>
      </c>
      <c r="C54" s="18">
        <v>0</v>
      </c>
      <c r="D54" s="19">
        <v>38728</v>
      </c>
      <c r="E54" s="27" t="s">
        <v>229</v>
      </c>
      <c r="F54" s="27" t="s">
        <v>229</v>
      </c>
      <c r="G54" s="28">
        <v>2.2649092293530551</v>
      </c>
    </row>
    <row r="55" spans="1:7">
      <c r="A55" s="17" t="s">
        <v>231</v>
      </c>
      <c r="B55" s="18">
        <v>0</v>
      </c>
      <c r="C55" s="18">
        <v>0</v>
      </c>
      <c r="D55" s="19">
        <v>26224</v>
      </c>
      <c r="E55" s="27" t="s">
        <v>229</v>
      </c>
      <c r="F55" s="27" t="s">
        <v>229</v>
      </c>
      <c r="G55" s="28">
        <v>1.533644382115124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27" t="s">
        <v>229</v>
      </c>
      <c r="F56" s="27" t="s">
        <v>229</v>
      </c>
      <c r="G56" s="28" t="s">
        <v>229</v>
      </c>
    </row>
    <row r="57" spans="1:7">
      <c r="A57" s="17" t="s">
        <v>233</v>
      </c>
      <c r="B57" s="18">
        <v>29015</v>
      </c>
      <c r="C57" s="18">
        <v>26945</v>
      </c>
      <c r="D57" s="19">
        <v>0</v>
      </c>
      <c r="E57" s="27">
        <v>1.7681507391924338</v>
      </c>
      <c r="F57" s="27">
        <v>1.635744647785234</v>
      </c>
      <c r="G57" s="28" t="s">
        <v>229</v>
      </c>
    </row>
    <row r="58" spans="1:7">
      <c r="A58" s="17" t="s">
        <v>234</v>
      </c>
      <c r="B58" s="18">
        <v>0</v>
      </c>
      <c r="C58" s="18">
        <v>0</v>
      </c>
      <c r="D58" s="19">
        <v>0</v>
      </c>
      <c r="E58" s="27" t="s">
        <v>229</v>
      </c>
      <c r="F58" s="27" t="s">
        <v>229</v>
      </c>
      <c r="G58" s="28" t="s">
        <v>229</v>
      </c>
    </row>
    <row r="59" spans="1:7">
      <c r="A59" s="17" t="s">
        <v>235</v>
      </c>
      <c r="B59" s="18">
        <v>10233</v>
      </c>
      <c r="C59" s="18">
        <v>12300</v>
      </c>
      <c r="D59" s="19">
        <v>10720</v>
      </c>
      <c r="E59" s="27">
        <v>0.62359078111859989</v>
      </c>
      <c r="F59" s="27">
        <v>0.74669360429609866</v>
      </c>
      <c r="G59" s="28">
        <v>0.62693211471454124</v>
      </c>
    </row>
    <row r="60" spans="1:7">
      <c r="A60" s="17" t="s">
        <v>236</v>
      </c>
      <c r="B60" s="18">
        <v>17308</v>
      </c>
      <c r="C60" s="18">
        <v>17358</v>
      </c>
      <c r="D60" s="19">
        <v>11824</v>
      </c>
      <c r="E60" s="27">
        <v>1.0547355848334532</v>
      </c>
      <c r="F60" s="27">
        <v>1.0537485840139578</v>
      </c>
      <c r="G60" s="28">
        <v>0.69149676533439697</v>
      </c>
    </row>
    <row r="61" spans="1:7">
      <c r="A61" s="17" t="s">
        <v>237</v>
      </c>
      <c r="B61" s="18">
        <v>22655</v>
      </c>
      <c r="C61" s="18">
        <v>38835</v>
      </c>
      <c r="D61" s="19">
        <v>43594</v>
      </c>
      <c r="E61" s="27">
        <v>1.3805774598106011</v>
      </c>
      <c r="F61" s="27">
        <v>2.3575484652714627</v>
      </c>
      <c r="G61" s="28">
        <v>2.5494849448568759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27" t="s">
        <v>229</v>
      </c>
      <c r="F62" s="27" t="s">
        <v>229</v>
      </c>
      <c r="G62" s="28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0</v>
      </c>
      <c r="E63" s="27" t="s">
        <v>229</v>
      </c>
      <c r="F63" s="27" t="s">
        <v>229</v>
      </c>
      <c r="G63" s="28" t="s">
        <v>229</v>
      </c>
    </row>
    <row r="64" spans="1:7">
      <c r="A64" s="17" t="s">
        <v>240</v>
      </c>
      <c r="B64" s="18">
        <v>0</v>
      </c>
      <c r="C64" s="18">
        <v>0</v>
      </c>
      <c r="D64" s="19">
        <v>0</v>
      </c>
      <c r="E64" s="27" t="s">
        <v>229</v>
      </c>
      <c r="F64" s="27" t="s">
        <v>229</v>
      </c>
      <c r="G64" s="28" t="s">
        <v>229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27" t="s">
        <v>229</v>
      </c>
      <c r="F65" s="27" t="s">
        <v>229</v>
      </c>
      <c r="G65" s="28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1038</v>
      </c>
      <c r="E66" s="27" t="s">
        <v>229</v>
      </c>
      <c r="F66" s="27" t="s">
        <v>229</v>
      </c>
      <c r="G66" s="28">
        <v>6.0704807376277405E-2</v>
      </c>
    </row>
    <row r="67" spans="1:7">
      <c r="A67" s="17" t="s">
        <v>243</v>
      </c>
      <c r="B67" s="18">
        <v>0</v>
      </c>
      <c r="C67" s="18">
        <v>0</v>
      </c>
      <c r="D67" s="19">
        <v>0</v>
      </c>
      <c r="E67" s="27" t="s">
        <v>229</v>
      </c>
      <c r="F67" s="27" t="s">
        <v>229</v>
      </c>
      <c r="G67" s="28" t="s">
        <v>229</v>
      </c>
    </row>
    <row r="68" spans="1:7" ht="13.5" thickBot="1">
      <c r="A68" s="20" t="s">
        <v>5</v>
      </c>
      <c r="B68" s="21">
        <v>1640980</v>
      </c>
      <c r="C68" s="21">
        <v>1647262</v>
      </c>
      <c r="D68" s="22">
        <v>1709914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26" t="s">
        <v>216</v>
      </c>
      <c r="G70" s="126">
        <v>17</v>
      </c>
    </row>
    <row r="71" spans="1:7" ht="12.75" customHeight="1">
      <c r="A71" s="26" t="s">
        <v>217</v>
      </c>
      <c r="G71" s="125"/>
    </row>
    <row r="72" spans="1:7" ht="12.75" customHeight="1"/>
  </sheetData>
  <mergeCells count="1">
    <mergeCell ref="G70:G71"/>
  </mergeCells>
  <phoneticPr fontId="0" type="noConversion"/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178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1522228</v>
      </c>
      <c r="C7" s="18">
        <v>1560813</v>
      </c>
      <c r="D7" s="19">
        <v>1713599</v>
      </c>
      <c r="E7" s="27">
        <v>27.479395796571005</v>
      </c>
      <c r="F7" s="27">
        <v>24.404981088955321</v>
      </c>
      <c r="G7" s="28">
        <v>24.80314949232833</v>
      </c>
    </row>
    <row r="8" spans="1:7">
      <c r="A8" s="17" t="s">
        <v>218</v>
      </c>
      <c r="B8" s="18">
        <v>46506</v>
      </c>
      <c r="C8" s="18">
        <v>56121</v>
      </c>
      <c r="D8" s="19">
        <v>62221</v>
      </c>
      <c r="E8" s="27">
        <v>0.83953046515721108</v>
      </c>
      <c r="F8" s="27">
        <v>0.87751187598595193</v>
      </c>
      <c r="G8" s="28">
        <v>0.90060554689992289</v>
      </c>
    </row>
    <row r="9" spans="1:7">
      <c r="A9" s="17" t="s">
        <v>136</v>
      </c>
      <c r="B9" s="18">
        <v>1141645</v>
      </c>
      <c r="C9" s="18">
        <v>1220111</v>
      </c>
      <c r="D9" s="19">
        <v>1442497</v>
      </c>
      <c r="E9" s="27">
        <v>20.609077493106359</v>
      </c>
      <c r="F9" s="27">
        <v>19.077740819320677</v>
      </c>
      <c r="G9" s="28">
        <v>20.879137262122082</v>
      </c>
    </row>
    <row r="10" spans="1:7">
      <c r="A10" s="17" t="s">
        <v>162</v>
      </c>
      <c r="B10" s="18">
        <v>1083750</v>
      </c>
      <c r="C10" s="18">
        <v>1118566</v>
      </c>
      <c r="D10" s="19">
        <v>1030105</v>
      </c>
      <c r="E10" s="27">
        <v>19.56395178286947</v>
      </c>
      <c r="F10" s="27">
        <v>17.489976106521663</v>
      </c>
      <c r="G10" s="28">
        <v>14.910050897435674</v>
      </c>
    </row>
    <row r="11" spans="1:7">
      <c r="A11" s="17" t="s">
        <v>219</v>
      </c>
      <c r="B11" s="18">
        <v>444038</v>
      </c>
      <c r="C11" s="18">
        <v>490285</v>
      </c>
      <c r="D11" s="19">
        <v>549961</v>
      </c>
      <c r="E11" s="27">
        <v>8.0158136302300296</v>
      </c>
      <c r="F11" s="27">
        <v>7.6661305058315508</v>
      </c>
      <c r="G11" s="28">
        <v>7.9603016212955193</v>
      </c>
    </row>
    <row r="12" spans="1:7">
      <c r="A12" s="17" t="s">
        <v>220</v>
      </c>
      <c r="B12" s="18">
        <v>33187</v>
      </c>
      <c r="C12" s="18">
        <v>35951</v>
      </c>
      <c r="D12" s="19">
        <v>45038</v>
      </c>
      <c r="E12" s="27">
        <v>0.59909468772142016</v>
      </c>
      <c r="F12" s="27">
        <v>0.56213234713513582</v>
      </c>
      <c r="G12" s="28">
        <v>0.65189361503798926</v>
      </c>
    </row>
    <row r="13" spans="1:7">
      <c r="A13" s="17" t="s">
        <v>221</v>
      </c>
      <c r="B13" s="18">
        <v>108915</v>
      </c>
      <c r="C13" s="18">
        <v>271561</v>
      </c>
      <c r="D13" s="19">
        <v>308712</v>
      </c>
      <c r="E13" s="27">
        <v>1.9661433065109373</v>
      </c>
      <c r="F13" s="27">
        <v>4.246146764216979</v>
      </c>
      <c r="G13" s="28">
        <v>4.468390729730622</v>
      </c>
    </row>
    <row r="14" spans="1:7">
      <c r="A14" s="17" t="s">
        <v>222</v>
      </c>
      <c r="B14" s="18">
        <v>435076</v>
      </c>
      <c r="C14" s="18">
        <v>468799</v>
      </c>
      <c r="D14" s="19">
        <v>497026</v>
      </c>
      <c r="E14" s="27">
        <v>7.8540308058903969</v>
      </c>
      <c r="F14" s="27">
        <v>7.3301739090596794</v>
      </c>
      <c r="G14" s="28">
        <v>7.1941044430896497</v>
      </c>
    </row>
    <row r="15" spans="1:7">
      <c r="A15" s="17" t="s">
        <v>223</v>
      </c>
      <c r="B15" s="18">
        <v>59601</v>
      </c>
      <c r="C15" s="18">
        <v>63400</v>
      </c>
      <c r="D15" s="19">
        <v>62906</v>
      </c>
      <c r="E15" s="27">
        <v>1.0759225745889764</v>
      </c>
      <c r="F15" s="27">
        <v>0.99132682841555486</v>
      </c>
      <c r="G15" s="28">
        <v>0.9105204437936798</v>
      </c>
    </row>
    <row r="16" spans="1:7">
      <c r="A16" s="17" t="s">
        <v>224</v>
      </c>
      <c r="B16" s="18">
        <v>244776</v>
      </c>
      <c r="C16" s="18">
        <v>279225</v>
      </c>
      <c r="D16" s="19">
        <v>331810</v>
      </c>
      <c r="E16" s="27">
        <v>4.4187182113989918</v>
      </c>
      <c r="F16" s="27">
        <v>4.3659816035383798</v>
      </c>
      <c r="G16" s="28">
        <v>4.8027181581276972</v>
      </c>
    </row>
    <row r="17" spans="1:7">
      <c r="A17" s="17" t="s">
        <v>225</v>
      </c>
      <c r="B17" s="18">
        <v>131794</v>
      </c>
      <c r="C17" s="18">
        <v>142370</v>
      </c>
      <c r="D17" s="19">
        <v>166165</v>
      </c>
      <c r="E17" s="27">
        <v>2.3791570576899645</v>
      </c>
      <c r="F17" s="27">
        <v>2.226107264377327</v>
      </c>
      <c r="G17" s="28">
        <v>2.4051223975928657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33022</v>
      </c>
      <c r="C19" s="18">
        <v>31248</v>
      </c>
      <c r="D19" s="19">
        <v>25350</v>
      </c>
      <c r="E19" s="27">
        <v>0.59611609298631196</v>
      </c>
      <c r="F19" s="27">
        <v>0.48859591063610813</v>
      </c>
      <c r="G19" s="28">
        <v>0.36692355657917819</v>
      </c>
    </row>
    <row r="20" spans="1:7">
      <c r="A20" s="17" t="s">
        <v>228</v>
      </c>
      <c r="B20" s="18">
        <v>0</v>
      </c>
      <c r="C20" s="18">
        <v>347474</v>
      </c>
      <c r="D20" s="19">
        <v>314171</v>
      </c>
      <c r="E20" s="27" t="s">
        <v>229</v>
      </c>
      <c r="F20" s="27">
        <v>5.433127734650891</v>
      </c>
      <c r="G20" s="28">
        <v>4.5474059445379487</v>
      </c>
    </row>
    <row r="21" spans="1:7">
      <c r="A21" s="17" t="s">
        <v>230</v>
      </c>
      <c r="B21" s="18">
        <v>0</v>
      </c>
      <c r="C21" s="18">
        <v>0</v>
      </c>
      <c r="D21" s="19">
        <v>7270</v>
      </c>
      <c r="E21" s="27" t="s">
        <v>229</v>
      </c>
      <c r="F21" s="27" t="s">
        <v>229</v>
      </c>
      <c r="G21" s="28">
        <v>0.10522817579213513</v>
      </c>
    </row>
    <row r="22" spans="1:7">
      <c r="A22" s="17" t="s">
        <v>231</v>
      </c>
      <c r="B22" s="18">
        <v>0</v>
      </c>
      <c r="C22" s="18">
        <v>0</v>
      </c>
      <c r="D22" s="19">
        <v>3391</v>
      </c>
      <c r="E22" s="27" t="s">
        <v>229</v>
      </c>
      <c r="F22" s="27" t="s">
        <v>229</v>
      </c>
      <c r="G22" s="28">
        <v>4.9082358199605255E-2</v>
      </c>
    </row>
    <row r="23" spans="1:7">
      <c r="A23" s="17" t="s">
        <v>232</v>
      </c>
      <c r="B23" s="18">
        <v>66000</v>
      </c>
      <c r="C23" s="18">
        <v>73780</v>
      </c>
      <c r="D23" s="19">
        <v>82065</v>
      </c>
      <c r="E23" s="27">
        <v>1.1914378940432617</v>
      </c>
      <c r="F23" s="27">
        <v>1.1536292334463665</v>
      </c>
      <c r="G23" s="28">
        <v>1.1878335964761444</v>
      </c>
    </row>
    <row r="24" spans="1:7">
      <c r="A24" s="17" t="s">
        <v>233</v>
      </c>
      <c r="B24" s="18">
        <v>49865</v>
      </c>
      <c r="C24" s="18">
        <v>53385</v>
      </c>
      <c r="D24" s="19">
        <v>0</v>
      </c>
      <c r="E24" s="27">
        <v>0.90016743312829173</v>
      </c>
      <c r="F24" s="27">
        <v>0.83473158887956456</v>
      </c>
      <c r="G24" s="28" t="s">
        <v>229</v>
      </c>
    </row>
    <row r="25" spans="1:7">
      <c r="A25" s="17" t="s">
        <v>234</v>
      </c>
      <c r="B25" s="18">
        <v>7760</v>
      </c>
      <c r="C25" s="18">
        <v>5832</v>
      </c>
      <c r="D25" s="19">
        <v>9269</v>
      </c>
      <c r="E25" s="27">
        <v>0.1400842129966017</v>
      </c>
      <c r="F25" s="27">
        <v>9.1189559358351976E-2</v>
      </c>
      <c r="G25" s="28">
        <v>0.13416230555946362</v>
      </c>
    </row>
    <row r="26" spans="1:7">
      <c r="A26" s="17" t="s">
        <v>235</v>
      </c>
      <c r="B26" s="18">
        <v>101942</v>
      </c>
      <c r="C26" s="18">
        <v>121960</v>
      </c>
      <c r="D26" s="19">
        <v>140790</v>
      </c>
      <c r="E26" s="27">
        <v>1.8402660877963364</v>
      </c>
      <c r="F26" s="27">
        <v>1.9069750787627928</v>
      </c>
      <c r="G26" s="28">
        <v>2.0378369834628205</v>
      </c>
    </row>
    <row r="27" spans="1:7">
      <c r="A27" s="17" t="s">
        <v>236</v>
      </c>
      <c r="B27" s="18">
        <v>22723</v>
      </c>
      <c r="C27" s="18">
        <v>29981</v>
      </c>
      <c r="D27" s="19">
        <v>42695</v>
      </c>
      <c r="E27" s="27">
        <v>0.41019762524765208</v>
      </c>
      <c r="F27" s="27">
        <v>0.4687850101376459</v>
      </c>
      <c r="G27" s="28">
        <v>0.61798032537073033</v>
      </c>
    </row>
    <row r="28" spans="1:7">
      <c r="A28" s="17" t="s">
        <v>237</v>
      </c>
      <c r="B28" s="18">
        <v>6697</v>
      </c>
      <c r="C28" s="18">
        <v>24607</v>
      </c>
      <c r="D28" s="19">
        <v>24564</v>
      </c>
      <c r="E28" s="27">
        <v>0.12089484206678371</v>
      </c>
      <c r="F28" s="27">
        <v>0.3847567707700561</v>
      </c>
      <c r="G28" s="28">
        <v>0.35554675517991846</v>
      </c>
    </row>
    <row r="29" spans="1:7">
      <c r="A29" s="17" t="s">
        <v>238</v>
      </c>
      <c r="B29" s="18">
        <v>0</v>
      </c>
      <c r="C29" s="18">
        <v>0</v>
      </c>
      <c r="D29" s="19">
        <v>3422</v>
      </c>
      <c r="E29" s="27" t="s">
        <v>229</v>
      </c>
      <c r="F29" s="27" t="s">
        <v>229</v>
      </c>
      <c r="G29" s="28">
        <v>4.9531061562680383E-2</v>
      </c>
    </row>
    <row r="30" spans="1:7">
      <c r="A30" s="17" t="s">
        <v>239</v>
      </c>
      <c r="B30" s="18">
        <v>0</v>
      </c>
      <c r="C30" s="18">
        <v>0</v>
      </c>
      <c r="D30" s="19">
        <v>623</v>
      </c>
      <c r="E30" s="27" t="s">
        <v>229</v>
      </c>
      <c r="F30" s="27" t="s">
        <v>229</v>
      </c>
      <c r="G30" s="28">
        <v>9.0174901676066278E-3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27" t="s">
        <v>229</v>
      </c>
      <c r="F32" s="27" t="s">
        <v>229</v>
      </c>
      <c r="G32" s="28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45146</v>
      </c>
      <c r="E33" s="27" t="s">
        <v>229</v>
      </c>
      <c r="F33" s="27" t="s">
        <v>229</v>
      </c>
      <c r="G33" s="28">
        <v>0.65345683965773482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27" t="s">
        <v>229</v>
      </c>
      <c r="F34" s="27" t="s">
        <v>229</v>
      </c>
      <c r="G34" s="28" t="s">
        <v>229</v>
      </c>
    </row>
    <row r="35" spans="1:7" ht="13.5" thickBot="1">
      <c r="A35" s="20" t="s">
        <v>5</v>
      </c>
      <c r="B35" s="21">
        <v>5539525</v>
      </c>
      <c r="C35" s="21">
        <v>6395469</v>
      </c>
      <c r="D35" s="22">
        <v>6908796</v>
      </c>
      <c r="E35" s="23">
        <v>100</v>
      </c>
      <c r="F35" s="23">
        <v>100</v>
      </c>
      <c r="G35" s="54">
        <v>100</v>
      </c>
    </row>
    <row r="61" spans="1:7">
      <c r="A61" s="47"/>
      <c r="B61" s="57"/>
      <c r="C61" s="57"/>
      <c r="D61" s="57"/>
      <c r="E61" s="58"/>
      <c r="F61" s="60"/>
      <c r="G61" s="59"/>
    </row>
    <row r="62" spans="1:7">
      <c r="A62" s="47"/>
      <c r="B62" s="57"/>
      <c r="C62" s="57"/>
      <c r="D62" s="57"/>
      <c r="E62" s="58"/>
      <c r="F62" s="60"/>
      <c r="G62" s="59"/>
    </row>
    <row r="63" spans="1:7">
      <c r="A63" s="47"/>
      <c r="B63" s="57"/>
      <c r="C63" s="57"/>
      <c r="D63" s="57"/>
      <c r="E63" s="58"/>
      <c r="F63" s="60"/>
      <c r="G63" s="59"/>
    </row>
    <row r="64" spans="1:7">
      <c r="A64" s="47"/>
      <c r="B64" s="57"/>
      <c r="C64" s="57"/>
      <c r="D64" s="57"/>
      <c r="E64" s="58"/>
      <c r="F64" s="60"/>
      <c r="G64" s="59"/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133">
        <v>18</v>
      </c>
      <c r="G66" s="25" t="s">
        <v>216</v>
      </c>
    </row>
    <row r="67" spans="1:7" ht="12.75" customHeight="1">
      <c r="A67" s="128"/>
      <c r="G67" s="25" t="s">
        <v>217</v>
      </c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1">
    <mergeCell ref="A66:A67"/>
  </mergeCells>
  <phoneticPr fontId="0" type="noConversion"/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76"/>
      <c r="B3" s="3"/>
      <c r="C3" s="3"/>
      <c r="D3" s="3"/>
      <c r="E3" s="3"/>
      <c r="F3" s="3"/>
    </row>
    <row r="4" spans="1:7" ht="16.5" thickBot="1">
      <c r="A4" s="5" t="s">
        <v>179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449305</v>
      </c>
      <c r="C7" s="18">
        <v>472889</v>
      </c>
      <c r="D7" s="19">
        <v>539433</v>
      </c>
      <c r="E7" s="27">
        <v>35.625734926231843</v>
      </c>
      <c r="F7" s="27">
        <v>30.989890861144495</v>
      </c>
      <c r="G7" s="28">
        <v>33.947570134510748</v>
      </c>
    </row>
    <row r="8" spans="1:7">
      <c r="A8" s="17" t="s">
        <v>218</v>
      </c>
      <c r="B8" s="18">
        <v>0</v>
      </c>
      <c r="C8" s="18">
        <v>0</v>
      </c>
      <c r="D8" s="19">
        <v>0</v>
      </c>
      <c r="E8" s="27" t="s">
        <v>229</v>
      </c>
      <c r="F8" s="27" t="s">
        <v>229</v>
      </c>
      <c r="G8" s="28" t="s">
        <v>229</v>
      </c>
    </row>
    <row r="9" spans="1:7">
      <c r="A9" s="17" t="s">
        <v>136</v>
      </c>
      <c r="B9" s="18">
        <v>329513</v>
      </c>
      <c r="C9" s="18">
        <v>346061</v>
      </c>
      <c r="D9" s="19">
        <v>374132</v>
      </c>
      <c r="E9" s="27">
        <v>26.127336203130241</v>
      </c>
      <c r="F9" s="27">
        <v>22.678456511567251</v>
      </c>
      <c r="G9" s="28">
        <v>23.544856005407112</v>
      </c>
    </row>
    <row r="10" spans="1:7">
      <c r="A10" s="17" t="s">
        <v>162</v>
      </c>
      <c r="B10" s="18">
        <v>259880</v>
      </c>
      <c r="C10" s="18">
        <v>272090</v>
      </c>
      <c r="D10" s="19">
        <v>285300</v>
      </c>
      <c r="E10" s="27">
        <v>20.606082711363396</v>
      </c>
      <c r="F10" s="27">
        <v>17.830906205068857</v>
      </c>
      <c r="G10" s="28">
        <v>17.954485097085119</v>
      </c>
    </row>
    <row r="11" spans="1:7">
      <c r="A11" s="17" t="s">
        <v>219</v>
      </c>
      <c r="B11" s="18">
        <v>20212</v>
      </c>
      <c r="C11" s="18">
        <v>26299</v>
      </c>
      <c r="D11" s="19">
        <v>30599</v>
      </c>
      <c r="E11" s="27">
        <v>1.6026248413193664</v>
      </c>
      <c r="F11" s="27">
        <v>1.7234554826972908</v>
      </c>
      <c r="G11" s="28">
        <v>1.9256547125331493</v>
      </c>
    </row>
    <row r="12" spans="1:7">
      <c r="A12" s="17" t="s">
        <v>220</v>
      </c>
      <c r="B12" s="18">
        <v>0</v>
      </c>
      <c r="C12" s="18">
        <v>0</v>
      </c>
      <c r="D12" s="19">
        <v>0</v>
      </c>
      <c r="E12" s="27" t="s">
        <v>229</v>
      </c>
      <c r="F12" s="27" t="s">
        <v>229</v>
      </c>
      <c r="G12" s="28" t="s">
        <v>229</v>
      </c>
    </row>
    <row r="13" spans="1:7">
      <c r="A13" s="17" t="s">
        <v>221</v>
      </c>
      <c r="B13" s="18">
        <v>39949</v>
      </c>
      <c r="C13" s="18">
        <v>38382</v>
      </c>
      <c r="D13" s="19">
        <v>39966</v>
      </c>
      <c r="E13" s="27">
        <v>3.1675865716340477</v>
      </c>
      <c r="F13" s="27">
        <v>2.5152921531954604</v>
      </c>
      <c r="G13" s="28">
        <v>2.5151382803719025</v>
      </c>
    </row>
    <row r="14" spans="1:7">
      <c r="A14" s="17" t="s">
        <v>222</v>
      </c>
      <c r="B14" s="18">
        <v>34368</v>
      </c>
      <c r="C14" s="18">
        <v>39896</v>
      </c>
      <c r="D14" s="19">
        <v>47229</v>
      </c>
      <c r="E14" s="27">
        <v>2.7250648400189981</v>
      </c>
      <c r="F14" s="27">
        <v>2.6145092945621928</v>
      </c>
      <c r="G14" s="28">
        <v>2.9722130271652052</v>
      </c>
    </row>
    <row r="15" spans="1:7">
      <c r="A15" s="17" t="s">
        <v>223</v>
      </c>
      <c r="B15" s="18">
        <v>45186</v>
      </c>
      <c r="C15" s="18">
        <v>45397</v>
      </c>
      <c r="D15" s="19">
        <v>42139</v>
      </c>
      <c r="E15" s="27">
        <v>3.5828322818057043</v>
      </c>
      <c r="F15" s="27">
        <v>2.9750069792771172</v>
      </c>
      <c r="G15" s="28">
        <v>2.6518894059098135</v>
      </c>
    </row>
    <row r="16" spans="1:7">
      <c r="A16" s="17" t="s">
        <v>224</v>
      </c>
      <c r="B16" s="18">
        <v>2280</v>
      </c>
      <c r="C16" s="18">
        <v>2896</v>
      </c>
      <c r="D16" s="19">
        <v>3332</v>
      </c>
      <c r="E16" s="27">
        <v>0.18078293282248939</v>
      </c>
      <c r="F16" s="27">
        <v>0.18978391109515017</v>
      </c>
      <c r="G16" s="28">
        <v>0.20968925462140769</v>
      </c>
    </row>
    <row r="17" spans="1:7">
      <c r="A17" s="17" t="s">
        <v>225</v>
      </c>
      <c r="B17" s="18">
        <v>6358</v>
      </c>
      <c r="C17" s="18">
        <v>7458</v>
      </c>
      <c r="D17" s="19">
        <v>7806</v>
      </c>
      <c r="E17" s="27">
        <v>0.5041306521427138</v>
      </c>
      <c r="F17" s="27">
        <v>0.48874599756478931</v>
      </c>
      <c r="G17" s="28">
        <v>0.49124679519048869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27" t="s">
        <v>229</v>
      </c>
      <c r="F18" s="27" t="s">
        <v>229</v>
      </c>
      <c r="G18" s="28" t="s">
        <v>229</v>
      </c>
    </row>
    <row r="19" spans="1:7">
      <c r="A19" s="17" t="s">
        <v>227</v>
      </c>
      <c r="B19" s="18">
        <v>21717</v>
      </c>
      <c r="C19" s="18">
        <v>14677</v>
      </c>
      <c r="D19" s="19">
        <v>7301</v>
      </c>
      <c r="E19" s="27">
        <v>1.7219574351342115</v>
      </c>
      <c r="F19" s="27">
        <v>0.96182957981475103</v>
      </c>
      <c r="G19" s="28">
        <v>0.4594661608616139</v>
      </c>
    </row>
    <row r="20" spans="1:7">
      <c r="A20" s="17" t="s">
        <v>228</v>
      </c>
      <c r="B20" s="18">
        <v>0</v>
      </c>
      <c r="C20" s="18">
        <v>204640</v>
      </c>
      <c r="D20" s="19">
        <v>157345</v>
      </c>
      <c r="E20" s="27" t="s">
        <v>229</v>
      </c>
      <c r="F20" s="27">
        <v>13.410697364126909</v>
      </c>
      <c r="G20" s="28">
        <v>9.9020275415382333</v>
      </c>
    </row>
    <row r="21" spans="1:7">
      <c r="A21" s="17" t="s">
        <v>230</v>
      </c>
      <c r="B21" s="18">
        <v>0</v>
      </c>
      <c r="C21" s="18">
        <v>0</v>
      </c>
      <c r="D21" s="19">
        <v>4770</v>
      </c>
      <c r="E21" s="27" t="s">
        <v>229</v>
      </c>
      <c r="F21" s="27" t="s">
        <v>229</v>
      </c>
      <c r="G21" s="28">
        <v>0.30018539752224332</v>
      </c>
    </row>
    <row r="22" spans="1:7">
      <c r="A22" s="17" t="s">
        <v>231</v>
      </c>
      <c r="B22" s="18">
        <v>0</v>
      </c>
      <c r="C22" s="18">
        <v>0</v>
      </c>
      <c r="D22" s="19">
        <v>2556</v>
      </c>
      <c r="E22" s="27" t="s">
        <v>229</v>
      </c>
      <c r="F22" s="27" t="s">
        <v>229</v>
      </c>
      <c r="G22" s="28">
        <v>0.16085406206852282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27" t="s">
        <v>229</v>
      </c>
      <c r="F23" s="27" t="s">
        <v>229</v>
      </c>
      <c r="G23" s="28" t="s">
        <v>229</v>
      </c>
    </row>
    <row r="24" spans="1:7">
      <c r="A24" s="17" t="s">
        <v>233</v>
      </c>
      <c r="B24" s="18">
        <v>33655</v>
      </c>
      <c r="C24" s="18">
        <v>35758</v>
      </c>
      <c r="D24" s="19">
        <v>0</v>
      </c>
      <c r="E24" s="27">
        <v>2.6685305281319653</v>
      </c>
      <c r="F24" s="27">
        <v>2.3433332503247164</v>
      </c>
      <c r="G24" s="28" t="s">
        <v>229</v>
      </c>
    </row>
    <row r="25" spans="1:7">
      <c r="A25" s="17" t="s">
        <v>234</v>
      </c>
      <c r="B25" s="18">
        <v>7760</v>
      </c>
      <c r="C25" s="18">
        <v>0</v>
      </c>
      <c r="D25" s="19">
        <v>0</v>
      </c>
      <c r="E25" s="27">
        <v>0.61529629767654281</v>
      </c>
      <c r="F25" s="27" t="s">
        <v>229</v>
      </c>
      <c r="G25" s="28" t="s">
        <v>229</v>
      </c>
    </row>
    <row r="26" spans="1:7">
      <c r="A26" s="17" t="s">
        <v>235</v>
      </c>
      <c r="B26" s="18">
        <v>7487</v>
      </c>
      <c r="C26" s="18">
        <v>9390</v>
      </c>
      <c r="D26" s="19">
        <v>11544</v>
      </c>
      <c r="E26" s="27">
        <v>0.5936499201938501</v>
      </c>
      <c r="F26" s="27">
        <v>0.61535598245285217</v>
      </c>
      <c r="G26" s="28">
        <v>0.7264864211733284</v>
      </c>
    </row>
    <row r="27" spans="1:7">
      <c r="A27" s="17" t="s">
        <v>236</v>
      </c>
      <c r="B27" s="18">
        <v>810</v>
      </c>
      <c r="C27" s="18">
        <v>712</v>
      </c>
      <c r="D27" s="19">
        <v>11185</v>
      </c>
      <c r="E27" s="27">
        <v>6.4225515607989656E-2</v>
      </c>
      <c r="F27" s="27">
        <v>4.6659580352122552E-2</v>
      </c>
      <c r="G27" s="28">
        <v>0.70389385142270255</v>
      </c>
    </row>
    <row r="28" spans="1:7">
      <c r="A28" s="17" t="s">
        <v>237</v>
      </c>
      <c r="B28" s="18">
        <v>2701</v>
      </c>
      <c r="C28" s="18">
        <v>9401</v>
      </c>
      <c r="D28" s="19">
        <v>14293</v>
      </c>
      <c r="E28" s="27">
        <v>0.21416434278664204</v>
      </c>
      <c r="F28" s="27">
        <v>0.61607684675604513</v>
      </c>
      <c r="G28" s="28">
        <v>0.89948634943090633</v>
      </c>
    </row>
    <row r="29" spans="1:7">
      <c r="A29" s="17" t="s">
        <v>238</v>
      </c>
      <c r="B29" s="18">
        <v>0</v>
      </c>
      <c r="C29" s="18">
        <v>0</v>
      </c>
      <c r="D29" s="19">
        <v>2012</v>
      </c>
      <c r="E29" s="27" t="s">
        <v>229</v>
      </c>
      <c r="F29" s="27" t="s">
        <v>229</v>
      </c>
      <c r="G29" s="28">
        <v>0.12661908172217054</v>
      </c>
    </row>
    <row r="30" spans="1:7">
      <c r="A30" s="17" t="s">
        <v>239</v>
      </c>
      <c r="B30" s="18">
        <v>0</v>
      </c>
      <c r="C30" s="18">
        <v>0</v>
      </c>
      <c r="D30" s="19">
        <v>0</v>
      </c>
      <c r="E30" s="27" t="s">
        <v>229</v>
      </c>
      <c r="F30" s="27" t="s">
        <v>229</v>
      </c>
      <c r="G30" s="28" t="s">
        <v>229</v>
      </c>
    </row>
    <row r="31" spans="1:7">
      <c r="A31" s="17" t="s">
        <v>240</v>
      </c>
      <c r="B31" s="18">
        <v>0</v>
      </c>
      <c r="C31" s="18">
        <v>0</v>
      </c>
      <c r="D31" s="19">
        <v>0</v>
      </c>
      <c r="E31" s="27" t="s">
        <v>229</v>
      </c>
      <c r="F31" s="27" t="s">
        <v>229</v>
      </c>
      <c r="G31" s="28" t="s">
        <v>229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27" t="s">
        <v>229</v>
      </c>
      <c r="F32" s="27" t="s">
        <v>229</v>
      </c>
      <c r="G32" s="28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8076</v>
      </c>
      <c r="E33" s="27" t="s">
        <v>229</v>
      </c>
      <c r="F33" s="27" t="s">
        <v>229</v>
      </c>
      <c r="G33" s="28">
        <v>0.50823842146533271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27" t="s">
        <v>229</v>
      </c>
      <c r="F34" s="27" t="s">
        <v>229</v>
      </c>
      <c r="G34" s="28" t="s">
        <v>229</v>
      </c>
    </row>
    <row r="35" spans="1:7" ht="13.5" thickBot="1">
      <c r="A35" s="20" t="s">
        <v>5</v>
      </c>
      <c r="B35" s="21">
        <v>1261181</v>
      </c>
      <c r="C35" s="21">
        <v>1525946</v>
      </c>
      <c r="D35" s="22">
        <v>1589018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180</v>
      </c>
      <c r="B37" s="5"/>
      <c r="C37" s="6"/>
      <c r="D37" s="6"/>
      <c r="E37" s="6"/>
      <c r="F37" s="6"/>
    </row>
    <row r="38" spans="1:7">
      <c r="A38" s="7"/>
      <c r="B38" s="103"/>
      <c r="C38" s="45" t="s">
        <v>37</v>
      </c>
      <c r="D38" s="104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49267</v>
      </c>
      <c r="C40" s="18">
        <v>59307</v>
      </c>
      <c r="D40" s="19">
        <v>74791</v>
      </c>
      <c r="E40" s="27">
        <v>42.810715930518505</v>
      </c>
      <c r="F40" s="27">
        <v>44.698939561806135</v>
      </c>
      <c r="G40" s="28">
        <v>50.249936172214085</v>
      </c>
    </row>
    <row r="41" spans="1:7">
      <c r="A41" s="17" t="s">
        <v>218</v>
      </c>
      <c r="B41" s="18">
        <v>0</v>
      </c>
      <c r="C41" s="18">
        <v>0</v>
      </c>
      <c r="D41" s="19">
        <v>0</v>
      </c>
      <c r="E41" s="27" t="s">
        <v>229</v>
      </c>
      <c r="F41" s="27" t="s">
        <v>229</v>
      </c>
      <c r="G41" s="28" t="s">
        <v>229</v>
      </c>
    </row>
    <row r="42" spans="1:7">
      <c r="A42" s="17" t="s">
        <v>136</v>
      </c>
      <c r="B42" s="18">
        <v>38441</v>
      </c>
      <c r="C42" s="18">
        <v>37429</v>
      </c>
      <c r="D42" s="19">
        <v>37042</v>
      </c>
      <c r="E42" s="27">
        <v>33.40342888921716</v>
      </c>
      <c r="F42" s="27">
        <v>28.209766281532396</v>
      </c>
      <c r="G42" s="28">
        <v>24.887461535360593</v>
      </c>
    </row>
    <row r="43" spans="1:7">
      <c r="A43" s="17" t="s">
        <v>162</v>
      </c>
      <c r="B43" s="18">
        <v>10351</v>
      </c>
      <c r="C43" s="18">
        <v>11746</v>
      </c>
      <c r="D43" s="19">
        <v>12245</v>
      </c>
      <c r="E43" s="27">
        <v>8.9945342845474059</v>
      </c>
      <c r="F43" s="27">
        <v>8.8528123845916138</v>
      </c>
      <c r="G43" s="28">
        <v>8.2270656687136352</v>
      </c>
    </row>
    <row r="44" spans="1:7">
      <c r="A44" s="17" t="s">
        <v>219</v>
      </c>
      <c r="B44" s="18">
        <v>3286</v>
      </c>
      <c r="C44" s="18">
        <v>3990</v>
      </c>
      <c r="D44" s="19">
        <v>4650</v>
      </c>
      <c r="E44" s="27">
        <v>2.855380123565141</v>
      </c>
      <c r="F44" s="27">
        <v>3.0072127885680691</v>
      </c>
      <c r="G44" s="28">
        <v>3.1242021526760637</v>
      </c>
    </row>
    <row r="45" spans="1:7">
      <c r="A45" s="17" t="s">
        <v>220</v>
      </c>
      <c r="B45" s="18">
        <v>0</v>
      </c>
      <c r="C45" s="18">
        <v>0</v>
      </c>
      <c r="D45" s="19">
        <v>0</v>
      </c>
      <c r="E45" s="27" t="s">
        <v>229</v>
      </c>
      <c r="F45" s="27" t="s">
        <v>229</v>
      </c>
      <c r="G45" s="28" t="s">
        <v>229</v>
      </c>
    </row>
    <row r="46" spans="1:7">
      <c r="A46" s="17" t="s">
        <v>221</v>
      </c>
      <c r="B46" s="18">
        <v>1284</v>
      </c>
      <c r="C46" s="18">
        <v>1412</v>
      </c>
      <c r="D46" s="19">
        <v>1873</v>
      </c>
      <c r="E46" s="27">
        <v>1.1157358729938043</v>
      </c>
      <c r="F46" s="27">
        <v>1.0642066309418832</v>
      </c>
      <c r="G46" s="28">
        <v>1.258415189669305</v>
      </c>
    </row>
    <row r="47" spans="1:7">
      <c r="A47" s="17" t="s">
        <v>222</v>
      </c>
      <c r="B47" s="18">
        <v>1565</v>
      </c>
      <c r="C47" s="18">
        <v>1576</v>
      </c>
      <c r="D47" s="19">
        <v>1690</v>
      </c>
      <c r="E47" s="27">
        <v>1.3599117143577133</v>
      </c>
      <c r="F47" s="27">
        <v>1.1878113671136032</v>
      </c>
      <c r="G47" s="28">
        <v>1.1354627178543113</v>
      </c>
    </row>
    <row r="48" spans="1:7">
      <c r="A48" s="17" t="s">
        <v>223</v>
      </c>
      <c r="B48" s="18">
        <v>3250</v>
      </c>
      <c r="C48" s="18">
        <v>3279</v>
      </c>
      <c r="D48" s="19">
        <v>3365</v>
      </c>
      <c r="E48" s="27">
        <v>2.8240978093690532</v>
      </c>
      <c r="F48" s="27">
        <v>2.4713410360187216</v>
      </c>
      <c r="G48" s="28">
        <v>2.2608473642483773</v>
      </c>
    </row>
    <row r="49" spans="1:7">
      <c r="A49" s="17" t="s">
        <v>224</v>
      </c>
      <c r="B49" s="18">
        <v>1056</v>
      </c>
      <c r="C49" s="18">
        <v>975</v>
      </c>
      <c r="D49" s="19">
        <v>987</v>
      </c>
      <c r="E49" s="27">
        <v>0.91761454975191392</v>
      </c>
      <c r="F49" s="27">
        <v>0.73484523028918991</v>
      </c>
      <c r="G49" s="28">
        <v>0.66313710208414522</v>
      </c>
    </row>
    <row r="50" spans="1:7">
      <c r="A50" s="17" t="s">
        <v>225</v>
      </c>
      <c r="B50" s="18">
        <v>1971</v>
      </c>
      <c r="C50" s="18">
        <v>2111</v>
      </c>
      <c r="D50" s="19">
        <v>2160</v>
      </c>
      <c r="E50" s="27">
        <v>1.7127067022358164</v>
      </c>
      <c r="F50" s="27">
        <v>1.5910341345030563</v>
      </c>
      <c r="G50" s="28">
        <v>1.4512422902753328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27" t="s">
        <v>229</v>
      </c>
      <c r="F51" s="27" t="s">
        <v>229</v>
      </c>
      <c r="G51" s="28" t="s">
        <v>229</v>
      </c>
    </row>
    <row r="52" spans="1:7">
      <c r="A52" s="17" t="s">
        <v>227</v>
      </c>
      <c r="B52" s="18">
        <v>949</v>
      </c>
      <c r="C52" s="18">
        <v>808</v>
      </c>
      <c r="D52" s="19">
        <v>650</v>
      </c>
      <c r="E52" s="27">
        <v>0.82463656033576349</v>
      </c>
      <c r="F52" s="27">
        <v>0.60897943187042602</v>
      </c>
      <c r="G52" s="28">
        <v>0.43671642994396592</v>
      </c>
    </row>
    <row r="53" spans="1:7">
      <c r="A53" s="17" t="s">
        <v>228</v>
      </c>
      <c r="B53" s="18">
        <v>0</v>
      </c>
      <c r="C53" s="18">
        <v>4325</v>
      </c>
      <c r="D53" s="19">
        <v>1804</v>
      </c>
      <c r="E53" s="27" t="s">
        <v>229</v>
      </c>
      <c r="F53" s="27">
        <v>3.2596980728212781</v>
      </c>
      <c r="G53" s="28">
        <v>1.2120560609521762</v>
      </c>
    </row>
    <row r="54" spans="1:7">
      <c r="A54" s="17" t="s">
        <v>230</v>
      </c>
      <c r="B54" s="18">
        <v>0</v>
      </c>
      <c r="C54" s="18">
        <v>0</v>
      </c>
      <c r="D54" s="19">
        <v>4</v>
      </c>
      <c r="E54" s="27" t="s">
        <v>229</v>
      </c>
      <c r="F54" s="27" t="s">
        <v>229</v>
      </c>
      <c r="G54" s="28">
        <v>2.687485722732098E-3</v>
      </c>
    </row>
    <row r="55" spans="1:7">
      <c r="A55" s="17" t="s">
        <v>231</v>
      </c>
      <c r="B55" s="18">
        <v>0</v>
      </c>
      <c r="C55" s="18">
        <v>0</v>
      </c>
      <c r="D55" s="19">
        <v>683</v>
      </c>
      <c r="E55" s="27" t="s">
        <v>229</v>
      </c>
      <c r="F55" s="27" t="s">
        <v>229</v>
      </c>
      <c r="G55" s="28">
        <v>0.45888818715650576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27" t="s">
        <v>229</v>
      </c>
      <c r="F56" s="27" t="s">
        <v>229</v>
      </c>
      <c r="G56" s="28" t="s">
        <v>229</v>
      </c>
    </row>
    <row r="57" spans="1:7">
      <c r="A57" s="17" t="s">
        <v>233</v>
      </c>
      <c r="B57" s="18">
        <v>1079</v>
      </c>
      <c r="C57" s="18">
        <v>1510</v>
      </c>
      <c r="D57" s="19">
        <v>0</v>
      </c>
      <c r="E57" s="27">
        <v>0.9376004727105256</v>
      </c>
      <c r="F57" s="27">
        <v>1.1380679976786428</v>
      </c>
      <c r="G57" s="28" t="s">
        <v>229</v>
      </c>
    </row>
    <row r="58" spans="1:7">
      <c r="A58" s="17" t="s">
        <v>234</v>
      </c>
      <c r="B58" s="18">
        <v>40</v>
      </c>
      <c r="C58" s="18">
        <v>0</v>
      </c>
      <c r="D58" s="19">
        <v>0</v>
      </c>
      <c r="E58" s="27">
        <v>3.475812688454219E-2</v>
      </c>
      <c r="F58" s="27" t="s">
        <v>229</v>
      </c>
      <c r="G58" s="28" t="s">
        <v>229</v>
      </c>
    </row>
    <row r="59" spans="1:7">
      <c r="A59" s="17" t="s">
        <v>235</v>
      </c>
      <c r="B59" s="18">
        <v>2259</v>
      </c>
      <c r="C59" s="18">
        <v>2806</v>
      </c>
      <c r="D59" s="19">
        <v>3241</v>
      </c>
      <c r="E59" s="27">
        <v>1.9629652158045203</v>
      </c>
      <c r="F59" s="27">
        <v>2.1148468884015044</v>
      </c>
      <c r="G59" s="28">
        <v>2.1775353068436822</v>
      </c>
    </row>
    <row r="60" spans="1:7">
      <c r="A60" s="17" t="s">
        <v>236</v>
      </c>
      <c r="B60" s="18">
        <v>243</v>
      </c>
      <c r="C60" s="18">
        <v>221</v>
      </c>
      <c r="D60" s="19">
        <v>1428</v>
      </c>
      <c r="E60" s="27">
        <v>0.21115562082359382</v>
      </c>
      <c r="F60" s="27">
        <v>0.16656491886554969</v>
      </c>
      <c r="G60" s="28">
        <v>0.95943240301535893</v>
      </c>
    </row>
    <row r="61" spans="1:7">
      <c r="A61" s="17" t="s">
        <v>237</v>
      </c>
      <c r="B61" s="18">
        <v>40</v>
      </c>
      <c r="C61" s="18">
        <v>1186</v>
      </c>
      <c r="D61" s="19">
        <v>2038</v>
      </c>
      <c r="E61" s="27">
        <v>3.475812688454219E-2</v>
      </c>
      <c r="F61" s="27">
        <v>0.89387327499792735</v>
      </c>
      <c r="G61" s="28">
        <v>1.3692739757320038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27" t="s">
        <v>229</v>
      </c>
      <c r="F62" s="27" t="s">
        <v>229</v>
      </c>
      <c r="G62" s="28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0</v>
      </c>
      <c r="E63" s="27" t="s">
        <v>229</v>
      </c>
      <c r="F63" s="27" t="s">
        <v>229</v>
      </c>
      <c r="G63" s="28" t="s">
        <v>229</v>
      </c>
    </row>
    <row r="64" spans="1:7">
      <c r="A64" s="17" t="s">
        <v>240</v>
      </c>
      <c r="B64" s="18">
        <v>0</v>
      </c>
      <c r="C64" s="18">
        <v>0</v>
      </c>
      <c r="D64" s="19">
        <v>0</v>
      </c>
      <c r="E64" s="27" t="s">
        <v>229</v>
      </c>
      <c r="F64" s="27" t="s">
        <v>229</v>
      </c>
      <c r="G64" s="28" t="s">
        <v>229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27" t="s">
        <v>229</v>
      </c>
      <c r="F65" s="27" t="s">
        <v>229</v>
      </c>
      <c r="G65" s="28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187</v>
      </c>
      <c r="E66" s="27" t="s">
        <v>229</v>
      </c>
      <c r="F66" s="27" t="s">
        <v>229</v>
      </c>
      <c r="G66" s="28">
        <v>0.12563995753772558</v>
      </c>
    </row>
    <row r="67" spans="1:7">
      <c r="A67" s="17" t="s">
        <v>243</v>
      </c>
      <c r="B67" s="18">
        <v>0</v>
      </c>
      <c r="C67" s="18">
        <v>0</v>
      </c>
      <c r="D67" s="19">
        <v>0</v>
      </c>
      <c r="E67" s="27" t="s">
        <v>229</v>
      </c>
      <c r="F67" s="27" t="s">
        <v>229</v>
      </c>
      <c r="G67" s="28" t="s">
        <v>229</v>
      </c>
    </row>
    <row r="68" spans="1:7" ht="13.5" thickBot="1">
      <c r="A68" s="20" t="s">
        <v>5</v>
      </c>
      <c r="B68" s="21">
        <v>115081</v>
      </c>
      <c r="C68" s="21">
        <v>132681</v>
      </c>
      <c r="D68" s="22">
        <v>148838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26" t="s">
        <v>216</v>
      </c>
      <c r="G70" s="126">
        <v>19</v>
      </c>
    </row>
    <row r="71" spans="1:7" ht="12.75" customHeight="1">
      <c r="A71" s="26" t="s">
        <v>217</v>
      </c>
      <c r="G71" s="125"/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G70:G71"/>
  </mergeCells>
  <phoneticPr fontId="0" type="noConversion"/>
  <hyperlinks>
    <hyperlink ref="A2" location="Innhold!A39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8" t="s">
        <v>0</v>
      </c>
      <c r="B2" s="3"/>
      <c r="C2" s="3"/>
    </row>
    <row r="3" spans="1:3" ht="6.75" customHeight="1"/>
    <row r="4" spans="1:3" ht="15.75">
      <c r="A4" s="43" t="s">
        <v>64</v>
      </c>
    </row>
    <row r="6" spans="1:3" ht="15.75">
      <c r="A6" s="43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61"/>
    </row>
    <row r="13" spans="1:3" ht="15.75">
      <c r="A13" s="43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61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61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3"/>
      <c r="B41" s="31"/>
      <c r="C41" s="31"/>
    </row>
    <row r="42" spans="1:3" ht="15.75">
      <c r="A42" s="61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62"/>
      <c r="B51" s="62"/>
      <c r="C51" s="62"/>
    </row>
    <row r="52" spans="1:3">
      <c r="A52" s="133">
        <v>20</v>
      </c>
      <c r="C52" s="25" t="str">
        <f>+Innhold!B52</f>
        <v>Finans Norge / Skadestatistikk</v>
      </c>
    </row>
    <row r="53" spans="1:3">
      <c r="A53" s="128"/>
      <c r="C53" s="25" t="str">
        <f>+Innhold!B53</f>
        <v>Premiestatistikk skadeforsikring 4. kvartal 2013</v>
      </c>
    </row>
  </sheetData>
  <mergeCells count="1">
    <mergeCell ref="A52:A53"/>
  </mergeCells>
  <phoneticPr fontId="0" type="noConversion"/>
  <hyperlinks>
    <hyperlink ref="A2" location="Innhold!A42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RowColHeaders="0" tabSelected="1" topLeftCell="A4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9</v>
      </c>
      <c r="E4" s="30"/>
      <c r="F4" s="30"/>
      <c r="G4" s="30"/>
      <c r="H4" s="30"/>
    </row>
    <row r="5" spans="1:8" ht="15.75">
      <c r="B5" s="42"/>
      <c r="C5" s="30"/>
      <c r="D5" s="30"/>
      <c r="E5" s="30"/>
      <c r="F5" s="30"/>
      <c r="G5" s="30"/>
      <c r="H5" s="30"/>
    </row>
    <row r="6" spans="1:8" ht="15.75">
      <c r="B6" s="42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7" t="s">
        <v>106</v>
      </c>
      <c r="B9" s="31" t="s">
        <v>101</v>
      </c>
      <c r="C9" s="31"/>
      <c r="D9" s="31"/>
      <c r="E9" s="31"/>
      <c r="F9" s="31"/>
      <c r="G9" s="31"/>
      <c r="H9" s="29">
        <v>3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7" t="s">
        <v>107</v>
      </c>
      <c r="B11" s="31" t="s">
        <v>59</v>
      </c>
      <c r="C11" s="31"/>
      <c r="D11" s="31"/>
      <c r="E11" s="31"/>
      <c r="F11" s="31"/>
      <c r="G11" s="31"/>
      <c r="H11" s="29"/>
    </row>
    <row r="12" spans="1:8" ht="15.75">
      <c r="B12" s="31" t="s">
        <v>10</v>
      </c>
      <c r="C12" s="31"/>
      <c r="D12" s="31"/>
      <c r="E12" s="31"/>
      <c r="F12" s="31"/>
      <c r="G12" s="31"/>
      <c r="H12" s="29">
        <v>4</v>
      </c>
    </row>
    <row r="13" spans="1:8" ht="15.75">
      <c r="B13" s="31" t="s">
        <v>11</v>
      </c>
      <c r="C13" s="31"/>
      <c r="D13" s="31"/>
      <c r="E13" s="31"/>
      <c r="F13" s="31"/>
      <c r="G13" s="31"/>
      <c r="H13" s="29">
        <v>4</v>
      </c>
    </row>
    <row r="14" spans="1:8" ht="15.75">
      <c r="B14" s="31" t="s">
        <v>12</v>
      </c>
      <c r="C14" s="31"/>
      <c r="D14" s="31"/>
      <c r="E14" s="31"/>
      <c r="F14" s="31"/>
      <c r="G14" s="31"/>
      <c r="H14" s="29">
        <v>5</v>
      </c>
    </row>
    <row r="15" spans="1:8" ht="15.75">
      <c r="B15" s="31" t="s">
        <v>13</v>
      </c>
      <c r="C15" s="31"/>
      <c r="D15" s="31"/>
      <c r="E15" s="31"/>
      <c r="F15" s="31"/>
      <c r="G15" s="31"/>
      <c r="H15" s="29">
        <v>5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60</v>
      </c>
      <c r="C17" s="31"/>
      <c r="D17" s="31"/>
      <c r="E17" s="31"/>
      <c r="F17" s="31"/>
      <c r="G17" s="31"/>
      <c r="H17" s="29"/>
    </row>
    <row r="18" spans="1:8" ht="15.75">
      <c r="B18" s="44" t="s">
        <v>28</v>
      </c>
      <c r="C18" s="31"/>
      <c r="D18" s="31"/>
      <c r="E18" s="31"/>
      <c r="F18" s="31"/>
      <c r="G18" s="31"/>
      <c r="H18" s="29"/>
    </row>
    <row r="19" spans="1:8" ht="15.75">
      <c r="A19" s="77" t="s">
        <v>100</v>
      </c>
      <c r="B19" s="31" t="s">
        <v>50</v>
      </c>
      <c r="C19" s="31"/>
      <c r="D19" s="31"/>
      <c r="E19" s="31"/>
      <c r="F19" s="31"/>
      <c r="G19" s="31"/>
      <c r="H19" s="29">
        <v>6</v>
      </c>
    </row>
    <row r="20" spans="1:8" ht="15.75">
      <c r="A20" s="77" t="s">
        <v>108</v>
      </c>
      <c r="B20" s="31" t="s">
        <v>51</v>
      </c>
      <c r="C20" s="31"/>
      <c r="D20" s="31"/>
      <c r="E20" s="31"/>
      <c r="F20" s="31"/>
      <c r="G20" s="31"/>
      <c r="H20" s="29">
        <v>8</v>
      </c>
    </row>
    <row r="21" spans="1:8" ht="15.75">
      <c r="B21" s="44"/>
      <c r="C21" s="31"/>
      <c r="D21" s="31"/>
      <c r="E21" s="31"/>
      <c r="F21" s="31"/>
      <c r="G21" s="31"/>
      <c r="H21" s="29"/>
    </row>
    <row r="22" spans="1:8" ht="15.75">
      <c r="B22" s="44" t="s">
        <v>29</v>
      </c>
      <c r="C22" s="31"/>
      <c r="D22" s="31"/>
      <c r="E22" s="31"/>
      <c r="F22" s="31"/>
      <c r="G22" s="31"/>
      <c r="H22" s="29"/>
    </row>
    <row r="23" spans="1:8" ht="15.75">
      <c r="A23" s="77" t="s">
        <v>109</v>
      </c>
      <c r="B23" s="31" t="s">
        <v>52</v>
      </c>
      <c r="C23" s="31"/>
      <c r="D23" s="31"/>
      <c r="E23" s="31"/>
      <c r="F23" s="31"/>
      <c r="G23" s="31"/>
      <c r="H23" s="29">
        <v>10</v>
      </c>
    </row>
    <row r="24" spans="1:8" ht="15.75">
      <c r="A24" s="77" t="s">
        <v>110</v>
      </c>
      <c r="B24" s="31" t="s">
        <v>53</v>
      </c>
      <c r="C24" s="31"/>
      <c r="D24" s="31"/>
      <c r="E24" s="31"/>
      <c r="F24" s="31"/>
      <c r="G24" s="31"/>
      <c r="H24" s="29">
        <f>+H23+1</f>
        <v>11</v>
      </c>
    </row>
    <row r="25" spans="1:8" ht="15.75">
      <c r="A25" s="55"/>
      <c r="B25" s="31" t="s">
        <v>54</v>
      </c>
      <c r="C25" s="31"/>
      <c r="D25" s="31"/>
      <c r="E25" s="31"/>
      <c r="F25" s="31"/>
      <c r="G25" s="31"/>
      <c r="H25" s="29">
        <f>+H24</f>
        <v>11</v>
      </c>
    </row>
    <row r="26" spans="1:8" ht="15.75">
      <c r="A26" s="77" t="s">
        <v>111</v>
      </c>
      <c r="B26" s="31" t="s">
        <v>55</v>
      </c>
      <c r="C26" s="31"/>
      <c r="D26" s="31"/>
      <c r="E26" s="31"/>
      <c r="F26" s="31"/>
      <c r="G26" s="31"/>
      <c r="H26" s="29">
        <f>+H25+1</f>
        <v>12</v>
      </c>
    </row>
    <row r="27" spans="1:8" ht="15.75">
      <c r="A27" s="55"/>
      <c r="B27" s="31" t="s">
        <v>56</v>
      </c>
      <c r="C27" s="31"/>
      <c r="D27" s="31"/>
      <c r="E27" s="31"/>
      <c r="F27" s="31"/>
      <c r="G27" s="31"/>
      <c r="H27" s="29">
        <f>+H26</f>
        <v>12</v>
      </c>
    </row>
    <row r="28" spans="1:8" ht="15.75">
      <c r="A28" s="77" t="s">
        <v>112</v>
      </c>
      <c r="B28" s="31" t="s">
        <v>57</v>
      </c>
      <c r="C28" s="31"/>
      <c r="D28" s="31"/>
      <c r="E28" s="31"/>
      <c r="F28" s="31"/>
      <c r="G28" s="31"/>
      <c r="H28" s="29">
        <f>+H27+1</f>
        <v>13</v>
      </c>
    </row>
    <row r="29" spans="1:8" ht="15.75">
      <c r="A29" s="55"/>
      <c r="B29" s="31" t="s">
        <v>58</v>
      </c>
      <c r="C29" s="31"/>
      <c r="D29" s="31"/>
      <c r="E29" s="31"/>
      <c r="F29" s="31"/>
      <c r="G29" s="31"/>
      <c r="H29" s="29">
        <f>+H28</f>
        <v>13</v>
      </c>
    </row>
    <row r="30" spans="1:8" ht="15.75">
      <c r="A30" s="77" t="s">
        <v>113</v>
      </c>
      <c r="B30" s="31" t="s">
        <v>169</v>
      </c>
      <c r="C30" s="31"/>
      <c r="D30" s="31"/>
      <c r="E30" s="31"/>
      <c r="F30" s="31"/>
      <c r="G30" s="31"/>
      <c r="H30" s="29">
        <f>+H29+1</f>
        <v>14</v>
      </c>
    </row>
    <row r="31" spans="1:8" ht="15.75">
      <c r="A31" s="55"/>
      <c r="B31" s="31" t="s">
        <v>170</v>
      </c>
      <c r="C31" s="31"/>
      <c r="D31" s="31"/>
      <c r="E31" s="31"/>
      <c r="F31" s="31"/>
      <c r="G31" s="31"/>
      <c r="H31" s="29">
        <f>+H30</f>
        <v>14</v>
      </c>
    </row>
    <row r="32" spans="1:8" ht="15.75">
      <c r="A32" s="77" t="s">
        <v>153</v>
      </c>
      <c r="B32" s="31" t="s">
        <v>171</v>
      </c>
      <c r="C32" s="31"/>
      <c r="D32" s="31"/>
      <c r="E32" s="31"/>
      <c r="F32" s="31"/>
      <c r="G32" s="31"/>
      <c r="H32" s="29">
        <f>H31+1</f>
        <v>15</v>
      </c>
    </row>
    <row r="33" spans="1:10" ht="15.75">
      <c r="A33" s="82"/>
      <c r="B33" s="31" t="s">
        <v>172</v>
      </c>
      <c r="C33" s="31"/>
      <c r="D33" s="31"/>
      <c r="E33" s="31"/>
      <c r="F33" s="31"/>
      <c r="G33" s="31"/>
      <c r="H33" s="29">
        <f>H32</f>
        <v>15</v>
      </c>
    </row>
    <row r="34" spans="1:10" ht="15.75">
      <c r="A34" s="77" t="s">
        <v>114</v>
      </c>
      <c r="B34" s="31" t="s">
        <v>181</v>
      </c>
      <c r="C34" s="31"/>
      <c r="D34" s="31"/>
      <c r="E34" s="31"/>
      <c r="F34" s="31"/>
      <c r="G34" s="31"/>
      <c r="H34" s="29">
        <f>H32+1</f>
        <v>16</v>
      </c>
    </row>
    <row r="35" spans="1:10" ht="15.75">
      <c r="A35" s="55"/>
      <c r="B35" s="31" t="s">
        <v>182</v>
      </c>
      <c r="C35" s="31"/>
      <c r="D35" s="31"/>
      <c r="E35" s="31"/>
      <c r="F35" s="31"/>
      <c r="G35" s="31"/>
      <c r="H35" s="29">
        <f>+H34</f>
        <v>16</v>
      </c>
    </row>
    <row r="36" spans="1:10" ht="15.75">
      <c r="A36" s="77" t="s">
        <v>115</v>
      </c>
      <c r="B36" s="31" t="s">
        <v>183</v>
      </c>
      <c r="C36" s="31"/>
      <c r="D36" s="31"/>
      <c r="E36" s="31"/>
      <c r="F36" s="31"/>
      <c r="G36" s="31"/>
      <c r="H36" s="29">
        <f>+H35+1</f>
        <v>17</v>
      </c>
    </row>
    <row r="37" spans="1:10" ht="15.75">
      <c r="A37" s="55"/>
      <c r="B37" s="31" t="s">
        <v>184</v>
      </c>
      <c r="C37" s="31"/>
      <c r="D37" s="31"/>
      <c r="E37" s="31"/>
      <c r="F37" s="31"/>
      <c r="G37" s="31"/>
      <c r="H37" s="29">
        <f>+H36</f>
        <v>17</v>
      </c>
    </row>
    <row r="38" spans="1:10" ht="15.75">
      <c r="A38" s="77" t="s">
        <v>116</v>
      </c>
      <c r="B38" s="31" t="s">
        <v>185</v>
      </c>
      <c r="C38" s="31"/>
      <c r="D38" s="31"/>
      <c r="E38" s="31"/>
      <c r="F38" s="31"/>
      <c r="G38" s="31"/>
      <c r="H38" s="29">
        <f>+H37+1</f>
        <v>18</v>
      </c>
    </row>
    <row r="39" spans="1:10" ht="15.75">
      <c r="A39" s="77" t="s">
        <v>117</v>
      </c>
      <c r="B39" s="31" t="s">
        <v>186</v>
      </c>
      <c r="C39" s="31"/>
      <c r="D39" s="31"/>
      <c r="E39" s="31"/>
      <c r="F39" s="31"/>
      <c r="G39" s="31"/>
      <c r="H39" s="29">
        <f>+H38+1</f>
        <v>19</v>
      </c>
    </row>
    <row r="40" spans="1:10" ht="15.75">
      <c r="B40" s="31" t="s">
        <v>187</v>
      </c>
      <c r="C40" s="31"/>
      <c r="D40" s="31"/>
      <c r="E40" s="31"/>
      <c r="F40" s="31"/>
      <c r="G40" s="31"/>
      <c r="H40" s="29">
        <f>+H39</f>
        <v>19</v>
      </c>
    </row>
    <row r="41" spans="1:10" ht="15.75">
      <c r="A41" s="55"/>
      <c r="B41" s="31"/>
      <c r="C41" s="31"/>
      <c r="D41" s="31"/>
      <c r="E41" s="31"/>
      <c r="F41" s="31"/>
      <c r="G41" s="31"/>
      <c r="H41" s="29"/>
      <c r="I41" s="1" t="s">
        <v>8</v>
      </c>
      <c r="J41" s="1" t="s">
        <v>8</v>
      </c>
    </row>
    <row r="42" spans="1:10" ht="15.75">
      <c r="A42" s="77" t="s">
        <v>118</v>
      </c>
      <c r="B42" s="31" t="s">
        <v>102</v>
      </c>
      <c r="C42" s="31"/>
      <c r="D42" s="31"/>
      <c r="E42" s="31"/>
      <c r="F42" s="31"/>
      <c r="G42" s="31"/>
      <c r="H42" s="29">
        <f>+H40+1</f>
        <v>20</v>
      </c>
    </row>
    <row r="44" spans="1:10" ht="15.75">
      <c r="B44" s="31"/>
      <c r="C44" s="31"/>
      <c r="D44" s="31"/>
      <c r="E44" s="31"/>
      <c r="F44" s="31"/>
      <c r="G44" s="31"/>
      <c r="H44" s="29"/>
    </row>
    <row r="45" spans="1:10" ht="15.75">
      <c r="B45" s="31"/>
      <c r="C45" s="31"/>
      <c r="D45" s="31"/>
      <c r="E45" s="31"/>
      <c r="F45" s="31"/>
      <c r="G45" s="31"/>
      <c r="H45" s="29"/>
    </row>
    <row r="46" spans="1:10" ht="15.75">
      <c r="B46" s="31"/>
      <c r="C46" s="31"/>
      <c r="D46" s="31"/>
      <c r="E46" s="31"/>
      <c r="F46" s="31"/>
      <c r="G46" s="31"/>
      <c r="H46" s="29"/>
    </row>
    <row r="51" spans="1:9">
      <c r="B51" s="24"/>
      <c r="C51" s="24"/>
      <c r="D51" s="24"/>
      <c r="E51" s="24"/>
      <c r="F51" s="24"/>
      <c r="G51" s="24"/>
      <c r="H51" s="24"/>
    </row>
    <row r="52" spans="1:9">
      <c r="B52" s="26" t="str">
        <f>"Finans Norge / Skadestatistikk"</f>
        <v>Finans Norge / Skadestatistikk</v>
      </c>
      <c r="G52" s="25"/>
      <c r="H52" s="124">
        <v>1</v>
      </c>
    </row>
    <row r="53" spans="1:9">
      <c r="B53" s="26" t="str">
        <f>"Premiestatistikk skadeforsikring 4. kvartal 2013"</f>
        <v>Premiestatistikk skadeforsikring 4. kvartal 2013</v>
      </c>
      <c r="G53" s="25"/>
      <c r="H53" s="125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 ht="12.75" customHeight="1">
      <c r="A61"/>
      <c r="B61"/>
      <c r="C61"/>
      <c r="D61"/>
      <c r="E61"/>
      <c r="F61"/>
      <c r="G61"/>
      <c r="H61"/>
      <c r="I61"/>
    </row>
    <row r="62" spans="1:9" ht="12.75" customHeight="1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</sheetData>
  <mergeCells count="1">
    <mergeCell ref="H52:H53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6" location="Tab7!A2" display="Tab7"/>
    <hyperlink ref="A28" location="Tab8!A2" display="Tab8"/>
    <hyperlink ref="A30" location="Tab9!A2" display="Tab9"/>
    <hyperlink ref="A9" location="Tab1!A2" display="Tab1"/>
    <hyperlink ref="A11" location="Tab2!A2" display="Tab2"/>
    <hyperlink ref="A34" location="'Tab11'!A2" display="Tab11"/>
    <hyperlink ref="A36" location="'Tab12'!A2" display="Tab12"/>
    <hyperlink ref="A39" location="'Tab14'!A2" display="Tab14"/>
    <hyperlink ref="A42" location="'Tab15'!A2" display="Tab15"/>
    <hyperlink ref="A38" location="'Tab13'!A2" display="Tab13"/>
    <hyperlink ref="A32" location="Tab10!A2" display="Tab10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8" t="s">
        <v>0</v>
      </c>
    </row>
    <row r="3" spans="1:1" s="1" customFormat="1" ht="6.75" customHeight="1"/>
    <row r="4" spans="1:1" s="1" customFormat="1" ht="15.75">
      <c r="A4" s="43"/>
    </row>
    <row r="5" spans="1:1" s="1" customFormat="1" ht="15.75">
      <c r="A5" s="43" t="s">
        <v>49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3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61"/>
      <c r="E19" s="61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61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61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61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61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61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61" t="s">
        <v>103</v>
      </c>
    </row>
    <row r="49" spans="1:3" s="1" customFormat="1" ht="15.75">
      <c r="A49" s="61" t="s">
        <v>190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7" t="str">
        <f>+Innhold!B52</f>
        <v>Finans Norge / Skadestatistikk</v>
      </c>
      <c r="B52" s="68"/>
      <c r="C52" s="126">
        <v>3</v>
      </c>
    </row>
    <row r="53" spans="1:3" s="1" customFormat="1" ht="12.75" customHeight="1">
      <c r="A53" s="69" t="str">
        <f>+Innhold!B53</f>
        <v>Premiestatistikk skadeforsikring 4. kvartal 2013</v>
      </c>
      <c r="B53" s="56"/>
      <c r="C53" s="124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1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8" t="s">
        <v>0</v>
      </c>
    </row>
    <row r="3" spans="1:12" ht="6" customHeight="1">
      <c r="A3" s="4"/>
    </row>
    <row r="4" spans="1:12" ht="15.75">
      <c r="A4" s="43" t="s">
        <v>59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132</v>
      </c>
      <c r="G6" s="5" t="s">
        <v>214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98</v>
      </c>
      <c r="G31" s="5" t="s">
        <v>99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127">
        <v>4</v>
      </c>
      <c r="E64" s="25" t="str">
        <f>+Innhold!B52</f>
        <v>Finans Norge / Skadestatistikk</v>
      </c>
      <c r="G64" s="26" t="str">
        <f>+Innhold!B52</f>
        <v>Finans Norge / Skadestatistikk</v>
      </c>
      <c r="K64" s="126">
        <v>5</v>
      </c>
    </row>
    <row r="65" spans="1:14">
      <c r="A65" s="128"/>
      <c r="E65" s="25" t="str">
        <f>+Innhold!B53</f>
        <v>Premiestatistikk skadeforsikring 4. kvartal 2013</v>
      </c>
      <c r="G65" s="26" t="str">
        <f>+Innhold!B53</f>
        <v>Premiestatistikk skadeforsikring 4. kvartal 2013</v>
      </c>
      <c r="K65" s="124"/>
    </row>
    <row r="69" spans="1:14">
      <c r="A69"/>
      <c r="B69" s="75"/>
    </row>
    <row r="71" spans="1:14">
      <c r="A71" s="134"/>
      <c r="B71" s="135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</row>
    <row r="72" spans="1:14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</row>
    <row r="73" spans="1:14">
      <c r="A73" s="137" t="s">
        <v>93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</row>
    <row r="74" spans="1:14">
      <c r="A74" s="134" t="s">
        <v>136</v>
      </c>
      <c r="B74" s="135">
        <f>+'Tab5'!G9/100</f>
        <v>0.25353551255812529</v>
      </c>
      <c r="C74" s="134">
        <v>1</v>
      </c>
      <c r="D74" s="134">
        <v>0</v>
      </c>
      <c r="E74" s="134">
        <v>0</v>
      </c>
      <c r="F74" s="134">
        <v>0</v>
      </c>
      <c r="G74" s="134"/>
      <c r="H74" s="134"/>
      <c r="I74" s="134">
        <v>0</v>
      </c>
      <c r="J74" s="136"/>
      <c r="K74" s="136"/>
      <c r="L74" s="136"/>
      <c r="M74" s="136"/>
      <c r="N74" s="136"/>
    </row>
    <row r="75" spans="1:14">
      <c r="A75" s="134" t="s">
        <v>134</v>
      </c>
      <c r="B75" s="135">
        <f>+'Tab5'!G7/100</f>
        <v>0.24384512465551808</v>
      </c>
      <c r="C75" s="134">
        <v>1</v>
      </c>
      <c r="D75" s="134">
        <v>0</v>
      </c>
      <c r="E75" s="134">
        <v>0</v>
      </c>
      <c r="F75" s="134">
        <v>0</v>
      </c>
      <c r="G75" s="134"/>
      <c r="H75" s="134"/>
      <c r="I75" s="134">
        <v>0</v>
      </c>
      <c r="J75" s="136"/>
      <c r="K75" s="136"/>
      <c r="L75" s="136"/>
      <c r="M75" s="136"/>
      <c r="N75" s="136"/>
    </row>
    <row r="76" spans="1:14">
      <c r="A76" s="134" t="s">
        <v>162</v>
      </c>
      <c r="B76" s="135">
        <f>+'Tab5'!G10/100</f>
        <v>0.14661086210542559</v>
      </c>
      <c r="C76" s="134">
        <v>1</v>
      </c>
      <c r="D76" s="134">
        <v>0</v>
      </c>
      <c r="E76" s="134">
        <v>0</v>
      </c>
      <c r="F76" s="134">
        <v>0</v>
      </c>
      <c r="G76" s="134"/>
      <c r="H76" s="134"/>
      <c r="I76" s="134">
        <v>0</v>
      </c>
      <c r="J76" s="136"/>
      <c r="K76" s="136"/>
      <c r="L76" s="136"/>
      <c r="M76" s="136"/>
      <c r="N76" s="136"/>
    </row>
    <row r="77" spans="1:14">
      <c r="A77" s="134" t="s">
        <v>65</v>
      </c>
      <c r="B77" s="135">
        <f>+'Tab5'!G11/100</f>
        <v>0.10266068161706161</v>
      </c>
      <c r="C77" s="134">
        <v>1</v>
      </c>
      <c r="D77" s="134">
        <v>0</v>
      </c>
      <c r="E77" s="134">
        <v>0</v>
      </c>
      <c r="F77" s="134">
        <v>0</v>
      </c>
      <c r="G77" s="134"/>
      <c r="H77" s="134"/>
      <c r="I77" s="134">
        <v>0</v>
      </c>
      <c r="J77" s="136"/>
      <c r="K77" s="136"/>
      <c r="L77" s="136"/>
      <c r="M77" s="136"/>
      <c r="N77" s="136"/>
    </row>
    <row r="78" spans="1:14">
      <c r="A78" s="134" t="s">
        <v>27</v>
      </c>
      <c r="B78" s="135">
        <f>1-SUM(B74:B77)</f>
        <v>0.25334781906386938</v>
      </c>
      <c r="C78" s="134">
        <v>1</v>
      </c>
      <c r="D78" s="134">
        <v>0</v>
      </c>
      <c r="E78" s="134">
        <v>0</v>
      </c>
      <c r="F78" s="134">
        <v>0</v>
      </c>
      <c r="G78" s="134"/>
      <c r="H78" s="134"/>
      <c r="I78" s="134">
        <v>0</v>
      </c>
      <c r="J78" s="136"/>
      <c r="K78" s="136"/>
      <c r="L78" s="136"/>
      <c r="M78" s="136"/>
      <c r="N78" s="136"/>
    </row>
    <row r="79" spans="1:14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</row>
    <row r="80" spans="1:1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</row>
    <row r="81" spans="1:17">
      <c r="A81" s="137" t="s">
        <v>96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</row>
    <row r="82" spans="1:17">
      <c r="A82" s="134" t="s">
        <v>66</v>
      </c>
      <c r="B82" s="134">
        <f>+'Tab3'!C28/1000</f>
        <v>9878.6959999999999</v>
      </c>
      <c r="C82" s="134">
        <f>+'Tab3'!D28/1000</f>
        <v>10194.596</v>
      </c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</row>
    <row r="83" spans="1:17">
      <c r="A83" s="134"/>
      <c r="B83" s="138" t="str">
        <f>Dato_1årsiden</f>
        <v>31.12.2012</v>
      </c>
      <c r="C83" s="138" t="str">
        <f>Dato_nå</f>
        <v>31.12.2013</v>
      </c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</row>
    <row r="84" spans="1:17">
      <c r="A84" s="134" t="s">
        <v>24</v>
      </c>
      <c r="B84" s="139">
        <f>+'Tab3'!C24/1000</f>
        <v>1911.1969999999999</v>
      </c>
      <c r="C84" s="139">
        <f>+'Tab3'!D24/1000</f>
        <v>1952.77</v>
      </c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</row>
    <row r="85" spans="1:17">
      <c r="A85" s="134" t="s">
        <v>69</v>
      </c>
      <c r="B85" s="139">
        <f>+'Tab3'!C25/1000</f>
        <v>6355.6580000000004</v>
      </c>
      <c r="C85" s="139">
        <f>+'Tab3'!D25/1000</f>
        <v>6591.0739999999996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</row>
    <row r="86" spans="1:17">
      <c r="A86" s="134" t="s">
        <v>70</v>
      </c>
      <c r="B86" s="134">
        <f>+B82-B84-B85</f>
        <v>1611.8409999999994</v>
      </c>
      <c r="C86" s="134">
        <f>+C82-C84-C85</f>
        <v>1650.7519999999995</v>
      </c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</row>
    <row r="87" spans="1:17">
      <c r="A87" s="134" t="s">
        <v>173</v>
      </c>
      <c r="B87" s="139">
        <f>+'Tab3'!C32/1000</f>
        <v>7469.9930000000004</v>
      </c>
      <c r="C87" s="139">
        <f>+'Tab3'!D32/1000</f>
        <v>7692.7060000000001</v>
      </c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</row>
    <row r="88" spans="1:17">
      <c r="A88" s="134" t="s">
        <v>67</v>
      </c>
      <c r="B88" s="139">
        <f>+'Tab3'!C37/1000</f>
        <v>1268.2190000000001</v>
      </c>
      <c r="C88" s="139">
        <f>+'Tab3'!D37/1000</f>
        <v>1225.105</v>
      </c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</row>
    <row r="89" spans="1:17">
      <c r="A89" s="134" t="s">
        <v>68</v>
      </c>
      <c r="B89" s="139">
        <f>+'Tab3'!C40/1000</f>
        <v>2649.8139999999999</v>
      </c>
      <c r="C89" s="139">
        <f>+'Tab3'!D40/1000</f>
        <v>2686.194</v>
      </c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</row>
    <row r="90" spans="1:17">
      <c r="A90" s="134" t="s">
        <v>33</v>
      </c>
      <c r="B90" s="139">
        <f>+'Tab3'!C49/1000</f>
        <v>2536.6460000000002</v>
      </c>
      <c r="C90" s="139">
        <f>+'Tab3'!D49/1000</f>
        <v>2825.2809999999999</v>
      </c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</row>
    <row r="91" spans="1:17">
      <c r="A91" s="134" t="s">
        <v>34</v>
      </c>
      <c r="B91" s="139">
        <f>+'Tab3'!C50/1000</f>
        <v>1525.9459999999999</v>
      </c>
      <c r="C91" s="139">
        <f>+'Tab3'!D50/1000</f>
        <v>1589.018</v>
      </c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7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</row>
    <row r="93" spans="1:17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</row>
    <row r="94" spans="1:17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</row>
    <row r="95" spans="1:17">
      <c r="A95" s="137" t="s">
        <v>95</v>
      </c>
      <c r="B95" s="136"/>
      <c r="C95" s="136"/>
      <c r="D95" s="136"/>
      <c r="E95" s="136"/>
      <c r="F95" s="136"/>
      <c r="G95" s="140" t="s">
        <v>122</v>
      </c>
      <c r="H95" s="136"/>
      <c r="I95" s="136"/>
      <c r="J95" s="136"/>
      <c r="K95" s="136"/>
      <c r="L95" s="136"/>
      <c r="M95" s="136"/>
      <c r="N95" s="136"/>
    </row>
    <row r="96" spans="1:17">
      <c r="A96" s="134"/>
      <c r="B96" s="141">
        <v>40543</v>
      </c>
      <c r="C96" s="141">
        <v>40908</v>
      </c>
      <c r="D96" s="141">
        <v>41274</v>
      </c>
      <c r="E96" s="141" t="str">
        <f>G96</f>
        <v>31.12.2013</v>
      </c>
      <c r="F96" s="141"/>
      <c r="G96" s="141" t="str">
        <f>+C83</f>
        <v>31.12.2013</v>
      </c>
      <c r="H96" s="141"/>
      <c r="I96" s="141"/>
      <c r="J96" s="142"/>
      <c r="K96" s="141"/>
      <c r="L96" s="141"/>
      <c r="M96" s="141"/>
      <c r="N96" s="141"/>
      <c r="O96" s="74"/>
      <c r="P96" s="74"/>
      <c r="Q96" s="74"/>
    </row>
    <row r="97" spans="1:17">
      <c r="A97" s="134"/>
      <c r="B97" s="135">
        <f>+B99/B102</f>
        <v>0.48132803192985346</v>
      </c>
      <c r="C97" s="135">
        <f>+C99/C102</f>
        <v>0.49082944605280437</v>
      </c>
      <c r="D97" s="135">
        <f>+D99/D102</f>
        <v>0.49766110782081224</v>
      </c>
      <c r="E97" s="135">
        <f>+E99/E102</f>
        <v>0</v>
      </c>
      <c r="F97" s="135"/>
      <c r="G97" s="135">
        <f>+G99/G102</f>
        <v>0</v>
      </c>
      <c r="H97" s="135"/>
      <c r="I97" s="135"/>
      <c r="J97" s="135"/>
      <c r="K97" s="135"/>
      <c r="L97" s="135"/>
      <c r="M97" s="135"/>
      <c r="N97" s="135"/>
      <c r="O97" s="75"/>
      <c r="P97" s="75"/>
      <c r="Q97" s="75"/>
    </row>
    <row r="98" spans="1:17">
      <c r="A98" s="134" t="s">
        <v>73</v>
      </c>
      <c r="B98" s="143">
        <v>6795.7</v>
      </c>
      <c r="C98" s="143">
        <v>7171.76</v>
      </c>
      <c r="D98" s="143">
        <v>7457.5519999999997</v>
      </c>
      <c r="E98" s="143">
        <f>G98</f>
        <v>7709.8919999999998</v>
      </c>
      <c r="F98" s="134"/>
      <c r="G98" s="134">
        <f>+'Tab3'!D21/1000</f>
        <v>7709.8919999999998</v>
      </c>
      <c r="H98" s="134"/>
      <c r="I98" s="134"/>
      <c r="J98" s="134"/>
      <c r="K98" s="134"/>
      <c r="L98" s="134"/>
      <c r="M98" s="134"/>
      <c r="N98" s="134"/>
      <c r="O98"/>
      <c r="P98"/>
      <c r="Q98"/>
    </row>
    <row r="99" spans="1:17">
      <c r="A99" s="134" t="s">
        <v>74</v>
      </c>
      <c r="B99" s="143">
        <v>8339.7209999999995</v>
      </c>
      <c r="C99" s="143">
        <v>8962.9570000000003</v>
      </c>
      <c r="D99" s="143">
        <v>9507.8080000000009</v>
      </c>
      <c r="E99" s="143">
        <f>G99</f>
        <v>0</v>
      </c>
      <c r="F99" s="134"/>
      <c r="G99" s="134">
        <v>0</v>
      </c>
      <c r="H99" s="134"/>
      <c r="I99" s="134"/>
      <c r="J99" s="134"/>
      <c r="K99" s="134"/>
      <c r="L99" s="134"/>
      <c r="M99" s="134"/>
      <c r="N99" s="134"/>
      <c r="O99"/>
      <c r="P99"/>
      <c r="Q99"/>
    </row>
    <row r="100" spans="1:17">
      <c r="A100" s="134" t="s">
        <v>72</v>
      </c>
      <c r="B100" s="143">
        <f>+B102-B98-B99</f>
        <v>2191.0599999999995</v>
      </c>
      <c r="C100" s="143">
        <f>+C102-C98-C99</f>
        <v>2126.1209999999992</v>
      </c>
      <c r="D100" s="143">
        <f>+D102-D98-D99</f>
        <v>2139.625</v>
      </c>
      <c r="E100" s="143">
        <f>+E102-E98-E99</f>
        <v>12083.527000000002</v>
      </c>
      <c r="F100" s="134"/>
      <c r="G100" s="134">
        <f>+G102-G98-G99</f>
        <v>12083.527000000002</v>
      </c>
      <c r="H100" s="134"/>
      <c r="I100" s="134"/>
      <c r="J100" s="134"/>
      <c r="K100" s="134"/>
      <c r="L100" s="134"/>
      <c r="M100" s="134"/>
      <c r="N100" s="134"/>
      <c r="O100"/>
      <c r="P100"/>
      <c r="Q100"/>
    </row>
    <row r="101" spans="1:17">
      <c r="A101" s="134"/>
      <c r="B101" s="143"/>
      <c r="C101" s="143"/>
      <c r="D101" s="143"/>
      <c r="E101" s="143"/>
      <c r="F101" s="134"/>
      <c r="G101" s="134"/>
      <c r="H101" s="134"/>
      <c r="I101" s="134"/>
      <c r="J101" s="134"/>
      <c r="K101" s="134"/>
      <c r="L101" s="134"/>
      <c r="M101" s="136"/>
      <c r="N101" s="136"/>
    </row>
    <row r="102" spans="1:17">
      <c r="A102" s="134" t="s">
        <v>71</v>
      </c>
      <c r="B102" s="143">
        <v>17326.481</v>
      </c>
      <c r="C102" s="143">
        <v>18260.838</v>
      </c>
      <c r="D102" s="143">
        <v>19104.985000000001</v>
      </c>
      <c r="E102" s="143">
        <f>G102</f>
        <v>19793.419000000002</v>
      </c>
      <c r="F102" s="134"/>
      <c r="G102" s="134">
        <f>+'Tab3'!D13/1000</f>
        <v>19793.419000000002</v>
      </c>
      <c r="H102" s="134"/>
      <c r="I102" s="134"/>
      <c r="J102" s="134"/>
      <c r="K102" s="134"/>
      <c r="L102" s="134"/>
      <c r="M102" s="134"/>
      <c r="N102" s="134"/>
      <c r="O102"/>
      <c r="P102"/>
      <c r="Q102"/>
    </row>
    <row r="103" spans="1:17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</row>
    <row r="104" spans="1:17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</row>
    <row r="105" spans="1:17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</row>
    <row r="106" spans="1:17">
      <c r="A106" s="137" t="s">
        <v>94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</row>
    <row r="107" spans="1:17">
      <c r="A107" s="144" t="s">
        <v>75</v>
      </c>
      <c r="B107" s="134">
        <v>908.41600000000005</v>
      </c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</row>
    <row r="108" spans="1:17">
      <c r="A108" s="144" t="s">
        <v>76</v>
      </c>
      <c r="B108" s="134">
        <v>816.88800000000003</v>
      </c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</row>
    <row r="109" spans="1:17">
      <c r="A109" s="144" t="s">
        <v>77</v>
      </c>
      <c r="B109" s="134">
        <v>819.10699999999997</v>
      </c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</row>
    <row r="110" spans="1:17">
      <c r="A110" s="144" t="s">
        <v>78</v>
      </c>
      <c r="B110" s="134">
        <v>817.55200000000002</v>
      </c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</row>
    <row r="111" spans="1:17">
      <c r="A111" s="144" t="s">
        <v>79</v>
      </c>
      <c r="B111" s="134">
        <v>825.96799999999996</v>
      </c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</row>
    <row r="112" spans="1:17">
      <c r="A112" s="144" t="s">
        <v>80</v>
      </c>
      <c r="B112" s="134">
        <v>814.89700000000005</v>
      </c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</row>
    <row r="113" spans="1:14">
      <c r="A113" s="144" t="s">
        <v>81</v>
      </c>
      <c r="B113" s="134">
        <v>835.22</v>
      </c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</row>
    <row r="114" spans="1:14">
      <c r="A114" s="144" t="s">
        <v>82</v>
      </c>
      <c r="B114" s="134">
        <v>835.28099999999995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</row>
    <row r="115" spans="1:14">
      <c r="A115" s="144" t="s">
        <v>83</v>
      </c>
      <c r="B115" s="134">
        <v>879.596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</row>
    <row r="116" spans="1:14">
      <c r="A116" s="144" t="s">
        <v>84</v>
      </c>
      <c r="B116" s="134">
        <v>934.62</v>
      </c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</row>
    <row r="117" spans="1:14">
      <c r="A117" s="144" t="s">
        <v>85</v>
      </c>
      <c r="B117" s="134">
        <v>976.41200000000003</v>
      </c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</row>
    <row r="118" spans="1:14">
      <c r="A118" s="144" t="s">
        <v>86</v>
      </c>
      <c r="B118" s="134">
        <v>997.75400000000002</v>
      </c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</row>
    <row r="119" spans="1:14">
      <c r="A119" s="144" t="s">
        <v>87</v>
      </c>
      <c r="B119" s="134">
        <v>1013.598</v>
      </c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</row>
    <row r="120" spans="1:14">
      <c r="A120" s="144" t="s">
        <v>88</v>
      </c>
      <c r="B120" s="134">
        <v>1100.701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</row>
    <row r="121" spans="1:14">
      <c r="A121" s="144" t="s">
        <v>89</v>
      </c>
      <c r="B121" s="134">
        <v>1150.3</v>
      </c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</row>
    <row r="122" spans="1:14">
      <c r="A122" s="144" t="s">
        <v>90</v>
      </c>
      <c r="B122" s="134">
        <v>1172.0250000000001</v>
      </c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</row>
    <row r="123" spans="1:14">
      <c r="A123" s="144" t="s">
        <v>91</v>
      </c>
      <c r="B123" s="134">
        <v>1189.6510000000001</v>
      </c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</row>
    <row r="124" spans="1:14">
      <c r="A124" s="144" t="s">
        <v>92</v>
      </c>
      <c r="B124" s="134">
        <v>1372.393</v>
      </c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</row>
    <row r="125" spans="1:14">
      <c r="A125" s="144" t="s">
        <v>97</v>
      </c>
      <c r="B125" s="134">
        <v>1446.885</v>
      </c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</row>
    <row r="126" spans="1:14">
      <c r="A126" s="144" t="s">
        <v>119</v>
      </c>
      <c r="B126" s="134">
        <v>1486.566</v>
      </c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1:14">
      <c r="A127" s="144" t="s">
        <v>120</v>
      </c>
      <c r="B127" s="134">
        <v>1529.1969999999999</v>
      </c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</row>
    <row r="128" spans="1:14">
      <c r="A128" s="144" t="s">
        <v>121</v>
      </c>
      <c r="B128" s="134">
        <v>1688.425</v>
      </c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</row>
    <row r="129" spans="1:14">
      <c r="A129" s="144" t="s">
        <v>123</v>
      </c>
      <c r="B129" s="134">
        <v>1737.2049999999999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</row>
    <row r="130" spans="1:14">
      <c r="A130" s="144" t="s">
        <v>124</v>
      </c>
      <c r="B130" s="134">
        <v>1786.5250000000001</v>
      </c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</row>
    <row r="131" spans="1:14">
      <c r="A131" s="144" t="s">
        <v>126</v>
      </c>
      <c r="B131" s="134">
        <v>1793.289</v>
      </c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</row>
    <row r="132" spans="1:14">
      <c r="A132" s="144" t="s">
        <v>125</v>
      </c>
      <c r="B132" s="134">
        <v>1864.7660000000001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</row>
    <row r="133" spans="1:14">
      <c r="A133" s="144" t="s">
        <v>127</v>
      </c>
      <c r="B133" s="134">
        <v>1967.5350000000001</v>
      </c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</row>
    <row r="134" spans="1:14">
      <c r="A134" s="144" t="s">
        <v>128</v>
      </c>
      <c r="B134" s="134">
        <v>2010.838</v>
      </c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</row>
    <row r="135" spans="1:14">
      <c r="A135" s="144" t="s">
        <v>129</v>
      </c>
      <c r="B135" s="134">
        <v>1995.4190000000001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</row>
    <row r="136" spans="1:14">
      <c r="A136" s="144" t="s">
        <v>130</v>
      </c>
      <c r="B136" s="134">
        <v>2074.018</v>
      </c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</row>
    <row r="137" spans="1:14">
      <c r="A137" s="144" t="s">
        <v>131</v>
      </c>
      <c r="B137" s="134">
        <v>2097.0949999999998</v>
      </c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</row>
    <row r="138" spans="1:14">
      <c r="A138" s="144" t="s">
        <v>133</v>
      </c>
      <c r="B138" s="134">
        <v>2212.1379999999999</v>
      </c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</row>
    <row r="139" spans="1:14">
      <c r="A139" s="144" t="s">
        <v>135</v>
      </c>
      <c r="B139" s="134">
        <v>2235.0819999999999</v>
      </c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</row>
    <row r="140" spans="1:14">
      <c r="A140" s="144" t="s">
        <v>140</v>
      </c>
      <c r="B140" s="134">
        <v>2268.67</v>
      </c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</row>
    <row r="141" spans="1:14">
      <c r="A141" s="144" t="s">
        <v>137</v>
      </c>
      <c r="B141" s="134">
        <v>2384.125</v>
      </c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</row>
    <row r="142" spans="1:14">
      <c r="A142" s="144" t="s">
        <v>138</v>
      </c>
      <c r="B142" s="134">
        <v>2335.8490000000002</v>
      </c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</row>
    <row r="143" spans="1:14">
      <c r="A143" s="144" t="s">
        <v>139</v>
      </c>
      <c r="B143" s="134">
        <v>2343.7759999999998</v>
      </c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</row>
    <row r="144" spans="1:14">
      <c r="A144" s="144" t="s">
        <v>141</v>
      </c>
      <c r="B144" s="134">
        <v>2353.2860000000001</v>
      </c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</row>
    <row r="145" spans="1:14">
      <c r="A145" s="144" t="s">
        <v>142</v>
      </c>
      <c r="B145" s="134">
        <v>2351.2809999999999</v>
      </c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</row>
    <row r="146" spans="1:14">
      <c r="A146" s="144" t="s">
        <v>143</v>
      </c>
      <c r="B146" s="134">
        <v>2384.6179999999999</v>
      </c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</row>
    <row r="147" spans="1:14">
      <c r="A147" s="144" t="s">
        <v>144</v>
      </c>
      <c r="B147" s="134">
        <v>2424.277</v>
      </c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</row>
    <row r="148" spans="1:14">
      <c r="A148" s="144" t="s">
        <v>145</v>
      </c>
      <c r="B148" s="134">
        <v>2457.6660000000002</v>
      </c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1:14">
      <c r="A149" s="144" t="s">
        <v>146</v>
      </c>
      <c r="B149" s="134">
        <v>2457.37</v>
      </c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</row>
    <row r="150" spans="1:14">
      <c r="A150" s="144" t="s">
        <v>147</v>
      </c>
      <c r="B150" s="134">
        <v>2517.0639999999999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</row>
    <row r="151" spans="1:14">
      <c r="A151" s="144" t="s">
        <v>148</v>
      </c>
      <c r="B151" s="134">
        <v>2569.962</v>
      </c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</row>
    <row r="152" spans="1:14">
      <c r="A152" s="144" t="s">
        <v>149</v>
      </c>
      <c r="B152" s="134">
        <v>2640.759</v>
      </c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</row>
    <row r="153" spans="1:14">
      <c r="A153" s="144" t="s">
        <v>150</v>
      </c>
      <c r="B153" s="134">
        <v>2609.0160000000001</v>
      </c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</row>
    <row r="154" spans="1:14">
      <c r="A154" s="144" t="s">
        <v>151</v>
      </c>
      <c r="B154" s="134">
        <v>2639.404</v>
      </c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</row>
    <row r="155" spans="1:14">
      <c r="A155" s="144" t="s">
        <v>152</v>
      </c>
      <c r="B155" s="134">
        <v>2669.518</v>
      </c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</row>
    <row r="156" spans="1:14">
      <c r="A156" s="144" t="s">
        <v>154</v>
      </c>
      <c r="B156" s="134">
        <v>2594.4189999999999</v>
      </c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</row>
    <row r="157" spans="1:14">
      <c r="A157" s="144" t="s">
        <v>157</v>
      </c>
      <c r="B157" s="134">
        <v>2517.3000000000002</v>
      </c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</row>
    <row r="158" spans="1:14">
      <c r="A158" s="144" t="s">
        <v>158</v>
      </c>
      <c r="B158" s="134">
        <v>2520.2649999999999</v>
      </c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</row>
    <row r="159" spans="1:14">
      <c r="A159" s="144" t="s">
        <v>159</v>
      </c>
      <c r="B159" s="134">
        <v>2778.1619999999998</v>
      </c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</row>
    <row r="160" spans="1:14">
      <c r="A160" s="144" t="s">
        <v>160</v>
      </c>
      <c r="B160" s="134">
        <v>2708.9560000000001</v>
      </c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</row>
    <row r="161" spans="1:14">
      <c r="A161" s="144" t="s">
        <v>161</v>
      </c>
      <c r="B161" s="134">
        <v>2680.0320000000002</v>
      </c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</row>
    <row r="162" spans="1:14">
      <c r="A162" s="144" t="s">
        <v>163</v>
      </c>
      <c r="B162" s="134">
        <v>2661.7179999999998</v>
      </c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</row>
    <row r="163" spans="1:14">
      <c r="A163" s="144" t="s">
        <v>188</v>
      </c>
      <c r="B163" s="134">
        <v>2658.9940000000001</v>
      </c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</row>
    <row r="164" spans="1:14">
      <c r="A164" s="144" t="s">
        <v>189</v>
      </c>
      <c r="B164" s="134">
        <v>2670.0970000000002</v>
      </c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</row>
    <row r="165" spans="1:14">
      <c r="A165" s="144" t="s">
        <v>191</v>
      </c>
      <c r="B165" s="134">
        <v>2643.777</v>
      </c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</row>
    <row r="166" spans="1:14">
      <c r="A166" s="144" t="s">
        <v>192</v>
      </c>
      <c r="B166" s="134">
        <v>2582.864</v>
      </c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</row>
    <row r="167" spans="1:14">
      <c r="A167" s="144" t="s">
        <v>193</v>
      </c>
      <c r="B167" s="134">
        <v>2603.6529999999998</v>
      </c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</row>
    <row r="168" spans="1:14">
      <c r="A168" s="144" t="s">
        <v>194</v>
      </c>
      <c r="B168" s="134">
        <v>2674.6619999999998</v>
      </c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</row>
    <row r="169" spans="1:14">
      <c r="A169" s="144" t="s">
        <v>195</v>
      </c>
      <c r="B169" s="134">
        <v>2627.864</v>
      </c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</row>
    <row r="170" spans="1:14">
      <c r="A170" s="144" t="s">
        <v>196</v>
      </c>
      <c r="B170" s="134">
        <v>2630.8330000000001</v>
      </c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</row>
    <row r="171" spans="1:14">
      <c r="A171" s="144" t="s">
        <v>197</v>
      </c>
      <c r="B171" s="134">
        <v>2649.8139999999999</v>
      </c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</row>
    <row r="172" spans="1:14">
      <c r="A172" s="144" t="s">
        <v>208</v>
      </c>
      <c r="B172" s="134">
        <v>2676.9839999999999</v>
      </c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</row>
    <row r="173" spans="1:14">
      <c r="A173" s="144" t="s">
        <v>212</v>
      </c>
      <c r="B173" s="134">
        <v>2656.134</v>
      </c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</row>
    <row r="174" spans="1:14">
      <c r="A174" s="144" t="s">
        <v>213</v>
      </c>
      <c r="B174" s="134">
        <v>2658.6959999999999</v>
      </c>
      <c r="C174" s="134">
        <f>+'Tab12'!D35/1000</f>
        <v>2686.194</v>
      </c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</row>
    <row r="175" spans="1:14">
      <c r="A175" s="144"/>
      <c r="B175" s="134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</row>
    <row r="176" spans="1:14">
      <c r="A176" s="144"/>
      <c r="B176" s="134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</row>
    <row r="177" spans="1:14">
      <c r="A177" s="144"/>
      <c r="B177" s="134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</row>
    <row r="178" spans="1:14">
      <c r="A178" s="144"/>
      <c r="B178" s="134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</row>
    <row r="179" spans="1:14">
      <c r="A179" s="144"/>
      <c r="B179" s="134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</row>
    <row r="180" spans="1:14">
      <c r="A180" s="144"/>
      <c r="B180" s="134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</row>
    <row r="181" spans="1:14">
      <c r="A181" s="144"/>
      <c r="B181" s="134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</row>
    <row r="182" spans="1:14">
      <c r="A182" s="144"/>
      <c r="B182" s="134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</row>
    <row r="183" spans="1:14">
      <c r="A183" s="144"/>
      <c r="B183" s="134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</row>
    <row r="184" spans="1:14">
      <c r="A184" s="144"/>
      <c r="B184" s="134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</row>
    <row r="185" spans="1:14">
      <c r="A185" s="84"/>
      <c r="B185"/>
    </row>
    <row r="186" spans="1:14">
      <c r="A186" s="84"/>
      <c r="B186"/>
    </row>
    <row r="187" spans="1:14">
      <c r="A187" s="84"/>
      <c r="B187"/>
    </row>
    <row r="188" spans="1:14">
      <c r="A188" s="84"/>
      <c r="B188"/>
    </row>
    <row r="189" spans="1:14">
      <c r="A189" s="84"/>
      <c r="B189"/>
    </row>
    <row r="190" spans="1:14">
      <c r="A190" s="84"/>
      <c r="B190"/>
    </row>
    <row r="191" spans="1:14">
      <c r="A191" s="84"/>
      <c r="B191"/>
    </row>
  </sheetData>
  <mergeCells count="2">
    <mergeCell ref="K64:K65"/>
    <mergeCell ref="A64:A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16384" width="11.42578125" style="1"/>
  </cols>
  <sheetData>
    <row r="1" spans="1:5" ht="5.25" customHeight="1"/>
    <row r="2" spans="1:5">
      <c r="A2" s="78" t="s">
        <v>0</v>
      </c>
      <c r="B2" s="2"/>
      <c r="C2" s="3"/>
      <c r="D2" s="3"/>
    </row>
    <row r="3" spans="1:5" ht="6" customHeight="1">
      <c r="A3" s="4"/>
      <c r="B3" s="4"/>
      <c r="C3" s="3"/>
      <c r="D3" s="3"/>
    </row>
    <row r="4" spans="1:5" ht="16.5" thickBot="1">
      <c r="A4" s="5" t="s">
        <v>61</v>
      </c>
      <c r="B4" s="5"/>
      <c r="C4" s="6"/>
      <c r="D4" s="6"/>
    </row>
    <row r="5" spans="1:5">
      <c r="A5" s="32"/>
      <c r="B5" s="45"/>
      <c r="C5" s="129" t="s">
        <v>2</v>
      </c>
      <c r="D5" s="130"/>
      <c r="E5" s="36" t="s">
        <v>15</v>
      </c>
    </row>
    <row r="6" spans="1:5" ht="13.5" thickBot="1">
      <c r="A6" s="33" t="s">
        <v>14</v>
      </c>
      <c r="B6" s="46"/>
      <c r="C6" s="34" t="s">
        <v>197</v>
      </c>
      <c r="D6" s="72" t="s">
        <v>215</v>
      </c>
      <c r="E6" s="37" t="s">
        <v>16</v>
      </c>
    </row>
    <row r="7" spans="1:5">
      <c r="A7" s="48" t="s">
        <v>17</v>
      </c>
      <c r="B7" s="49"/>
      <c r="C7" s="63"/>
      <c r="D7" s="27"/>
      <c r="E7" s="35"/>
    </row>
    <row r="8" spans="1:5">
      <c r="A8" s="52" t="s">
        <v>18</v>
      </c>
      <c r="B8" s="53"/>
      <c r="C8" s="64">
        <v>15833706</v>
      </c>
      <c r="D8" s="64">
        <v>16480544</v>
      </c>
      <c r="E8" s="90">
        <v>4.0851964789544528</v>
      </c>
    </row>
    <row r="9" spans="1:5">
      <c r="A9" s="52" t="s">
        <v>19</v>
      </c>
      <c r="B9" s="53"/>
      <c r="C9" s="64">
        <v>1294384</v>
      </c>
      <c r="D9" s="64">
        <v>1275154</v>
      </c>
      <c r="E9" s="90">
        <v>-1.4856487719254874</v>
      </c>
    </row>
    <row r="10" spans="1:5">
      <c r="A10" s="52" t="s">
        <v>20</v>
      </c>
      <c r="B10" s="53"/>
      <c r="C10" s="64">
        <v>544626</v>
      </c>
      <c r="D10" s="64">
        <v>558461</v>
      </c>
      <c r="E10" s="90">
        <v>2.5402753449155933</v>
      </c>
    </row>
    <row r="11" spans="1:5">
      <c r="A11" s="52" t="s">
        <v>21</v>
      </c>
      <c r="B11" s="53"/>
      <c r="C11" s="64">
        <v>863463</v>
      </c>
      <c r="D11" s="64">
        <v>936221</v>
      </c>
      <c r="E11" s="90">
        <v>8.4263019955690055</v>
      </c>
    </row>
    <row r="12" spans="1:5">
      <c r="A12" s="52" t="s">
        <v>22</v>
      </c>
      <c r="B12" s="53"/>
      <c r="C12" s="64">
        <v>568806</v>
      </c>
      <c r="D12" s="64">
        <v>543039</v>
      </c>
      <c r="E12" s="90">
        <v>-4.5300155061655465</v>
      </c>
    </row>
    <row r="13" spans="1:5">
      <c r="A13" s="50" t="s">
        <v>5</v>
      </c>
      <c r="B13" s="51"/>
      <c r="C13" s="65">
        <v>19104985</v>
      </c>
      <c r="D13" s="65">
        <v>19793419</v>
      </c>
      <c r="E13" s="91">
        <v>3.6034260168223109</v>
      </c>
    </row>
    <row r="14" spans="1:5">
      <c r="A14" s="52"/>
      <c r="B14" s="53"/>
      <c r="C14" s="65"/>
      <c r="D14" s="41"/>
      <c r="E14" s="39"/>
    </row>
    <row r="15" spans="1:5">
      <c r="A15" s="38" t="s">
        <v>23</v>
      </c>
      <c r="B15" s="47"/>
      <c r="C15" s="65"/>
      <c r="D15" s="41"/>
      <c r="E15" s="39"/>
    </row>
    <row r="16" spans="1:5">
      <c r="A16" s="52" t="s">
        <v>18</v>
      </c>
      <c r="B16" s="53"/>
      <c r="C16" s="64">
        <v>6402818</v>
      </c>
      <c r="D16" s="64">
        <v>6568690</v>
      </c>
      <c r="E16" s="90">
        <v>2.5906093223327602</v>
      </c>
    </row>
    <row r="17" spans="1:5">
      <c r="A17" s="52" t="s">
        <v>19</v>
      </c>
      <c r="B17" s="53"/>
      <c r="C17" s="64">
        <v>481117</v>
      </c>
      <c r="D17" s="64">
        <v>472326</v>
      </c>
      <c r="E17" s="90">
        <v>-1.8272062720710347</v>
      </c>
    </row>
    <row r="18" spans="1:5">
      <c r="A18" s="52" t="s">
        <v>20</v>
      </c>
      <c r="B18" s="53"/>
      <c r="C18" s="64">
        <v>270569</v>
      </c>
      <c r="D18" s="64">
        <v>271850</v>
      </c>
      <c r="E18" s="90">
        <v>0.47344669936319383</v>
      </c>
    </row>
    <row r="19" spans="1:5">
      <c r="A19" s="52" t="s">
        <v>21</v>
      </c>
      <c r="B19" s="53"/>
      <c r="C19" s="64">
        <v>169870</v>
      </c>
      <c r="D19" s="64">
        <v>283415</v>
      </c>
      <c r="E19" s="90">
        <v>66.842291163831163</v>
      </c>
    </row>
    <row r="20" spans="1:5">
      <c r="A20" s="52" t="s">
        <v>22</v>
      </c>
      <c r="B20" s="53"/>
      <c r="C20" s="64">
        <v>133178</v>
      </c>
      <c r="D20" s="64">
        <v>113611</v>
      </c>
      <c r="E20" s="90">
        <v>-14.692366607097268</v>
      </c>
    </row>
    <row r="21" spans="1:5">
      <c r="A21" s="50" t="s">
        <v>5</v>
      </c>
      <c r="B21" s="51"/>
      <c r="C21" s="65">
        <v>7457552</v>
      </c>
      <c r="D21" s="65">
        <v>7709892</v>
      </c>
      <c r="E21" s="91">
        <v>3.3836840829269446</v>
      </c>
    </row>
    <row r="22" spans="1:5">
      <c r="A22" s="50"/>
      <c r="B22" s="51"/>
      <c r="C22" s="64"/>
      <c r="D22" s="27"/>
      <c r="E22" s="35"/>
    </row>
    <row r="23" spans="1:5">
      <c r="A23" s="50" t="s">
        <v>198</v>
      </c>
      <c r="B23" s="51"/>
      <c r="C23" s="65"/>
      <c r="D23" s="41"/>
      <c r="E23" s="39"/>
    </row>
    <row r="24" spans="1:5">
      <c r="A24" s="52" t="s">
        <v>24</v>
      </c>
      <c r="B24" s="53"/>
      <c r="C24" s="64">
        <v>1911197</v>
      </c>
      <c r="D24" s="64">
        <v>1952770</v>
      </c>
      <c r="E24" s="90">
        <v>2.1752336363022753</v>
      </c>
    </row>
    <row r="25" spans="1:5">
      <c r="A25" s="52" t="s">
        <v>25</v>
      </c>
      <c r="B25" s="53"/>
      <c r="C25" s="64">
        <v>6355658</v>
      </c>
      <c r="D25" s="64">
        <v>6591074</v>
      </c>
      <c r="E25" s="90">
        <v>3.7040381971465424</v>
      </c>
    </row>
    <row r="26" spans="1:5">
      <c r="A26" s="52" t="s">
        <v>26</v>
      </c>
      <c r="B26" s="53"/>
      <c r="C26" s="64">
        <v>1125474</v>
      </c>
      <c r="D26" s="64">
        <v>1181630</v>
      </c>
      <c r="E26" s="90">
        <v>4.9895421840042511</v>
      </c>
    </row>
    <row r="27" spans="1:5">
      <c r="A27" s="52" t="s">
        <v>27</v>
      </c>
      <c r="B27" s="53"/>
      <c r="C27" s="64">
        <v>486367</v>
      </c>
      <c r="D27" s="64">
        <v>469122</v>
      </c>
      <c r="E27" s="90">
        <v>-3.5456764130790122</v>
      </c>
    </row>
    <row r="28" spans="1:5">
      <c r="A28" s="50" t="s">
        <v>42</v>
      </c>
      <c r="B28" s="51"/>
      <c r="C28" s="65">
        <v>9878696</v>
      </c>
      <c r="D28" s="65">
        <v>10194596</v>
      </c>
      <c r="E28" s="91">
        <v>3.1977904776095953</v>
      </c>
    </row>
    <row r="29" spans="1:5">
      <c r="A29" s="50"/>
      <c r="B29" s="51"/>
      <c r="C29" s="64"/>
      <c r="D29" s="27"/>
      <c r="E29" s="35"/>
    </row>
    <row r="30" spans="1:5">
      <c r="A30" s="50" t="s">
        <v>199</v>
      </c>
      <c r="B30" s="51"/>
      <c r="C30" s="65"/>
      <c r="D30" s="41"/>
      <c r="E30" s="39"/>
    </row>
    <row r="31" spans="1:5">
      <c r="A31" s="52" t="s">
        <v>155</v>
      </c>
      <c r="B31" s="53"/>
      <c r="C31" s="64">
        <v>1253919</v>
      </c>
      <c r="D31" s="64">
        <v>1209941</v>
      </c>
      <c r="E31" s="90">
        <v>-3.5072440883342546</v>
      </c>
    </row>
    <row r="32" spans="1:5">
      <c r="A32" s="50" t="s">
        <v>166</v>
      </c>
      <c r="B32" s="51"/>
      <c r="C32" s="65">
        <v>7469993</v>
      </c>
      <c r="D32" s="65">
        <v>7692706</v>
      </c>
      <c r="E32" s="91">
        <v>2.9814351900999103</v>
      </c>
    </row>
    <row r="33" spans="1:5">
      <c r="A33" s="50"/>
      <c r="B33" s="51"/>
      <c r="C33" s="64"/>
      <c r="D33" s="27"/>
      <c r="E33" s="35"/>
    </row>
    <row r="34" spans="1:5">
      <c r="A34" s="50" t="s">
        <v>200</v>
      </c>
      <c r="B34" s="51"/>
      <c r="C34" s="65"/>
      <c r="D34" s="41"/>
      <c r="E34" s="39"/>
    </row>
    <row r="35" spans="1:5">
      <c r="A35" s="52" t="s">
        <v>30</v>
      </c>
      <c r="B35" s="53"/>
      <c r="C35" s="64">
        <v>797411</v>
      </c>
      <c r="D35" s="64">
        <v>907661</v>
      </c>
      <c r="E35" s="90">
        <v>13.825994374293808</v>
      </c>
    </row>
    <row r="36" spans="1:5">
      <c r="A36" s="52" t="s">
        <v>31</v>
      </c>
      <c r="B36" s="53"/>
      <c r="C36" s="64">
        <v>470808</v>
      </c>
      <c r="D36" s="64">
        <v>317444</v>
      </c>
      <c r="E36" s="90">
        <v>-32.574637644220147</v>
      </c>
    </row>
    <row r="37" spans="1:5">
      <c r="A37" s="50" t="s">
        <v>43</v>
      </c>
      <c r="B37" s="51"/>
      <c r="C37" s="65">
        <v>1268219</v>
      </c>
      <c r="D37" s="65">
        <v>1225105</v>
      </c>
      <c r="E37" s="91">
        <v>-3.3995705788984396</v>
      </c>
    </row>
    <row r="38" spans="1:5">
      <c r="A38" s="50"/>
      <c r="B38" s="51"/>
      <c r="C38" s="65"/>
      <c r="D38" s="41"/>
      <c r="E38" s="39"/>
    </row>
    <row r="39" spans="1:5">
      <c r="A39" s="50" t="s">
        <v>202</v>
      </c>
      <c r="B39" s="51"/>
      <c r="C39" s="65"/>
      <c r="D39" s="41"/>
      <c r="E39" s="39"/>
    </row>
    <row r="40" spans="1:5">
      <c r="A40" s="52" t="s">
        <v>68</v>
      </c>
      <c r="B40" s="53"/>
      <c r="C40" s="64">
        <v>2649814</v>
      </c>
      <c r="D40" s="64">
        <v>2686194</v>
      </c>
      <c r="E40" s="90">
        <v>1.3729265525806718</v>
      </c>
    </row>
    <row r="41" spans="1:5">
      <c r="A41" s="52" t="s">
        <v>207</v>
      </c>
      <c r="B41" s="53"/>
      <c r="C41" s="64">
        <v>1533478</v>
      </c>
      <c r="D41" s="64">
        <v>1761981</v>
      </c>
      <c r="E41" s="90">
        <v>14.90096369168648</v>
      </c>
    </row>
    <row r="42" spans="1:5">
      <c r="A42" s="50" t="s">
        <v>203</v>
      </c>
      <c r="B42" s="51"/>
      <c r="C42" s="65">
        <v>4183292</v>
      </c>
      <c r="D42" s="65">
        <v>4448175</v>
      </c>
      <c r="E42" s="91">
        <v>6.3319271042996759</v>
      </c>
    </row>
    <row r="43" spans="1:5">
      <c r="A43" s="50"/>
      <c r="B43" s="51"/>
      <c r="C43" s="65"/>
      <c r="D43" s="41"/>
      <c r="E43" s="39"/>
    </row>
    <row r="44" spans="1:5">
      <c r="A44" s="50" t="s">
        <v>204</v>
      </c>
      <c r="B44" s="51"/>
      <c r="C44" s="65"/>
      <c r="D44" s="41"/>
      <c r="E44" s="39"/>
    </row>
    <row r="45" spans="1:5">
      <c r="A45" s="52" t="s">
        <v>32</v>
      </c>
      <c r="B45" s="53"/>
      <c r="C45" s="64">
        <v>763930</v>
      </c>
      <c r="D45" s="64">
        <v>767171</v>
      </c>
      <c r="E45" s="90">
        <v>0.42425353108269082</v>
      </c>
    </row>
    <row r="46" spans="1:5">
      <c r="A46" s="52" t="s">
        <v>209</v>
      </c>
      <c r="B46" s="53"/>
      <c r="C46" s="64">
        <v>0</v>
      </c>
      <c r="D46" s="64">
        <v>258509</v>
      </c>
      <c r="E46" s="90">
        <v>0</v>
      </c>
    </row>
    <row r="47" spans="1:5">
      <c r="A47" s="52" t="s">
        <v>210</v>
      </c>
      <c r="B47" s="53"/>
      <c r="C47" s="64">
        <v>0</v>
      </c>
      <c r="D47" s="64">
        <v>127948</v>
      </c>
      <c r="E47" s="90">
        <v>0</v>
      </c>
    </row>
    <row r="48" spans="1:5">
      <c r="A48" s="52" t="s">
        <v>211</v>
      </c>
      <c r="B48" s="53"/>
      <c r="C48" s="64">
        <v>0</v>
      </c>
      <c r="D48" s="64">
        <v>444753</v>
      </c>
      <c r="E48" s="90">
        <v>0</v>
      </c>
    </row>
    <row r="49" spans="1:5">
      <c r="A49" s="52" t="s">
        <v>33</v>
      </c>
      <c r="B49" s="53"/>
      <c r="C49" s="64">
        <v>2536646</v>
      </c>
      <c r="D49" s="64">
        <v>2825281</v>
      </c>
      <c r="E49" s="90">
        <v>11.378607815201649</v>
      </c>
    </row>
    <row r="50" spans="1:5">
      <c r="A50" s="52" t="s">
        <v>34</v>
      </c>
      <c r="B50" s="53"/>
      <c r="C50" s="64">
        <v>1525946</v>
      </c>
      <c r="D50" s="64">
        <v>1589018</v>
      </c>
      <c r="E50" s="90">
        <v>4.1333048482711705</v>
      </c>
    </row>
    <row r="51" spans="1:5">
      <c r="A51" s="52" t="s">
        <v>201</v>
      </c>
      <c r="B51" s="53"/>
      <c r="C51" s="64">
        <v>207363</v>
      </c>
      <c r="D51" s="64">
        <v>191287</v>
      </c>
      <c r="E51" s="90">
        <v>-7.7525884559926315</v>
      </c>
    </row>
    <row r="52" spans="1:5">
      <c r="A52" s="52" t="s">
        <v>35</v>
      </c>
      <c r="B52" s="53"/>
      <c r="C52" s="64">
        <v>388493</v>
      </c>
      <c r="D52" s="64">
        <v>436989</v>
      </c>
      <c r="E52" s="90">
        <v>12.483107803744211</v>
      </c>
    </row>
    <row r="53" spans="1:5">
      <c r="A53" s="52" t="s">
        <v>36</v>
      </c>
      <c r="B53" s="53"/>
      <c r="C53" s="64">
        <v>973091</v>
      </c>
      <c r="D53" s="64">
        <v>267840</v>
      </c>
      <c r="E53" s="90">
        <v>-72.475338894306901</v>
      </c>
    </row>
    <row r="54" spans="1:5">
      <c r="A54" s="50" t="s">
        <v>44</v>
      </c>
      <c r="B54" s="51"/>
      <c r="C54" s="65">
        <v>6395469</v>
      </c>
      <c r="D54" s="65">
        <v>6908796</v>
      </c>
      <c r="E54" s="91">
        <v>8.0264168272881946</v>
      </c>
    </row>
    <row r="55" spans="1:5">
      <c r="A55" s="70"/>
      <c r="B55" s="71"/>
      <c r="C55" s="64"/>
      <c r="D55" s="64"/>
      <c r="E55" s="35"/>
    </row>
    <row r="56" spans="1:5">
      <c r="A56" s="50"/>
      <c r="B56" s="51"/>
      <c r="C56" s="65"/>
      <c r="D56" s="41"/>
      <c r="E56" s="39"/>
    </row>
    <row r="57" spans="1:5" ht="13.5" thickBot="1">
      <c r="A57" s="87" t="s">
        <v>45</v>
      </c>
      <c r="B57" s="88"/>
      <c r="C57" s="66">
        <v>48300654</v>
      </c>
      <c r="D57" s="66">
        <v>50262797</v>
      </c>
      <c r="E57" s="99">
        <v>4.0623528617231619</v>
      </c>
    </row>
    <row r="62" spans="1:5">
      <c r="A62" s="24"/>
      <c r="B62" s="24"/>
      <c r="C62" s="24"/>
      <c r="D62" s="24"/>
      <c r="E62" s="24"/>
    </row>
    <row r="63" spans="1:5" ht="12.75" customHeight="1">
      <c r="A63" s="127">
        <v>6</v>
      </c>
      <c r="E63" s="25" t="s">
        <v>216</v>
      </c>
    </row>
    <row r="64" spans="1:5" ht="12.75" customHeight="1">
      <c r="A64" s="128"/>
      <c r="E64" s="25" t="s">
        <v>217</v>
      </c>
    </row>
    <row r="69" spans="1:5">
      <c r="A69" s="56"/>
      <c r="B69" s="56"/>
      <c r="C69" s="56"/>
      <c r="D69" s="56"/>
      <c r="E69" s="56"/>
    </row>
    <row r="70" spans="1:5">
      <c r="A70" s="56"/>
      <c r="B70" s="56"/>
      <c r="C70" s="56"/>
      <c r="D70" s="56"/>
      <c r="E70" s="56"/>
    </row>
  </sheetData>
  <mergeCells count="2">
    <mergeCell ref="C5:D5"/>
    <mergeCell ref="A63:A64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16384" width="11.42578125" style="1"/>
  </cols>
  <sheetData>
    <row r="1" spans="1:5" ht="5.25" customHeight="1"/>
    <row r="2" spans="1:5">
      <c r="A2" s="78" t="s">
        <v>0</v>
      </c>
      <c r="B2" s="2"/>
      <c r="C2" s="3"/>
      <c r="D2" s="3"/>
    </row>
    <row r="3" spans="1:5" ht="6" customHeight="1">
      <c r="A3" s="4"/>
      <c r="B3" s="4"/>
      <c r="C3" s="3"/>
      <c r="D3" s="3"/>
    </row>
    <row r="4" spans="1:5" ht="16.5" thickBot="1">
      <c r="A4" s="5" t="s">
        <v>62</v>
      </c>
      <c r="B4" s="5"/>
      <c r="C4" s="6"/>
      <c r="D4" s="6"/>
    </row>
    <row r="5" spans="1:5">
      <c r="A5" s="32"/>
      <c r="B5" s="45"/>
      <c r="C5" s="129" t="s">
        <v>63</v>
      </c>
      <c r="D5" s="130"/>
      <c r="E5" s="36" t="s">
        <v>15</v>
      </c>
    </row>
    <row r="6" spans="1:5" ht="13.5" thickBot="1">
      <c r="A6" s="33" t="s">
        <v>14</v>
      </c>
      <c r="B6" s="46"/>
      <c r="C6" s="34" t="s">
        <v>197</v>
      </c>
      <c r="D6" s="72" t="s">
        <v>215</v>
      </c>
      <c r="E6" s="37" t="s">
        <v>16</v>
      </c>
    </row>
    <row r="7" spans="1:5">
      <c r="A7" s="48" t="s">
        <v>17</v>
      </c>
      <c r="B7" s="49"/>
      <c r="C7" s="131" t="s">
        <v>37</v>
      </c>
      <c r="D7" s="132"/>
      <c r="E7" s="35"/>
    </row>
    <row r="8" spans="1:5">
      <c r="A8" s="52" t="s">
        <v>18</v>
      </c>
      <c r="B8" s="53"/>
      <c r="C8" s="64">
        <v>2784026</v>
      </c>
      <c r="D8" s="64">
        <v>2848231</v>
      </c>
      <c r="E8" s="90">
        <v>2.3061925427420578</v>
      </c>
    </row>
    <row r="9" spans="1:5">
      <c r="A9" s="52" t="s">
        <v>19</v>
      </c>
      <c r="B9" s="53"/>
      <c r="C9" s="64">
        <v>94895</v>
      </c>
      <c r="D9" s="64">
        <v>101509</v>
      </c>
      <c r="E9" s="90">
        <v>6.9698087359713368</v>
      </c>
    </row>
    <row r="10" spans="1:5">
      <c r="A10" s="52" t="s">
        <v>20</v>
      </c>
      <c r="B10" s="53"/>
      <c r="C10" s="64">
        <v>284988</v>
      </c>
      <c r="D10" s="64">
        <v>280701</v>
      </c>
      <c r="E10" s="90">
        <v>-1.5042738641627016</v>
      </c>
    </row>
    <row r="11" spans="1:5">
      <c r="A11" s="52" t="s">
        <v>21</v>
      </c>
      <c r="B11" s="53"/>
      <c r="C11" s="64">
        <v>384210</v>
      </c>
      <c r="D11" s="64">
        <v>388294</v>
      </c>
      <c r="E11" s="90">
        <v>1.0629603602196716</v>
      </c>
    </row>
    <row r="12" spans="1:5">
      <c r="A12" s="52" t="s">
        <v>22</v>
      </c>
      <c r="B12" s="53"/>
      <c r="C12" s="64">
        <v>422331</v>
      </c>
      <c r="D12" s="64">
        <v>437956</v>
      </c>
      <c r="E12" s="90">
        <v>3.6997047339645919</v>
      </c>
    </row>
    <row r="13" spans="1:5">
      <c r="A13" s="50" t="s">
        <v>5</v>
      </c>
      <c r="B13" s="51"/>
      <c r="C13" s="65">
        <v>3970450</v>
      </c>
      <c r="D13" s="65">
        <v>4056691</v>
      </c>
      <c r="E13" s="91">
        <v>2.1720711758113058</v>
      </c>
    </row>
    <row r="14" spans="1:5">
      <c r="A14" s="52"/>
      <c r="B14" s="53"/>
      <c r="C14" s="65"/>
      <c r="D14" s="41"/>
      <c r="E14" s="89"/>
    </row>
    <row r="15" spans="1:5">
      <c r="A15" s="38" t="s">
        <v>23</v>
      </c>
      <c r="B15" s="47"/>
      <c r="C15" s="65"/>
      <c r="D15" s="41"/>
      <c r="E15" s="89"/>
    </row>
    <row r="16" spans="1:5">
      <c r="A16" s="52" t="s">
        <v>18</v>
      </c>
      <c r="B16" s="53"/>
      <c r="C16" s="64">
        <v>2731069</v>
      </c>
      <c r="D16" s="64">
        <v>2821815</v>
      </c>
      <c r="E16" s="90">
        <v>3.3227282064275929</v>
      </c>
    </row>
    <row r="17" spans="1:5">
      <c r="A17" s="52" t="s">
        <v>19</v>
      </c>
      <c r="B17" s="53"/>
      <c r="C17" s="64">
        <v>76190</v>
      </c>
      <c r="D17" s="64">
        <v>77093</v>
      </c>
      <c r="E17" s="90">
        <v>1.1851949074681716</v>
      </c>
    </row>
    <row r="18" spans="1:5">
      <c r="A18" s="52" t="s">
        <v>20</v>
      </c>
      <c r="B18" s="53"/>
      <c r="C18" s="64">
        <v>270378</v>
      </c>
      <c r="D18" s="64">
        <v>274339</v>
      </c>
      <c r="E18" s="90">
        <v>1.4649860565578561</v>
      </c>
    </row>
    <row r="19" spans="1:5">
      <c r="A19" s="52" t="s">
        <v>21</v>
      </c>
      <c r="B19" s="53"/>
      <c r="C19" s="64">
        <v>217533</v>
      </c>
      <c r="D19" s="64">
        <v>356801</v>
      </c>
      <c r="E19" s="90">
        <v>64.021550753219046</v>
      </c>
    </row>
    <row r="20" spans="1:5">
      <c r="A20" s="52" t="s">
        <v>22</v>
      </c>
      <c r="B20" s="53"/>
      <c r="C20" s="64">
        <v>184081</v>
      </c>
      <c r="D20" s="64">
        <v>201618</v>
      </c>
      <c r="E20" s="90">
        <v>9.5267844046914139</v>
      </c>
    </row>
    <row r="21" spans="1:5">
      <c r="A21" s="50" t="s">
        <v>5</v>
      </c>
      <c r="B21" s="51"/>
      <c r="C21" s="65">
        <v>3479251</v>
      </c>
      <c r="D21" s="65">
        <v>3731666</v>
      </c>
      <c r="E21" s="91">
        <v>7.2548660616897145</v>
      </c>
    </row>
    <row r="22" spans="1:5">
      <c r="A22" s="50"/>
      <c r="B22" s="51"/>
      <c r="C22" s="65"/>
      <c r="D22" s="41"/>
      <c r="E22" s="89"/>
    </row>
    <row r="23" spans="1:5">
      <c r="A23" s="50" t="s">
        <v>198</v>
      </c>
      <c r="B23" s="51"/>
      <c r="C23" s="65"/>
      <c r="D23" s="41"/>
      <c r="E23" s="89"/>
    </row>
    <row r="24" spans="1:5">
      <c r="A24" s="52" t="s">
        <v>24</v>
      </c>
      <c r="B24" s="53"/>
      <c r="C24" s="64">
        <v>1913452</v>
      </c>
      <c r="D24" s="64">
        <v>1891673</v>
      </c>
      <c r="E24" s="90">
        <v>-1.1382046688393541</v>
      </c>
    </row>
    <row r="25" spans="1:5">
      <c r="A25" s="52" t="s">
        <v>25</v>
      </c>
      <c r="B25" s="53"/>
      <c r="C25" s="64">
        <v>1215044</v>
      </c>
      <c r="D25" s="64">
        <v>1351684</v>
      </c>
      <c r="E25" s="90">
        <v>11.245683283897538</v>
      </c>
    </row>
    <row r="26" spans="1:5">
      <c r="A26" s="52" t="s">
        <v>26</v>
      </c>
      <c r="B26" s="53"/>
      <c r="C26" s="64">
        <v>533751</v>
      </c>
      <c r="D26" s="64">
        <v>567845</v>
      </c>
      <c r="E26" s="90">
        <v>6.3876226929785611</v>
      </c>
    </row>
    <row r="27" spans="1:5">
      <c r="A27" s="52" t="s">
        <v>27</v>
      </c>
      <c r="B27" s="53"/>
      <c r="C27" s="64"/>
      <c r="D27" s="64"/>
      <c r="E27" s="90"/>
    </row>
    <row r="28" spans="1:5">
      <c r="A28" s="50" t="s">
        <v>42</v>
      </c>
      <c r="B28" s="51"/>
      <c r="C28" s="65">
        <v>3662247</v>
      </c>
      <c r="D28" s="65">
        <v>3811202</v>
      </c>
      <c r="E28" s="91">
        <v>4.0673116805065304</v>
      </c>
    </row>
    <row r="29" spans="1:5">
      <c r="A29" s="50"/>
      <c r="B29" s="51"/>
      <c r="C29" s="65"/>
      <c r="D29" s="41"/>
      <c r="E29" s="39"/>
    </row>
    <row r="30" spans="1:5">
      <c r="A30" s="50" t="s">
        <v>199</v>
      </c>
      <c r="B30" s="51"/>
      <c r="C30" s="131" t="s">
        <v>38</v>
      </c>
      <c r="D30" s="132"/>
      <c r="E30" s="39"/>
    </row>
    <row r="31" spans="1:5">
      <c r="A31" s="52" t="s">
        <v>156</v>
      </c>
      <c r="B31" s="53"/>
      <c r="C31" s="83">
        <v>852707</v>
      </c>
      <c r="D31" s="83">
        <v>874183</v>
      </c>
      <c r="E31" s="90">
        <v>2.518567339074266</v>
      </c>
    </row>
    <row r="32" spans="1:5">
      <c r="A32" s="50" t="s">
        <v>166</v>
      </c>
      <c r="B32" s="105"/>
      <c r="C32" s="65">
        <v>7991628</v>
      </c>
      <c r="D32" s="65">
        <v>8269542</v>
      </c>
      <c r="E32" s="91">
        <v>3.4775642710096117</v>
      </c>
    </row>
    <row r="33" spans="1:5">
      <c r="A33" s="50"/>
      <c r="B33" s="51"/>
      <c r="C33" s="65"/>
      <c r="D33" s="41"/>
      <c r="E33" s="39"/>
    </row>
    <row r="34" spans="1:5">
      <c r="A34" s="50" t="s">
        <v>200</v>
      </c>
      <c r="B34" s="51"/>
      <c r="C34" s="131" t="s">
        <v>39</v>
      </c>
      <c r="D34" s="132"/>
      <c r="E34" s="39"/>
    </row>
    <row r="35" spans="1:5">
      <c r="A35" s="52" t="s">
        <v>30</v>
      </c>
      <c r="B35" s="53"/>
      <c r="C35" s="64">
        <v>1118553</v>
      </c>
      <c r="D35" s="64">
        <v>1582124</v>
      </c>
      <c r="E35" s="90">
        <v>41.443811781828842</v>
      </c>
    </row>
    <row r="36" spans="1:5">
      <c r="A36" s="52" t="s">
        <v>31</v>
      </c>
      <c r="B36" s="53"/>
      <c r="C36" s="64">
        <v>2392247</v>
      </c>
      <c r="D36" s="64">
        <v>2444311</v>
      </c>
      <c r="E36" s="90">
        <v>2.1763638955341986</v>
      </c>
    </row>
    <row r="37" spans="1:5">
      <c r="A37" s="50" t="s">
        <v>43</v>
      </c>
      <c r="B37" s="51"/>
      <c r="C37" s="65">
        <v>3510800</v>
      </c>
      <c r="D37" s="65">
        <v>4026435</v>
      </c>
      <c r="E37" s="91">
        <v>14.687108351372906</v>
      </c>
    </row>
    <row r="38" spans="1:5">
      <c r="A38" s="50"/>
      <c r="B38" s="51"/>
      <c r="C38" s="65"/>
      <c r="D38" s="41"/>
      <c r="E38" s="39"/>
    </row>
    <row r="39" spans="1:5">
      <c r="A39" s="50" t="s">
        <v>202</v>
      </c>
      <c r="B39" s="51"/>
      <c r="C39" s="131" t="s">
        <v>205</v>
      </c>
      <c r="D39" s="132"/>
      <c r="E39" s="39"/>
    </row>
    <row r="40" spans="1:5">
      <c r="A40" s="52" t="s">
        <v>68</v>
      </c>
      <c r="B40" s="53"/>
      <c r="C40" s="64">
        <v>1647262</v>
      </c>
      <c r="D40" s="64">
        <v>1709914</v>
      </c>
      <c r="E40" s="90">
        <v>3.803402251736518</v>
      </c>
    </row>
    <row r="41" spans="1:5">
      <c r="A41" s="52" t="s">
        <v>207</v>
      </c>
      <c r="B41" s="53"/>
      <c r="C41" s="64">
        <v>1728101</v>
      </c>
      <c r="D41" s="64">
        <v>1878492</v>
      </c>
      <c r="E41" s="90">
        <v>8.7026742071209959</v>
      </c>
    </row>
    <row r="42" spans="1:5">
      <c r="A42" s="50" t="s">
        <v>203</v>
      </c>
      <c r="B42" s="51"/>
      <c r="C42" s="65">
        <v>3375363</v>
      </c>
      <c r="D42" s="65">
        <v>3588406</v>
      </c>
      <c r="E42" s="91">
        <v>6.3117063261047779</v>
      </c>
    </row>
    <row r="43" spans="1:5">
      <c r="A43" s="50"/>
      <c r="B43" s="51"/>
      <c r="C43" s="65"/>
      <c r="D43" s="41"/>
      <c r="E43" s="39"/>
    </row>
    <row r="44" spans="1:5">
      <c r="A44" s="50" t="s">
        <v>204</v>
      </c>
      <c r="B44" s="51"/>
      <c r="C44" s="131" t="s">
        <v>206</v>
      </c>
      <c r="D44" s="132"/>
      <c r="E44" s="39"/>
    </row>
    <row r="45" spans="1:5">
      <c r="A45" s="52" t="s">
        <v>32</v>
      </c>
      <c r="B45" s="53"/>
      <c r="C45" s="64">
        <v>317425</v>
      </c>
      <c r="D45" s="64">
        <v>311754</v>
      </c>
      <c r="E45" s="90">
        <v>-1.786563755217768</v>
      </c>
    </row>
    <row r="46" spans="1:5">
      <c r="A46" s="52" t="s">
        <v>209</v>
      </c>
      <c r="B46" s="53"/>
      <c r="C46" s="64">
        <v>0</v>
      </c>
      <c r="D46" s="64">
        <v>112208</v>
      </c>
      <c r="E46" s="90">
        <v>0</v>
      </c>
    </row>
    <row r="47" spans="1:5">
      <c r="A47" s="52" t="s">
        <v>210</v>
      </c>
      <c r="B47" s="53"/>
      <c r="C47" s="64">
        <v>0</v>
      </c>
      <c r="D47" s="64">
        <v>25213</v>
      </c>
      <c r="E47" s="90">
        <v>0</v>
      </c>
    </row>
    <row r="48" spans="1:5">
      <c r="A48" s="52" t="s">
        <v>211</v>
      </c>
      <c r="B48" s="53"/>
      <c r="C48" s="64">
        <v>0</v>
      </c>
      <c r="D48" s="64">
        <v>196</v>
      </c>
      <c r="E48" s="90">
        <v>0</v>
      </c>
    </row>
    <row r="49" spans="1:5">
      <c r="A49" s="52" t="s">
        <v>33</v>
      </c>
      <c r="B49" s="53"/>
      <c r="C49" s="64">
        <v>2473181</v>
      </c>
      <c r="D49" s="64">
        <v>3255510</v>
      </c>
      <c r="E49" s="90">
        <v>31.632500815751051</v>
      </c>
    </row>
    <row r="50" spans="1:5">
      <c r="A50" s="52" t="s">
        <v>34</v>
      </c>
      <c r="B50" s="53"/>
      <c r="C50" s="64">
        <v>132681</v>
      </c>
      <c r="D50" s="64">
        <v>148838</v>
      </c>
      <c r="E50" s="90">
        <v>12.177327575161478</v>
      </c>
    </row>
    <row r="51" spans="1:5">
      <c r="A51" s="52" t="s">
        <v>201</v>
      </c>
      <c r="B51" s="53"/>
      <c r="C51" s="64">
        <v>769</v>
      </c>
      <c r="D51" s="64">
        <v>705</v>
      </c>
      <c r="E51" s="35">
        <v>-8.3224967490247099</v>
      </c>
    </row>
    <row r="52" spans="1:5">
      <c r="A52" s="52" t="s">
        <v>35</v>
      </c>
      <c r="B52" s="53"/>
      <c r="C52" s="64"/>
      <c r="D52" s="64"/>
      <c r="E52" s="35"/>
    </row>
    <row r="53" spans="1:5">
      <c r="A53" s="52" t="s">
        <v>36</v>
      </c>
      <c r="B53" s="53"/>
      <c r="C53" s="64"/>
      <c r="D53" s="40"/>
      <c r="E53" s="35"/>
    </row>
    <row r="54" spans="1:5" ht="13.5" thickBot="1">
      <c r="A54" s="87" t="s">
        <v>44</v>
      </c>
      <c r="B54" s="88"/>
      <c r="C54" s="66">
        <v>2924056</v>
      </c>
      <c r="D54" s="66">
        <v>3854424</v>
      </c>
      <c r="E54" s="98">
        <v>31.81772168522081</v>
      </c>
    </row>
    <row r="55" spans="1:5">
      <c r="E55" s="25"/>
    </row>
    <row r="60" spans="1:5">
      <c r="E60" s="25"/>
    </row>
    <row r="61" spans="1:5">
      <c r="E61" s="25"/>
    </row>
    <row r="62" spans="1:5">
      <c r="A62" s="24"/>
      <c r="B62" s="24"/>
      <c r="C62" s="24"/>
      <c r="D62" s="24"/>
      <c r="E62" s="24"/>
    </row>
    <row r="63" spans="1:5" ht="12.75" customHeight="1">
      <c r="A63" s="127">
        <v>8</v>
      </c>
      <c r="E63" s="25" t="s">
        <v>216</v>
      </c>
    </row>
    <row r="64" spans="1:5" ht="12.75" customHeight="1">
      <c r="A64" s="128"/>
      <c r="E64" s="25" t="s">
        <v>217</v>
      </c>
    </row>
  </sheetData>
  <mergeCells count="7">
    <mergeCell ref="C5:D5"/>
    <mergeCell ref="C7:D7"/>
    <mergeCell ref="A63:A64"/>
    <mergeCell ref="C34:D34"/>
    <mergeCell ref="C30:D30"/>
    <mergeCell ref="C39:D39"/>
    <mergeCell ref="C44:D44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40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11438974</v>
      </c>
      <c r="C7" s="18">
        <v>11971972</v>
      </c>
      <c r="D7" s="18">
        <v>12256338</v>
      </c>
      <c r="E7" s="94">
        <v>25.06018214559068</v>
      </c>
      <c r="F7" s="95">
        <v>24.786355894891194</v>
      </c>
      <c r="G7" s="93">
        <v>24.384512465551808</v>
      </c>
    </row>
    <row r="8" spans="1:7">
      <c r="A8" s="17" t="s">
        <v>218</v>
      </c>
      <c r="B8" s="18">
        <v>653764</v>
      </c>
      <c r="C8" s="18">
        <v>789940</v>
      </c>
      <c r="D8" s="18">
        <v>891743</v>
      </c>
      <c r="E8" s="94">
        <v>1.4322477628002253</v>
      </c>
      <c r="F8" s="95">
        <v>1.6354643976456302</v>
      </c>
      <c r="G8" s="93">
        <v>1.7741611156259369</v>
      </c>
    </row>
    <row r="9" spans="1:7">
      <c r="A9" s="17" t="s">
        <v>136</v>
      </c>
      <c r="B9" s="18">
        <v>12013499</v>
      </c>
      <c r="C9" s="18">
        <v>12207166</v>
      </c>
      <c r="D9" s="18">
        <v>12743404</v>
      </c>
      <c r="E9" s="94">
        <v>26.318835338367887</v>
      </c>
      <c r="F9" s="95">
        <v>25.273293400954778</v>
      </c>
      <c r="G9" s="93">
        <v>25.353551255812526</v>
      </c>
    </row>
    <row r="10" spans="1:7">
      <c r="A10" s="17" t="s">
        <v>162</v>
      </c>
      <c r="B10" s="18">
        <v>7494630</v>
      </c>
      <c r="C10" s="18">
        <v>7385025</v>
      </c>
      <c r="D10" s="18">
        <v>7369072</v>
      </c>
      <c r="E10" s="94">
        <v>16.419024373497855</v>
      </c>
      <c r="F10" s="95">
        <v>15.289699804064766</v>
      </c>
      <c r="G10" s="93">
        <v>14.66108621054256</v>
      </c>
    </row>
    <row r="11" spans="1:7">
      <c r="A11" s="17" t="s">
        <v>219</v>
      </c>
      <c r="B11" s="18">
        <v>4681061</v>
      </c>
      <c r="C11" s="18">
        <v>4899292</v>
      </c>
      <c r="D11" s="18">
        <v>5160013</v>
      </c>
      <c r="E11" s="94">
        <v>10.255136631538882</v>
      </c>
      <c r="F11" s="95">
        <v>10.143324353330703</v>
      </c>
      <c r="G11" s="93">
        <v>10.266068161706162</v>
      </c>
    </row>
    <row r="12" spans="1:7">
      <c r="A12" s="17" t="s">
        <v>220</v>
      </c>
      <c r="B12" s="18">
        <v>556471</v>
      </c>
      <c r="C12" s="18">
        <v>612679</v>
      </c>
      <c r="D12" s="18">
        <v>652136</v>
      </c>
      <c r="E12" s="94">
        <v>1.2191009979338174</v>
      </c>
      <c r="F12" s="95">
        <v>1.268469366895115</v>
      </c>
      <c r="G12" s="93">
        <v>1.2974526666313457</v>
      </c>
    </row>
    <row r="13" spans="1:7">
      <c r="A13" s="17" t="s">
        <v>221</v>
      </c>
      <c r="B13" s="18">
        <v>1168412</v>
      </c>
      <c r="C13" s="18">
        <v>1322338</v>
      </c>
      <c r="D13" s="18">
        <v>1445302</v>
      </c>
      <c r="E13" s="94">
        <v>2.5597241099677204</v>
      </c>
      <c r="F13" s="95">
        <v>2.7377227645820281</v>
      </c>
      <c r="G13" s="93">
        <v>2.8754905939675424</v>
      </c>
    </row>
    <row r="14" spans="1:7">
      <c r="A14" s="17" t="s">
        <v>222</v>
      </c>
      <c r="B14" s="18">
        <v>991793</v>
      </c>
      <c r="C14" s="18">
        <v>1175938</v>
      </c>
      <c r="D14" s="18">
        <v>1250794</v>
      </c>
      <c r="E14" s="94">
        <v>2.1727921779280042</v>
      </c>
      <c r="F14" s="95">
        <v>2.4346212786269934</v>
      </c>
      <c r="G14" s="93">
        <v>2.4885085483802265</v>
      </c>
    </row>
    <row r="15" spans="1:7">
      <c r="A15" s="17" t="s">
        <v>223</v>
      </c>
      <c r="B15" s="18">
        <v>624409</v>
      </c>
      <c r="C15" s="18">
        <v>702762</v>
      </c>
      <c r="D15" s="18">
        <v>790100</v>
      </c>
      <c r="E15" s="94">
        <v>1.3679376553654314</v>
      </c>
      <c r="F15" s="95">
        <v>1.4549740879284989</v>
      </c>
      <c r="G15" s="93">
        <v>1.5719379882500371</v>
      </c>
    </row>
    <row r="16" spans="1:7">
      <c r="A16" s="17" t="s">
        <v>224</v>
      </c>
      <c r="B16" s="18">
        <v>1966970</v>
      </c>
      <c r="C16" s="18">
        <v>2139350</v>
      </c>
      <c r="D16" s="18">
        <v>2331373</v>
      </c>
      <c r="E16" s="94">
        <v>4.3091824909220442</v>
      </c>
      <c r="F16" s="95">
        <v>4.4292360927452457</v>
      </c>
      <c r="G16" s="93">
        <v>4.6383670212383921</v>
      </c>
    </row>
    <row r="17" spans="1:8">
      <c r="A17" s="17" t="s">
        <v>225</v>
      </c>
      <c r="B17" s="18">
        <v>1878546</v>
      </c>
      <c r="C17" s="18">
        <v>2025146</v>
      </c>
      <c r="D17" s="18">
        <v>2115519</v>
      </c>
      <c r="E17" s="94">
        <v>4.1154656815262269</v>
      </c>
      <c r="F17" s="95">
        <v>4.1927920893162236</v>
      </c>
      <c r="G17" s="93">
        <v>4.2089161890453486</v>
      </c>
    </row>
    <row r="18" spans="1:8">
      <c r="A18" s="17" t="s">
        <v>226</v>
      </c>
      <c r="B18" s="18">
        <v>17852</v>
      </c>
      <c r="C18" s="18">
        <v>17756</v>
      </c>
      <c r="D18" s="18">
        <v>16513</v>
      </c>
      <c r="E18" s="94">
        <v>3.9109658931219253E-2</v>
      </c>
      <c r="F18" s="95">
        <v>3.6761406998754097E-2</v>
      </c>
      <c r="G18" s="93">
        <v>3.2853324895548493E-2</v>
      </c>
    </row>
    <row r="19" spans="1:8">
      <c r="A19" s="17" t="s">
        <v>227</v>
      </c>
      <c r="B19" s="18">
        <v>437796</v>
      </c>
      <c r="C19" s="18">
        <v>522396</v>
      </c>
      <c r="D19" s="18">
        <v>503946</v>
      </c>
      <c r="E19" s="94">
        <v>0.95911114953238086</v>
      </c>
      <c r="F19" s="95">
        <v>1.0815505727934864</v>
      </c>
      <c r="G19" s="93">
        <v>1.0026222774669702</v>
      </c>
    </row>
    <row r="20" spans="1:8">
      <c r="A20" s="17" t="s">
        <v>228</v>
      </c>
      <c r="B20" s="18">
        <v>0</v>
      </c>
      <c r="C20" s="18">
        <v>504286</v>
      </c>
      <c r="D20" s="18">
        <v>396873</v>
      </c>
      <c r="E20" s="94" t="s">
        <v>229</v>
      </c>
      <c r="F20" s="95">
        <v>1.0440562564639393</v>
      </c>
      <c r="G20" s="93">
        <v>0.78959593116157067</v>
      </c>
    </row>
    <row r="21" spans="1:8">
      <c r="A21" s="17" t="s">
        <v>230</v>
      </c>
      <c r="B21" s="18">
        <v>0</v>
      </c>
      <c r="C21" s="18">
        <v>0</v>
      </c>
      <c r="D21" s="18">
        <v>109740</v>
      </c>
      <c r="E21" s="94" t="s">
        <v>229</v>
      </c>
      <c r="F21" s="95" t="s">
        <v>229</v>
      </c>
      <c r="G21" s="93">
        <v>0.21833245770226437</v>
      </c>
    </row>
    <row r="22" spans="1:8">
      <c r="A22" s="17" t="s">
        <v>231</v>
      </c>
      <c r="B22" s="18">
        <v>0</v>
      </c>
      <c r="C22" s="18">
        <v>0</v>
      </c>
      <c r="D22" s="18">
        <v>50481</v>
      </c>
      <c r="E22" s="94" t="s">
        <v>229</v>
      </c>
      <c r="F22" s="95" t="s">
        <v>229</v>
      </c>
      <c r="G22" s="93">
        <v>0.10043412426889017</v>
      </c>
    </row>
    <row r="23" spans="1:8">
      <c r="A23" s="17" t="s">
        <v>232</v>
      </c>
      <c r="B23" s="18">
        <v>66000</v>
      </c>
      <c r="C23" s="18">
        <v>73780</v>
      </c>
      <c r="D23" s="18">
        <v>82065</v>
      </c>
      <c r="E23" s="94">
        <v>0.14459094160096742</v>
      </c>
      <c r="F23" s="95">
        <v>0.15275155487542674</v>
      </c>
      <c r="G23" s="93">
        <v>0.16327185293727287</v>
      </c>
    </row>
    <row r="24" spans="1:8">
      <c r="A24" s="17" t="s">
        <v>233</v>
      </c>
      <c r="B24" s="18">
        <v>463551</v>
      </c>
      <c r="C24" s="18">
        <v>481517</v>
      </c>
      <c r="D24" s="18">
        <v>0</v>
      </c>
      <c r="E24" s="94">
        <v>1.0155344783343947</v>
      </c>
      <c r="F24" s="95">
        <v>0.99691610800963482</v>
      </c>
      <c r="G24" s="93" t="s">
        <v>229</v>
      </c>
    </row>
    <row r="25" spans="1:8">
      <c r="A25" s="17" t="s">
        <v>234</v>
      </c>
      <c r="B25" s="18">
        <v>72682</v>
      </c>
      <c r="C25" s="18">
        <v>58180</v>
      </c>
      <c r="D25" s="18">
        <v>33355</v>
      </c>
      <c r="E25" s="94">
        <v>0.15922967905214416</v>
      </c>
      <c r="F25" s="95">
        <v>0.12045385555234925</v>
      </c>
      <c r="G25" s="93">
        <v>6.636120946472597E-2</v>
      </c>
    </row>
    <row r="26" spans="1:8">
      <c r="A26" s="17" t="s">
        <v>235</v>
      </c>
      <c r="B26" s="18">
        <v>794915</v>
      </c>
      <c r="C26" s="18">
        <v>954860</v>
      </c>
      <c r="D26" s="18">
        <v>1101414</v>
      </c>
      <c r="E26" s="94">
        <v>1.7414773991323185</v>
      </c>
      <c r="F26" s="95">
        <v>1.9769090497201136</v>
      </c>
      <c r="G26" s="93">
        <v>2.1913106029495335</v>
      </c>
      <c r="H26"/>
    </row>
    <row r="27" spans="1:8">
      <c r="A27" s="17" t="s">
        <v>236</v>
      </c>
      <c r="B27" s="18">
        <v>150086</v>
      </c>
      <c r="C27" s="18">
        <v>150535</v>
      </c>
      <c r="D27" s="18">
        <v>243804</v>
      </c>
      <c r="E27" s="94">
        <v>0.3288041827442848</v>
      </c>
      <c r="F27" s="95">
        <v>0.31166244664099163</v>
      </c>
      <c r="G27" s="93">
        <v>0.48505856130529307</v>
      </c>
      <c r="H27"/>
    </row>
    <row r="28" spans="1:8">
      <c r="A28" s="17" t="s">
        <v>237</v>
      </c>
      <c r="B28" s="18">
        <v>135821</v>
      </c>
      <c r="C28" s="18">
        <v>246492</v>
      </c>
      <c r="D28" s="18">
        <v>307380</v>
      </c>
      <c r="E28" s="94">
        <v>0.2975528224118939</v>
      </c>
      <c r="F28" s="95">
        <v>0.51032849368871902</v>
      </c>
      <c r="G28" s="93">
        <v>0.6115457522190817</v>
      </c>
      <c r="H28"/>
    </row>
    <row r="29" spans="1:8">
      <c r="A29" s="17" t="s">
        <v>238</v>
      </c>
      <c r="B29" s="18">
        <v>38781</v>
      </c>
      <c r="C29" s="18">
        <v>40995</v>
      </c>
      <c r="D29" s="18">
        <v>46404</v>
      </c>
      <c r="E29" s="94">
        <v>8.4960322821622997E-2</v>
      </c>
      <c r="F29" s="95">
        <v>8.4874627163433441E-2</v>
      </c>
      <c r="G29" s="93">
        <v>9.2322757127901181E-2</v>
      </c>
    </row>
    <row r="30" spans="1:8">
      <c r="A30" s="17" t="s">
        <v>239</v>
      </c>
      <c r="B30" s="18">
        <v>0</v>
      </c>
      <c r="C30" s="18">
        <v>0</v>
      </c>
      <c r="D30" s="18">
        <v>25705</v>
      </c>
      <c r="E30" s="94" t="s">
        <v>229</v>
      </c>
      <c r="F30" s="95" t="s">
        <v>229</v>
      </c>
      <c r="G30" s="93">
        <v>5.1141204895541331E-2</v>
      </c>
    </row>
    <row r="31" spans="1:8">
      <c r="A31" s="17" t="s">
        <v>240</v>
      </c>
      <c r="B31" s="18">
        <v>0</v>
      </c>
      <c r="C31" s="18">
        <v>0</v>
      </c>
      <c r="D31" s="18">
        <v>77022</v>
      </c>
      <c r="E31" s="94" t="s">
        <v>229</v>
      </c>
      <c r="F31" s="95" t="s">
        <v>229</v>
      </c>
      <c r="G31" s="93">
        <v>0.15323858718009664</v>
      </c>
    </row>
    <row r="32" spans="1:8">
      <c r="A32" s="17" t="s">
        <v>241</v>
      </c>
      <c r="B32" s="18">
        <v>0</v>
      </c>
      <c r="C32" s="18">
        <v>18249</v>
      </c>
      <c r="D32" s="18">
        <v>17061</v>
      </c>
      <c r="E32" s="94" t="s">
        <v>229</v>
      </c>
      <c r="F32" s="95">
        <v>3.7782097111976991E-2</v>
      </c>
      <c r="G32" s="93">
        <v>3.3943594503903156E-2</v>
      </c>
    </row>
    <row r="33" spans="1:8">
      <c r="A33" s="17" t="s">
        <v>242</v>
      </c>
      <c r="B33" s="18">
        <v>0</v>
      </c>
      <c r="C33" s="18">
        <v>0</v>
      </c>
      <c r="D33" s="18">
        <v>145300</v>
      </c>
      <c r="E33" s="85" t="s">
        <v>229</v>
      </c>
      <c r="F33" s="86" t="s">
        <v>229</v>
      </c>
      <c r="G33" s="93">
        <v>0.28908060966046117</v>
      </c>
      <c r="H33"/>
    </row>
    <row r="34" spans="1:8">
      <c r="A34" s="17" t="s">
        <v>243</v>
      </c>
      <c r="B34" s="18">
        <v>0</v>
      </c>
      <c r="C34" s="18">
        <v>0</v>
      </c>
      <c r="D34" s="18">
        <v>99940</v>
      </c>
      <c r="E34" s="85" t="s">
        <v>229</v>
      </c>
      <c r="F34" s="86" t="s">
        <v>229</v>
      </c>
      <c r="G34" s="93">
        <v>0.19883493550906051</v>
      </c>
      <c r="H34"/>
    </row>
    <row r="35" spans="1:8">
      <c r="A35" s="17" t="s">
        <v>8</v>
      </c>
      <c r="B35" s="18" t="s">
        <v>8</v>
      </c>
      <c r="C35" s="18" t="s">
        <v>8</v>
      </c>
      <c r="D35" s="18" t="s">
        <v>8</v>
      </c>
      <c r="E35" s="85" t="s">
        <v>8</v>
      </c>
      <c r="F35" s="86" t="s">
        <v>8</v>
      </c>
      <c r="G35" s="28" t="s">
        <v>8</v>
      </c>
      <c r="H35"/>
    </row>
    <row r="36" spans="1:8" ht="13.5" thickBot="1">
      <c r="A36" s="20" t="s">
        <v>5</v>
      </c>
      <c r="B36" s="21">
        <v>45646013</v>
      </c>
      <c r="C36" s="21">
        <v>48300654</v>
      </c>
      <c r="D36" s="22">
        <v>50262797</v>
      </c>
      <c r="E36" s="96">
        <v>100</v>
      </c>
      <c r="F36" s="96">
        <v>100</v>
      </c>
      <c r="G36" s="97">
        <v>100</v>
      </c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 s="56"/>
      <c r="B61" s="56"/>
      <c r="C61" s="56"/>
      <c r="D61" s="56"/>
      <c r="E61" s="56"/>
      <c r="F61" s="56"/>
      <c r="G61" s="56"/>
      <c r="H61"/>
    </row>
    <row r="62" spans="1:8">
      <c r="A62" s="24"/>
      <c r="B62" s="24"/>
      <c r="C62" s="24"/>
      <c r="D62" s="24"/>
      <c r="E62" s="24"/>
      <c r="F62" s="24"/>
      <c r="G62" s="24"/>
      <c r="H62"/>
    </row>
    <row r="63" spans="1:8">
      <c r="A63" s="127">
        <v>10</v>
      </c>
      <c r="F63" s="25"/>
      <c r="G63" s="25" t="s">
        <v>216</v>
      </c>
      <c r="H63"/>
    </row>
    <row r="64" spans="1:8">
      <c r="A64" s="128"/>
      <c r="F64" s="25"/>
      <c r="G64" s="25" t="s">
        <v>217</v>
      </c>
    </row>
  </sheetData>
  <mergeCells count="1">
    <mergeCell ref="A63:A6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4645911</v>
      </c>
      <c r="C7" s="18">
        <v>4862633</v>
      </c>
      <c r="D7" s="19">
        <v>4950522</v>
      </c>
      <c r="E7" s="92">
        <v>25.441937549634908</v>
      </c>
      <c r="F7" s="92">
        <v>25.452168635568153</v>
      </c>
      <c r="G7" s="93">
        <v>25.010949346345875</v>
      </c>
    </row>
    <row r="8" spans="1:7">
      <c r="A8" s="17" t="s">
        <v>218</v>
      </c>
      <c r="B8" s="18">
        <v>332174</v>
      </c>
      <c r="C8" s="18">
        <v>381652</v>
      </c>
      <c r="D8" s="19">
        <v>444839</v>
      </c>
      <c r="E8" s="92">
        <v>1.8190512395980951</v>
      </c>
      <c r="F8" s="92">
        <v>1.9976566325490441</v>
      </c>
      <c r="G8" s="93">
        <v>2.2474085957559935</v>
      </c>
    </row>
    <row r="9" spans="1:7">
      <c r="A9" s="17" t="s">
        <v>136</v>
      </c>
      <c r="B9" s="18">
        <v>4858159</v>
      </c>
      <c r="C9" s="18">
        <v>4957815</v>
      </c>
      <c r="D9" s="19">
        <v>5133992</v>
      </c>
      <c r="E9" s="92">
        <v>26.604250034965535</v>
      </c>
      <c r="F9" s="92">
        <v>25.950373685192634</v>
      </c>
      <c r="G9" s="93">
        <v>25.937873593238237</v>
      </c>
    </row>
    <row r="10" spans="1:7">
      <c r="A10" s="17" t="s">
        <v>162</v>
      </c>
      <c r="B10" s="18">
        <v>3005926</v>
      </c>
      <c r="C10" s="18">
        <v>3030168</v>
      </c>
      <c r="D10" s="19">
        <v>3057216</v>
      </c>
      <c r="E10" s="92">
        <v>16.461051787437139</v>
      </c>
      <c r="F10" s="92">
        <v>15.860614389385807</v>
      </c>
      <c r="G10" s="93">
        <v>15.445618566453829</v>
      </c>
    </row>
    <row r="11" spans="1:7">
      <c r="A11" s="17" t="s">
        <v>219</v>
      </c>
      <c r="B11" s="18">
        <v>1835143</v>
      </c>
      <c r="C11" s="18">
        <v>1903424</v>
      </c>
      <c r="D11" s="19">
        <v>2024306</v>
      </c>
      <c r="E11" s="92">
        <v>10.049609990516316</v>
      </c>
      <c r="F11" s="92">
        <v>9.9629703975166688</v>
      </c>
      <c r="G11" s="93">
        <v>10.22716691845911</v>
      </c>
    </row>
    <row r="12" spans="1:7">
      <c r="A12" s="17" t="s">
        <v>220</v>
      </c>
      <c r="B12" s="18">
        <v>331565</v>
      </c>
      <c r="C12" s="18">
        <v>363630</v>
      </c>
      <c r="D12" s="19">
        <v>382738</v>
      </c>
      <c r="E12" s="92">
        <v>1.8157162338332995</v>
      </c>
      <c r="F12" s="92">
        <v>1.9033252316083995</v>
      </c>
      <c r="G12" s="93">
        <v>1.933662900785357</v>
      </c>
    </row>
    <row r="13" spans="1:7">
      <c r="A13" s="17" t="s">
        <v>221</v>
      </c>
      <c r="B13" s="18">
        <v>553226</v>
      </c>
      <c r="C13" s="18">
        <v>545209</v>
      </c>
      <c r="D13" s="19">
        <v>562325</v>
      </c>
      <c r="E13" s="92">
        <v>3.0295761892197937</v>
      </c>
      <c r="F13" s="92">
        <v>2.8537525677198907</v>
      </c>
      <c r="G13" s="93">
        <v>2.8409695161811106</v>
      </c>
    </row>
    <row r="14" spans="1:7">
      <c r="A14" s="17" t="s">
        <v>222</v>
      </c>
      <c r="B14" s="18">
        <v>76172</v>
      </c>
      <c r="C14" s="18">
        <v>89197</v>
      </c>
      <c r="D14" s="19">
        <v>99060</v>
      </c>
      <c r="E14" s="92">
        <v>0.41713310199674297</v>
      </c>
      <c r="F14" s="92">
        <v>0.46687814724795651</v>
      </c>
      <c r="G14" s="93">
        <v>0.50046937317903495</v>
      </c>
    </row>
    <row r="15" spans="1:7">
      <c r="A15" s="17" t="s">
        <v>223</v>
      </c>
      <c r="B15" s="18">
        <v>149865</v>
      </c>
      <c r="C15" s="18">
        <v>192650</v>
      </c>
      <c r="D15" s="19">
        <v>243364</v>
      </c>
      <c r="E15" s="92">
        <v>0.82069070433678892</v>
      </c>
      <c r="F15" s="92">
        <v>1.0083755627130824</v>
      </c>
      <c r="G15" s="93">
        <v>1.2295197711926373</v>
      </c>
    </row>
    <row r="16" spans="1:7">
      <c r="A16" s="17" t="s">
        <v>224</v>
      </c>
      <c r="B16" s="18">
        <v>646520</v>
      </c>
      <c r="C16" s="18">
        <v>701433</v>
      </c>
      <c r="D16" s="19">
        <v>767173</v>
      </c>
      <c r="E16" s="92">
        <v>3.5404727866267693</v>
      </c>
      <c r="F16" s="92">
        <v>3.6714658504050122</v>
      </c>
      <c r="G16" s="93">
        <v>3.8758993582665027</v>
      </c>
    </row>
    <row r="17" spans="1:7">
      <c r="A17" s="17" t="s">
        <v>225</v>
      </c>
      <c r="B17" s="18">
        <v>921084</v>
      </c>
      <c r="C17" s="18">
        <v>981565</v>
      </c>
      <c r="D17" s="19">
        <v>1006781</v>
      </c>
      <c r="E17" s="92">
        <v>5.044040147555112</v>
      </c>
      <c r="F17" s="92">
        <v>5.1377428456499707</v>
      </c>
      <c r="G17" s="93">
        <v>5.0864431253640419</v>
      </c>
    </row>
    <row r="18" spans="1:7">
      <c r="A18" s="17" t="s">
        <v>226</v>
      </c>
      <c r="B18" s="18">
        <v>0</v>
      </c>
      <c r="C18" s="18">
        <v>0</v>
      </c>
      <c r="D18" s="19">
        <v>0</v>
      </c>
      <c r="E18" s="92" t="s">
        <v>229</v>
      </c>
      <c r="F18" s="92" t="s">
        <v>229</v>
      </c>
      <c r="G18" s="93" t="s">
        <v>229</v>
      </c>
    </row>
    <row r="19" spans="1:7">
      <c r="A19" s="17" t="s">
        <v>227</v>
      </c>
      <c r="B19" s="18">
        <v>230927</v>
      </c>
      <c r="C19" s="18">
        <v>296553</v>
      </c>
      <c r="D19" s="19">
        <v>282467</v>
      </c>
      <c r="E19" s="92">
        <v>1.2646024240508569</v>
      </c>
      <c r="F19" s="92">
        <v>1.5522283843719322</v>
      </c>
      <c r="G19" s="93">
        <v>1.4270753324627745</v>
      </c>
    </row>
    <row r="20" spans="1:7">
      <c r="A20" s="17" t="s">
        <v>228</v>
      </c>
      <c r="B20" s="18">
        <v>0</v>
      </c>
      <c r="C20" s="18">
        <v>4466</v>
      </c>
      <c r="D20" s="19">
        <v>5178</v>
      </c>
      <c r="E20" s="92" t="s">
        <v>229</v>
      </c>
      <c r="F20" s="92">
        <v>2.3376097913712049E-2</v>
      </c>
      <c r="G20" s="93">
        <v>2.616021011832266E-2</v>
      </c>
    </row>
    <row r="21" spans="1:7">
      <c r="A21" s="17" t="s">
        <v>230</v>
      </c>
      <c r="B21" s="18">
        <v>0</v>
      </c>
      <c r="C21" s="18">
        <v>0</v>
      </c>
      <c r="D21" s="19">
        <v>5165</v>
      </c>
      <c r="E21" s="92" t="s">
        <v>229</v>
      </c>
      <c r="F21" s="92" t="s">
        <v>229</v>
      </c>
      <c r="G21" s="93">
        <v>2.609453172289234E-2</v>
      </c>
    </row>
    <row r="22" spans="1:7">
      <c r="A22" s="17" t="s">
        <v>231</v>
      </c>
      <c r="B22" s="18">
        <v>0</v>
      </c>
      <c r="C22" s="18">
        <v>0</v>
      </c>
      <c r="D22" s="19">
        <v>6310</v>
      </c>
      <c r="E22" s="92" t="s">
        <v>229</v>
      </c>
      <c r="F22" s="92" t="s">
        <v>229</v>
      </c>
      <c r="G22" s="93">
        <v>3.1879282705024332E-2</v>
      </c>
    </row>
    <row r="23" spans="1:7">
      <c r="A23" s="17" t="s">
        <v>232</v>
      </c>
      <c r="B23" s="18">
        <v>0</v>
      </c>
      <c r="C23" s="18">
        <v>0</v>
      </c>
      <c r="D23" s="19">
        <v>0</v>
      </c>
      <c r="E23" s="92" t="s">
        <v>229</v>
      </c>
      <c r="F23" s="92" t="s">
        <v>229</v>
      </c>
      <c r="G23" s="93" t="s">
        <v>229</v>
      </c>
    </row>
    <row r="24" spans="1:7">
      <c r="A24" s="17" t="s">
        <v>233</v>
      </c>
      <c r="B24" s="18">
        <v>221341</v>
      </c>
      <c r="C24" s="18">
        <v>227252</v>
      </c>
      <c r="D24" s="19">
        <v>0</v>
      </c>
      <c r="E24" s="92">
        <v>1.2121075714049925</v>
      </c>
      <c r="F24" s="92">
        <v>1.1894905963024833</v>
      </c>
      <c r="G24" s="93" t="s">
        <v>229</v>
      </c>
    </row>
    <row r="25" spans="1:7">
      <c r="A25" s="17" t="s">
        <v>234</v>
      </c>
      <c r="B25" s="18">
        <v>0</v>
      </c>
      <c r="C25" s="18">
        <v>0</v>
      </c>
      <c r="D25" s="19">
        <v>0</v>
      </c>
      <c r="E25" s="92" t="s">
        <v>229</v>
      </c>
      <c r="F25" s="92" t="s">
        <v>229</v>
      </c>
      <c r="G25" s="93" t="s">
        <v>229</v>
      </c>
    </row>
    <row r="26" spans="1:7">
      <c r="A26" s="17" t="s">
        <v>235</v>
      </c>
      <c r="B26" s="18">
        <v>388156</v>
      </c>
      <c r="C26" s="18">
        <v>456252</v>
      </c>
      <c r="D26" s="19">
        <v>519193</v>
      </c>
      <c r="E26" s="92">
        <v>2.1256198647619566</v>
      </c>
      <c r="F26" s="92">
        <v>2.3881306371085871</v>
      </c>
      <c r="G26" s="93">
        <v>2.6230587045118381</v>
      </c>
    </row>
    <row r="27" spans="1:7">
      <c r="A27" s="17" t="s">
        <v>236</v>
      </c>
      <c r="B27" s="18">
        <v>23129</v>
      </c>
      <c r="C27" s="18">
        <v>24597</v>
      </c>
      <c r="D27" s="19">
        <v>50863</v>
      </c>
      <c r="E27" s="92">
        <v>0.12665902846298729</v>
      </c>
      <c r="F27" s="92">
        <v>0.12874650254894207</v>
      </c>
      <c r="G27" s="93">
        <v>0.25696924821325712</v>
      </c>
    </row>
    <row r="28" spans="1:7">
      <c r="A28" s="17" t="s">
        <v>237</v>
      </c>
      <c r="B28" s="18">
        <v>29987</v>
      </c>
      <c r="C28" s="18">
        <v>73362</v>
      </c>
      <c r="D28" s="19">
        <v>114819</v>
      </c>
      <c r="E28" s="92">
        <v>0.1642148076665485</v>
      </c>
      <c r="F28" s="92">
        <v>0.38399402040880953</v>
      </c>
      <c r="G28" s="93">
        <v>0.58008674499337376</v>
      </c>
    </row>
    <row r="29" spans="1:7">
      <c r="A29" s="17" t="s">
        <v>238</v>
      </c>
      <c r="B29" s="18">
        <v>11553</v>
      </c>
      <c r="C29" s="18">
        <v>13127</v>
      </c>
      <c r="D29" s="19">
        <v>15594</v>
      </c>
      <c r="E29" s="92">
        <v>6.3266537932158431E-2</v>
      </c>
      <c r="F29" s="92">
        <v>6.8709815788915829E-2</v>
      </c>
      <c r="G29" s="93">
        <v>7.8783761410800221E-2</v>
      </c>
    </row>
    <row r="30" spans="1:7">
      <c r="A30" s="17" t="s">
        <v>239</v>
      </c>
      <c r="B30" s="18">
        <v>0</v>
      </c>
      <c r="C30" s="18">
        <v>0</v>
      </c>
      <c r="D30" s="19">
        <v>21858</v>
      </c>
      <c r="E30" s="92" t="s">
        <v>229</v>
      </c>
      <c r="F30" s="92" t="s">
        <v>229</v>
      </c>
      <c r="G30" s="93">
        <v>0.11043064363968651</v>
      </c>
    </row>
    <row r="31" spans="1:7">
      <c r="A31" s="17" t="s">
        <v>240</v>
      </c>
      <c r="B31" s="18">
        <v>0</v>
      </c>
      <c r="C31" s="18">
        <v>0</v>
      </c>
      <c r="D31" s="19">
        <v>77022</v>
      </c>
      <c r="E31" s="92" t="s">
        <v>229</v>
      </c>
      <c r="F31" s="92" t="s">
        <v>229</v>
      </c>
      <c r="G31" s="93">
        <v>0.38912933637185165</v>
      </c>
    </row>
    <row r="32" spans="1:7">
      <c r="A32" s="17" t="s">
        <v>241</v>
      </c>
      <c r="B32" s="18">
        <v>0</v>
      </c>
      <c r="C32" s="18">
        <v>0</v>
      </c>
      <c r="D32" s="19">
        <v>0</v>
      </c>
      <c r="E32" s="92" t="s">
        <v>229</v>
      </c>
      <c r="F32" s="92" t="s">
        <v>229</v>
      </c>
      <c r="G32" s="93" t="s">
        <v>229</v>
      </c>
    </row>
    <row r="33" spans="1:7">
      <c r="A33" s="17" t="s">
        <v>242</v>
      </c>
      <c r="B33" s="18">
        <v>0</v>
      </c>
      <c r="C33" s="18">
        <v>0</v>
      </c>
      <c r="D33" s="19">
        <v>22634</v>
      </c>
      <c r="E33" s="92" t="s">
        <v>229</v>
      </c>
      <c r="F33" s="92" t="s">
        <v>229</v>
      </c>
      <c r="G33" s="93">
        <v>0.1143511386284502</v>
      </c>
    </row>
    <row r="34" spans="1:7">
      <c r="A34" s="17" t="s">
        <v>243</v>
      </c>
      <c r="B34" s="18">
        <v>0</v>
      </c>
      <c r="C34" s="18">
        <v>0</v>
      </c>
      <c r="D34" s="19">
        <v>0</v>
      </c>
      <c r="E34" s="92" t="s">
        <v>229</v>
      </c>
      <c r="F34" s="92" t="s">
        <v>229</v>
      </c>
      <c r="G34" s="93" t="s">
        <v>229</v>
      </c>
    </row>
    <row r="35" spans="1:7" ht="13.5" thickBot="1">
      <c r="A35" s="20" t="s">
        <v>5</v>
      </c>
      <c r="B35" s="21">
        <v>18260838</v>
      </c>
      <c r="C35" s="21">
        <v>19104985</v>
      </c>
      <c r="D35" s="22">
        <v>19793419</v>
      </c>
      <c r="E35" s="96">
        <v>100</v>
      </c>
      <c r="F35" s="96">
        <v>100</v>
      </c>
      <c r="G35" s="97">
        <v>100</v>
      </c>
    </row>
    <row r="37" spans="1:7" ht="16.5" thickBot="1">
      <c r="A37" s="5" t="s">
        <v>46</v>
      </c>
      <c r="B37" s="6"/>
      <c r="C37" s="6"/>
      <c r="D37" s="6"/>
      <c r="E37" s="6"/>
      <c r="F37" s="6"/>
    </row>
    <row r="38" spans="1:7">
      <c r="A38" s="7"/>
      <c r="B38" s="103"/>
      <c r="C38" s="102" t="s">
        <v>37</v>
      </c>
      <c r="D38" s="104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919173</v>
      </c>
      <c r="C40" s="18">
        <v>927921</v>
      </c>
      <c r="D40" s="19">
        <v>926718</v>
      </c>
      <c r="E40" s="92">
        <v>23.629860980251571</v>
      </c>
      <c r="F40" s="92">
        <v>23.370675867974661</v>
      </c>
      <c r="G40" s="93">
        <v>22.844185075964621</v>
      </c>
    </row>
    <row r="41" spans="1:7">
      <c r="A41" s="17" t="s">
        <v>218</v>
      </c>
      <c r="B41" s="18">
        <v>67814</v>
      </c>
      <c r="C41" s="18">
        <v>78452</v>
      </c>
      <c r="D41" s="19">
        <v>93339</v>
      </c>
      <c r="E41" s="92">
        <v>1.7433447158639124</v>
      </c>
      <c r="F41" s="92">
        <v>1.9758969386341598</v>
      </c>
      <c r="G41" s="93">
        <v>2.3008654097637704</v>
      </c>
    </row>
    <row r="42" spans="1:7">
      <c r="A42" s="17" t="s">
        <v>136</v>
      </c>
      <c r="B42" s="18">
        <v>1051737</v>
      </c>
      <c r="C42" s="18">
        <v>1058563</v>
      </c>
      <c r="D42" s="19">
        <v>1075599</v>
      </c>
      <c r="E42" s="92">
        <v>27.037781895015243</v>
      </c>
      <c r="F42" s="92">
        <v>26.661033384125226</v>
      </c>
      <c r="G42" s="93">
        <v>26.51419592963822</v>
      </c>
    </row>
    <row r="43" spans="1:7">
      <c r="A43" s="17" t="s">
        <v>162</v>
      </c>
      <c r="B43" s="18">
        <v>623003</v>
      </c>
      <c r="C43" s="18">
        <v>616157</v>
      </c>
      <c r="D43" s="19">
        <v>606301</v>
      </c>
      <c r="E43" s="92">
        <v>16.015999469392234</v>
      </c>
      <c r="F43" s="92">
        <v>15.518568424234029</v>
      </c>
      <c r="G43" s="93">
        <v>14.94570328378474</v>
      </c>
    </row>
    <row r="44" spans="1:7">
      <c r="A44" s="17" t="s">
        <v>219</v>
      </c>
      <c r="B44" s="18">
        <v>407701</v>
      </c>
      <c r="C44" s="18">
        <v>406563</v>
      </c>
      <c r="D44" s="19">
        <v>422518</v>
      </c>
      <c r="E44" s="92">
        <v>10.481071519191214</v>
      </c>
      <c r="F44" s="92">
        <v>10.239720938432672</v>
      </c>
      <c r="G44" s="93">
        <v>10.415336046053298</v>
      </c>
    </row>
    <row r="45" spans="1:7">
      <c r="A45" s="17" t="s">
        <v>220</v>
      </c>
      <c r="B45" s="18">
        <v>95072</v>
      </c>
      <c r="C45" s="18">
        <v>99798</v>
      </c>
      <c r="D45" s="19">
        <v>104141</v>
      </c>
      <c r="E45" s="92">
        <v>2.4440863070547953</v>
      </c>
      <c r="F45" s="92">
        <v>2.5135186187963581</v>
      </c>
      <c r="G45" s="93">
        <v>2.5671415446727393</v>
      </c>
    </row>
    <row r="46" spans="1:7">
      <c r="A46" s="17" t="s">
        <v>221</v>
      </c>
      <c r="B46" s="18">
        <v>112857</v>
      </c>
      <c r="C46" s="18">
        <v>110438</v>
      </c>
      <c r="D46" s="19">
        <v>113488</v>
      </c>
      <c r="E46" s="92">
        <v>2.9012984722661037</v>
      </c>
      <c r="F46" s="92">
        <v>2.7814983188303595</v>
      </c>
      <c r="G46" s="93">
        <v>2.7975510089380728</v>
      </c>
    </row>
    <row r="47" spans="1:7">
      <c r="A47" s="17" t="s">
        <v>222</v>
      </c>
      <c r="B47" s="18">
        <v>18322</v>
      </c>
      <c r="C47" s="18">
        <v>21889</v>
      </c>
      <c r="D47" s="19">
        <v>25173</v>
      </c>
      <c r="E47" s="92">
        <v>0.47101722187245415</v>
      </c>
      <c r="F47" s="92">
        <v>0.5512977118462643</v>
      </c>
      <c r="G47" s="93">
        <v>0.6205303780840099</v>
      </c>
    </row>
    <row r="48" spans="1:7">
      <c r="A48" s="17" t="s">
        <v>223</v>
      </c>
      <c r="B48" s="18">
        <v>34855</v>
      </c>
      <c r="C48" s="18">
        <v>43705</v>
      </c>
      <c r="D48" s="19">
        <v>52394</v>
      </c>
      <c r="E48" s="92">
        <v>0.89604329594828014</v>
      </c>
      <c r="F48" s="92">
        <v>1.1007568411640998</v>
      </c>
      <c r="G48" s="93">
        <v>1.2915452520293018</v>
      </c>
    </row>
    <row r="49" spans="1:7">
      <c r="A49" s="17" t="s">
        <v>224</v>
      </c>
      <c r="B49" s="18">
        <v>134683</v>
      </c>
      <c r="C49" s="18">
        <v>138838</v>
      </c>
      <c r="D49" s="19">
        <v>146440</v>
      </c>
      <c r="E49" s="92">
        <v>3.4623956169330716</v>
      </c>
      <c r="F49" s="92">
        <v>3.4967824805752499</v>
      </c>
      <c r="G49" s="93">
        <v>3.6098386591436222</v>
      </c>
    </row>
    <row r="50" spans="1:7">
      <c r="A50" s="17" t="s">
        <v>225</v>
      </c>
      <c r="B50" s="18">
        <v>223776</v>
      </c>
      <c r="C50" s="18">
        <v>230988</v>
      </c>
      <c r="D50" s="19">
        <v>235228</v>
      </c>
      <c r="E50" s="92">
        <v>5.7527753433975706</v>
      </c>
      <c r="F50" s="92">
        <v>5.8176780969411528</v>
      </c>
      <c r="G50" s="93">
        <v>5.79851903928596</v>
      </c>
    </row>
    <row r="51" spans="1:7">
      <c r="A51" s="17" t="s">
        <v>226</v>
      </c>
      <c r="B51" s="18">
        <v>0</v>
      </c>
      <c r="C51" s="18">
        <v>0</v>
      </c>
      <c r="D51" s="19">
        <v>0</v>
      </c>
      <c r="E51" s="92" t="s">
        <v>229</v>
      </c>
      <c r="F51" s="92" t="s">
        <v>229</v>
      </c>
      <c r="G51" s="93" t="s">
        <v>229</v>
      </c>
    </row>
    <row r="52" spans="1:7">
      <c r="A52" s="17" t="s">
        <v>227</v>
      </c>
      <c r="B52" s="18">
        <v>38570</v>
      </c>
      <c r="C52" s="18">
        <v>54604</v>
      </c>
      <c r="D52" s="19">
        <v>54749</v>
      </c>
      <c r="E52" s="92">
        <v>0.9915475519932625</v>
      </c>
      <c r="F52" s="92">
        <v>1.3752597312647181</v>
      </c>
      <c r="G52" s="93">
        <v>1.349597492143227</v>
      </c>
    </row>
    <row r="53" spans="1:7">
      <c r="A53" s="17" t="s">
        <v>228</v>
      </c>
      <c r="B53" s="18">
        <v>0</v>
      </c>
      <c r="C53" s="18">
        <v>286</v>
      </c>
      <c r="D53" s="19">
        <v>224</v>
      </c>
      <c r="E53" s="92" t="s">
        <v>229</v>
      </c>
      <c r="F53" s="92">
        <v>7.2032137415154454E-3</v>
      </c>
      <c r="G53" s="93">
        <v>5.5217417348277205E-3</v>
      </c>
    </row>
    <row r="54" spans="1:7">
      <c r="A54" s="17" t="s">
        <v>230</v>
      </c>
      <c r="B54" s="18">
        <v>0</v>
      </c>
      <c r="C54" s="18">
        <v>0</v>
      </c>
      <c r="D54" s="19">
        <v>1669</v>
      </c>
      <c r="E54" s="92" t="s">
        <v>229</v>
      </c>
      <c r="F54" s="92" t="s">
        <v>229</v>
      </c>
      <c r="G54" s="93">
        <v>4.1141906051015469E-2</v>
      </c>
    </row>
    <row r="55" spans="1:7">
      <c r="A55" s="17" t="s">
        <v>231</v>
      </c>
      <c r="B55" s="18">
        <v>0</v>
      </c>
      <c r="C55" s="18">
        <v>0</v>
      </c>
      <c r="D55" s="19">
        <v>1250</v>
      </c>
      <c r="E55" s="92" t="s">
        <v>229</v>
      </c>
      <c r="F55" s="92" t="s">
        <v>229</v>
      </c>
      <c r="G55" s="93">
        <v>3.0813290930958262E-2</v>
      </c>
    </row>
    <row r="56" spans="1:7">
      <c r="A56" s="17" t="s">
        <v>232</v>
      </c>
      <c r="B56" s="18">
        <v>0</v>
      </c>
      <c r="C56" s="18">
        <v>0</v>
      </c>
      <c r="D56" s="19">
        <v>0</v>
      </c>
      <c r="E56" s="92" t="s">
        <v>229</v>
      </c>
      <c r="F56" s="92" t="s">
        <v>229</v>
      </c>
      <c r="G56" s="93" t="s">
        <v>229</v>
      </c>
    </row>
    <row r="57" spans="1:7">
      <c r="A57" s="17" t="s">
        <v>233</v>
      </c>
      <c r="B57" s="18">
        <v>47846</v>
      </c>
      <c r="C57" s="18">
        <v>50115</v>
      </c>
      <c r="D57" s="19">
        <v>0</v>
      </c>
      <c r="E57" s="92">
        <v>1.2300125530896977</v>
      </c>
      <c r="F57" s="92">
        <v>1.2621994987973655</v>
      </c>
      <c r="G57" s="93" t="s">
        <v>229</v>
      </c>
    </row>
    <row r="58" spans="1:7">
      <c r="A58" s="17" t="s">
        <v>234</v>
      </c>
      <c r="B58" s="18">
        <v>0</v>
      </c>
      <c r="C58" s="18">
        <v>0</v>
      </c>
      <c r="D58" s="19">
        <v>0</v>
      </c>
      <c r="E58" s="92" t="s">
        <v>229</v>
      </c>
      <c r="F58" s="92" t="s">
        <v>229</v>
      </c>
      <c r="G58" s="93" t="s">
        <v>229</v>
      </c>
    </row>
    <row r="59" spans="1:7">
      <c r="A59" s="17" t="s">
        <v>235</v>
      </c>
      <c r="B59" s="18">
        <v>96279</v>
      </c>
      <c r="C59" s="18">
        <v>110808</v>
      </c>
      <c r="D59" s="19">
        <v>121257</v>
      </c>
      <c r="E59" s="92">
        <v>2.4751155498667181</v>
      </c>
      <c r="F59" s="92">
        <v>2.7908171617826696</v>
      </c>
      <c r="G59" s="93">
        <v>2.9890617747321646</v>
      </c>
    </row>
    <row r="60" spans="1:7">
      <c r="A60" s="17" t="s">
        <v>236</v>
      </c>
      <c r="B60" s="18">
        <v>5468</v>
      </c>
      <c r="C60" s="18">
        <v>5665</v>
      </c>
      <c r="D60" s="19">
        <v>23922</v>
      </c>
      <c r="E60" s="92">
        <v>0.14056992518276276</v>
      </c>
      <c r="F60" s="92">
        <v>0.14267904141847901</v>
      </c>
      <c r="G60" s="93">
        <v>0.58969243652030678</v>
      </c>
    </row>
    <row r="61" spans="1:7">
      <c r="A61" s="17" t="s">
        <v>237</v>
      </c>
      <c r="B61" s="18">
        <v>12723</v>
      </c>
      <c r="C61" s="18">
        <v>15660</v>
      </c>
      <c r="D61" s="19">
        <v>24564</v>
      </c>
      <c r="E61" s="92">
        <v>0.32707958268110654</v>
      </c>
      <c r="F61" s="92">
        <v>0.39441373144102054</v>
      </c>
      <c r="G61" s="93">
        <v>0.60551814274244697</v>
      </c>
    </row>
    <row r="62" spans="1:7">
      <c r="A62" s="17" t="s">
        <v>238</v>
      </c>
      <c r="B62" s="18">
        <v>0</v>
      </c>
      <c r="C62" s="18">
        <v>0</v>
      </c>
      <c r="D62" s="19">
        <v>0</v>
      </c>
      <c r="E62" s="92" t="s">
        <v>229</v>
      </c>
      <c r="F62" s="92" t="s">
        <v>229</v>
      </c>
      <c r="G62" s="93" t="s">
        <v>229</v>
      </c>
    </row>
    <row r="63" spans="1:7">
      <c r="A63" s="17" t="s">
        <v>239</v>
      </c>
      <c r="B63" s="18">
        <v>0</v>
      </c>
      <c r="C63" s="18">
        <v>0</v>
      </c>
      <c r="D63" s="19">
        <v>10873</v>
      </c>
      <c r="E63" s="92" t="s">
        <v>229</v>
      </c>
      <c r="F63" s="92" t="s">
        <v>229</v>
      </c>
      <c r="G63" s="93">
        <v>0.26802632983384733</v>
      </c>
    </row>
    <row r="64" spans="1:7">
      <c r="A64" s="17" t="s">
        <v>240</v>
      </c>
      <c r="B64" s="18">
        <v>0</v>
      </c>
      <c r="C64" s="18">
        <v>0</v>
      </c>
      <c r="D64" s="19">
        <v>16547</v>
      </c>
      <c r="E64" s="92" t="s">
        <v>229</v>
      </c>
      <c r="F64" s="92" t="s">
        <v>229</v>
      </c>
      <c r="G64" s="93">
        <v>0.40789402002765307</v>
      </c>
    </row>
    <row r="65" spans="1:7">
      <c r="A65" s="17" t="s">
        <v>241</v>
      </c>
      <c r="B65" s="18">
        <v>0</v>
      </c>
      <c r="C65" s="18">
        <v>0</v>
      </c>
      <c r="D65" s="19">
        <v>0</v>
      </c>
      <c r="E65" s="92" t="s">
        <v>229</v>
      </c>
      <c r="F65" s="92" t="s">
        <v>229</v>
      </c>
      <c r="G65" s="93" t="s">
        <v>229</v>
      </c>
    </row>
    <row r="66" spans="1:7">
      <c r="A66" s="17" t="s">
        <v>242</v>
      </c>
      <c r="B66" s="18">
        <v>0</v>
      </c>
      <c r="C66" s="18">
        <v>0</v>
      </c>
      <c r="D66" s="19">
        <v>297</v>
      </c>
      <c r="E66" s="92" t="s">
        <v>229</v>
      </c>
      <c r="F66" s="92" t="s">
        <v>229</v>
      </c>
      <c r="G66" s="93">
        <v>7.3212379251956826E-3</v>
      </c>
    </row>
    <row r="67" spans="1:7">
      <c r="A67" s="17" t="s">
        <v>243</v>
      </c>
      <c r="B67" s="18">
        <v>0</v>
      </c>
      <c r="C67" s="18">
        <v>0</v>
      </c>
      <c r="D67" s="19">
        <v>0</v>
      </c>
      <c r="E67" s="92" t="s">
        <v>229</v>
      </c>
      <c r="F67" s="92" t="s">
        <v>229</v>
      </c>
      <c r="G67" s="93" t="s">
        <v>229</v>
      </c>
    </row>
    <row r="68" spans="1:7" ht="13.5" thickBot="1">
      <c r="A68" s="20" t="s">
        <v>5</v>
      </c>
      <c r="B68" s="21">
        <v>3889879</v>
      </c>
      <c r="C68" s="21">
        <v>3970450</v>
      </c>
      <c r="D68" s="22">
        <v>4056691</v>
      </c>
      <c r="E68" s="96">
        <v>100</v>
      </c>
      <c r="F68" s="96">
        <v>100</v>
      </c>
      <c r="G68" s="97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6" t="s">
        <v>216</v>
      </c>
      <c r="F70" s="25"/>
      <c r="G70" s="124">
        <v>11</v>
      </c>
    </row>
    <row r="71" spans="1:7">
      <c r="A71" s="26" t="s">
        <v>217</v>
      </c>
      <c r="F71" s="25"/>
      <c r="G71" s="125"/>
    </row>
    <row r="76" spans="1:7" ht="12.75" customHeight="1"/>
    <row r="77" spans="1:7" ht="12.75" customHeight="1"/>
  </sheetData>
  <mergeCells count="1">
    <mergeCell ref="G70:G71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193</v>
      </c>
      <c r="C6" s="15" t="s">
        <v>197</v>
      </c>
      <c r="D6" s="73" t="s">
        <v>215</v>
      </c>
      <c r="E6" s="15" t="s">
        <v>193</v>
      </c>
      <c r="F6" s="15" t="s">
        <v>197</v>
      </c>
      <c r="G6" s="16" t="s">
        <v>215</v>
      </c>
    </row>
    <row r="7" spans="1:7">
      <c r="A7" s="17" t="s">
        <v>134</v>
      </c>
      <c r="B7" s="18">
        <v>3699025</v>
      </c>
      <c r="C7" s="18">
        <v>3899157</v>
      </c>
      <c r="D7" s="18">
        <v>3995915</v>
      </c>
      <c r="E7" s="100">
        <v>24.53945707730341</v>
      </c>
      <c r="F7" s="92">
        <v>24.625675126214922</v>
      </c>
      <c r="G7" s="93">
        <v>24.246256676964062</v>
      </c>
    </row>
    <row r="8" spans="1:7">
      <c r="A8" s="17" t="s">
        <v>218</v>
      </c>
      <c r="B8" s="18">
        <v>317936</v>
      </c>
      <c r="C8" s="18">
        <v>364884</v>
      </c>
      <c r="D8" s="18">
        <v>421668</v>
      </c>
      <c r="E8" s="94">
        <v>2.1091981874492705</v>
      </c>
      <c r="F8" s="92">
        <v>2.3044762862213055</v>
      </c>
      <c r="G8" s="93">
        <v>2.5585805905436132</v>
      </c>
    </row>
    <row r="9" spans="1:7">
      <c r="A9" s="17" t="s">
        <v>136</v>
      </c>
      <c r="B9" s="18">
        <v>3903273</v>
      </c>
      <c r="C9" s="18">
        <v>4030816</v>
      </c>
      <c r="D9" s="18">
        <v>4201006</v>
      </c>
      <c r="E9" s="94">
        <v>25.894445223943421</v>
      </c>
      <c r="F9" s="92">
        <v>25.457186081388652</v>
      </c>
      <c r="G9" s="93">
        <v>25.490699821559289</v>
      </c>
    </row>
    <row r="10" spans="1:7">
      <c r="A10" s="17" t="s">
        <v>162</v>
      </c>
      <c r="B10" s="18">
        <v>2482258</v>
      </c>
      <c r="C10" s="18">
        <v>2468007</v>
      </c>
      <c r="D10" s="18">
        <v>2470000</v>
      </c>
      <c r="E10" s="94">
        <v>16.467383606705283</v>
      </c>
      <c r="F10" s="92">
        <v>15.587045761743965</v>
      </c>
      <c r="G10" s="93">
        <v>14.987369348972946</v>
      </c>
    </row>
    <row r="11" spans="1:7">
      <c r="A11" s="17" t="s">
        <v>219</v>
      </c>
      <c r="B11" s="18">
        <v>1625228</v>
      </c>
      <c r="C11" s="18">
        <v>1675744</v>
      </c>
      <c r="D11" s="18">
        <v>1775651</v>
      </c>
      <c r="E11" s="94">
        <v>10.781817572693255</v>
      </c>
      <c r="F11" s="92">
        <v>10.583397216040263</v>
      </c>
      <c r="G11" s="93">
        <v>10.774225656628809</v>
      </c>
    </row>
    <row r="12" spans="1:7">
      <c r="A12" s="17" t="s">
        <v>220</v>
      </c>
      <c r="B12" s="18">
        <v>306492</v>
      </c>
      <c r="C12" s="18">
        <v>336428</v>
      </c>
      <c r="D12" s="18">
        <v>353852</v>
      </c>
      <c r="E12" s="94">
        <v>2.0332783040225131</v>
      </c>
      <c r="F12" s="92">
        <v>2.1247584109494011</v>
      </c>
      <c r="G12" s="93">
        <v>2.1470893193816902</v>
      </c>
    </row>
    <row r="13" spans="1:7">
      <c r="A13" s="17" t="s">
        <v>221</v>
      </c>
      <c r="B13" s="18">
        <v>450710</v>
      </c>
      <c r="C13" s="18">
        <v>455815</v>
      </c>
      <c r="D13" s="18">
        <v>477593</v>
      </c>
      <c r="E13" s="94">
        <v>2.9900253983986107</v>
      </c>
      <c r="F13" s="92">
        <v>2.8787638219378331</v>
      </c>
      <c r="G13" s="93">
        <v>2.8979201172000146</v>
      </c>
    </row>
    <row r="14" spans="1:7">
      <c r="A14" s="17" t="s">
        <v>222</v>
      </c>
      <c r="B14" s="18">
        <v>53162</v>
      </c>
      <c r="C14" s="18">
        <v>60879</v>
      </c>
      <c r="D14" s="18">
        <v>62771</v>
      </c>
      <c r="E14" s="94">
        <v>0.35267850775369292</v>
      </c>
      <c r="F14" s="92">
        <v>0.38448989769040803</v>
      </c>
      <c r="G14" s="93">
        <v>0.38087941757262384</v>
      </c>
    </row>
    <row r="15" spans="1:7">
      <c r="A15" s="17" t="s">
        <v>223</v>
      </c>
      <c r="B15" s="18">
        <v>107700</v>
      </c>
      <c r="C15" s="18">
        <v>143203</v>
      </c>
      <c r="D15" s="18">
        <v>188801</v>
      </c>
      <c r="E15" s="94">
        <v>0.71448544609067999</v>
      </c>
      <c r="F15" s="92">
        <v>0.90441871283955888</v>
      </c>
      <c r="G15" s="93">
        <v>1.1455993200224459</v>
      </c>
    </row>
    <row r="16" spans="1:7">
      <c r="A16" s="17" t="s">
        <v>224</v>
      </c>
      <c r="B16" s="18">
        <v>621564</v>
      </c>
      <c r="C16" s="18">
        <v>675860</v>
      </c>
      <c r="D16" s="18">
        <v>738006</v>
      </c>
      <c r="E16" s="94">
        <v>4.1234766185135321</v>
      </c>
      <c r="F16" s="92">
        <v>4.2684890069324259</v>
      </c>
      <c r="G16" s="93">
        <v>4.4780439286470157</v>
      </c>
    </row>
    <row r="17" spans="1:7">
      <c r="A17" s="17" t="s">
        <v>225</v>
      </c>
      <c r="B17" s="18">
        <v>767450</v>
      </c>
      <c r="C17" s="18">
        <v>821798</v>
      </c>
      <c r="D17" s="18">
        <v>836819</v>
      </c>
      <c r="E17" s="94">
        <v>5.0912892813583319</v>
      </c>
      <c r="F17" s="92">
        <v>5.1901809974241031</v>
      </c>
      <c r="G17" s="93">
        <v>5.0776175834972435</v>
      </c>
    </row>
    <row r="18" spans="1:7">
      <c r="A18" s="17" t="s">
        <v>226</v>
      </c>
      <c r="B18" s="18">
        <v>0</v>
      </c>
      <c r="C18" s="18">
        <v>0</v>
      </c>
      <c r="D18" s="18">
        <v>0</v>
      </c>
      <c r="E18" s="94" t="s">
        <v>229</v>
      </c>
      <c r="F18" s="92" t="s">
        <v>229</v>
      </c>
      <c r="G18" s="93" t="s">
        <v>229</v>
      </c>
    </row>
    <row r="19" spans="1:7">
      <c r="A19" s="17" t="s">
        <v>227</v>
      </c>
      <c r="B19" s="18">
        <v>167385</v>
      </c>
      <c r="C19" s="18">
        <v>241083</v>
      </c>
      <c r="D19" s="18">
        <v>239305</v>
      </c>
      <c r="E19" s="94">
        <v>1.1104377566749162</v>
      </c>
      <c r="F19" s="92">
        <v>1.5225936366381945</v>
      </c>
      <c r="G19" s="93">
        <v>1.4520455150024174</v>
      </c>
    </row>
    <row r="20" spans="1:7">
      <c r="A20" s="17" t="s">
        <v>228</v>
      </c>
      <c r="B20" s="18">
        <v>0</v>
      </c>
      <c r="C20" s="18">
        <v>4466</v>
      </c>
      <c r="D20" s="18">
        <v>5178</v>
      </c>
      <c r="E20" s="94" t="s">
        <v>229</v>
      </c>
      <c r="F20" s="92">
        <v>2.8205651917498027E-2</v>
      </c>
      <c r="G20" s="93">
        <v>3.141886578501292E-2</v>
      </c>
    </row>
    <row r="21" spans="1:7">
      <c r="A21" s="17" t="s">
        <v>230</v>
      </c>
      <c r="B21" s="18">
        <v>0</v>
      </c>
      <c r="C21" s="18">
        <v>0</v>
      </c>
      <c r="D21" s="18">
        <v>3671</v>
      </c>
      <c r="E21" s="94" t="s">
        <v>229</v>
      </c>
      <c r="F21" s="92" t="s">
        <v>229</v>
      </c>
      <c r="G21" s="93">
        <v>2.2274750153878416E-2</v>
      </c>
    </row>
    <row r="22" spans="1:7">
      <c r="A22" s="17" t="s">
        <v>231</v>
      </c>
      <c r="B22" s="18">
        <v>0</v>
      </c>
      <c r="C22" s="18">
        <v>0</v>
      </c>
      <c r="D22" s="18">
        <v>5678</v>
      </c>
      <c r="E22" s="94" t="s">
        <v>229</v>
      </c>
      <c r="F22" s="92" t="s">
        <v>229</v>
      </c>
      <c r="G22" s="93">
        <v>3.445274622002769E-2</v>
      </c>
    </row>
    <row r="23" spans="1:7">
      <c r="A23" s="17" t="s">
        <v>232</v>
      </c>
      <c r="B23" s="18">
        <v>0</v>
      </c>
      <c r="C23" s="18">
        <v>0</v>
      </c>
      <c r="D23" s="18">
        <v>0</v>
      </c>
      <c r="E23" s="94" t="s">
        <v>229</v>
      </c>
      <c r="F23" s="92" t="s">
        <v>229</v>
      </c>
      <c r="G23" s="93" t="s">
        <v>229</v>
      </c>
    </row>
    <row r="24" spans="1:7">
      <c r="A24" s="17" t="s">
        <v>233</v>
      </c>
      <c r="B24" s="18">
        <v>178287</v>
      </c>
      <c r="C24" s="18">
        <v>182159</v>
      </c>
      <c r="D24" s="18">
        <v>0</v>
      </c>
      <c r="E24" s="94">
        <v>1.1827619937527303</v>
      </c>
      <c r="F24" s="92">
        <v>1.1504508167576182</v>
      </c>
      <c r="G24" s="93" t="s">
        <v>229</v>
      </c>
    </row>
    <row r="25" spans="1:7">
      <c r="A25" s="17" t="s">
        <v>234</v>
      </c>
      <c r="B25" s="18">
        <v>0</v>
      </c>
      <c r="C25" s="18">
        <v>0</v>
      </c>
      <c r="D25" s="18">
        <v>0</v>
      </c>
      <c r="E25" s="94" t="s">
        <v>229</v>
      </c>
      <c r="F25" s="92" t="s">
        <v>229</v>
      </c>
      <c r="G25" s="93" t="s">
        <v>229</v>
      </c>
    </row>
    <row r="26" spans="1:7">
      <c r="A26" s="17" t="s">
        <v>235</v>
      </c>
      <c r="B26" s="18">
        <v>345312</v>
      </c>
      <c r="C26" s="18">
        <v>403771</v>
      </c>
      <c r="D26" s="18">
        <v>456671</v>
      </c>
      <c r="E26" s="94">
        <v>2.2908114982401568</v>
      </c>
      <c r="F26" s="92">
        <v>2.5500726109225473</v>
      </c>
      <c r="G26" s="93">
        <v>2.770970424277257</v>
      </c>
    </row>
    <row r="27" spans="1:7">
      <c r="A27" s="17" t="s">
        <v>236</v>
      </c>
      <c r="B27" s="18">
        <v>19513</v>
      </c>
      <c r="C27" s="18">
        <v>21240</v>
      </c>
      <c r="D27" s="18">
        <v>44447</v>
      </c>
      <c r="E27" s="94">
        <v>0.12944990259579794</v>
      </c>
      <c r="F27" s="92">
        <v>0.13414421108993688</v>
      </c>
      <c r="G27" s="93">
        <v>0.26969376739020268</v>
      </c>
    </row>
    <row r="28" spans="1:7">
      <c r="A28" s="17" t="s">
        <v>237</v>
      </c>
      <c r="B28" s="18">
        <v>28490</v>
      </c>
      <c r="C28" s="18">
        <v>48396</v>
      </c>
      <c r="D28" s="18">
        <v>78639</v>
      </c>
      <c r="E28" s="94">
        <v>0.1890036245043962</v>
      </c>
      <c r="F28" s="92">
        <v>0.30565175329136463</v>
      </c>
      <c r="G28" s="93">
        <v>0.47716264705825245</v>
      </c>
    </row>
    <row r="29" spans="1:7">
      <c r="A29" s="17" t="s">
        <v>238</v>
      </c>
      <c r="B29" s="18">
        <v>0</v>
      </c>
      <c r="C29" s="18">
        <v>0</v>
      </c>
      <c r="D29" s="18">
        <v>13373</v>
      </c>
      <c r="E29" s="94" t="s">
        <v>229</v>
      </c>
      <c r="F29" s="92" t="s">
        <v>229</v>
      </c>
      <c r="G29" s="93">
        <v>8.114416611490495E-2</v>
      </c>
    </row>
    <row r="30" spans="1:7">
      <c r="A30" s="17" t="s">
        <v>239</v>
      </c>
      <c r="B30" s="18">
        <v>0</v>
      </c>
      <c r="C30" s="18">
        <v>0</v>
      </c>
      <c r="D30" s="18">
        <v>21792</v>
      </c>
      <c r="E30" s="94" t="s">
        <v>229</v>
      </c>
      <c r="F30" s="92" t="s">
        <v>229</v>
      </c>
      <c r="G30" s="93">
        <v>0.13222864487968358</v>
      </c>
    </row>
    <row r="31" spans="1:7">
      <c r="A31" s="17" t="s">
        <v>240</v>
      </c>
      <c r="B31" s="18">
        <v>0</v>
      </c>
      <c r="C31" s="18">
        <v>0</v>
      </c>
      <c r="D31" s="18">
        <v>77022</v>
      </c>
      <c r="E31" s="94" t="s">
        <v>229</v>
      </c>
      <c r="F31" s="92" t="s">
        <v>229</v>
      </c>
      <c r="G31" s="93">
        <v>0.46735107773141471</v>
      </c>
    </row>
    <row r="32" spans="1:7">
      <c r="A32" s="17" t="s">
        <v>241</v>
      </c>
      <c r="B32" s="18">
        <v>0</v>
      </c>
      <c r="C32" s="18">
        <v>0</v>
      </c>
      <c r="D32" s="18">
        <v>0</v>
      </c>
      <c r="E32" s="94" t="s">
        <v>229</v>
      </c>
      <c r="F32" s="92" t="s">
        <v>229</v>
      </c>
      <c r="G32" s="93" t="s">
        <v>229</v>
      </c>
    </row>
    <row r="33" spans="1:7">
      <c r="A33" s="17" t="s">
        <v>242</v>
      </c>
      <c r="B33" s="18">
        <v>0</v>
      </c>
      <c r="C33" s="18">
        <v>0</v>
      </c>
      <c r="D33" s="18">
        <v>12686</v>
      </c>
      <c r="E33" s="94" t="s">
        <v>229</v>
      </c>
      <c r="F33" s="92" t="s">
        <v>229</v>
      </c>
      <c r="G33" s="93">
        <v>7.697561439719465E-2</v>
      </c>
    </row>
    <row r="34" spans="1:7">
      <c r="A34" s="17" t="s">
        <v>243</v>
      </c>
      <c r="B34" s="18">
        <v>0</v>
      </c>
      <c r="C34" s="18">
        <v>0</v>
      </c>
      <c r="D34" s="18">
        <v>0</v>
      </c>
      <c r="E34" s="94" t="s">
        <v>229</v>
      </c>
      <c r="F34" s="92" t="s">
        <v>229</v>
      </c>
      <c r="G34" s="93" t="s">
        <v>229</v>
      </c>
    </row>
    <row r="35" spans="1:7" ht="13.5" thickBot="1">
      <c r="A35" s="20" t="s">
        <v>5</v>
      </c>
      <c r="B35" s="21">
        <v>15073785</v>
      </c>
      <c r="C35" s="21">
        <v>15833706</v>
      </c>
      <c r="D35" s="21">
        <v>16480544</v>
      </c>
      <c r="E35" s="101">
        <v>100</v>
      </c>
      <c r="F35" s="96">
        <v>100</v>
      </c>
      <c r="G35" s="97">
        <v>100</v>
      </c>
    </row>
    <row r="37" spans="1:7" ht="16.5" thickBot="1">
      <c r="A37" s="5" t="s">
        <v>6</v>
      </c>
      <c r="B37" s="6"/>
      <c r="C37" s="6"/>
      <c r="D37" s="6"/>
      <c r="E37" s="6"/>
      <c r="F37" s="6"/>
    </row>
    <row r="38" spans="1:7">
      <c r="A38" s="7"/>
      <c r="B38" s="8"/>
      <c r="C38" s="9" t="s">
        <v>7</v>
      </c>
      <c r="D38" s="10"/>
      <c r="E38" s="11"/>
      <c r="F38" s="9" t="s">
        <v>3</v>
      </c>
      <c r="G38" s="12"/>
    </row>
    <row r="39" spans="1:7">
      <c r="A39" s="13" t="s">
        <v>4</v>
      </c>
      <c r="B39" s="14" t="s">
        <v>193</v>
      </c>
      <c r="C39" s="15" t="s">
        <v>197</v>
      </c>
      <c r="D39" s="73" t="s">
        <v>215</v>
      </c>
      <c r="E39" s="15" t="s">
        <v>193</v>
      </c>
      <c r="F39" s="15" t="s">
        <v>197</v>
      </c>
      <c r="G39" s="16" t="s">
        <v>215</v>
      </c>
    </row>
    <row r="40" spans="1:7">
      <c r="A40" s="17" t="s">
        <v>134</v>
      </c>
      <c r="B40" s="18">
        <v>611675</v>
      </c>
      <c r="C40" s="18">
        <v>630624</v>
      </c>
      <c r="D40" s="18">
        <v>619471</v>
      </c>
      <c r="E40" s="100">
        <v>22.595404563667749</v>
      </c>
      <c r="F40" s="92">
        <v>23.090738461752522</v>
      </c>
      <c r="G40" s="93">
        <v>21.95292745980867</v>
      </c>
    </row>
    <row r="41" spans="1:7">
      <c r="A41" s="17" t="s">
        <v>218</v>
      </c>
      <c r="B41" s="18">
        <v>58374</v>
      </c>
      <c r="C41" s="18">
        <v>66925</v>
      </c>
      <c r="D41" s="18">
        <v>77587</v>
      </c>
      <c r="E41" s="94">
        <v>2.1563479723701984</v>
      </c>
      <c r="F41" s="92">
        <v>2.4505056444930537</v>
      </c>
      <c r="G41" s="93">
        <v>2.749542404445366</v>
      </c>
    </row>
    <row r="42" spans="1:7">
      <c r="A42" s="17" t="s">
        <v>136</v>
      </c>
      <c r="B42" s="18">
        <v>671779</v>
      </c>
      <c r="C42" s="18">
        <v>677056</v>
      </c>
      <c r="D42" s="18">
        <v>702928</v>
      </c>
      <c r="E42" s="94">
        <v>24.815659103896934</v>
      </c>
      <c r="F42" s="92">
        <v>24.790878590031962</v>
      </c>
      <c r="G42" s="93">
        <v>24.910492006031578</v>
      </c>
    </row>
    <row r="43" spans="1:7">
      <c r="A43" s="17" t="s">
        <v>162</v>
      </c>
      <c r="B43" s="18">
        <v>457334</v>
      </c>
      <c r="C43" s="18">
        <v>443030</v>
      </c>
      <c r="D43" s="18">
        <v>431200</v>
      </c>
      <c r="E43" s="94">
        <v>16.894015205330327</v>
      </c>
      <c r="F43" s="92">
        <v>16.221853054609753</v>
      </c>
      <c r="G43" s="93">
        <v>15.280945065498624</v>
      </c>
    </row>
    <row r="44" spans="1:7">
      <c r="A44" s="17" t="s">
        <v>219</v>
      </c>
      <c r="B44" s="18">
        <v>296083</v>
      </c>
      <c r="C44" s="18">
        <v>290730</v>
      </c>
      <c r="D44" s="18">
        <v>307557</v>
      </c>
      <c r="E44" s="94">
        <v>10.93736897768331</v>
      </c>
      <c r="F44" s="92">
        <v>10.645282122128734</v>
      </c>
      <c r="G44" s="93">
        <v>10.899261645430334</v>
      </c>
    </row>
    <row r="45" spans="1:7">
      <c r="A45" s="17" t="s">
        <v>220</v>
      </c>
      <c r="B45" s="18">
        <v>72572</v>
      </c>
      <c r="C45" s="18">
        <v>76294</v>
      </c>
      <c r="D45" s="18">
        <v>79499</v>
      </c>
      <c r="E45" s="94">
        <v>2.6808251113655062</v>
      </c>
      <c r="F45" s="92">
        <v>2.7935581268726644</v>
      </c>
      <c r="G45" s="93">
        <v>2.8173002128062965</v>
      </c>
    </row>
    <row r="46" spans="1:7">
      <c r="A46" s="17" t="s">
        <v>221</v>
      </c>
      <c r="B46" s="18">
        <v>87275</v>
      </c>
      <c r="C46" s="18">
        <v>85567</v>
      </c>
      <c r="D46" s="18">
        <v>87672</v>
      </c>
      <c r="E46" s="94">
        <v>3.2239570577416159</v>
      </c>
      <c r="F46" s="92">
        <v>3.1330955021641711</v>
      </c>
      <c r="G46" s="93">
        <v>3.1069364930018444</v>
      </c>
    </row>
    <row r="47" spans="1:7">
      <c r="A47" s="17" t="s">
        <v>222</v>
      </c>
      <c r="B47" s="18">
        <v>11699</v>
      </c>
      <c r="C47" s="18">
        <v>13791</v>
      </c>
      <c r="D47" s="18">
        <v>14543</v>
      </c>
      <c r="E47" s="94">
        <v>0.43216354761981279</v>
      </c>
      <c r="F47" s="92">
        <v>0.50496710262538225</v>
      </c>
      <c r="G47" s="93">
        <v>0.51537751411768662</v>
      </c>
    </row>
    <row r="48" spans="1:7">
      <c r="A48" s="17" t="s">
        <v>223</v>
      </c>
      <c r="B48" s="18">
        <v>23711</v>
      </c>
      <c r="C48" s="18">
        <v>30681</v>
      </c>
      <c r="D48" s="18">
        <v>38525</v>
      </c>
      <c r="E48" s="94">
        <v>0.87588938179445952</v>
      </c>
      <c r="F48" s="92">
        <v>1.1234062559386087</v>
      </c>
      <c r="G48" s="93">
        <v>1.3652560497410355</v>
      </c>
    </row>
    <row r="49" spans="1:7">
      <c r="A49" s="17" t="s">
        <v>224</v>
      </c>
      <c r="B49" s="18">
        <v>118584</v>
      </c>
      <c r="C49" s="18">
        <v>121601</v>
      </c>
      <c r="D49" s="18">
        <v>127356</v>
      </c>
      <c r="E49" s="94">
        <v>4.3805181751387199</v>
      </c>
      <c r="F49" s="92">
        <v>4.4525055939633891</v>
      </c>
      <c r="G49" s="93">
        <v>4.5132653983340507</v>
      </c>
    </row>
    <row r="50" spans="1:7">
      <c r="A50" s="17" t="s">
        <v>225</v>
      </c>
      <c r="B50" s="18">
        <v>154018</v>
      </c>
      <c r="C50" s="18">
        <v>159194</v>
      </c>
      <c r="D50" s="18">
        <v>161494</v>
      </c>
      <c r="E50" s="94">
        <v>5.689457669656238</v>
      </c>
      <c r="F50" s="92">
        <v>5.8289995602454567</v>
      </c>
      <c r="G50" s="93">
        <v>5.7230541335984109</v>
      </c>
    </row>
    <row r="51" spans="1:7">
      <c r="A51" s="17" t="s">
        <v>226</v>
      </c>
      <c r="B51" s="18">
        <v>0</v>
      </c>
      <c r="C51" s="18">
        <v>0</v>
      </c>
      <c r="D51" s="18">
        <v>0</v>
      </c>
      <c r="E51" s="94" t="s">
        <v>229</v>
      </c>
      <c r="F51" s="92" t="s">
        <v>229</v>
      </c>
      <c r="G51" s="93" t="s">
        <v>229</v>
      </c>
    </row>
    <row r="52" spans="1:7">
      <c r="A52" s="17" t="s">
        <v>227</v>
      </c>
      <c r="B52" s="18">
        <v>29712</v>
      </c>
      <c r="C52" s="18">
        <v>43529</v>
      </c>
      <c r="D52" s="18">
        <v>44445</v>
      </c>
      <c r="E52" s="94">
        <v>1.0975675978186066</v>
      </c>
      <c r="F52" s="92">
        <v>1.59384475456314</v>
      </c>
      <c r="G52" s="93">
        <v>1.5750501007330389</v>
      </c>
    </row>
    <row r="53" spans="1:7">
      <c r="A53" s="17" t="s">
        <v>228</v>
      </c>
      <c r="B53" s="18">
        <v>0</v>
      </c>
      <c r="C53" s="18">
        <v>57</v>
      </c>
      <c r="D53" s="18">
        <v>0</v>
      </c>
      <c r="E53" s="94" t="s">
        <v>229</v>
      </c>
      <c r="F53" s="92">
        <v>2.08709483356151E-3</v>
      </c>
      <c r="G53" s="93" t="s">
        <v>229</v>
      </c>
    </row>
    <row r="54" spans="1:7">
      <c r="A54" s="17" t="s">
        <v>230</v>
      </c>
      <c r="B54" s="18">
        <v>0</v>
      </c>
      <c r="C54" s="18">
        <v>0</v>
      </c>
      <c r="D54" s="18">
        <v>1111</v>
      </c>
      <c r="E54" s="94" t="s">
        <v>229</v>
      </c>
      <c r="F54" s="92" t="s">
        <v>229</v>
      </c>
      <c r="G54" s="93">
        <v>3.9371822745289824E-2</v>
      </c>
    </row>
    <row r="55" spans="1:7">
      <c r="A55" s="17" t="s">
        <v>231</v>
      </c>
      <c r="B55" s="18">
        <v>0</v>
      </c>
      <c r="C55" s="18">
        <v>0</v>
      </c>
      <c r="D55" s="18">
        <v>926</v>
      </c>
      <c r="E55" s="94" t="s">
        <v>229</v>
      </c>
      <c r="F55" s="92" t="s">
        <v>229</v>
      </c>
      <c r="G55" s="93">
        <v>3.281575865178972E-2</v>
      </c>
    </row>
    <row r="56" spans="1:7">
      <c r="A56" s="17" t="s">
        <v>232</v>
      </c>
      <c r="B56" s="18">
        <v>0</v>
      </c>
      <c r="C56" s="18">
        <v>0</v>
      </c>
      <c r="D56" s="18">
        <v>0</v>
      </c>
      <c r="E56" s="94" t="s">
        <v>229</v>
      </c>
      <c r="F56" s="92" t="s">
        <v>229</v>
      </c>
      <c r="G56" s="93" t="s">
        <v>229</v>
      </c>
    </row>
    <row r="57" spans="1:7">
      <c r="A57" s="17" t="s">
        <v>233</v>
      </c>
      <c r="B57" s="18">
        <v>33014</v>
      </c>
      <c r="C57" s="18">
        <v>0</v>
      </c>
      <c r="D57" s="18">
        <v>0</v>
      </c>
      <c r="E57" s="94">
        <v>1.2195441799402085</v>
      </c>
      <c r="F57" s="92" t="s">
        <v>229</v>
      </c>
      <c r="G57" s="93" t="s">
        <v>229</v>
      </c>
    </row>
    <row r="58" spans="1:7">
      <c r="A58" s="17" t="s">
        <v>234</v>
      </c>
      <c r="B58" s="18">
        <v>0</v>
      </c>
      <c r="C58" s="18">
        <v>0</v>
      </c>
      <c r="D58" s="18">
        <v>0</v>
      </c>
      <c r="E58" s="94" t="s">
        <v>229</v>
      </c>
      <c r="F58" s="92" t="s">
        <v>229</v>
      </c>
      <c r="G58" s="93" t="s">
        <v>229</v>
      </c>
    </row>
    <row r="59" spans="1:7">
      <c r="A59" s="17" t="s">
        <v>235</v>
      </c>
      <c r="B59" s="18">
        <v>72785</v>
      </c>
      <c r="C59" s="18">
        <v>82624</v>
      </c>
      <c r="D59" s="18">
        <v>89539</v>
      </c>
      <c r="E59" s="94">
        <v>2.6886933766568148</v>
      </c>
      <c r="F59" s="92">
        <v>3.0253355004944948</v>
      </c>
      <c r="G59" s="93">
        <v>3.1730995830697619</v>
      </c>
    </row>
    <row r="60" spans="1:7">
      <c r="A60" s="17" t="s">
        <v>236</v>
      </c>
      <c r="B60" s="18">
        <v>1924</v>
      </c>
      <c r="C60" s="18">
        <v>413</v>
      </c>
      <c r="D60" s="18">
        <v>3437</v>
      </c>
      <c r="E60" s="94">
        <v>7.1072969110224787E-2</v>
      </c>
      <c r="F60" s="92">
        <v>1.5122283618612346E-2</v>
      </c>
      <c r="G60" s="93">
        <v>0.1218010394019452</v>
      </c>
    </row>
    <row r="61" spans="1:7">
      <c r="A61" s="17" t="s">
        <v>237</v>
      </c>
      <c r="B61" s="18">
        <v>6538</v>
      </c>
      <c r="C61" s="18">
        <v>8953</v>
      </c>
      <c r="D61" s="18">
        <v>14317</v>
      </c>
      <c r="E61" s="94">
        <v>0.24151511020927738</v>
      </c>
      <c r="F61" s="92">
        <v>0.32782035166449475</v>
      </c>
      <c r="G61" s="93">
        <v>0.50736848446832983</v>
      </c>
    </row>
    <row r="62" spans="1:7">
      <c r="A62" s="17" t="s">
        <v>238</v>
      </c>
      <c r="B62" s="18">
        <v>0</v>
      </c>
      <c r="C62" s="18">
        <v>0</v>
      </c>
      <c r="D62" s="18">
        <v>0</v>
      </c>
      <c r="E62" s="94" t="s">
        <v>229</v>
      </c>
      <c r="F62" s="92" t="s">
        <v>229</v>
      </c>
      <c r="G62" s="93" t="s">
        <v>229</v>
      </c>
    </row>
    <row r="63" spans="1:7">
      <c r="A63" s="17" t="s">
        <v>239</v>
      </c>
      <c r="B63" s="18">
        <v>0</v>
      </c>
      <c r="C63" s="18">
        <v>0</v>
      </c>
      <c r="D63" s="18">
        <v>3516</v>
      </c>
      <c r="E63" s="94" t="s">
        <v>229</v>
      </c>
      <c r="F63" s="92" t="s">
        <v>229</v>
      </c>
      <c r="G63" s="93">
        <v>0.12460065596079119</v>
      </c>
    </row>
    <row r="64" spans="1:7">
      <c r="A64" s="17" t="s">
        <v>240</v>
      </c>
      <c r="B64" s="18">
        <v>0</v>
      </c>
      <c r="C64" s="18">
        <v>0</v>
      </c>
      <c r="D64" s="18">
        <v>16547</v>
      </c>
      <c r="E64" s="94" t="s">
        <v>229</v>
      </c>
      <c r="F64" s="92" t="s">
        <v>229</v>
      </c>
      <c r="G64" s="93">
        <v>0.58639563543322293</v>
      </c>
    </row>
    <row r="65" spans="1:7">
      <c r="A65" s="17" t="s">
        <v>241</v>
      </c>
      <c r="B65" s="18">
        <v>0</v>
      </c>
      <c r="C65" s="18">
        <v>0</v>
      </c>
      <c r="D65" s="18">
        <v>0</v>
      </c>
      <c r="E65" s="94" t="s">
        <v>229</v>
      </c>
      <c r="F65" s="92" t="s">
        <v>229</v>
      </c>
      <c r="G65" s="93" t="s">
        <v>229</v>
      </c>
    </row>
    <row r="66" spans="1:7">
      <c r="A66" s="17" t="s">
        <v>242</v>
      </c>
      <c r="B66" s="18">
        <v>0</v>
      </c>
      <c r="C66" s="18">
        <v>0</v>
      </c>
      <c r="D66" s="18">
        <v>145</v>
      </c>
      <c r="E66" s="94" t="s">
        <v>229</v>
      </c>
      <c r="F66" s="92" t="s">
        <v>229</v>
      </c>
      <c r="G66" s="93">
        <v>5.1385367219325155E-3</v>
      </c>
    </row>
    <row r="67" spans="1:7">
      <c r="A67" s="17" t="s">
        <v>243</v>
      </c>
      <c r="B67" s="18">
        <v>0</v>
      </c>
      <c r="C67" s="18">
        <v>0</v>
      </c>
      <c r="D67" s="18">
        <v>0</v>
      </c>
      <c r="E67" s="94" t="s">
        <v>229</v>
      </c>
      <c r="F67" s="92" t="s">
        <v>229</v>
      </c>
      <c r="G67" s="93" t="s">
        <v>229</v>
      </c>
    </row>
    <row r="68" spans="1:7" ht="13.5" thickBot="1">
      <c r="A68" s="20" t="s">
        <v>5</v>
      </c>
      <c r="B68" s="21">
        <v>2707077</v>
      </c>
      <c r="C68" s="21">
        <v>2731069</v>
      </c>
      <c r="D68" s="21">
        <v>2821815</v>
      </c>
      <c r="E68" s="101">
        <v>100</v>
      </c>
      <c r="F68" s="96">
        <v>100</v>
      </c>
      <c r="G68" s="97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127">
        <v>12</v>
      </c>
      <c r="F70" s="25"/>
      <c r="G70" s="25" t="s">
        <v>216</v>
      </c>
    </row>
    <row r="71" spans="1:7">
      <c r="A71" s="128"/>
      <c r="F71" s="25"/>
      <c r="G71" s="25" t="s">
        <v>217</v>
      </c>
    </row>
  </sheetData>
  <mergeCells count="1">
    <mergeCell ref="A70:A71"/>
  </mergeCells>
  <phoneticPr fontId="0" type="noConversion"/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Dato_1årsiden</vt:lpstr>
      <vt:lpstr>Dato_2årsiden</vt:lpstr>
      <vt:lpstr>Dato_nå</vt:lpstr>
      <vt:lpstr>'Forside '!Print_Area</vt:lpstr>
      <vt:lpstr>Innhold!Print_Area</vt:lpstr>
      <vt:lpstr>'Tab1'!Print_Area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'Tab2'!Print_Area</vt:lpstr>
      <vt:lpstr>'Tab3'!Print_Area</vt:lpstr>
      <vt:lpstr>'Tab4'!Print_Area</vt:lpstr>
      <vt:lpstr>'Tab5'!Print_Area</vt:lpstr>
      <vt:lpstr>'Tab6'!Print_Area</vt:lpstr>
      <vt:lpstr>'Tab7'!Print_Area</vt:lpstr>
      <vt:lpstr>'Tab8'!Print_Area</vt:lpstr>
      <vt:lpstr>'Tab9'!Print_Area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2014-02-05T12:28:34Z</cp:lastPrinted>
  <dcterms:created xsi:type="dcterms:W3CDTF">2001-06-06T07:37:41Z</dcterms:created>
  <dcterms:modified xsi:type="dcterms:W3CDTF">2014-02-05T12:33:17Z</dcterms:modified>
</cp:coreProperties>
</file>