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" sheetId="2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9" r:id="rId9"/>
    <sheet name="Tab8" sheetId="10" r:id="rId10"/>
    <sheet name="Tab9" sheetId="11" r:id="rId11"/>
    <sheet name="Tab10" sheetId="23" r:id="rId12"/>
    <sheet name="Tab11" sheetId="14" r:id="rId13"/>
    <sheet name="Tab12" sheetId="15" r:id="rId14"/>
    <sheet name="Tab13" sheetId="16" r:id="rId15"/>
    <sheet name="Tab14" sheetId="17" r:id="rId16"/>
    <sheet name="Tab15" sheetId="18" r:id="rId17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o_1årsiden">'Tab5'!$C$6</definedName>
    <definedName name="Dato_2årsiden">'Tab5'!$B$6</definedName>
    <definedName name="Dato_nå">'Tab5'!$D$6</definedName>
    <definedName name="_xlnm.Print_Area" localSheetId="1">Innhold!$B$4:$H$53</definedName>
    <definedName name="_xlnm.Print_Area" localSheetId="2">'Tab1'!$A$5:$C$53</definedName>
    <definedName name="_xlnm.Print_Area" localSheetId="11">'Tab10'!$A$4:$G$71</definedName>
    <definedName name="_xlnm.Print_Area" localSheetId="12">'Tab11'!$A$4:$G$71</definedName>
    <definedName name="_xlnm.Print_Area" localSheetId="13">'Tab12'!$A$4:$G$71</definedName>
    <definedName name="_xlnm.Print_Area" localSheetId="14">'Tab13'!$A$4:$G$67</definedName>
    <definedName name="_xlnm.Print_Area" localSheetId="15">'Tab14'!$A$4:$G$71</definedName>
    <definedName name="_xlnm.Print_Area" localSheetId="16">'Tab15'!$A$4:$C$53</definedName>
    <definedName name="_xlnm.Print_Area" localSheetId="3">'Tab2'!$A$4:$K$65</definedName>
    <definedName name="_xlnm.Print_Area" localSheetId="4">'Tab3'!$A$4:$E$64</definedName>
    <definedName name="_xlnm.Print_Area" localSheetId="5">'Tab4'!$A$4:$E$64</definedName>
    <definedName name="_xlnm.Print_Area" localSheetId="6">'Tab5'!$A$4:$G$64</definedName>
    <definedName name="_xlnm.Print_Area" localSheetId="7">'Tab6'!$A$4:$G$71</definedName>
    <definedName name="_xlnm.Print_Area" localSheetId="8">'Tab7'!$A$4:$G$71</definedName>
    <definedName name="_xlnm.Print_Area" localSheetId="9">'Tab8'!$A$4:$G$71</definedName>
    <definedName name="_xlnm.Print_Area" localSheetId="10">'Tab9'!$A$4:$G$71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2" i="2"/>
  <c r="B90" i="4" l="1"/>
  <c r="C90"/>
  <c r="B91"/>
  <c r="C91"/>
  <c r="C89" l="1"/>
  <c r="B89"/>
  <c r="C88"/>
  <c r="B88"/>
  <c r="A52" i="3" l="1"/>
  <c r="B53" i="2"/>
  <c r="H24"/>
  <c r="H25" s="1"/>
  <c r="H26" s="1"/>
  <c r="H27" s="1"/>
  <c r="H28" s="1"/>
  <c r="H29" s="1"/>
  <c r="H30" s="1"/>
  <c r="H31" s="1"/>
  <c r="H32" s="1"/>
  <c r="G102" i="4"/>
  <c r="E102" s="1"/>
  <c r="E99"/>
  <c r="G98"/>
  <c r="E98" s="1"/>
  <c r="D100"/>
  <c r="C100"/>
  <c r="C97"/>
  <c r="B100"/>
  <c r="B97"/>
  <c r="D97"/>
  <c r="C87"/>
  <c r="B87"/>
  <c r="C84"/>
  <c r="C85"/>
  <c r="C82"/>
  <c r="B84"/>
  <c r="B85"/>
  <c r="B82"/>
  <c r="H34" i="2" l="1"/>
  <c r="H35" s="1"/>
  <c r="H36" s="1"/>
  <c r="H37" s="1"/>
  <c r="H38" s="1"/>
  <c r="H39" s="1"/>
  <c r="H40" s="1"/>
  <c r="H42" s="1"/>
  <c r="H33"/>
  <c r="E65" i="4"/>
  <c r="C53" i="18"/>
  <c r="G65" i="4"/>
  <c r="A53" i="3"/>
  <c r="E64" i="4"/>
  <c r="G64"/>
  <c r="C52" i="18"/>
  <c r="B83" i="4"/>
  <c r="G97"/>
  <c r="E97"/>
  <c r="C83"/>
  <c r="G96" s="1"/>
  <c r="E96" s="1"/>
  <c r="E100"/>
  <c r="C86"/>
  <c r="G100"/>
  <c r="B86"/>
  <c r="C174" l="1"/>
  <c r="B76" l="1"/>
  <c r="B77"/>
  <c r="B74"/>
  <c r="B75" l="1"/>
  <c r="B78"/>
</calcChain>
</file>

<file path=xl/sharedStrings.xml><?xml version="1.0" encoding="utf-8"?>
<sst xmlns="http://schemas.openxmlformats.org/spreadsheetml/2006/main" count="1598" uniqueCount="249">
  <si>
    <t>Tilbake til innholdsfortegnelsen</t>
  </si>
  <si>
    <t>Tabell 4.1 Person og varebil &lt; 3.5 t, bestandspremie</t>
  </si>
  <si>
    <t>Bestandspremie i 1000 kr</t>
  </si>
  <si>
    <t>Markedsandel i prosent</t>
  </si>
  <si>
    <t>Selskap</t>
  </si>
  <si>
    <t>I ALT</t>
  </si>
  <si>
    <t>Tabell 4.2 Person og varebil &lt; 3.5 t, antall trafikkforsikringer</t>
  </si>
  <si>
    <t>Antall trafikkforsikringer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</si>
  <si>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</si>
  <si>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</si>
  <si>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</si>
  <si>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</si>
  <si>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</si>
  <si>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Figur 4. Utvikling av bestandspremien for Yrkesskadeforsikring ………………………………………………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</si>
  <si>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</si>
  <si>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</si>
  <si>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</si>
  <si>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</si>
  <si>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</si>
  <si>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</si>
  <si>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</si>
  <si>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</si>
  <si>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Andre motorvogner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</si>
  <si>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</si>
  <si>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</si>
  <si>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</si>
  <si>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</si>
  <si>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</si>
  <si>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</si>
  <si>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</si>
  <si>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Individuell ulykke</t>
  </si>
  <si>
    <t>Kollektiv ulykke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</si>
  <si>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</si>
  <si>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</si>
  <si>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</si>
  <si>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</si>
  <si>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</si>
  <si>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</si>
  <si>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</si>
  <si>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</si>
  <si>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</si>
  <si>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</si>
  <si>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PRIVAT I ALT</t>
  </si>
  <si>
    <t>ULYKKE I ALT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</si>
  <si>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</si>
  <si>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</si>
  <si>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</si>
  <si>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</si>
  <si>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</si>
  <si>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</si>
  <si>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</si>
  <si>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</si>
  <si>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</si>
  <si>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</si>
  <si>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</si>
  <si>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Tabell 4.1 Personbil og varebil &lt;3.5 t, bestandspremie   ………………………………………………</t>
  </si>
  <si>
    <t>Tabell 4.2 Personbil og varebil &lt;3.5 t, antall trafikkforsikringer   ………………………………………</t>
  </si>
  <si>
    <t>Tabell 5.1 Brann-kombinert, Privat i alt, bestandspremie   ……………………………………………</t>
  </si>
  <si>
    <t>Tabell 5.2 Brann-kombinert, Privat i alt, antall forsikringer   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</si>
  <si>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</si>
  <si>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</si>
  <si>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</si>
  <si>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</si>
  <si>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</si>
  <si>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</si>
  <si>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</si>
  <si>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</si>
  <si>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</si>
  <si>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</si>
  <si>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</si>
  <si>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</si>
  <si>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</si>
  <si>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</si>
  <si>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</si>
  <si>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Kasko</t>
  </si>
  <si>
    <t>31.12.1996</t>
  </si>
  <si>
    <t>31.03.1997</t>
  </si>
  <si>
    <t>30.06.1997</t>
  </si>
  <si>
    <t>30.09.1997</t>
  </si>
  <si>
    <t>31.12.1997</t>
  </si>
  <si>
    <t>31.03.1998</t>
  </si>
  <si>
    <t>30.06.1998</t>
  </si>
  <si>
    <t>30.09.1998</t>
  </si>
  <si>
    <t>31.12.1998</t>
  </si>
  <si>
    <t>31.03.1999</t>
  </si>
  <si>
    <t>30.06.1999</t>
  </si>
  <si>
    <t>30.09.1999</t>
  </si>
  <si>
    <t>31.12.1999</t>
  </si>
  <si>
    <t>31.03.2000</t>
  </si>
  <si>
    <t>30.06.2000</t>
  </si>
  <si>
    <t>30.09.2000</t>
  </si>
  <si>
    <t>31.12.2000</t>
  </si>
  <si>
    <t>31.03.2001</t>
  </si>
  <si>
    <t>Figur 3. Bestandspremie for Motorvognforsikring, med kaskoandel</t>
  </si>
  <si>
    <t>FIG 1</t>
  </si>
  <si>
    <t>FIG 4</t>
  </si>
  <si>
    <t>FIG 3</t>
  </si>
  <si>
    <t>FIG 2</t>
  </si>
  <si>
    <t>30.06.2001</t>
  </si>
  <si>
    <t>Figur 2. Bestandspremie i de største bransjene utenom motorvogn</t>
  </si>
  <si>
    <t>Figur 4. Utvikling av bestandspremien for Yrkesskadeforsikring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</si>
  <si>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</si>
  <si>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</si>
  <si>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</si>
  <si>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</si>
  <si>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Tabell 5.1 Brann-kombinert, Privat i alt, bestandspremie</t>
  </si>
  <si>
    <t>Tabell 5.2 Brann-kombinert, Privat i alt, antall forsikringer</t>
  </si>
  <si>
    <t>Tab1</t>
  </si>
  <si>
    <t>Tab2</t>
  </si>
  <si>
    <t>Tab4</t>
  </si>
  <si>
    <t>Tab5</t>
  </si>
  <si>
    <t>Tab6</t>
  </si>
  <si>
    <t>Tab7</t>
  </si>
  <si>
    <t>Tab8</t>
  </si>
  <si>
    <t>Tab9</t>
  </si>
  <si>
    <t>Tab11</t>
  </si>
  <si>
    <t>Tab12</t>
  </si>
  <si>
    <t>Tab13</t>
  </si>
  <si>
    <t>Tab14</t>
  </si>
  <si>
    <t>Tab15</t>
  </si>
  <si>
    <t>30.09.2001</t>
  </si>
  <si>
    <t>31.12.2001</t>
  </si>
  <si>
    <t>31.03.2002</t>
  </si>
  <si>
    <t>gjeldende</t>
  </si>
  <si>
    <t>30.06.2002</t>
  </si>
  <si>
    <t>30.09.2002</t>
  </si>
  <si>
    <t>31.03.2003</t>
  </si>
  <si>
    <t>31.12.2002</t>
  </si>
  <si>
    <t>30.06.2003</t>
  </si>
  <si>
    <t>30.09.2003</t>
  </si>
  <si>
    <t>31.12.2003</t>
  </si>
  <si>
    <t>31.03.2004</t>
  </si>
  <si>
    <t>30.06.2004</t>
  </si>
  <si>
    <t>Figur 1. Markedsandeler til de fire største selskapene, landbasert forsikring i alt</t>
  </si>
  <si>
    <t>30.09.2004</t>
  </si>
  <si>
    <t>If Skadeforsikring</t>
  </si>
  <si>
    <t>31.12.2004</t>
  </si>
  <si>
    <t>Gjensidige</t>
  </si>
  <si>
    <t>30.06.2005</t>
  </si>
  <si>
    <t>30.09.2005</t>
  </si>
  <si>
    <t>31.12.2005</t>
  </si>
  <si>
    <t>31.03.2005</t>
  </si>
  <si>
    <t>31.03.2006</t>
  </si>
  <si>
    <t>30.06.2006</t>
  </si>
  <si>
    <t>30.09.2006</t>
  </si>
  <si>
    <t>Bransje- og selskapsfordelt premie og bestand</t>
  </si>
  <si>
    <t>31.12.2006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</si>
  <si>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</si>
  <si>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</si>
  <si>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</si>
  <si>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</si>
  <si>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</si>
  <si>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</si>
  <si>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</si>
  <si>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</si>
  <si>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Tab10</t>
  </si>
  <si>
    <t>31.03.2009</t>
  </si>
  <si>
    <t>Landbruk (inkl. gartner)</t>
  </si>
  <si>
    <t>Landbruk (inkl. gartneri)</t>
  </si>
  <si>
    <t>30.06.2009</t>
  </si>
  <si>
    <t>30.09.2009</t>
  </si>
  <si>
    <t>31.12.2009</t>
  </si>
  <si>
    <t>PREMIESTATISTIKK</t>
  </si>
  <si>
    <t>SKADEFORSIKRING</t>
  </si>
  <si>
    <t>31.03.2010</t>
  </si>
  <si>
    <t>30.06.2010</t>
  </si>
  <si>
    <t>Tryg</t>
  </si>
  <si>
    <t>30.09.2010</t>
  </si>
  <si>
    <t>Tabell 6.1 Brann-kombinert, Næring i alt, bestandspremie</t>
  </si>
  <si>
    <t>Tabell 6.2 Brann-kombinert, Næring i alt, forsikringssum</t>
  </si>
  <si>
    <t>NÆRING I ALT</t>
  </si>
  <si>
    <t>Tabell 6.3 Næring - herav Landbruk, bestandspremie</t>
  </si>
  <si>
    <t>Tabell 6.4 Næring - herav Landbruk, forsikringssum</t>
  </si>
  <si>
    <t>Tabell 6.1 Brann-kombinert, Næring i alt, bestandspremie   …………………………………</t>
  </si>
  <si>
    <t>Tabell 6.2 Brann-kombinert, Næring i alt, forsikringssum   …………………………………….</t>
  </si>
  <si>
    <t>Tabell 6.3 Næring - herav Landbruk, bestandspremie   …………………………………………</t>
  </si>
  <si>
    <t>Tabell 6.4 Næring - herav Landbruk, forsikringssum   ……………………………………………</t>
  </si>
  <si>
    <t>Næring</t>
  </si>
  <si>
    <t>Tabell 7.1 Ulykke i alt, bestandspremie</t>
  </si>
  <si>
    <t>Tabell 7.2 Ulykke i alt, antall forsikrede</t>
  </si>
  <si>
    <t>Tabell 8.1 Yrkesskade i alt, bestandspremie</t>
  </si>
  <si>
    <t>Tabell 8.2 Yrkesskade i alt, antall forsikrede</t>
  </si>
  <si>
    <t>Tabell 9.1 Spesial i alt, bestandspremie</t>
  </si>
  <si>
    <t>Tabell 9.2 Spesial - herav Ansvar, bestandspremie</t>
  </si>
  <si>
    <t>Tabell 9.3 Spesial - herav Ansvar, antall forsikringer</t>
  </si>
  <si>
    <t>Tabell 7.1 Ulykke i alt, bestandspremie   …………………………………………………………………</t>
  </si>
  <si>
    <t>Tabell 7.2 Ulykke i alt, antall forsikrede   …………………………………………………………………</t>
  </si>
  <si>
    <t>Tabell 8.1 Yrkesskade i alt, bestandspremie   …………………………………………………………..</t>
  </si>
  <si>
    <t>Tabell 8.2 Yrkesskade i alt, antall forsikrede   …………………………………………………………</t>
  </si>
  <si>
    <t>Tabell 9.1  Spesial i alt, bestandspremie   ………………………………………………………………</t>
  </si>
  <si>
    <t>Tabell 9.2  Spesial - herav Ansvar, bestandspremie   …………………………………………………………………….</t>
  </si>
  <si>
    <t>Tabell 9.3  Spesial - herav Ansvar, antall forsikringer   ……………………………………………………….</t>
  </si>
  <si>
    <t>31.12.2010</t>
  </si>
  <si>
    <t>31.03.2011</t>
  </si>
  <si>
    <t>begreper og definisjoner på side 20.</t>
  </si>
  <si>
    <t>30.06.2011</t>
  </si>
  <si>
    <t>30.09.2011</t>
  </si>
  <si>
    <t>31.12.2011</t>
  </si>
  <si>
    <t>31.03.2012</t>
  </si>
  <si>
    <t>30.06.2012</t>
  </si>
  <si>
    <t>30.09.2012</t>
  </si>
  <si>
    <t>31.12.2012</t>
  </si>
  <si>
    <t>3. Brann-kombinert,  Privat</t>
  </si>
  <si>
    <t>4. Brann-kombinert,  Næring</t>
  </si>
  <si>
    <t>5. Ulykke</t>
  </si>
  <si>
    <t>Fiskeoppdrett</t>
  </si>
  <si>
    <t>6. Person</t>
  </si>
  <si>
    <t>PERSON I ALT</t>
  </si>
  <si>
    <t>7. Spesial</t>
  </si>
  <si>
    <t>Antall forsikrede årsverk</t>
  </si>
  <si>
    <t xml:space="preserve">   Antall forsikringer</t>
  </si>
  <si>
    <t>Andre personprodukter (inkl. trygghet)</t>
  </si>
  <si>
    <t>31.03.2013</t>
  </si>
  <si>
    <t>Hobbydyr</t>
  </si>
  <si>
    <t>Husdyr</t>
  </si>
  <si>
    <t>Eierskifte</t>
  </si>
  <si>
    <t>SKADESTATISTIKK</t>
  </si>
  <si>
    <t>30.06.2013</t>
  </si>
  <si>
    <t>3. kvartal 2013</t>
  </si>
  <si>
    <t>30.09.2013</t>
  </si>
  <si>
    <t>4. november  2013</t>
  </si>
  <si>
    <t>Finans Norge / Skadestatistikk</t>
  </si>
  <si>
    <t>Premiestatistikk skadeforsikring 3. kvartal 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</si>
  <si>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</si>
  <si>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</si>
  <si>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</si>
  <si>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</si>
  <si>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</si>
  <si>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</si>
  <si>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</si>
  <si>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Eika Forsikring</t>
  </si>
  <si>
    <t>Telenor Forsikring</t>
  </si>
  <si>
    <t>NEMI</t>
  </si>
  <si>
    <t>AIG Europe</t>
  </si>
  <si>
    <t xml:space="preserve">-   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</si>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</sst>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1E3A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0" fontId="12" fillId="0" borderId="9" xfId="0" applyFont="1" applyBorder="1"/>
    <xf numFmtId="165" fontId="12" fillId="0" borderId="17" xfId="0" applyNumberFormat="1" applyFont="1" applyBorder="1" applyAlignment="1">
      <alignment horizontal="right"/>
    </xf>
    <xf numFmtId="3" fontId="9" fillId="0" borderId="0" xfId="0" applyNumberFormat="1" applyFont="1" applyAlignment="1" applyProtection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2" borderId="12" xfId="0" applyFont="1" applyFill="1" applyBorder="1" applyAlignment="1">
      <alignment horizontal="left"/>
    </xf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>
      <alignment horizontal="left"/>
    </xf>
    <xf numFmtId="166" fontId="12" fillId="0" borderId="12" xfId="2" applyNumberFormat="1" applyFont="1" applyBorder="1" applyProtection="1"/>
    <xf numFmtId="166" fontId="12" fillId="0" borderId="13" xfId="2" applyNumberFormat="1" applyFont="1" applyBorder="1" applyProtection="1"/>
    <xf numFmtId="0" fontId="7" fillId="0" borderId="0" xfId="5" applyAlignment="1" applyProtection="1"/>
    <xf numFmtId="166" fontId="9" fillId="0" borderId="24" xfId="2" applyNumberFormat="1" applyFont="1" applyBorder="1" applyAlignment="1" applyProtection="1">
      <alignment horizontal="center"/>
    </xf>
    <xf numFmtId="14" fontId="6" fillId="0" borderId="0" xfId="0" quotePrefix="1" applyNumberFormat="1" applyFont="1"/>
    <xf numFmtId="0" fontId="23" fillId="0" borderId="0" xfId="9" applyFont="1"/>
    <xf numFmtId="0" fontId="6" fillId="0" borderId="0" xfId="9"/>
    <xf numFmtId="0" fontId="21" fillId="0" borderId="0" xfId="9" applyFont="1" applyAlignment="1">
      <alignment horizontal="right"/>
    </xf>
    <xf numFmtId="0" fontId="23" fillId="3" borderId="0" xfId="9" applyFont="1" applyFill="1"/>
    <xf numFmtId="0" fontId="26" fillId="3" borderId="0" xfId="9" applyFont="1" applyFill="1" applyAlignment="1">
      <alignment horizontal="left"/>
    </xf>
    <xf numFmtId="0" fontId="27" fillId="0" borderId="0" xfId="9" applyFont="1" applyAlignment="1">
      <alignment horizontal="left"/>
    </xf>
    <xf numFmtId="0" fontId="15" fillId="0" borderId="0" xfId="9" applyFont="1"/>
    <xf numFmtId="0" fontId="20" fillId="0" borderId="0" xfId="9" applyFont="1" applyAlignment="1">
      <alignment horizontal="right"/>
    </xf>
    <xf numFmtId="0" fontId="6" fillId="0" borderId="0" xfId="9" applyAlignment="1">
      <alignment horizontal="right"/>
    </xf>
    <xf numFmtId="0" fontId="28" fillId="0" borderId="0" xfId="9" applyFont="1" applyAlignment="1">
      <alignment horizontal="left"/>
    </xf>
    <xf numFmtId="0" fontId="29" fillId="0" borderId="0" xfId="9" applyFont="1" applyAlignment="1">
      <alignment horizontal="left"/>
    </xf>
    <xf numFmtId="0" fontId="6" fillId="4" borderId="0" xfId="9" applyFill="1"/>
    <xf numFmtId="14" fontId="22" fillId="0" borderId="0" xfId="9" applyNumberFormat="1" applyFont="1"/>
    <xf numFmtId="0" fontId="29" fillId="0" borderId="0" xfId="9" quotePrefix="1" applyNumberFormat="1" applyFont="1" applyAlignment="1">
      <alignment horizontal="left"/>
    </xf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171" fontId="9" fillId="0" borderId="29" xfId="0" applyNumberFormat="1" applyFont="1" applyBorder="1" applyAlignment="1" applyProtection="1">
      <alignment horizontal="right"/>
    </xf>
    <xf numFmtId="171" fontId="12" fillId="0" borderId="16" xfId="0" applyNumberFormat="1" applyFont="1" applyBorder="1" applyProtection="1"/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12" fillId="0" borderId="0" xfId="0" applyFont="1" applyBorder="1" applyAlignment="1">
      <alignment horizontal="left"/>
    </xf>
    <xf numFmtId="14" fontId="19" fillId="0" borderId="0" xfId="9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0" fontId="13" fillId="0" borderId="26" xfId="0" applyFont="1" applyBorder="1" applyAlignment="1">
      <alignment horizontal="left"/>
    </xf>
    <xf numFmtId="0" fontId="30" fillId="0" borderId="0" xfId="0" applyFont="1"/>
    <xf numFmtId="0" fontId="31" fillId="0" borderId="0" xfId="0" applyFont="1"/>
    <xf numFmtId="168" fontId="31" fillId="0" borderId="0" xfId="7" applyNumberFormat="1" applyFont="1"/>
    <xf numFmtId="0" fontId="32" fillId="0" borderId="0" xfId="0" applyFont="1"/>
    <xf numFmtId="14" fontId="33" fillId="0" borderId="0" xfId="0" applyNumberFormat="1" applyFont="1"/>
    <xf numFmtId="167" fontId="31" fillId="0" borderId="0" xfId="0" applyNumberFormat="1" applyFont="1"/>
    <xf numFmtId="0" fontId="30" fillId="0" borderId="0" xfId="0" applyFont="1" applyAlignment="1">
      <alignment horizontal="right"/>
    </xf>
    <xf numFmtId="14" fontId="33" fillId="0" borderId="0" xfId="0" quotePrefix="1" applyNumberFormat="1" applyFont="1" applyAlignment="1">
      <alignment horizontal="right"/>
    </xf>
    <xf numFmtId="14" fontId="33" fillId="0" borderId="0" xfId="0" quotePrefix="1" applyNumberFormat="1" applyFont="1"/>
    <xf numFmtId="169" fontId="31" fillId="0" borderId="0" xfId="0" applyNumberFormat="1" applyFont="1"/>
    <xf numFmtId="14" fontId="31" fillId="0" borderId="0" xfId="0" quotePrefix="1" applyNumberFormat="1" applyFont="1"/>
  </cellXfs>
  <cellStyles count="14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19026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0.25352447713931725</c:v>
                </c:pt>
                <c:pt idx="1">
                  <c:v>0.24482917386812617</c:v>
                </c:pt>
                <c:pt idx="2">
                  <c:v>0.14800253657855747</c:v>
                </c:pt>
                <c:pt idx="3">
                  <c:v>0.10060763526499965</c:v>
                </c:pt>
                <c:pt idx="4">
                  <c:v>0.25303617714899951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189564032"/>
        <c:axId val="189565568"/>
      </c:bubbleChart>
      <c:valAx>
        <c:axId val="189564032"/>
        <c:scaling>
          <c:orientation val="minMax"/>
        </c:scaling>
        <c:delete val="1"/>
        <c:axPos val="b"/>
        <c:tickLblPos val="none"/>
        <c:crossAx val="189565568"/>
        <c:crosses val="autoZero"/>
        <c:crossBetween val="midCat"/>
      </c:valAx>
      <c:valAx>
        <c:axId val="189565568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1895640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2577E-3"/>
          <c:y val="0.60061071634341534"/>
          <c:w val="0.88580818914762416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21" r="0.7500000000000142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559"/>
          <c:y val="2.5352147546417802E-2"/>
          <c:w val="0.81729265753457025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1883.1759999999999</c:v>
                </c:pt>
                <c:pt idx="1">
                  <c:v>6288.2020000000002</c:v>
                </c:pt>
                <c:pt idx="2" formatCode="General">
                  <c:v>1585.8339999999998</c:v>
                </c:pt>
                <c:pt idx="3">
                  <c:v>7305.6689999999999</c:v>
                </c:pt>
                <c:pt idx="4">
                  <c:v>1197.502</c:v>
                </c:pt>
                <c:pt idx="5">
                  <c:v>2630.8330000000001</c:v>
                </c:pt>
                <c:pt idx="6">
                  <c:v>2391.982</c:v>
                </c:pt>
                <c:pt idx="7">
                  <c:v>1330.9459999999999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1950.6379999999999</c:v>
                </c:pt>
                <c:pt idx="1">
                  <c:v>6541.9089999999997</c:v>
                </c:pt>
                <c:pt idx="2" formatCode="General">
                  <c:v>1627.9730000000009</c:v>
                </c:pt>
                <c:pt idx="3">
                  <c:v>7626.616</c:v>
                </c:pt>
                <c:pt idx="4">
                  <c:v>1211.7380000000001</c:v>
                </c:pt>
                <c:pt idx="5">
                  <c:v>2657.3960000000002</c:v>
                </c:pt>
                <c:pt idx="6">
                  <c:v>2777.0509999999999</c:v>
                </c:pt>
                <c:pt idx="7">
                  <c:v>1563.4929999999999</c:v>
                </c:pt>
              </c:numCache>
            </c:numRef>
          </c:val>
        </c:ser>
        <c:shape val="cylinder"/>
        <c:axId val="189595008"/>
        <c:axId val="190137472"/>
        <c:axId val="0"/>
      </c:bar3DChart>
      <c:catAx>
        <c:axId val="1895950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137472"/>
        <c:crosses val="autoZero"/>
        <c:auto val="1"/>
        <c:lblAlgn val="ctr"/>
        <c:lblOffset val="100"/>
        <c:tickLblSkip val="1"/>
        <c:tickMarkSkip val="1"/>
      </c:catAx>
      <c:valAx>
        <c:axId val="190137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959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477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21" r="0.7500000000000142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4876"/>
          <c:y val="4.1916228942842665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30.09.2013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6795.7</c:v>
                </c:pt>
                <c:pt idx="1">
                  <c:v>7171.76</c:v>
                </c:pt>
                <c:pt idx="2">
                  <c:v>7457.5519999999997</c:v>
                </c:pt>
                <c:pt idx="3">
                  <c:v>7692.5370000000003</c:v>
                </c:pt>
              </c:numCache>
            </c:numRef>
          </c:val>
        </c:ser>
        <c:ser>
          <c:idx val="1"/>
          <c:order val="1"/>
          <c:tx>
            <c:strRef>
              <c:f>'Tab2'!$A$99</c:f>
              <c:strCache>
                <c:ptCount val="1"/>
                <c:pt idx="0">
                  <c:v>Kasko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30.09.2013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8339.7209999999995</c:v>
                </c:pt>
                <c:pt idx="1">
                  <c:v>8962.9570000000003</c:v>
                </c:pt>
                <c:pt idx="2">
                  <c:v>9507.8080000000009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'Tab2'!$A$100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30.09.2013</c:v>
                </c:pt>
              </c:strCache>
            </c:strRef>
          </c:cat>
          <c:val>
            <c:numRef>
              <c:f>'Tab2'!$B$100:$E$100</c:f>
              <c:numCache>
                <c:formatCode>#,##0.000</c:formatCode>
                <c:ptCount val="4"/>
                <c:pt idx="0">
                  <c:v>2191.0599999999995</c:v>
                </c:pt>
                <c:pt idx="1">
                  <c:v>2126.1209999999992</c:v>
                </c:pt>
                <c:pt idx="2">
                  <c:v>2139.625</c:v>
                </c:pt>
                <c:pt idx="3">
                  <c:v>12039.874</c:v>
                </c:pt>
              </c:numCache>
            </c:numRef>
          </c:val>
        </c:ser>
        <c:gapWidth val="50"/>
        <c:shape val="cylinder"/>
        <c:axId val="189479552"/>
        <c:axId val="189486592"/>
        <c:axId val="0"/>
      </c:bar3DChart>
      <c:catAx>
        <c:axId val="189479552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9486592"/>
        <c:crosses val="autoZero"/>
        <c:lblAlgn val="ctr"/>
        <c:lblOffset val="100"/>
        <c:tickLblSkip val="1"/>
        <c:tickMarkSkip val="1"/>
      </c:catAx>
      <c:valAx>
        <c:axId val="189486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947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5628805381363282"/>
          <c:w val="0.10669077757685788"/>
          <c:h val="0.23952127241579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21" r="0.75000000000001421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5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10606867794511"/>
          <c:y val="9.0686491571144542E-2"/>
          <c:w val="0.84768280448281363"/>
          <c:h val="0.62500149596330845"/>
        </c:manualLayout>
      </c:layout>
      <c:bar3DChart>
        <c:barDir val="col"/>
        <c:grouping val="clustered"/>
        <c:ser>
          <c:idx val="0"/>
          <c:order val="0"/>
          <c:spPr>
            <a:pattFill prst="wd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'Tab2'!$A$107:$A$174</c:f>
              <c:strCache>
                <c:ptCount val="68"/>
                <c:pt idx="0">
                  <c:v>31.12.1996</c:v>
                </c:pt>
                <c:pt idx="1">
                  <c:v>31.03.1997</c:v>
                </c:pt>
                <c:pt idx="2">
                  <c:v>30.06.1997</c:v>
                </c:pt>
                <c:pt idx="3">
                  <c:v>30.09.1997</c:v>
                </c:pt>
                <c:pt idx="4">
                  <c:v>31.12.1997</c:v>
                </c:pt>
                <c:pt idx="5">
                  <c:v>31.03.1998</c:v>
                </c:pt>
                <c:pt idx="6">
                  <c:v>30.06.1998</c:v>
                </c:pt>
                <c:pt idx="7">
                  <c:v>30.09.1998</c:v>
                </c:pt>
                <c:pt idx="8">
                  <c:v>31.12.1998</c:v>
                </c:pt>
                <c:pt idx="9">
                  <c:v>31.03.1999</c:v>
                </c:pt>
                <c:pt idx="10">
                  <c:v>30.06.1999</c:v>
                </c:pt>
                <c:pt idx="11">
                  <c:v>30.09.1999</c:v>
                </c:pt>
                <c:pt idx="12">
                  <c:v>31.12.1999</c:v>
                </c:pt>
                <c:pt idx="13">
                  <c:v>31.03.2000</c:v>
                </c:pt>
                <c:pt idx="14">
                  <c:v>30.06.2000</c:v>
                </c:pt>
                <c:pt idx="15">
                  <c:v>30.09.2000</c:v>
                </c:pt>
                <c:pt idx="16">
                  <c:v>31.12.2000</c:v>
                </c:pt>
                <c:pt idx="17">
                  <c:v>31.03.2001</c:v>
                </c:pt>
                <c:pt idx="18">
                  <c:v>30.06.2001</c:v>
                </c:pt>
                <c:pt idx="19">
                  <c:v>30.09.2001</c:v>
                </c:pt>
                <c:pt idx="20">
                  <c:v>31.12.2001</c:v>
                </c:pt>
                <c:pt idx="21">
                  <c:v>31.03.2002</c:v>
                </c:pt>
                <c:pt idx="22">
                  <c:v>30.06.2002</c:v>
                </c:pt>
                <c:pt idx="23">
                  <c:v>30.09.2002</c:v>
                </c:pt>
                <c:pt idx="24">
                  <c:v>31.12.2002</c:v>
                </c:pt>
                <c:pt idx="25">
                  <c:v>31.03.2003</c:v>
                </c:pt>
                <c:pt idx="26">
                  <c:v>30.06.2003</c:v>
                </c:pt>
                <c:pt idx="27">
                  <c:v>30.09.2003</c:v>
                </c:pt>
                <c:pt idx="28">
                  <c:v>31.12.2003</c:v>
                </c:pt>
                <c:pt idx="29">
                  <c:v>31.03.2004</c:v>
                </c:pt>
                <c:pt idx="30">
                  <c:v>30.06.2004</c:v>
                </c:pt>
                <c:pt idx="31">
                  <c:v>30.09.2004</c:v>
                </c:pt>
                <c:pt idx="32">
                  <c:v>31.12.2004</c:v>
                </c:pt>
                <c:pt idx="33">
                  <c:v>31.03.2005</c:v>
                </c:pt>
                <c:pt idx="34">
                  <c:v>30.06.2005</c:v>
                </c:pt>
                <c:pt idx="35">
                  <c:v>30.09.2005</c:v>
                </c:pt>
                <c:pt idx="36">
                  <c:v>31.12.2005</c:v>
                </c:pt>
                <c:pt idx="37">
                  <c:v>31.03.2006</c:v>
                </c:pt>
                <c:pt idx="38">
                  <c:v>30.06.2006</c:v>
                </c:pt>
                <c:pt idx="39">
                  <c:v>30.09.2006</c:v>
                </c:pt>
                <c:pt idx="40">
                  <c:v>31.12.2006</c:v>
                </c:pt>
                <c:pt idx="41">
                  <c:v>31.03.2007</c:v>
                </c:pt>
                <c:pt idx="42">
                  <c:v>30.06.2007</c:v>
                </c:pt>
                <c:pt idx="43">
                  <c:v>30.09.2007</c:v>
                </c:pt>
                <c:pt idx="44">
                  <c:v>31.12.2007</c:v>
                </c:pt>
                <c:pt idx="45">
                  <c:v>31.03.2008</c:v>
                </c:pt>
                <c:pt idx="46">
                  <c:v>30.06.2008</c:v>
                </c:pt>
                <c:pt idx="47">
                  <c:v>30.09.2008</c:v>
                </c:pt>
                <c:pt idx="48">
                  <c:v>31.12.2008</c:v>
                </c:pt>
                <c:pt idx="49">
                  <c:v>31.03.2009</c:v>
                </c:pt>
                <c:pt idx="50">
                  <c:v>30.06.2009</c:v>
                </c:pt>
                <c:pt idx="51">
                  <c:v>30.09.2009</c:v>
                </c:pt>
                <c:pt idx="52">
                  <c:v>31.12.2009</c:v>
                </c:pt>
                <c:pt idx="53">
                  <c:v>31.03.2010</c:v>
                </c:pt>
                <c:pt idx="54">
                  <c:v>30.06.2010</c:v>
                </c:pt>
                <c:pt idx="55">
                  <c:v>30.09.2010</c:v>
                </c:pt>
                <c:pt idx="56">
                  <c:v>31.12.2010</c:v>
                </c:pt>
                <c:pt idx="57">
                  <c:v>31.03.2011</c:v>
                </c:pt>
                <c:pt idx="58">
                  <c:v>30.06.2011</c:v>
                </c:pt>
                <c:pt idx="59">
                  <c:v>30.09.2011</c:v>
                </c:pt>
                <c:pt idx="60">
                  <c:v>31.12.2011</c:v>
                </c:pt>
                <c:pt idx="61">
                  <c:v>31.03.2012</c:v>
                </c:pt>
                <c:pt idx="62">
                  <c:v>30.06.2012</c:v>
                </c:pt>
                <c:pt idx="63">
                  <c:v>30.09.2012</c:v>
                </c:pt>
                <c:pt idx="64">
                  <c:v>31.12.2012</c:v>
                </c:pt>
                <c:pt idx="65">
                  <c:v>31.03.2013</c:v>
                </c:pt>
                <c:pt idx="66">
                  <c:v>30.06.2013</c:v>
                </c:pt>
                <c:pt idx="67">
                  <c:v>30.09.2013</c:v>
                </c:pt>
              </c:strCache>
            </c:strRef>
          </c:cat>
          <c:val>
            <c:numRef>
              <c:f>'Tab2'!$B$107:$B$174</c:f>
              <c:numCache>
                <c:formatCode>General</c:formatCode>
                <c:ptCount val="68"/>
                <c:pt idx="0">
                  <c:v>908.41600000000005</c:v>
                </c:pt>
                <c:pt idx="1">
                  <c:v>816.88800000000003</c:v>
                </c:pt>
                <c:pt idx="2">
                  <c:v>819.10699999999997</c:v>
                </c:pt>
                <c:pt idx="3">
                  <c:v>817.55200000000002</c:v>
                </c:pt>
                <c:pt idx="4">
                  <c:v>825.96799999999996</c:v>
                </c:pt>
                <c:pt idx="5">
                  <c:v>814.89700000000005</c:v>
                </c:pt>
                <c:pt idx="6">
                  <c:v>835.22</c:v>
                </c:pt>
                <c:pt idx="7">
                  <c:v>835.28099999999995</c:v>
                </c:pt>
                <c:pt idx="8">
                  <c:v>879.596</c:v>
                </c:pt>
                <c:pt idx="9">
                  <c:v>934.62</c:v>
                </c:pt>
                <c:pt idx="10">
                  <c:v>976.41200000000003</c:v>
                </c:pt>
                <c:pt idx="11">
                  <c:v>997.75400000000002</c:v>
                </c:pt>
                <c:pt idx="12">
                  <c:v>1013.598</c:v>
                </c:pt>
                <c:pt idx="13">
                  <c:v>1100.701</c:v>
                </c:pt>
                <c:pt idx="14">
                  <c:v>1150.3</c:v>
                </c:pt>
                <c:pt idx="15">
                  <c:v>1172.0250000000001</c:v>
                </c:pt>
                <c:pt idx="16">
                  <c:v>1189.6510000000001</c:v>
                </c:pt>
                <c:pt idx="17">
                  <c:v>1372.393</c:v>
                </c:pt>
                <c:pt idx="18">
                  <c:v>1446.885</c:v>
                </c:pt>
                <c:pt idx="19">
                  <c:v>1486.566</c:v>
                </c:pt>
                <c:pt idx="20">
                  <c:v>1529.1969999999999</c:v>
                </c:pt>
                <c:pt idx="21">
                  <c:v>1688.425</c:v>
                </c:pt>
                <c:pt idx="22">
                  <c:v>1737.2049999999999</c:v>
                </c:pt>
                <c:pt idx="23">
                  <c:v>1786.5250000000001</c:v>
                </c:pt>
                <c:pt idx="24">
                  <c:v>1793.289</c:v>
                </c:pt>
                <c:pt idx="25">
                  <c:v>1864.7660000000001</c:v>
                </c:pt>
                <c:pt idx="26">
                  <c:v>1967.5350000000001</c:v>
                </c:pt>
                <c:pt idx="27">
                  <c:v>2010.838</c:v>
                </c:pt>
                <c:pt idx="28">
                  <c:v>1995.4190000000001</c:v>
                </c:pt>
                <c:pt idx="29">
                  <c:v>2074.018</c:v>
                </c:pt>
                <c:pt idx="30">
                  <c:v>2097.0949999999998</c:v>
                </c:pt>
                <c:pt idx="31">
                  <c:v>2212.1379999999999</c:v>
                </c:pt>
                <c:pt idx="32">
                  <c:v>2235.0819999999999</c:v>
                </c:pt>
                <c:pt idx="33">
                  <c:v>2268.67</c:v>
                </c:pt>
                <c:pt idx="34">
                  <c:v>2384.125</c:v>
                </c:pt>
                <c:pt idx="35">
                  <c:v>2335.8490000000002</c:v>
                </c:pt>
                <c:pt idx="36">
                  <c:v>2343.7759999999998</c:v>
                </c:pt>
                <c:pt idx="37">
                  <c:v>2353.2860000000001</c:v>
                </c:pt>
                <c:pt idx="38">
                  <c:v>2351.2809999999999</c:v>
                </c:pt>
                <c:pt idx="39">
                  <c:v>2384.6179999999999</c:v>
                </c:pt>
                <c:pt idx="40">
                  <c:v>2424.277</c:v>
                </c:pt>
                <c:pt idx="41">
                  <c:v>2457.6660000000002</c:v>
                </c:pt>
                <c:pt idx="42">
                  <c:v>2457.37</c:v>
                </c:pt>
                <c:pt idx="43">
                  <c:v>2517.0639999999999</c:v>
                </c:pt>
                <c:pt idx="44">
                  <c:v>2569.962</c:v>
                </c:pt>
                <c:pt idx="45">
                  <c:v>2640.759</c:v>
                </c:pt>
                <c:pt idx="46">
                  <c:v>2609.0160000000001</c:v>
                </c:pt>
                <c:pt idx="47">
                  <c:v>2639.404</c:v>
                </c:pt>
                <c:pt idx="48">
                  <c:v>2669.518</c:v>
                </c:pt>
                <c:pt idx="49">
                  <c:v>2594.4189999999999</c:v>
                </c:pt>
                <c:pt idx="50">
                  <c:v>2517.3000000000002</c:v>
                </c:pt>
                <c:pt idx="51">
                  <c:v>2520.2649999999999</c:v>
                </c:pt>
                <c:pt idx="52">
                  <c:v>2778.1619999999998</c:v>
                </c:pt>
                <c:pt idx="53">
                  <c:v>2708.9560000000001</c:v>
                </c:pt>
                <c:pt idx="54">
                  <c:v>2680.0320000000002</c:v>
                </c:pt>
                <c:pt idx="55">
                  <c:v>2661.7179999999998</c:v>
                </c:pt>
                <c:pt idx="56">
                  <c:v>2658.9940000000001</c:v>
                </c:pt>
                <c:pt idx="57">
                  <c:v>2670.0970000000002</c:v>
                </c:pt>
                <c:pt idx="58">
                  <c:v>2643.777</c:v>
                </c:pt>
                <c:pt idx="59">
                  <c:v>2582.864</c:v>
                </c:pt>
                <c:pt idx="60">
                  <c:v>2603.6529999999998</c:v>
                </c:pt>
                <c:pt idx="61">
                  <c:v>2674.6619999999998</c:v>
                </c:pt>
                <c:pt idx="62">
                  <c:v>2627.864</c:v>
                </c:pt>
                <c:pt idx="63">
                  <c:v>2630.8330000000001</c:v>
                </c:pt>
                <c:pt idx="64">
                  <c:v>2649.8139999999999</c:v>
                </c:pt>
                <c:pt idx="65">
                  <c:v>2676.9839999999999</c:v>
                </c:pt>
                <c:pt idx="66">
                  <c:v>2656.134</c:v>
                </c:pt>
                <c:pt idx="67">
                  <c:v>2658.6959999999999</c:v>
                </c:pt>
              </c:numCache>
            </c:numRef>
          </c:val>
        </c:ser>
        <c:gapWidth val="50"/>
        <c:shape val="cylinder"/>
        <c:axId val="191971712"/>
        <c:axId val="191973248"/>
        <c:axId val="0"/>
      </c:bar3DChart>
      <c:catAx>
        <c:axId val="191971712"/>
        <c:scaling>
          <c:orientation val="minMax"/>
        </c:scaling>
        <c:axPos val="b"/>
        <c:numFmt formatCode="dd/mm/yy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1973248"/>
        <c:crosses val="autoZero"/>
        <c:auto val="1"/>
        <c:lblAlgn val="ctr"/>
        <c:lblOffset val="100"/>
        <c:tickLblSkip val="4"/>
        <c:tickMarkSkip val="1"/>
      </c:catAx>
      <c:valAx>
        <c:axId val="19197324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6.7880794701987004E-2"/>
              <c:y val="0.286765477844692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1971712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21" r="0.750000000000014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9525</xdr:rowOff>
    </xdr:from>
    <xdr:to>
      <xdr:col>10</xdr:col>
      <xdr:colOff>0</xdr:colOff>
      <xdr:row>5</xdr:row>
      <xdr:rowOff>9525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H="1">
          <a:off x="7210425" y="81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16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H="1">
          <a:off x="7210425" y="3409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82151</xdr:rowOff>
    </xdr:from>
    <xdr:to>
      <xdr:col>2</xdr:col>
      <xdr:colOff>78709</xdr:colOff>
      <xdr:row>52</xdr:row>
      <xdr:rowOff>155978</xdr:rowOff>
    </xdr:to>
    <xdr:pic>
      <xdr:nvPicPr>
        <xdr:cNvPr id="4" name="Bilde 12" descr="Stripe_bl _r 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151"/>
          <a:ext cx="1924178" cy="10384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bransje brann-kombinert er mellommarked og industri </a:t>
          </a:r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slått sammen og gitt fellesbetegnelsen næring fra 2011.</a:t>
          </a:r>
        </a:p>
        <a:p>
          <a:pPr fontAlgn="base"/>
          <a:endParaRPr lang="nb-NO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NOR endret navn til DNB 11.11.2011.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Terra endret navn til Eika 21.03.2013.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 basert på en revidert bransjeinndeling. Yrkesskade og trygghet sorterer under personforsikringer, og fiskeoppdrett er kategorisert som spesialforsikring.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nb-NO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SpareBank 1 Skadeforsikring og Livsforsikring rapporteres samlet som SpareBank 1 Forsikring. Tilsvarende rapporteres  de tidligere DnB NOR Skadeforsikring og Vital Forsikring nå samlet som DNB Forsikring. Codan har fortsatt korrigeringsarbeidet, og bl.a. flyttet en portefølje fra spesial til brann-kombinert. </a:t>
          </a:r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og Landbruksforsikring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31</xdr:row>
      <xdr:rowOff>38100</xdr:rowOff>
    </xdr:from>
    <xdr:to>
      <xdr:col>11</xdr:col>
      <xdr:colOff>95250</xdr:colOff>
      <xdr:row>55</xdr:row>
      <xdr:rowOff>38100</xdr:rowOff>
    </xdr:to>
    <xdr:graphicFrame macro="">
      <xdr:nvGraphicFramePr>
        <xdr:cNvPr id="22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0.37913</cdr:x>
      <cdr:y>0.40324</cdr:y>
    </cdr:from>
    <cdr:to>
      <cdr:x>0.46724</cdr:x>
      <cdr:y>0.4676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7001" y="128284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49,1%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0.5305</cdr:x>
      <cdr:y>0.38483</cdr:y>
    </cdr:from>
    <cdr:to>
      <cdr:x>0.61861</cdr:x>
      <cdr:y>0.44919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4316" y="122427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49,8%</a:t>
          </a:r>
        </a:p>
      </cdr:txBody>
    </cdr:sp>
  </cdr:relSizeAnchor>
  <cdr:relSizeAnchor xmlns:cdr="http://schemas.openxmlformats.org/drawingml/2006/chartDrawing">
    <cdr:from>
      <cdr:x>0.2259</cdr:x>
      <cdr:y>0.42659</cdr:y>
    </cdr:from>
    <cdr:to>
      <cdr:x>0.31401</cdr:x>
      <cdr:y>0.49095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9889" y="13571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48,1%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Gouda Reiseforsikring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 (Norway Energy &amp; Marine Ins.)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Tennant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Unison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49"/>
  <sheetViews>
    <sheetView showGridLines="0" showRowColHeaders="0" topLeftCell="A2" zoomScale="80" zoomScaleNormal="80" workbookViewId="0"/>
  </sheetViews>
  <sheetFormatPr defaultColWidth="11.42578125" defaultRowHeight="12.75"/>
  <cols>
    <col min="1" max="1" width="16.28515625" style="86" customWidth="1"/>
    <col min="2" max="2" width="11.42578125" style="86" customWidth="1"/>
    <col min="3" max="3" width="3.5703125" style="86" customWidth="1"/>
    <col min="4" max="4" width="0.5703125" style="86" customWidth="1"/>
    <col min="5" max="7" width="11.42578125" style="86" customWidth="1"/>
    <col min="8" max="8" width="16.85546875" style="86" customWidth="1"/>
    <col min="9" max="9" width="13.7109375" style="86" bestFit="1" customWidth="1"/>
    <col min="10" max="16384" width="11.42578125" style="86"/>
  </cols>
  <sheetData>
    <row r="5" spans="2:9">
      <c r="B5" s="85"/>
      <c r="C5" s="85"/>
      <c r="D5" s="85"/>
      <c r="E5" s="85"/>
      <c r="F5" s="85"/>
      <c r="G5" s="85"/>
      <c r="H5" s="85"/>
    </row>
    <row r="6" spans="2:9" ht="23.25">
      <c r="B6" s="85"/>
      <c r="C6" s="85"/>
      <c r="D6" s="85"/>
      <c r="E6" s="85"/>
      <c r="F6" s="85"/>
      <c r="G6" s="85"/>
      <c r="H6" s="85"/>
      <c r="I6" s="87"/>
    </row>
    <row r="7" spans="2:9">
      <c r="B7" s="85"/>
      <c r="C7" s="85"/>
      <c r="D7" s="85"/>
      <c r="E7" s="85"/>
      <c r="F7" s="85"/>
      <c r="G7" s="85"/>
      <c r="H7" s="85"/>
      <c r="I7" s="85"/>
    </row>
    <row r="8" spans="2:9">
      <c r="B8" s="85"/>
      <c r="C8" s="85"/>
      <c r="D8" s="85"/>
      <c r="F8" s="85"/>
      <c r="G8" s="85"/>
      <c r="H8" s="85"/>
    </row>
    <row r="9" spans="2:9">
      <c r="B9" s="85"/>
      <c r="C9" s="85"/>
      <c r="D9" s="85"/>
      <c r="E9" s="85"/>
      <c r="F9" s="85"/>
      <c r="G9" s="85"/>
      <c r="H9" s="85"/>
    </row>
    <row r="10" spans="2:9" ht="23.25">
      <c r="B10" s="85"/>
      <c r="C10" s="85"/>
      <c r="D10" s="85"/>
      <c r="I10" s="87"/>
    </row>
    <row r="11" spans="2:9">
      <c r="B11" s="85"/>
      <c r="C11" s="85"/>
      <c r="D11" s="85"/>
    </row>
    <row r="12" spans="2:9" ht="21" customHeight="1">
      <c r="B12" s="85"/>
      <c r="C12" s="85"/>
      <c r="D12" s="85"/>
      <c r="E12" s="85"/>
      <c r="F12" s="85"/>
      <c r="G12" s="85"/>
      <c r="H12" s="85"/>
      <c r="I12" s="87"/>
    </row>
    <row r="13" spans="2:9" ht="20.25" customHeight="1">
      <c r="B13" s="85"/>
      <c r="C13" s="85"/>
      <c r="D13" s="88"/>
      <c r="E13" s="89" t="s">
        <v>216</v>
      </c>
      <c r="F13" s="88"/>
      <c r="G13" s="88"/>
      <c r="H13" s="88"/>
      <c r="I13" s="87"/>
    </row>
    <row r="14" spans="2:9">
      <c r="B14" s="85"/>
      <c r="C14" s="85"/>
      <c r="D14" s="85"/>
      <c r="F14" s="85"/>
      <c r="G14" s="85"/>
      <c r="H14" s="85"/>
    </row>
    <row r="15" spans="2:9" ht="18" customHeight="1">
      <c r="B15" s="85"/>
      <c r="C15" s="85"/>
      <c r="D15" s="85"/>
      <c r="F15" s="85"/>
      <c r="G15" s="85"/>
      <c r="H15" s="85"/>
      <c r="I15" s="85"/>
    </row>
    <row r="16" spans="2:9" ht="34.5">
      <c r="B16" s="85"/>
      <c r="C16" s="85"/>
      <c r="D16" s="85"/>
      <c r="E16" s="90" t="s">
        <v>162</v>
      </c>
      <c r="F16" s="85"/>
      <c r="G16" s="85"/>
      <c r="H16" s="85"/>
      <c r="I16" s="85"/>
    </row>
    <row r="17" spans="2:9" ht="34.5">
      <c r="B17" s="85"/>
      <c r="C17" s="85"/>
      <c r="D17" s="85"/>
      <c r="E17" s="90" t="s">
        <v>163</v>
      </c>
      <c r="F17" s="85"/>
      <c r="G17" s="85"/>
      <c r="H17" s="85"/>
      <c r="I17" s="85"/>
    </row>
    <row r="19" spans="2:9" ht="15.75">
      <c r="E19" s="91"/>
      <c r="I19" s="92"/>
    </row>
    <row r="21" spans="2:9">
      <c r="E21" s="93"/>
    </row>
    <row r="22" spans="2:9" ht="26.25">
      <c r="E22" s="94" t="s">
        <v>218</v>
      </c>
    </row>
    <row r="25" spans="2:9" ht="18.75">
      <c r="E25" s="95" t="s">
        <v>145</v>
      </c>
    </row>
    <row r="28" spans="2:9" ht="20.25" customHeight="1">
      <c r="D28" s="96"/>
      <c r="E28" s="96"/>
      <c r="F28" s="96"/>
      <c r="G28" s="96"/>
      <c r="H28" s="96"/>
    </row>
    <row r="41" spans="2:9" ht="18.75">
      <c r="I41" s="97"/>
    </row>
    <row r="43" spans="2:9" ht="18.75">
      <c r="B43" s="120"/>
      <c r="C43" s="120"/>
      <c r="D43" s="120"/>
    </row>
    <row r="49" spans="5:5" ht="18.75">
      <c r="E49" s="98" t="s">
        <v>220</v>
      </c>
    </row>
  </sheetData>
  <mergeCells count="1">
    <mergeCell ref="B43:D43"/>
  </mergeCells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105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2185262</v>
      </c>
      <c r="C7" s="18">
        <v>2296823</v>
      </c>
      <c r="D7" s="19">
        <v>2377260</v>
      </c>
      <c r="E7" s="27">
        <v>23.819732080307674</v>
      </c>
      <c r="F7" s="27">
        <v>23.539746804722498</v>
      </c>
      <c r="G7" s="28">
        <v>23.489504491864054</v>
      </c>
    </row>
    <row r="8" spans="1:7">
      <c r="A8" s="17" t="s">
        <v>223</v>
      </c>
      <c r="B8" s="18">
        <v>141641</v>
      </c>
      <c r="C8" s="18">
        <v>160182</v>
      </c>
      <c r="D8" s="19">
        <v>201604</v>
      </c>
      <c r="E8" s="27">
        <v>1.5439112891666349</v>
      </c>
      <c r="F8" s="27">
        <v>1.6416779711253584</v>
      </c>
      <c r="G8" s="28">
        <v>1.9920320299747445</v>
      </c>
    </row>
    <row r="9" spans="1:7">
      <c r="A9" s="17" t="s">
        <v>137</v>
      </c>
      <c r="B9" s="18">
        <v>2049488</v>
      </c>
      <c r="C9" s="18">
        <v>2160783</v>
      </c>
      <c r="D9" s="19">
        <v>2203532</v>
      </c>
      <c r="E9" s="27">
        <v>22.339772101379886</v>
      </c>
      <c r="F9" s="27">
        <v>22.145496069983924</v>
      </c>
      <c r="G9" s="28">
        <v>21.772912854280214</v>
      </c>
    </row>
    <row r="10" spans="1:7">
      <c r="A10" s="17" t="s">
        <v>166</v>
      </c>
      <c r="B10" s="18">
        <v>1463803</v>
      </c>
      <c r="C10" s="18">
        <v>1490437</v>
      </c>
      <c r="D10" s="19">
        <v>1485428</v>
      </c>
      <c r="E10" s="27">
        <v>15.955704752267971</v>
      </c>
      <c r="F10" s="27">
        <v>15.275234359979059</v>
      </c>
      <c r="G10" s="28">
        <v>14.677388118397078</v>
      </c>
    </row>
    <row r="11" spans="1:7">
      <c r="A11" s="17" t="s">
        <v>224</v>
      </c>
      <c r="B11" s="18">
        <v>1683678</v>
      </c>
      <c r="C11" s="18">
        <v>1786403</v>
      </c>
      <c r="D11" s="19">
        <v>1850132</v>
      </c>
      <c r="E11" s="27">
        <v>18.352380112548637</v>
      </c>
      <c r="F11" s="27">
        <v>18.308539365548274</v>
      </c>
      <c r="G11" s="28">
        <v>18.280997419104946</v>
      </c>
    </row>
    <row r="12" spans="1:7">
      <c r="A12" s="17" t="s">
        <v>225</v>
      </c>
      <c r="B12" s="18">
        <v>163172</v>
      </c>
      <c r="C12" s="18">
        <v>185235</v>
      </c>
      <c r="D12" s="19">
        <v>200793</v>
      </c>
      <c r="E12" s="27">
        <v>1.7786028965899574</v>
      </c>
      <c r="F12" s="27">
        <v>1.8984418909827931</v>
      </c>
      <c r="G12" s="28">
        <v>1.9840186077395232</v>
      </c>
    </row>
    <row r="13" spans="1:7">
      <c r="A13" s="17" t="s">
        <v>226</v>
      </c>
      <c r="B13" s="18">
        <v>225537</v>
      </c>
      <c r="C13" s="18">
        <v>148684</v>
      </c>
      <c r="D13" s="19">
        <v>163761</v>
      </c>
      <c r="E13" s="27">
        <v>2.45839213522056</v>
      </c>
      <c r="F13" s="27">
        <v>1.5238369321072454</v>
      </c>
      <c r="G13" s="28">
        <v>1.618108555686862</v>
      </c>
    </row>
    <row r="14" spans="1:7">
      <c r="A14" s="17" t="s">
        <v>227</v>
      </c>
      <c r="B14" s="18">
        <v>3075</v>
      </c>
      <c r="C14" s="18">
        <v>2798</v>
      </c>
      <c r="D14" s="19">
        <v>1573</v>
      </c>
      <c r="E14" s="27">
        <v>3.3518029484311762E-2</v>
      </c>
      <c r="F14" s="27">
        <v>2.8676224314896508E-2</v>
      </c>
      <c r="G14" s="28">
        <v>1.5542679625157601E-2</v>
      </c>
    </row>
    <row r="15" spans="1:7">
      <c r="A15" s="17" t="s">
        <v>228</v>
      </c>
      <c r="B15" s="18">
        <v>30172</v>
      </c>
      <c r="C15" s="18">
        <v>43961</v>
      </c>
      <c r="D15" s="19">
        <v>57838</v>
      </c>
      <c r="E15" s="27">
        <v>0.32887999531728601</v>
      </c>
      <c r="F15" s="27">
        <v>0.45054878381242508</v>
      </c>
      <c r="G15" s="28">
        <v>0.57149237390964103</v>
      </c>
    </row>
    <row r="16" spans="1:7">
      <c r="A16" s="17" t="s">
        <v>229</v>
      </c>
      <c r="B16" s="18">
        <v>480777</v>
      </c>
      <c r="C16" s="18">
        <v>553252</v>
      </c>
      <c r="D16" s="19">
        <v>596333</v>
      </c>
      <c r="E16" s="27">
        <v>5.240552085001287</v>
      </c>
      <c r="F16" s="27">
        <v>5.6701852947337823</v>
      </c>
      <c r="G16" s="28">
        <v>5.8923158098595723</v>
      </c>
    </row>
    <row r="17" spans="1:7">
      <c r="A17" s="17" t="s">
        <v>230</v>
      </c>
      <c r="B17" s="18">
        <v>414239</v>
      </c>
      <c r="C17" s="18">
        <v>461901</v>
      </c>
      <c r="D17" s="19">
        <v>495264</v>
      </c>
      <c r="E17" s="27">
        <v>4.5152764278217301</v>
      </c>
      <c r="F17" s="27">
        <v>4.7339444915207336</v>
      </c>
      <c r="G17" s="28">
        <v>4.8936615905111598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30340</v>
      </c>
      <c r="C19" s="18">
        <v>62115</v>
      </c>
      <c r="D19" s="19">
        <v>83603</v>
      </c>
      <c r="E19" s="27">
        <v>0.33071122424520938</v>
      </c>
      <c r="F19" s="27">
        <v>0.6366060304931368</v>
      </c>
      <c r="G19" s="28">
        <v>0.82607415429246722</v>
      </c>
    </row>
    <row r="20" spans="1:7">
      <c r="A20" s="17" t="s">
        <v>233</v>
      </c>
      <c r="B20" s="18">
        <v>0</v>
      </c>
      <c r="C20" s="18">
        <v>0</v>
      </c>
      <c r="D20" s="19">
        <v>0</v>
      </c>
      <c r="E20" s="27" t="s">
        <v>234</v>
      </c>
      <c r="F20" s="27" t="s">
        <v>234</v>
      </c>
      <c r="G20" s="28" t="s">
        <v>234</v>
      </c>
    </row>
    <row r="21" spans="1:7">
      <c r="A21" s="17" t="s">
        <v>235</v>
      </c>
      <c r="B21" s="18">
        <v>0</v>
      </c>
      <c r="C21" s="18">
        <v>0</v>
      </c>
      <c r="D21" s="19">
        <v>0</v>
      </c>
      <c r="E21" s="27" t="s">
        <v>234</v>
      </c>
      <c r="F21" s="27" t="s">
        <v>234</v>
      </c>
      <c r="G21" s="28" t="s">
        <v>234</v>
      </c>
    </row>
    <row r="22" spans="1:7">
      <c r="A22" s="17" t="s">
        <v>236</v>
      </c>
      <c r="B22" s="18">
        <v>0</v>
      </c>
      <c r="C22" s="18">
        <v>0</v>
      </c>
      <c r="D22" s="19">
        <v>0</v>
      </c>
      <c r="E22" s="27" t="s">
        <v>234</v>
      </c>
      <c r="F22" s="27" t="s">
        <v>234</v>
      </c>
      <c r="G22" s="28" t="s">
        <v>234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27" t="s">
        <v>234</v>
      </c>
      <c r="F23" s="27" t="s">
        <v>234</v>
      </c>
      <c r="G23" s="28" t="s">
        <v>234</v>
      </c>
    </row>
    <row r="24" spans="1:7">
      <c r="A24" s="17" t="s">
        <v>238</v>
      </c>
      <c r="B24" s="18">
        <v>62558</v>
      </c>
      <c r="C24" s="18">
        <v>100128</v>
      </c>
      <c r="D24" s="19">
        <v>37247</v>
      </c>
      <c r="E24" s="27">
        <v>0.68189297186327658</v>
      </c>
      <c r="F24" s="27">
        <v>1.0261947777705354</v>
      </c>
      <c r="G24" s="28">
        <v>0.36803444882278774</v>
      </c>
    </row>
    <row r="25" spans="1:7">
      <c r="A25" s="17" t="s">
        <v>239</v>
      </c>
      <c r="B25" s="18">
        <v>0</v>
      </c>
      <c r="C25" s="18">
        <v>0</v>
      </c>
      <c r="D25" s="19">
        <v>0</v>
      </c>
      <c r="E25" s="27" t="s">
        <v>234</v>
      </c>
      <c r="F25" s="27" t="s">
        <v>234</v>
      </c>
      <c r="G25" s="28" t="s">
        <v>234</v>
      </c>
    </row>
    <row r="26" spans="1:7">
      <c r="A26" s="17" t="s">
        <v>240</v>
      </c>
      <c r="B26" s="18">
        <v>213051</v>
      </c>
      <c r="C26" s="18">
        <v>266543</v>
      </c>
      <c r="D26" s="19">
        <v>311861</v>
      </c>
      <c r="E26" s="27">
        <v>2.3222925852559695</v>
      </c>
      <c r="F26" s="27">
        <v>2.7317537017746463</v>
      </c>
      <c r="G26" s="28">
        <v>3.0814720982716302</v>
      </c>
    </row>
    <row r="27" spans="1:7">
      <c r="A27" s="17" t="s">
        <v>241</v>
      </c>
      <c r="B27" s="18">
        <v>8061</v>
      </c>
      <c r="C27" s="18">
        <v>9843</v>
      </c>
      <c r="D27" s="19">
        <v>11543</v>
      </c>
      <c r="E27" s="27">
        <v>8.7866288023751918E-2</v>
      </c>
      <c r="F27" s="27">
        <v>0.10087922656594937</v>
      </c>
      <c r="G27" s="28">
        <v>0.11405540426776489</v>
      </c>
    </row>
    <row r="28" spans="1:7">
      <c r="A28" s="17" t="s">
        <v>242</v>
      </c>
      <c r="B28" s="18">
        <v>8028</v>
      </c>
      <c r="C28" s="18">
        <v>16427</v>
      </c>
      <c r="D28" s="19">
        <v>29804</v>
      </c>
      <c r="E28" s="27">
        <v>8.7506582341481245E-2</v>
      </c>
      <c r="F28" s="27">
        <v>0.16835751852065939</v>
      </c>
      <c r="G28" s="28">
        <v>0.29449079691557351</v>
      </c>
    </row>
    <row r="29" spans="1:7">
      <c r="A29" s="17" t="s">
        <v>243</v>
      </c>
      <c r="B29" s="18">
        <v>11285</v>
      </c>
      <c r="C29" s="18">
        <v>11697</v>
      </c>
      <c r="D29" s="19">
        <v>11515</v>
      </c>
      <c r="E29" s="27">
        <v>0.12300844316437667</v>
      </c>
      <c r="F29" s="27">
        <v>0.11988055604408308</v>
      </c>
      <c r="G29" s="28">
        <v>0.11377873864188796</v>
      </c>
    </row>
    <row r="30" spans="1:7">
      <c r="A30" s="17" t="s">
        <v>244</v>
      </c>
      <c r="B30" s="18">
        <v>0</v>
      </c>
      <c r="C30" s="18">
        <v>0</v>
      </c>
      <c r="D30" s="19">
        <v>1429</v>
      </c>
      <c r="E30" s="27" t="s">
        <v>234</v>
      </c>
      <c r="F30" s="27" t="s">
        <v>234</v>
      </c>
      <c r="G30" s="28">
        <v>1.4119827834933383E-2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27" t="s">
        <v>234</v>
      </c>
      <c r="F32" s="27" t="s">
        <v>234</v>
      </c>
      <c r="G32" s="28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0</v>
      </c>
      <c r="E33" s="27" t="s">
        <v>234</v>
      </c>
      <c r="F33" s="27" t="s">
        <v>234</v>
      </c>
      <c r="G33" s="28" t="s">
        <v>234</v>
      </c>
    </row>
    <row r="34" spans="1:7">
      <c r="A34" s="17" t="s">
        <v>248</v>
      </c>
      <c r="B34" s="18">
        <v>0</v>
      </c>
      <c r="C34" s="18">
        <v>0</v>
      </c>
      <c r="D34" s="19">
        <v>0</v>
      </c>
      <c r="E34" s="27" t="s">
        <v>234</v>
      </c>
      <c r="F34" s="27" t="s">
        <v>234</v>
      </c>
      <c r="G34" s="28" t="s">
        <v>234</v>
      </c>
    </row>
    <row r="35" spans="1:7" ht="13.5" thickBot="1">
      <c r="A35" s="20" t="s">
        <v>5</v>
      </c>
      <c r="B35" s="21">
        <v>9174167</v>
      </c>
      <c r="C35" s="21">
        <v>9757212</v>
      </c>
      <c r="D35" s="22">
        <v>10120520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106</v>
      </c>
      <c r="B37" s="6"/>
      <c r="C37" s="6"/>
      <c r="D37" s="6"/>
      <c r="E37" s="6"/>
      <c r="F37" s="6"/>
    </row>
    <row r="38" spans="1:7">
      <c r="A38" s="7"/>
      <c r="B38" s="117"/>
      <c r="C38" s="45" t="s">
        <v>37</v>
      </c>
      <c r="D38" s="118"/>
      <c r="E38" s="11"/>
      <c r="F38" s="116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592941</v>
      </c>
      <c r="C40" s="18">
        <v>576133</v>
      </c>
      <c r="D40" s="19">
        <v>554109</v>
      </c>
      <c r="E40" s="27">
        <v>15.957767186650981</v>
      </c>
      <c r="F40" s="27">
        <v>15.84412648614399</v>
      </c>
      <c r="G40" s="28">
        <v>14.711552323662699</v>
      </c>
    </row>
    <row r="41" spans="1:7">
      <c r="A41" s="17" t="s">
        <v>223</v>
      </c>
      <c r="B41" s="18">
        <v>62516</v>
      </c>
      <c r="C41" s="18">
        <v>67139</v>
      </c>
      <c r="D41" s="19">
        <v>79594</v>
      </c>
      <c r="E41" s="27">
        <v>1.6824874202335018</v>
      </c>
      <c r="F41" s="27">
        <v>1.8463771527637218</v>
      </c>
      <c r="G41" s="28">
        <v>2.1132147206589478</v>
      </c>
    </row>
    <row r="42" spans="1:7">
      <c r="A42" s="17" t="s">
        <v>137</v>
      </c>
      <c r="B42" s="18">
        <v>806676</v>
      </c>
      <c r="C42" s="18">
        <v>807356</v>
      </c>
      <c r="D42" s="19">
        <v>804561</v>
      </c>
      <c r="E42" s="27">
        <v>21.709997795832752</v>
      </c>
      <c r="F42" s="27">
        <v>22.202947207237333</v>
      </c>
      <c r="G42" s="28">
        <v>21.361034108953987</v>
      </c>
    </row>
    <row r="43" spans="1:7">
      <c r="A43" s="17" t="s">
        <v>166</v>
      </c>
      <c r="B43" s="18">
        <v>429298</v>
      </c>
      <c r="C43" s="18">
        <v>429203</v>
      </c>
      <c r="D43" s="19">
        <v>431236</v>
      </c>
      <c r="E43" s="27">
        <v>11.553658016050321</v>
      </c>
      <c r="F43" s="27">
        <v>11.803431881583695</v>
      </c>
      <c r="G43" s="28">
        <v>11.449283404252608</v>
      </c>
    </row>
    <row r="44" spans="1:7">
      <c r="A44" s="17" t="s">
        <v>224</v>
      </c>
      <c r="B44" s="18">
        <v>1061911</v>
      </c>
      <c r="C44" s="18">
        <v>1072540</v>
      </c>
      <c r="D44" s="19">
        <v>1197477</v>
      </c>
      <c r="E44" s="27">
        <v>28.579114129304148</v>
      </c>
      <c r="F44" s="27">
        <v>29.495723073402974</v>
      </c>
      <c r="G44" s="28">
        <v>31.792924391920433</v>
      </c>
    </row>
    <row r="45" spans="1:7">
      <c r="A45" s="17" t="s">
        <v>225</v>
      </c>
      <c r="B45" s="18">
        <v>66609</v>
      </c>
      <c r="C45" s="18">
        <v>68584</v>
      </c>
      <c r="D45" s="19">
        <v>69779</v>
      </c>
      <c r="E45" s="27">
        <v>1.79264195684838</v>
      </c>
      <c r="F45" s="27">
        <v>1.8861158290285391</v>
      </c>
      <c r="G45" s="28">
        <v>1.8526272079913151</v>
      </c>
    </row>
    <row r="46" spans="1:7">
      <c r="A46" s="17" t="s">
        <v>226</v>
      </c>
      <c r="B46" s="18">
        <v>235283</v>
      </c>
      <c r="C46" s="18">
        <v>100605</v>
      </c>
      <c r="D46" s="19">
        <v>74633</v>
      </c>
      <c r="E46" s="27">
        <v>6.3321499727237667</v>
      </c>
      <c r="F46" s="27">
        <v>2.7667193948940887</v>
      </c>
      <c r="G46" s="28">
        <v>1.9815005433442126</v>
      </c>
    </row>
    <row r="47" spans="1:7">
      <c r="A47" s="17" t="s">
        <v>227</v>
      </c>
      <c r="B47" s="18">
        <v>1103</v>
      </c>
      <c r="C47" s="18">
        <v>820</v>
      </c>
      <c r="D47" s="19">
        <v>492</v>
      </c>
      <c r="E47" s="27">
        <v>2.9684938647986953E-2</v>
      </c>
      <c r="F47" s="27">
        <v>2.2550667499757992E-2</v>
      </c>
      <c r="G47" s="28">
        <v>1.306256303947788E-2</v>
      </c>
    </row>
    <row r="48" spans="1:7">
      <c r="A48" s="17" t="s">
        <v>228</v>
      </c>
      <c r="B48" s="18">
        <v>9578</v>
      </c>
      <c r="C48" s="18">
        <v>12752</v>
      </c>
      <c r="D48" s="19">
        <v>16274</v>
      </c>
      <c r="E48" s="27">
        <v>0.25777184258424213</v>
      </c>
      <c r="F48" s="27">
        <v>0.35069038043526091</v>
      </c>
      <c r="G48" s="28">
        <v>0.43207347744809554</v>
      </c>
    </row>
    <row r="49" spans="1:7">
      <c r="A49" s="17" t="s">
        <v>229</v>
      </c>
      <c r="B49" s="18">
        <v>194458</v>
      </c>
      <c r="C49" s="18">
        <v>201140</v>
      </c>
      <c r="D49" s="19">
        <v>225232</v>
      </c>
      <c r="E49" s="27">
        <v>5.2334304620219827</v>
      </c>
      <c r="F49" s="27">
        <v>5.5315137328064914</v>
      </c>
      <c r="G49" s="28">
        <v>5.9798926798936618</v>
      </c>
    </row>
    <row r="50" spans="1:7">
      <c r="A50" s="17" t="s">
        <v>230</v>
      </c>
      <c r="B50" s="18">
        <v>107843</v>
      </c>
      <c r="C50" s="18">
        <v>109904</v>
      </c>
      <c r="D50" s="19">
        <v>115858</v>
      </c>
      <c r="E50" s="27">
        <v>2.9023688473389457</v>
      </c>
      <c r="F50" s="27">
        <v>3.0224494645041493</v>
      </c>
      <c r="G50" s="28">
        <v>3.0760211963980248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234</v>
      </c>
      <c r="F51" s="27" t="s">
        <v>234</v>
      </c>
      <c r="G51" s="28" t="s">
        <v>234</v>
      </c>
    </row>
    <row r="52" spans="1:7">
      <c r="A52" s="17" t="s">
        <v>232</v>
      </c>
      <c r="B52" s="18">
        <v>15656</v>
      </c>
      <c r="C52" s="18">
        <v>27037</v>
      </c>
      <c r="D52" s="19">
        <v>34270</v>
      </c>
      <c r="E52" s="27">
        <v>0.42134850360188919</v>
      </c>
      <c r="F52" s="27">
        <v>0.74353950876945962</v>
      </c>
      <c r="G52" s="28">
        <v>0.90986592553436374</v>
      </c>
    </row>
    <row r="53" spans="1:7">
      <c r="A53" s="17" t="s">
        <v>233</v>
      </c>
      <c r="B53" s="18">
        <v>0</v>
      </c>
      <c r="C53" s="18">
        <v>0</v>
      </c>
      <c r="D53" s="19">
        <v>0</v>
      </c>
      <c r="E53" s="27" t="s">
        <v>234</v>
      </c>
      <c r="F53" s="27" t="s">
        <v>234</v>
      </c>
      <c r="G53" s="28" t="s">
        <v>234</v>
      </c>
    </row>
    <row r="54" spans="1:7">
      <c r="A54" s="17" t="s">
        <v>235</v>
      </c>
      <c r="B54" s="18">
        <v>0</v>
      </c>
      <c r="C54" s="18">
        <v>0</v>
      </c>
      <c r="D54" s="19">
        <v>0</v>
      </c>
      <c r="E54" s="27" t="s">
        <v>234</v>
      </c>
      <c r="F54" s="27" t="s">
        <v>234</v>
      </c>
      <c r="G54" s="28" t="s">
        <v>234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234</v>
      </c>
      <c r="F55" s="27" t="s">
        <v>234</v>
      </c>
      <c r="G55" s="28" t="s">
        <v>234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234</v>
      </c>
      <c r="F56" s="27" t="s">
        <v>234</v>
      </c>
      <c r="G56" s="28" t="s">
        <v>234</v>
      </c>
    </row>
    <row r="57" spans="1:7">
      <c r="A57" s="17" t="s">
        <v>238</v>
      </c>
      <c r="B57" s="18">
        <v>22002</v>
      </c>
      <c r="C57" s="18">
        <v>31881</v>
      </c>
      <c r="D57" s="19">
        <v>11025</v>
      </c>
      <c r="E57" s="27">
        <v>0.59213782423663552</v>
      </c>
      <c r="F57" s="27">
        <v>0.87675345190217635</v>
      </c>
      <c r="G57" s="28">
        <v>0.29271292176878788</v>
      </c>
    </row>
    <row r="58" spans="1:7">
      <c r="A58" s="17" t="s">
        <v>239</v>
      </c>
      <c r="B58" s="18">
        <v>0</v>
      </c>
      <c r="C58" s="18">
        <v>0</v>
      </c>
      <c r="D58" s="19">
        <v>0</v>
      </c>
      <c r="E58" s="27" t="s">
        <v>234</v>
      </c>
      <c r="F58" s="27" t="s">
        <v>234</v>
      </c>
      <c r="G58" s="28" t="s">
        <v>234</v>
      </c>
    </row>
    <row r="59" spans="1:7">
      <c r="A59" s="17" t="s">
        <v>240</v>
      </c>
      <c r="B59" s="18">
        <v>101136</v>
      </c>
      <c r="C59" s="18">
        <v>118406</v>
      </c>
      <c r="D59" s="19">
        <v>132166</v>
      </c>
      <c r="E59" s="27">
        <v>2.7218639665483306</v>
      </c>
      <c r="F59" s="27">
        <v>3.2562613853370062</v>
      </c>
      <c r="G59" s="28">
        <v>3.508997371291938</v>
      </c>
    </row>
    <row r="60" spans="1:7">
      <c r="A60" s="17" t="s">
        <v>241</v>
      </c>
      <c r="B60" s="18">
        <v>4769</v>
      </c>
      <c r="C60" s="18">
        <v>5757</v>
      </c>
      <c r="D60" s="19">
        <v>6701</v>
      </c>
      <c r="E60" s="27">
        <v>0.12834766311174051</v>
      </c>
      <c r="F60" s="27">
        <v>0.15832218633671558</v>
      </c>
      <c r="G60" s="28">
        <v>0.17791104660069365</v>
      </c>
    </row>
    <row r="61" spans="1:7">
      <c r="A61" s="17" t="s">
        <v>242</v>
      </c>
      <c r="B61" s="18">
        <v>3910</v>
      </c>
      <c r="C61" s="18">
        <v>6999</v>
      </c>
      <c r="D61" s="19">
        <v>12267</v>
      </c>
      <c r="E61" s="27">
        <v>0.10522947426439619</v>
      </c>
      <c r="F61" s="27">
        <v>0.19247819735464169</v>
      </c>
      <c r="G61" s="28">
        <v>0.32568792846600642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234</v>
      </c>
      <c r="F62" s="27" t="s">
        <v>234</v>
      </c>
      <c r="G62" s="28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815</v>
      </c>
      <c r="E63" s="27" t="s">
        <v>234</v>
      </c>
      <c r="F63" s="27" t="s">
        <v>234</v>
      </c>
      <c r="G63" s="28">
        <v>2.1638188774744861E-2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234</v>
      </c>
      <c r="F64" s="27" t="s">
        <v>234</v>
      </c>
      <c r="G64" s="28" t="s">
        <v>234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234</v>
      </c>
      <c r="F65" s="27" t="s">
        <v>234</v>
      </c>
      <c r="G65" s="28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0</v>
      </c>
      <c r="E66" s="27" t="s">
        <v>234</v>
      </c>
      <c r="F66" s="27" t="s">
        <v>234</v>
      </c>
      <c r="G66" s="28" t="s">
        <v>234</v>
      </c>
    </row>
    <row r="67" spans="1:7">
      <c r="A67" s="17" t="s">
        <v>248</v>
      </c>
      <c r="B67" s="18">
        <v>0</v>
      </c>
      <c r="C67" s="18">
        <v>0</v>
      </c>
      <c r="D67" s="19">
        <v>0</v>
      </c>
      <c r="E67" s="27" t="s">
        <v>234</v>
      </c>
      <c r="F67" s="27" t="s">
        <v>234</v>
      </c>
      <c r="G67" s="28" t="s">
        <v>234</v>
      </c>
    </row>
    <row r="68" spans="1:7" ht="13.5" thickBot="1">
      <c r="A68" s="20" t="s">
        <v>5</v>
      </c>
      <c r="B68" s="21">
        <v>3715689</v>
      </c>
      <c r="C68" s="21">
        <v>3636256</v>
      </c>
      <c r="D68" s="22">
        <v>3766489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6" t="s">
        <v>221</v>
      </c>
      <c r="F70" s="25"/>
      <c r="G70" s="123">
        <v>13</v>
      </c>
    </row>
    <row r="71" spans="1:7">
      <c r="A71" s="26" t="s">
        <v>222</v>
      </c>
      <c r="F71" s="25"/>
      <c r="G71" s="122"/>
    </row>
    <row r="76" spans="1:7" ht="12.75" customHeight="1"/>
    <row r="77" spans="1:7" ht="12.75" customHeight="1"/>
  </sheetData>
  <mergeCells count="1">
    <mergeCell ref="G70:G71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168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2147012</v>
      </c>
      <c r="C7" s="18">
        <v>2249919</v>
      </c>
      <c r="D7" s="19">
        <v>2176302</v>
      </c>
      <c r="E7" s="27">
        <v>30.168459059367599</v>
      </c>
      <c r="F7" s="27">
        <v>30.796892112139219</v>
      </c>
      <c r="G7" s="28">
        <v>28.535617893965028</v>
      </c>
    </row>
    <row r="8" spans="1:7">
      <c r="A8" s="17" t="s">
        <v>223</v>
      </c>
      <c r="B8" s="18">
        <v>1306</v>
      </c>
      <c r="C8" s="18">
        <v>1479</v>
      </c>
      <c r="D8" s="19">
        <v>1706</v>
      </c>
      <c r="E8" s="27">
        <v>1.8351088643907946E-2</v>
      </c>
      <c r="F8" s="27">
        <v>2.0244552552271394E-2</v>
      </c>
      <c r="G8" s="28">
        <v>2.2369029724323343E-2</v>
      </c>
    </row>
    <row r="9" spans="1:7">
      <c r="A9" s="17" t="s">
        <v>137</v>
      </c>
      <c r="B9" s="18">
        <v>2497228</v>
      </c>
      <c r="C9" s="18">
        <v>2643761</v>
      </c>
      <c r="D9" s="19">
        <v>2724783</v>
      </c>
      <c r="E9" s="27">
        <v>35.089473500803173</v>
      </c>
      <c r="F9" s="27">
        <v>36.187801555203229</v>
      </c>
      <c r="G9" s="28">
        <v>35.727287174285422</v>
      </c>
    </row>
    <row r="10" spans="1:7">
      <c r="A10" s="17" t="s">
        <v>166</v>
      </c>
      <c r="B10" s="18">
        <v>964487</v>
      </c>
      <c r="C10" s="18">
        <v>854330</v>
      </c>
      <c r="D10" s="19">
        <v>843024</v>
      </c>
      <c r="E10" s="27">
        <v>13.552363271743371</v>
      </c>
      <c r="F10" s="27">
        <v>11.694069359014213</v>
      </c>
      <c r="G10" s="28">
        <v>11.053709797372779</v>
      </c>
    </row>
    <row r="11" spans="1:7">
      <c r="A11" s="17" t="s">
        <v>224</v>
      </c>
      <c r="B11" s="18">
        <v>359026</v>
      </c>
      <c r="C11" s="18">
        <v>357048</v>
      </c>
      <c r="D11" s="19">
        <v>358272</v>
      </c>
      <c r="E11" s="27">
        <v>5.0448070072493829</v>
      </c>
      <c r="F11" s="27">
        <v>4.8872731573248114</v>
      </c>
      <c r="G11" s="28">
        <v>4.697653585810535</v>
      </c>
    </row>
    <row r="12" spans="1:7">
      <c r="A12" s="17" t="s">
        <v>225</v>
      </c>
      <c r="B12" s="18">
        <v>2931</v>
      </c>
      <c r="C12" s="18">
        <v>3315</v>
      </c>
      <c r="D12" s="19">
        <v>3138</v>
      </c>
      <c r="E12" s="27">
        <v>4.1184564177101216E-2</v>
      </c>
      <c r="F12" s="27">
        <v>4.5375721237849678E-2</v>
      </c>
      <c r="G12" s="28">
        <v>4.1145378238526757E-2</v>
      </c>
    </row>
    <row r="13" spans="1:7">
      <c r="A13" s="17" t="s">
        <v>226</v>
      </c>
      <c r="B13" s="18">
        <v>154078</v>
      </c>
      <c r="C13" s="18">
        <v>176493</v>
      </c>
      <c r="D13" s="19">
        <v>189985</v>
      </c>
      <c r="E13" s="27">
        <v>2.1650069188943708</v>
      </c>
      <c r="F13" s="27">
        <v>2.4158362499040127</v>
      </c>
      <c r="G13" s="28">
        <v>2.4910786120607096</v>
      </c>
    </row>
    <row r="14" spans="1:7">
      <c r="A14" s="17" t="s">
        <v>227</v>
      </c>
      <c r="B14" s="18">
        <v>112519</v>
      </c>
      <c r="C14" s="18">
        <v>122676</v>
      </c>
      <c r="D14" s="19">
        <v>150510</v>
      </c>
      <c r="E14" s="27">
        <v>1.5810460513965374</v>
      </c>
      <c r="F14" s="27">
        <v>1.6791891338082796</v>
      </c>
      <c r="G14" s="28">
        <v>1.973483390274271</v>
      </c>
    </row>
    <row r="15" spans="1:7">
      <c r="A15" s="17" t="s">
        <v>228</v>
      </c>
      <c r="B15" s="18">
        <v>224019</v>
      </c>
      <c r="C15" s="18">
        <v>241793</v>
      </c>
      <c r="D15" s="19">
        <v>256403</v>
      </c>
      <c r="E15" s="27">
        <v>3.1477737572125681</v>
      </c>
      <c r="F15" s="27">
        <v>3.3096626742875976</v>
      </c>
      <c r="G15" s="28">
        <v>3.3619497821838675</v>
      </c>
    </row>
    <row r="16" spans="1:7">
      <c r="A16" s="17" t="s">
        <v>229</v>
      </c>
      <c r="B16" s="18">
        <v>20760</v>
      </c>
      <c r="C16" s="18">
        <v>21475</v>
      </c>
      <c r="D16" s="19">
        <v>18412</v>
      </c>
      <c r="E16" s="27">
        <v>0.29170643204251834</v>
      </c>
      <c r="F16" s="27">
        <v>0.29394980801895076</v>
      </c>
      <c r="G16" s="28">
        <v>0.24141768773988359</v>
      </c>
    </row>
    <row r="17" spans="1:7">
      <c r="A17" s="17" t="s">
        <v>230</v>
      </c>
      <c r="B17" s="18">
        <v>314858</v>
      </c>
      <c r="C17" s="18">
        <v>339705</v>
      </c>
      <c r="D17" s="19">
        <v>344295</v>
      </c>
      <c r="E17" s="27">
        <v>4.4241861165724101</v>
      </c>
      <c r="F17" s="27">
        <v>4.6498821668487853</v>
      </c>
      <c r="G17" s="28">
        <v>4.5143875081687606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149700</v>
      </c>
      <c r="C19" s="18">
        <v>81628</v>
      </c>
      <c r="D19" s="19">
        <v>74657</v>
      </c>
      <c r="E19" s="27">
        <v>2.1034900229655582</v>
      </c>
      <c r="F19" s="27">
        <v>1.1173240944806013</v>
      </c>
      <c r="G19" s="28">
        <v>0.97890073395592492</v>
      </c>
    </row>
    <row r="20" spans="1:7">
      <c r="A20" s="17" t="s">
        <v>233</v>
      </c>
      <c r="B20" s="18">
        <v>0</v>
      </c>
      <c r="C20" s="18">
        <v>0</v>
      </c>
      <c r="D20" s="19">
        <v>63850</v>
      </c>
      <c r="E20" s="27" t="s">
        <v>234</v>
      </c>
      <c r="F20" s="27" t="s">
        <v>234</v>
      </c>
      <c r="G20" s="28">
        <v>0.83719961775969842</v>
      </c>
    </row>
    <row r="21" spans="1:7">
      <c r="A21" s="17" t="s">
        <v>235</v>
      </c>
      <c r="B21" s="18">
        <v>0</v>
      </c>
      <c r="C21" s="18">
        <v>0</v>
      </c>
      <c r="D21" s="19">
        <v>16410</v>
      </c>
      <c r="E21" s="27" t="s">
        <v>234</v>
      </c>
      <c r="F21" s="27" t="s">
        <v>234</v>
      </c>
      <c r="G21" s="28">
        <v>0.21516751335061318</v>
      </c>
    </row>
    <row r="22" spans="1:7">
      <c r="A22" s="17" t="s">
        <v>236</v>
      </c>
      <c r="B22" s="18">
        <v>0</v>
      </c>
      <c r="C22" s="18">
        <v>0</v>
      </c>
      <c r="D22" s="19">
        <v>10059</v>
      </c>
      <c r="E22" s="27" t="s">
        <v>234</v>
      </c>
      <c r="F22" s="27" t="s">
        <v>234</v>
      </c>
      <c r="G22" s="28">
        <v>0.13189335873210348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27" t="s">
        <v>234</v>
      </c>
      <c r="F23" s="27" t="s">
        <v>234</v>
      </c>
      <c r="G23" s="28" t="s">
        <v>234</v>
      </c>
    </row>
    <row r="24" spans="1:7">
      <c r="A24" s="17" t="s">
        <v>238</v>
      </c>
      <c r="B24" s="18">
        <v>25831</v>
      </c>
      <c r="C24" s="18">
        <v>35334</v>
      </c>
      <c r="D24" s="19">
        <v>6114</v>
      </c>
      <c r="E24" s="27">
        <v>0.36296092707564021</v>
      </c>
      <c r="F24" s="27">
        <v>0.48365180519402123</v>
      </c>
      <c r="G24" s="28">
        <v>8.0166616491508164E-2</v>
      </c>
    </row>
    <row r="25" spans="1:7">
      <c r="A25" s="17" t="s">
        <v>239</v>
      </c>
      <c r="B25" s="18">
        <v>3569</v>
      </c>
      <c r="C25" s="18">
        <v>3569</v>
      </c>
      <c r="D25" s="19">
        <v>0</v>
      </c>
      <c r="E25" s="27">
        <v>5.0149337955671863E-2</v>
      </c>
      <c r="F25" s="27">
        <v>4.8852473332695476E-2</v>
      </c>
      <c r="G25" s="28" t="s">
        <v>234</v>
      </c>
    </row>
    <row r="26" spans="1:7">
      <c r="A26" s="17" t="s">
        <v>240</v>
      </c>
      <c r="B26" s="18">
        <v>39101</v>
      </c>
      <c r="C26" s="18">
        <v>53786</v>
      </c>
      <c r="D26" s="19">
        <v>65786</v>
      </c>
      <c r="E26" s="27">
        <v>0.54942260112208618</v>
      </c>
      <c r="F26" s="27">
        <v>0.73622278808415764</v>
      </c>
      <c r="G26" s="28">
        <v>0.86258440178448736</v>
      </c>
    </row>
    <row r="27" spans="1:7">
      <c r="A27" s="17" t="s">
        <v>241</v>
      </c>
      <c r="B27" s="18">
        <v>54491</v>
      </c>
      <c r="C27" s="18">
        <v>57843</v>
      </c>
      <c r="D27" s="19">
        <v>59628</v>
      </c>
      <c r="E27" s="27">
        <v>0.76567317863337503</v>
      </c>
      <c r="F27" s="27">
        <v>0.79175500559907652</v>
      </c>
      <c r="G27" s="28">
        <v>0.78184085838332495</v>
      </c>
    </row>
    <row r="28" spans="1:7">
      <c r="A28" s="17" t="s">
        <v>242</v>
      </c>
      <c r="B28" s="18">
        <v>30714</v>
      </c>
      <c r="C28" s="18">
        <v>46660</v>
      </c>
      <c r="D28" s="19">
        <v>60595</v>
      </c>
      <c r="E28" s="27">
        <v>0.43157376463169111</v>
      </c>
      <c r="F28" s="27">
        <v>0.63868209742324766</v>
      </c>
      <c r="G28" s="28">
        <v>0.79452013842049996</v>
      </c>
    </row>
    <row r="29" spans="1:7">
      <c r="A29" s="17" t="s">
        <v>243</v>
      </c>
      <c r="B29" s="18">
        <v>15114</v>
      </c>
      <c r="C29" s="18">
        <v>14855</v>
      </c>
      <c r="D29" s="19">
        <v>15126</v>
      </c>
      <c r="E29" s="27">
        <v>0.21237239951303574</v>
      </c>
      <c r="F29" s="27">
        <v>0.20333524554698551</v>
      </c>
      <c r="G29" s="28">
        <v>0.19833173716888328</v>
      </c>
    </row>
    <row r="30" spans="1:7">
      <c r="A30" s="17" t="s">
        <v>244</v>
      </c>
      <c r="B30" s="18">
        <v>0</v>
      </c>
      <c r="C30" s="18">
        <v>0</v>
      </c>
      <c r="D30" s="19">
        <v>0</v>
      </c>
      <c r="E30" s="27" t="s">
        <v>234</v>
      </c>
      <c r="F30" s="27" t="s">
        <v>234</v>
      </c>
      <c r="G30" s="28" t="s">
        <v>234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18479</v>
      </c>
      <c r="E32" s="27" t="s">
        <v>234</v>
      </c>
      <c r="F32" s="27" t="s">
        <v>234</v>
      </c>
      <c r="G32" s="28">
        <v>0.24229619007958444</v>
      </c>
    </row>
    <row r="33" spans="1:7">
      <c r="A33" s="17" t="s">
        <v>247</v>
      </c>
      <c r="B33" s="18">
        <v>0</v>
      </c>
      <c r="C33" s="18">
        <v>0</v>
      </c>
      <c r="D33" s="19">
        <v>72414</v>
      </c>
      <c r="E33" s="27" t="s">
        <v>234</v>
      </c>
      <c r="F33" s="27" t="s">
        <v>234</v>
      </c>
      <c r="G33" s="28">
        <v>0.94949057353877531</v>
      </c>
    </row>
    <row r="34" spans="1:7">
      <c r="A34" s="17" t="s">
        <v>248</v>
      </c>
      <c r="B34" s="18">
        <v>0</v>
      </c>
      <c r="C34" s="18">
        <v>0</v>
      </c>
      <c r="D34" s="19">
        <v>96668</v>
      </c>
      <c r="E34" s="27" t="s">
        <v>234</v>
      </c>
      <c r="F34" s="27" t="s">
        <v>234</v>
      </c>
      <c r="G34" s="28">
        <v>1.2675084205104858</v>
      </c>
    </row>
    <row r="35" spans="1:7" ht="13.5" thickBot="1">
      <c r="A35" s="20" t="s">
        <v>5</v>
      </c>
      <c r="B35" s="21">
        <v>7116744</v>
      </c>
      <c r="C35" s="21">
        <v>7305669</v>
      </c>
      <c r="D35" s="22">
        <v>7626616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169</v>
      </c>
      <c r="B37" s="6"/>
      <c r="C37" s="6"/>
      <c r="D37" s="6"/>
      <c r="E37" s="6"/>
      <c r="F37" s="6"/>
    </row>
    <row r="38" spans="1:7">
      <c r="A38" s="7"/>
      <c r="B38" s="117"/>
      <c r="C38" s="116" t="s">
        <v>47</v>
      </c>
      <c r="D38" s="118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2855669</v>
      </c>
      <c r="C40" s="18">
        <v>3035190</v>
      </c>
      <c r="D40" s="19">
        <v>3092577</v>
      </c>
      <c r="E40" s="27">
        <v>40.461871388596734</v>
      </c>
      <c r="F40" s="27">
        <v>39.159214624993034</v>
      </c>
      <c r="G40" s="28">
        <v>38.328621230193548</v>
      </c>
    </row>
    <row r="41" spans="1:7">
      <c r="A41" s="17" t="s">
        <v>223</v>
      </c>
      <c r="B41" s="18">
        <v>387</v>
      </c>
      <c r="C41" s="18">
        <v>446</v>
      </c>
      <c r="D41" s="19">
        <v>500</v>
      </c>
      <c r="E41" s="27">
        <v>5.4833890858453612E-3</v>
      </c>
      <c r="F41" s="27">
        <v>5.7541734529788554E-3</v>
      </c>
      <c r="G41" s="28">
        <v>6.1968741975047918E-3</v>
      </c>
    </row>
    <row r="42" spans="1:7">
      <c r="A42" s="17" t="s">
        <v>137</v>
      </c>
      <c r="B42" s="18">
        <v>1828922</v>
      </c>
      <c r="C42" s="18">
        <v>2166336</v>
      </c>
      <c r="D42" s="19">
        <v>2384126</v>
      </c>
      <c r="E42" s="27">
        <v>25.913930061143329</v>
      </c>
      <c r="F42" s="27">
        <v>27.949491258817044</v>
      </c>
      <c r="G42" s="28">
        <v>29.548257786000615</v>
      </c>
    </row>
    <row r="43" spans="1:7">
      <c r="A43" s="17" t="s">
        <v>166</v>
      </c>
      <c r="B43" s="18">
        <v>798828</v>
      </c>
      <c r="C43" s="18">
        <v>997243</v>
      </c>
      <c r="D43" s="19">
        <v>936454</v>
      </c>
      <c r="E43" s="27">
        <v>11.318565211027591</v>
      </c>
      <c r="F43" s="27">
        <v>12.866164118316128</v>
      </c>
      <c r="G43" s="28">
        <v>11.606175259500304</v>
      </c>
    </row>
    <row r="44" spans="1:7">
      <c r="A44" s="17" t="s">
        <v>224</v>
      </c>
      <c r="B44" s="18">
        <v>183889</v>
      </c>
      <c r="C44" s="18">
        <v>182018</v>
      </c>
      <c r="D44" s="19">
        <v>193968</v>
      </c>
      <c r="E44" s="27">
        <v>2.6055166294754977</v>
      </c>
      <c r="F44" s="27">
        <v>2.3483478555253483</v>
      </c>
      <c r="G44" s="28">
        <v>2.4039905886832189</v>
      </c>
    </row>
    <row r="45" spans="1:7">
      <c r="A45" s="17" t="s">
        <v>225</v>
      </c>
      <c r="B45" s="18">
        <v>365</v>
      </c>
      <c r="C45" s="18">
        <v>4389</v>
      </c>
      <c r="D45" s="19">
        <v>362</v>
      </c>
      <c r="E45" s="27">
        <v>5.1716718768308962E-3</v>
      </c>
      <c r="F45" s="27">
        <v>5.6625711401623757E-2</v>
      </c>
      <c r="G45" s="28">
        <v>4.4865369189934692E-3</v>
      </c>
    </row>
    <row r="46" spans="1:7">
      <c r="A46" s="17" t="s">
        <v>226</v>
      </c>
      <c r="B46" s="18">
        <v>223121</v>
      </c>
      <c r="C46" s="18">
        <v>153941</v>
      </c>
      <c r="D46" s="19">
        <v>193949</v>
      </c>
      <c r="E46" s="27">
        <v>3.1613934269325652</v>
      </c>
      <c r="F46" s="27">
        <v>1.98610586440587</v>
      </c>
      <c r="G46" s="28">
        <v>2.4037551074637138</v>
      </c>
    </row>
    <row r="47" spans="1:7">
      <c r="A47" s="17" t="s">
        <v>227</v>
      </c>
      <c r="B47" s="18">
        <v>173782</v>
      </c>
      <c r="C47" s="18">
        <v>214385</v>
      </c>
      <c r="D47" s="19">
        <v>0</v>
      </c>
      <c r="E47" s="27">
        <v>2.4623109098614431</v>
      </c>
      <c r="F47" s="27">
        <v>2.7659382863606994</v>
      </c>
      <c r="G47" s="28" t="s">
        <v>234</v>
      </c>
    </row>
    <row r="48" spans="1:7">
      <c r="A48" s="17" t="s">
        <v>228</v>
      </c>
      <c r="B48" s="18">
        <v>532083</v>
      </c>
      <c r="C48" s="18">
        <v>607675</v>
      </c>
      <c r="D48" s="19">
        <v>596764</v>
      </c>
      <c r="E48" s="27">
        <v>7.5390648965474343</v>
      </c>
      <c r="F48" s="27">
        <v>7.8400613296836905</v>
      </c>
      <c r="G48" s="28">
        <v>7.3961428671994991</v>
      </c>
    </row>
    <row r="49" spans="1:7">
      <c r="A49" s="17" t="s">
        <v>229</v>
      </c>
      <c r="B49" s="18">
        <v>0</v>
      </c>
      <c r="C49" s="18">
        <v>0</v>
      </c>
      <c r="D49" s="19">
        <v>2674</v>
      </c>
      <c r="E49" s="27" t="s">
        <v>234</v>
      </c>
      <c r="F49" s="27" t="s">
        <v>234</v>
      </c>
      <c r="G49" s="28">
        <v>3.3140883208255624E-2</v>
      </c>
    </row>
    <row r="50" spans="1:7">
      <c r="A50" s="17" t="s">
        <v>230</v>
      </c>
      <c r="B50" s="18">
        <v>172844</v>
      </c>
      <c r="C50" s="18">
        <v>182977</v>
      </c>
      <c r="D50" s="19">
        <v>185981</v>
      </c>
      <c r="E50" s="27">
        <v>2.4490204215861899</v>
      </c>
      <c r="F50" s="27">
        <v>2.3607206186226728</v>
      </c>
      <c r="G50" s="28">
        <v>2.3050017202522772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234</v>
      </c>
      <c r="F51" s="27" t="s">
        <v>234</v>
      </c>
      <c r="G51" s="28" t="s">
        <v>234</v>
      </c>
    </row>
    <row r="52" spans="1:7">
      <c r="A52" s="17" t="s">
        <v>232</v>
      </c>
      <c r="B52" s="18">
        <v>194515</v>
      </c>
      <c r="C52" s="18">
        <v>77453</v>
      </c>
      <c r="D52" s="19">
        <v>69077</v>
      </c>
      <c r="E52" s="27">
        <v>2.756076041429484</v>
      </c>
      <c r="F52" s="27">
        <v>0.99927801895419577</v>
      </c>
      <c r="G52" s="28">
        <v>0.85612295788207693</v>
      </c>
    </row>
    <row r="53" spans="1:7">
      <c r="A53" s="17" t="s">
        <v>233</v>
      </c>
      <c r="B53" s="18">
        <v>0</v>
      </c>
      <c r="C53" s="18">
        <v>0</v>
      </c>
      <c r="D53" s="19">
        <v>41645</v>
      </c>
      <c r="E53" s="27" t="s">
        <v>234</v>
      </c>
      <c r="F53" s="27" t="s">
        <v>234</v>
      </c>
      <c r="G53" s="28">
        <v>0.51613765191017402</v>
      </c>
    </row>
    <row r="54" spans="1:7">
      <c r="A54" s="17" t="s">
        <v>235</v>
      </c>
      <c r="B54" s="18">
        <v>0</v>
      </c>
      <c r="C54" s="18">
        <v>0</v>
      </c>
      <c r="D54" s="19">
        <v>91194</v>
      </c>
      <c r="E54" s="27" t="s">
        <v>234</v>
      </c>
      <c r="F54" s="27" t="s">
        <v>234</v>
      </c>
      <c r="G54" s="28">
        <v>1.1302354911345038</v>
      </c>
    </row>
    <row r="55" spans="1:7">
      <c r="A55" s="17" t="s">
        <v>236</v>
      </c>
      <c r="B55" s="18">
        <v>0</v>
      </c>
      <c r="C55" s="18">
        <v>0</v>
      </c>
      <c r="D55" s="19">
        <v>13230</v>
      </c>
      <c r="E55" s="27" t="s">
        <v>234</v>
      </c>
      <c r="F55" s="27" t="s">
        <v>234</v>
      </c>
      <c r="G55" s="28">
        <v>0.16396929126597679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234</v>
      </c>
      <c r="F56" s="27" t="s">
        <v>234</v>
      </c>
      <c r="G56" s="28" t="s">
        <v>234</v>
      </c>
    </row>
    <row r="57" spans="1:7">
      <c r="A57" s="17" t="s">
        <v>238</v>
      </c>
      <c r="B57" s="18">
        <v>3964</v>
      </c>
      <c r="C57" s="18">
        <v>12504</v>
      </c>
      <c r="D57" s="19">
        <v>1997</v>
      </c>
      <c r="E57" s="27">
        <v>5.6165773478788143E-2</v>
      </c>
      <c r="F57" s="27">
        <v>0.16132328443060001</v>
      </c>
      <c r="G57" s="28">
        <v>2.4750315544834138E-2</v>
      </c>
    </row>
    <row r="58" spans="1:7">
      <c r="A58" s="17" t="s">
        <v>239</v>
      </c>
      <c r="B58" s="18">
        <v>1563</v>
      </c>
      <c r="C58" s="18">
        <v>1563</v>
      </c>
      <c r="D58" s="19">
        <v>0</v>
      </c>
      <c r="E58" s="27">
        <v>2.2146090804073124E-2</v>
      </c>
      <c r="F58" s="27">
        <v>2.0165410553825001E-2</v>
      </c>
      <c r="G58" s="28" t="s">
        <v>234</v>
      </c>
    </row>
    <row r="59" spans="1:7">
      <c r="A59" s="17" t="s">
        <v>240</v>
      </c>
      <c r="B59" s="18">
        <v>27978</v>
      </c>
      <c r="C59" s="18">
        <v>38434</v>
      </c>
      <c r="D59" s="19">
        <v>43481</v>
      </c>
      <c r="E59" s="27">
        <v>0.39641927608212274</v>
      </c>
      <c r="F59" s="27">
        <v>0.49586525222374289</v>
      </c>
      <c r="G59" s="28">
        <v>0.53889257396341173</v>
      </c>
    </row>
    <row r="60" spans="1:7">
      <c r="A60" s="17" t="s">
        <v>241</v>
      </c>
      <c r="B60" s="18">
        <v>58259</v>
      </c>
      <c r="C60" s="18">
        <v>63807</v>
      </c>
      <c r="D60" s="19">
        <v>64982</v>
      </c>
      <c r="E60" s="27">
        <v>0.82546967636244151</v>
      </c>
      <c r="F60" s="27">
        <v>0.82322095406776197</v>
      </c>
      <c r="G60" s="28">
        <v>0.80537055820451275</v>
      </c>
    </row>
    <row r="61" spans="1:7">
      <c r="A61" s="17" t="s">
        <v>242</v>
      </c>
      <c r="B61" s="18">
        <v>1510</v>
      </c>
      <c r="C61" s="18">
        <v>12535</v>
      </c>
      <c r="D61" s="19">
        <v>56455</v>
      </c>
      <c r="E61" s="27">
        <v>2.1395135709629184E-2</v>
      </c>
      <c r="F61" s="27">
        <v>0.16172323819078466</v>
      </c>
      <c r="G61" s="28">
        <v>0.69968906564026601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234</v>
      </c>
      <c r="F62" s="27" t="s">
        <v>234</v>
      </c>
      <c r="G62" s="28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234</v>
      </c>
      <c r="F63" s="27" t="s">
        <v>234</v>
      </c>
      <c r="G63" s="28" t="s">
        <v>234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234</v>
      </c>
      <c r="F64" s="27" t="s">
        <v>234</v>
      </c>
      <c r="G64" s="28" t="s">
        <v>234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234</v>
      </c>
      <c r="F65" s="27" t="s">
        <v>234</v>
      </c>
      <c r="G65" s="28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97541</v>
      </c>
      <c r="E66" s="27" t="s">
        <v>234</v>
      </c>
      <c r="F66" s="27" t="s">
        <v>234</v>
      </c>
      <c r="G66" s="28">
        <v>1.2088986121976297</v>
      </c>
    </row>
    <row r="67" spans="1:7">
      <c r="A67" s="17" t="s">
        <v>248</v>
      </c>
      <c r="B67" s="18">
        <v>0</v>
      </c>
      <c r="C67" s="18">
        <v>0</v>
      </c>
      <c r="D67" s="19">
        <v>1627</v>
      </c>
      <c r="E67" s="27" t="s">
        <v>234</v>
      </c>
      <c r="F67" s="27" t="s">
        <v>234</v>
      </c>
      <c r="G67" s="28">
        <v>2.0164628638680591E-2</v>
      </c>
    </row>
    <row r="68" spans="1:7" ht="13.5" thickBot="1">
      <c r="A68" s="20" t="s">
        <v>5</v>
      </c>
      <c r="B68" s="21">
        <v>7057679</v>
      </c>
      <c r="C68" s="21">
        <v>7750896</v>
      </c>
      <c r="D68" s="22">
        <v>8068584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124">
        <v>14</v>
      </c>
      <c r="G70" s="25" t="s">
        <v>221</v>
      </c>
    </row>
    <row r="71" spans="1:7" ht="12.75" customHeight="1">
      <c r="A71" s="125"/>
      <c r="G71" s="25" t="s">
        <v>222</v>
      </c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A70:A71"/>
  </mergeCells>
  <phoneticPr fontId="0" type="noConversion"/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9" t="s">
        <v>0</v>
      </c>
      <c r="B2" s="3"/>
      <c r="C2" s="3"/>
      <c r="D2" s="3"/>
      <c r="E2" s="3"/>
      <c r="F2" s="3"/>
    </row>
    <row r="3" spans="1:7" ht="6" customHeight="1">
      <c r="A3" s="76"/>
      <c r="B3" s="3"/>
      <c r="C3" s="3"/>
      <c r="D3" s="3"/>
      <c r="E3" s="3"/>
      <c r="F3" s="3"/>
    </row>
    <row r="4" spans="1:7" ht="16.5" thickBot="1">
      <c r="A4" s="5" t="s">
        <v>171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185557</v>
      </c>
      <c r="C7" s="18">
        <v>148034</v>
      </c>
      <c r="D7" s="19">
        <v>162095</v>
      </c>
      <c r="E7" s="27">
        <v>15.266815695224805</v>
      </c>
      <c r="F7" s="27">
        <v>12.028282723227779</v>
      </c>
      <c r="G7" s="28">
        <v>13.482176943851364</v>
      </c>
    </row>
    <row r="8" spans="1:7">
      <c r="A8" s="17" t="s">
        <v>223</v>
      </c>
      <c r="B8" s="18">
        <v>0</v>
      </c>
      <c r="C8" s="18">
        <v>0</v>
      </c>
      <c r="D8" s="19">
        <v>0</v>
      </c>
      <c r="E8" s="27" t="s">
        <v>234</v>
      </c>
      <c r="F8" s="27" t="s">
        <v>234</v>
      </c>
      <c r="G8" s="28" t="s">
        <v>234</v>
      </c>
    </row>
    <row r="9" spans="1:7">
      <c r="A9" s="17" t="s">
        <v>137</v>
      </c>
      <c r="B9" s="18">
        <v>863471</v>
      </c>
      <c r="C9" s="18">
        <v>895701</v>
      </c>
      <c r="D9" s="19">
        <v>833603</v>
      </c>
      <c r="E9" s="27">
        <v>71.042604780048492</v>
      </c>
      <c r="F9" s="27">
        <v>72.778853935432707</v>
      </c>
      <c r="G9" s="28">
        <v>69.334545463619037</v>
      </c>
    </row>
    <row r="10" spans="1:7">
      <c r="A10" s="17" t="s">
        <v>166</v>
      </c>
      <c r="B10" s="18">
        <v>22876</v>
      </c>
      <c r="C10" s="18">
        <v>24074</v>
      </c>
      <c r="D10" s="19">
        <v>24037</v>
      </c>
      <c r="E10" s="27">
        <v>1.8821368950994177</v>
      </c>
      <c r="F10" s="27">
        <v>1.9560971011996269</v>
      </c>
      <c r="G10" s="28">
        <v>1.9992664005635907</v>
      </c>
    </row>
    <row r="11" spans="1:7">
      <c r="A11" s="17" t="s">
        <v>224</v>
      </c>
      <c r="B11" s="18">
        <v>17564</v>
      </c>
      <c r="C11" s="18">
        <v>21772</v>
      </c>
      <c r="D11" s="19">
        <v>25611</v>
      </c>
      <c r="E11" s="27">
        <v>1.4450888453193815</v>
      </c>
      <c r="F11" s="27">
        <v>1.7690515114778713</v>
      </c>
      <c r="G11" s="28">
        <v>2.1301831253831227</v>
      </c>
    </row>
    <row r="12" spans="1:7">
      <c r="A12" s="17" t="s">
        <v>225</v>
      </c>
      <c r="B12" s="18">
        <v>0</v>
      </c>
      <c r="C12" s="18">
        <v>0</v>
      </c>
      <c r="D12" s="19">
        <v>0</v>
      </c>
      <c r="E12" s="27" t="s">
        <v>234</v>
      </c>
      <c r="F12" s="27" t="s">
        <v>234</v>
      </c>
      <c r="G12" s="28" t="s">
        <v>234</v>
      </c>
    </row>
    <row r="13" spans="1:7">
      <c r="A13" s="17" t="s">
        <v>226</v>
      </c>
      <c r="B13" s="18">
        <v>0</v>
      </c>
      <c r="C13" s="18">
        <v>0</v>
      </c>
      <c r="D13" s="19">
        <v>0</v>
      </c>
      <c r="E13" s="27" t="s">
        <v>234</v>
      </c>
      <c r="F13" s="27" t="s">
        <v>234</v>
      </c>
      <c r="G13" s="28" t="s">
        <v>234</v>
      </c>
    </row>
    <row r="14" spans="1:7">
      <c r="A14" s="17" t="s">
        <v>227</v>
      </c>
      <c r="B14" s="18">
        <v>0</v>
      </c>
      <c r="C14" s="18">
        <v>0</v>
      </c>
      <c r="D14" s="19">
        <v>0</v>
      </c>
      <c r="E14" s="27" t="s">
        <v>234</v>
      </c>
      <c r="F14" s="27" t="s">
        <v>234</v>
      </c>
      <c r="G14" s="28" t="s">
        <v>234</v>
      </c>
    </row>
    <row r="15" spans="1:7">
      <c r="A15" s="17" t="s">
        <v>228</v>
      </c>
      <c r="B15" s="18">
        <v>0</v>
      </c>
      <c r="C15" s="18">
        <v>0</v>
      </c>
      <c r="D15" s="19">
        <v>0</v>
      </c>
      <c r="E15" s="27" t="s">
        <v>234</v>
      </c>
      <c r="F15" s="27" t="s">
        <v>234</v>
      </c>
      <c r="G15" s="28" t="s">
        <v>234</v>
      </c>
    </row>
    <row r="16" spans="1:7">
      <c r="A16" s="17" t="s">
        <v>229</v>
      </c>
      <c r="B16" s="18">
        <v>0</v>
      </c>
      <c r="C16" s="18">
        <v>0</v>
      </c>
      <c r="D16" s="19">
        <v>0</v>
      </c>
      <c r="E16" s="27" t="s">
        <v>234</v>
      </c>
      <c r="F16" s="27" t="s">
        <v>234</v>
      </c>
      <c r="G16" s="28" t="s">
        <v>234</v>
      </c>
    </row>
    <row r="17" spans="1:7">
      <c r="A17" s="17" t="s">
        <v>230</v>
      </c>
      <c r="B17" s="18">
        <v>122471</v>
      </c>
      <c r="C17" s="18">
        <v>133024</v>
      </c>
      <c r="D17" s="19">
        <v>140819</v>
      </c>
      <c r="E17" s="27">
        <v>10.076376450416191</v>
      </c>
      <c r="F17" s="27">
        <v>10.808667474868288</v>
      </c>
      <c r="G17" s="28">
        <v>11.712555446227244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0</v>
      </c>
      <c r="C19" s="18">
        <v>0</v>
      </c>
      <c r="D19" s="19">
        <v>0</v>
      </c>
      <c r="E19" s="27" t="s">
        <v>234</v>
      </c>
      <c r="F19" s="27" t="s">
        <v>234</v>
      </c>
      <c r="G19" s="28" t="s">
        <v>234</v>
      </c>
    </row>
    <row r="20" spans="1:7">
      <c r="A20" s="17" t="s">
        <v>233</v>
      </c>
      <c r="B20" s="18">
        <v>0</v>
      </c>
      <c r="C20" s="18">
        <v>0</v>
      </c>
      <c r="D20" s="19">
        <v>0</v>
      </c>
      <c r="E20" s="27" t="s">
        <v>234</v>
      </c>
      <c r="F20" s="27" t="s">
        <v>234</v>
      </c>
      <c r="G20" s="28" t="s">
        <v>234</v>
      </c>
    </row>
    <row r="21" spans="1:7">
      <c r="A21" s="17" t="s">
        <v>235</v>
      </c>
      <c r="B21" s="18">
        <v>0</v>
      </c>
      <c r="C21" s="18">
        <v>0</v>
      </c>
      <c r="D21" s="19">
        <v>0</v>
      </c>
      <c r="E21" s="27" t="s">
        <v>234</v>
      </c>
      <c r="F21" s="27" t="s">
        <v>234</v>
      </c>
      <c r="G21" s="28" t="s">
        <v>234</v>
      </c>
    </row>
    <row r="22" spans="1:7">
      <c r="A22" s="17" t="s">
        <v>236</v>
      </c>
      <c r="B22" s="18">
        <v>0</v>
      </c>
      <c r="C22" s="18">
        <v>0</v>
      </c>
      <c r="D22" s="19">
        <v>0</v>
      </c>
      <c r="E22" s="27" t="s">
        <v>234</v>
      </c>
      <c r="F22" s="27" t="s">
        <v>234</v>
      </c>
      <c r="G22" s="28" t="s">
        <v>234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27" t="s">
        <v>234</v>
      </c>
      <c r="F23" s="27" t="s">
        <v>234</v>
      </c>
      <c r="G23" s="28" t="s">
        <v>234</v>
      </c>
    </row>
    <row r="24" spans="1:7">
      <c r="A24" s="17" t="s">
        <v>238</v>
      </c>
      <c r="B24" s="18">
        <v>0</v>
      </c>
      <c r="C24" s="18">
        <v>0</v>
      </c>
      <c r="D24" s="19">
        <v>0</v>
      </c>
      <c r="E24" s="27" t="s">
        <v>234</v>
      </c>
      <c r="F24" s="27" t="s">
        <v>234</v>
      </c>
      <c r="G24" s="28" t="s">
        <v>234</v>
      </c>
    </row>
    <row r="25" spans="1:7">
      <c r="A25" s="17" t="s">
        <v>239</v>
      </c>
      <c r="B25" s="18">
        <v>0</v>
      </c>
      <c r="C25" s="18">
        <v>0</v>
      </c>
      <c r="D25" s="19">
        <v>0</v>
      </c>
      <c r="E25" s="27" t="s">
        <v>234</v>
      </c>
      <c r="F25" s="27" t="s">
        <v>234</v>
      </c>
      <c r="G25" s="28" t="s">
        <v>234</v>
      </c>
    </row>
    <row r="26" spans="1:7">
      <c r="A26" s="17" t="s">
        <v>240</v>
      </c>
      <c r="B26" s="18">
        <v>1841</v>
      </c>
      <c r="C26" s="18">
        <v>4073</v>
      </c>
      <c r="D26" s="19">
        <v>5022</v>
      </c>
      <c r="E26" s="27">
        <v>0.15146940128860062</v>
      </c>
      <c r="F26" s="27">
        <v>0.33094556339561687</v>
      </c>
      <c r="G26" s="28">
        <v>0.41770253624122611</v>
      </c>
    </row>
    <row r="27" spans="1:7">
      <c r="A27" s="17" t="s">
        <v>241</v>
      </c>
      <c r="B27" s="18">
        <v>453</v>
      </c>
      <c r="C27" s="18">
        <v>424</v>
      </c>
      <c r="D27" s="19">
        <v>427</v>
      </c>
      <c r="E27" s="27">
        <v>3.7270852136738773E-2</v>
      </c>
      <c r="F27" s="27">
        <v>3.4451490026943664E-2</v>
      </c>
      <c r="G27" s="28">
        <v>3.5515528270610025E-2</v>
      </c>
    </row>
    <row r="28" spans="1:7">
      <c r="A28" s="17" t="s">
        <v>242</v>
      </c>
      <c r="B28" s="18">
        <v>1194</v>
      </c>
      <c r="C28" s="18">
        <v>3614</v>
      </c>
      <c r="D28" s="19">
        <v>7726</v>
      </c>
      <c r="E28" s="27">
        <v>9.8237080466371071E-2</v>
      </c>
      <c r="F28" s="27">
        <v>0.29365020037116607</v>
      </c>
      <c r="G28" s="28">
        <v>0.6426064904419978</v>
      </c>
    </row>
    <row r="29" spans="1:7">
      <c r="A29" s="17" t="s">
        <v>243</v>
      </c>
      <c r="B29" s="18">
        <v>0</v>
      </c>
      <c r="C29" s="18">
        <v>0</v>
      </c>
      <c r="D29" s="19">
        <v>2951</v>
      </c>
      <c r="E29" s="27" t="s">
        <v>234</v>
      </c>
      <c r="F29" s="27" t="s">
        <v>234</v>
      </c>
      <c r="G29" s="28">
        <v>0.24544806540180372</v>
      </c>
    </row>
    <row r="30" spans="1:7">
      <c r="A30" s="17" t="s">
        <v>244</v>
      </c>
      <c r="B30" s="18">
        <v>0</v>
      </c>
      <c r="C30" s="18">
        <v>0</v>
      </c>
      <c r="D30" s="19">
        <v>0</v>
      </c>
      <c r="E30" s="27" t="s">
        <v>234</v>
      </c>
      <c r="F30" s="27" t="s">
        <v>234</v>
      </c>
      <c r="G30" s="28" t="s">
        <v>234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27" t="s">
        <v>234</v>
      </c>
      <c r="F32" s="27" t="s">
        <v>234</v>
      </c>
      <c r="G32" s="28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0</v>
      </c>
      <c r="E33" s="27" t="s">
        <v>234</v>
      </c>
      <c r="F33" s="27" t="s">
        <v>234</v>
      </c>
      <c r="G33" s="28" t="s">
        <v>234</v>
      </c>
    </row>
    <row r="34" spans="1:7">
      <c r="A34" s="17" t="s">
        <v>248</v>
      </c>
      <c r="B34" s="18">
        <v>0</v>
      </c>
      <c r="C34" s="18">
        <v>0</v>
      </c>
      <c r="D34" s="19">
        <v>0</v>
      </c>
      <c r="E34" s="27" t="s">
        <v>234</v>
      </c>
      <c r="F34" s="27" t="s">
        <v>234</v>
      </c>
      <c r="G34" s="28" t="s">
        <v>234</v>
      </c>
    </row>
    <row r="35" spans="1:7" ht="13.5" thickBot="1">
      <c r="A35" s="20" t="s">
        <v>5</v>
      </c>
      <c r="B35" s="80">
        <v>1215427</v>
      </c>
      <c r="C35" s="80">
        <v>1230716</v>
      </c>
      <c r="D35" s="81">
        <v>1202291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172</v>
      </c>
      <c r="B37" s="6"/>
      <c r="C37" s="6"/>
      <c r="D37" s="6"/>
      <c r="E37" s="6"/>
      <c r="F37" s="6"/>
    </row>
    <row r="38" spans="1:7">
      <c r="A38" s="7"/>
      <c r="B38" s="117"/>
      <c r="C38" s="116" t="s">
        <v>47</v>
      </c>
      <c r="D38" s="118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100283</v>
      </c>
      <c r="C40" s="18">
        <v>76407</v>
      </c>
      <c r="D40" s="19">
        <v>84053</v>
      </c>
      <c r="E40" s="27">
        <v>11.952809982467034</v>
      </c>
      <c r="F40" s="27">
        <v>9.0718797492401215</v>
      </c>
      <c r="G40" s="28">
        <v>9.6698115920854182</v>
      </c>
    </row>
    <row r="41" spans="1:7">
      <c r="A41" s="17" t="s">
        <v>223</v>
      </c>
      <c r="B41" s="18">
        <v>0</v>
      </c>
      <c r="C41" s="18">
        <v>0</v>
      </c>
      <c r="D41" s="19">
        <v>0</v>
      </c>
      <c r="E41" s="27" t="s">
        <v>234</v>
      </c>
      <c r="F41" s="27" t="s">
        <v>234</v>
      </c>
      <c r="G41" s="28" t="s">
        <v>234</v>
      </c>
    </row>
    <row r="42" spans="1:7">
      <c r="A42" s="17" t="s">
        <v>137</v>
      </c>
      <c r="B42" s="18">
        <v>613053</v>
      </c>
      <c r="C42" s="18">
        <v>626512</v>
      </c>
      <c r="D42" s="19">
        <v>637787</v>
      </c>
      <c r="E42" s="27">
        <v>73.070271313995022</v>
      </c>
      <c r="F42" s="27">
        <v>74.386398176291792</v>
      </c>
      <c r="G42" s="28">
        <v>73.373706183971805</v>
      </c>
    </row>
    <row r="43" spans="1:7">
      <c r="A43" s="17" t="s">
        <v>166</v>
      </c>
      <c r="B43" s="18">
        <v>11479</v>
      </c>
      <c r="C43" s="18">
        <v>13244</v>
      </c>
      <c r="D43" s="19">
        <v>12434</v>
      </c>
      <c r="E43" s="27">
        <v>1.3681910771390873</v>
      </c>
      <c r="F43" s="27">
        <v>1.5724734042553192</v>
      </c>
      <c r="G43" s="28">
        <v>1.4304597972230626</v>
      </c>
    </row>
    <row r="44" spans="1:7">
      <c r="A44" s="17" t="s">
        <v>224</v>
      </c>
      <c r="B44" s="18">
        <v>14485</v>
      </c>
      <c r="C44" s="18">
        <v>17341</v>
      </c>
      <c r="D44" s="19">
        <v>20233</v>
      </c>
      <c r="E44" s="27">
        <v>1.7264785915462741</v>
      </c>
      <c r="F44" s="27">
        <v>2.0589143237082066</v>
      </c>
      <c r="G44" s="28">
        <v>2.3276896475160229</v>
      </c>
    </row>
    <row r="45" spans="1:7">
      <c r="A45" s="17" t="s">
        <v>225</v>
      </c>
      <c r="B45" s="18">
        <v>0</v>
      </c>
      <c r="C45" s="18">
        <v>0</v>
      </c>
      <c r="D45" s="19">
        <v>0</v>
      </c>
      <c r="E45" s="27" t="s">
        <v>234</v>
      </c>
      <c r="F45" s="27" t="s">
        <v>234</v>
      </c>
      <c r="G45" s="28" t="s">
        <v>234</v>
      </c>
    </row>
    <row r="46" spans="1:7">
      <c r="A46" s="17" t="s">
        <v>226</v>
      </c>
      <c r="B46" s="18">
        <v>0</v>
      </c>
      <c r="C46" s="18">
        <v>0</v>
      </c>
      <c r="D46" s="19">
        <v>0</v>
      </c>
      <c r="E46" s="27" t="s">
        <v>234</v>
      </c>
      <c r="F46" s="27" t="s">
        <v>234</v>
      </c>
      <c r="G46" s="28" t="s">
        <v>234</v>
      </c>
    </row>
    <row r="47" spans="1:7">
      <c r="A47" s="17" t="s">
        <v>227</v>
      </c>
      <c r="B47" s="18">
        <v>0</v>
      </c>
      <c r="C47" s="18">
        <v>0</v>
      </c>
      <c r="D47" s="19">
        <v>0</v>
      </c>
      <c r="E47" s="27" t="s">
        <v>234</v>
      </c>
      <c r="F47" s="27" t="s">
        <v>234</v>
      </c>
      <c r="G47" s="28" t="s">
        <v>234</v>
      </c>
    </row>
    <row r="48" spans="1:7">
      <c r="A48" s="17" t="s">
        <v>228</v>
      </c>
      <c r="B48" s="18">
        <v>0</v>
      </c>
      <c r="C48" s="18">
        <v>0</v>
      </c>
      <c r="D48" s="19">
        <v>0</v>
      </c>
      <c r="E48" s="27" t="s">
        <v>234</v>
      </c>
      <c r="F48" s="27" t="s">
        <v>234</v>
      </c>
      <c r="G48" s="28" t="s">
        <v>234</v>
      </c>
    </row>
    <row r="49" spans="1:7">
      <c r="A49" s="17" t="s">
        <v>229</v>
      </c>
      <c r="B49" s="18">
        <v>0</v>
      </c>
      <c r="C49" s="18">
        <v>0</v>
      </c>
      <c r="D49" s="19">
        <v>0</v>
      </c>
      <c r="E49" s="27" t="s">
        <v>234</v>
      </c>
      <c r="F49" s="27" t="s">
        <v>234</v>
      </c>
      <c r="G49" s="28" t="s">
        <v>234</v>
      </c>
    </row>
    <row r="50" spans="1:7">
      <c r="A50" s="17" t="s">
        <v>230</v>
      </c>
      <c r="B50" s="18">
        <v>96071</v>
      </c>
      <c r="C50" s="18">
        <v>100524</v>
      </c>
      <c r="D50" s="19">
        <v>102039</v>
      </c>
      <c r="E50" s="27">
        <v>11.450778375453371</v>
      </c>
      <c r="F50" s="27">
        <v>11.935315349544073</v>
      </c>
      <c r="G50" s="28">
        <v>11.738996883452154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234</v>
      </c>
      <c r="F51" s="27" t="s">
        <v>234</v>
      </c>
      <c r="G51" s="28" t="s">
        <v>234</v>
      </c>
    </row>
    <row r="52" spans="1:7">
      <c r="A52" s="17" t="s">
        <v>232</v>
      </c>
      <c r="B52" s="18">
        <v>0</v>
      </c>
      <c r="C52" s="18">
        <v>0</v>
      </c>
      <c r="D52" s="19">
        <v>0</v>
      </c>
      <c r="E52" s="27" t="s">
        <v>234</v>
      </c>
      <c r="F52" s="27" t="s">
        <v>234</v>
      </c>
      <c r="G52" s="28" t="s">
        <v>234</v>
      </c>
    </row>
    <row r="53" spans="1:7">
      <c r="A53" s="17" t="s">
        <v>233</v>
      </c>
      <c r="B53" s="18">
        <v>0</v>
      </c>
      <c r="C53" s="18">
        <v>0</v>
      </c>
      <c r="D53" s="19">
        <v>0</v>
      </c>
      <c r="E53" s="27" t="s">
        <v>234</v>
      </c>
      <c r="F53" s="27" t="s">
        <v>234</v>
      </c>
      <c r="G53" s="28" t="s">
        <v>234</v>
      </c>
    </row>
    <row r="54" spans="1:7">
      <c r="A54" s="17" t="s">
        <v>235</v>
      </c>
      <c r="B54" s="18">
        <v>0</v>
      </c>
      <c r="C54" s="18">
        <v>0</v>
      </c>
      <c r="D54" s="19">
        <v>0</v>
      </c>
      <c r="E54" s="27" t="s">
        <v>234</v>
      </c>
      <c r="F54" s="27" t="s">
        <v>234</v>
      </c>
      <c r="G54" s="28" t="s">
        <v>234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234</v>
      </c>
      <c r="F55" s="27" t="s">
        <v>234</v>
      </c>
      <c r="G55" s="28" t="s">
        <v>234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234</v>
      </c>
      <c r="F56" s="27" t="s">
        <v>234</v>
      </c>
      <c r="G56" s="28" t="s">
        <v>234</v>
      </c>
    </row>
    <row r="57" spans="1:7">
      <c r="A57" s="17" t="s">
        <v>238</v>
      </c>
      <c r="B57" s="18">
        <v>0</v>
      </c>
      <c r="C57" s="18">
        <v>0</v>
      </c>
      <c r="D57" s="19">
        <v>0</v>
      </c>
      <c r="E57" s="27" t="s">
        <v>234</v>
      </c>
      <c r="F57" s="27" t="s">
        <v>234</v>
      </c>
      <c r="G57" s="28" t="s">
        <v>234</v>
      </c>
    </row>
    <row r="58" spans="1:7">
      <c r="A58" s="17" t="s">
        <v>239</v>
      </c>
      <c r="B58" s="18">
        <v>0</v>
      </c>
      <c r="C58" s="18">
        <v>0</v>
      </c>
      <c r="D58" s="19">
        <v>0</v>
      </c>
      <c r="E58" s="27" t="s">
        <v>234</v>
      </c>
      <c r="F58" s="27" t="s">
        <v>234</v>
      </c>
      <c r="G58" s="28" t="s">
        <v>234</v>
      </c>
    </row>
    <row r="59" spans="1:7">
      <c r="A59" s="17" t="s">
        <v>240</v>
      </c>
      <c r="B59" s="18">
        <v>1509</v>
      </c>
      <c r="C59" s="18">
        <v>3445</v>
      </c>
      <c r="D59" s="19">
        <v>4137</v>
      </c>
      <c r="E59" s="27">
        <v>0.17985890194292906</v>
      </c>
      <c r="F59" s="27">
        <v>0.40902830547112462</v>
      </c>
      <c r="G59" s="28">
        <v>0.47593792674214336</v>
      </c>
    </row>
    <row r="60" spans="1:7">
      <c r="A60" s="17" t="s">
        <v>241</v>
      </c>
      <c r="B60" s="18">
        <v>601</v>
      </c>
      <c r="C60" s="18">
        <v>601</v>
      </c>
      <c r="D60" s="19">
        <v>631</v>
      </c>
      <c r="E60" s="27">
        <v>7.1633664723459486E-2</v>
      </c>
      <c r="F60" s="27">
        <v>7.1357332826747721E-2</v>
      </c>
      <c r="G60" s="28">
        <v>7.2592901081530686E-2</v>
      </c>
    </row>
    <row r="61" spans="1:7">
      <c r="A61" s="17" t="s">
        <v>242</v>
      </c>
      <c r="B61" s="18">
        <v>1510</v>
      </c>
      <c r="C61" s="18">
        <v>4166</v>
      </c>
      <c r="D61" s="19">
        <v>7917</v>
      </c>
      <c r="E61" s="27">
        <v>0.17997809273281834</v>
      </c>
      <c r="F61" s="27">
        <v>0.49463335866261399</v>
      </c>
      <c r="G61" s="28">
        <v>0.91080506792785809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234</v>
      </c>
      <c r="F62" s="27" t="s">
        <v>234</v>
      </c>
      <c r="G62" s="28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234</v>
      </c>
      <c r="F63" s="27" t="s">
        <v>234</v>
      </c>
      <c r="G63" s="28" t="s">
        <v>234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234</v>
      </c>
      <c r="F64" s="27" t="s">
        <v>234</v>
      </c>
      <c r="G64" s="28" t="s">
        <v>234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234</v>
      </c>
      <c r="F65" s="27" t="s">
        <v>234</v>
      </c>
      <c r="G65" s="28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0</v>
      </c>
      <c r="E66" s="27" t="s">
        <v>234</v>
      </c>
      <c r="F66" s="27" t="s">
        <v>234</v>
      </c>
      <c r="G66" s="28" t="s">
        <v>234</v>
      </c>
    </row>
    <row r="67" spans="1:7">
      <c r="A67" s="17" t="s">
        <v>248</v>
      </c>
      <c r="B67" s="18">
        <v>0</v>
      </c>
      <c r="C67" s="18">
        <v>0</v>
      </c>
      <c r="D67" s="19">
        <v>0</v>
      </c>
      <c r="E67" s="27" t="s">
        <v>234</v>
      </c>
      <c r="F67" s="27" t="s">
        <v>234</v>
      </c>
      <c r="G67" s="28" t="s">
        <v>234</v>
      </c>
    </row>
    <row r="68" spans="1:7" ht="13.5" thickBot="1">
      <c r="A68" s="20" t="s">
        <v>5</v>
      </c>
      <c r="B68" s="80">
        <v>838991</v>
      </c>
      <c r="C68" s="80">
        <v>842240</v>
      </c>
      <c r="D68" s="81">
        <v>869231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26" t="s">
        <v>221</v>
      </c>
      <c r="F70" s="25"/>
      <c r="G70" s="123">
        <v>15</v>
      </c>
    </row>
    <row r="71" spans="1:7" ht="12.75" customHeight="1">
      <c r="A71" s="26" t="s">
        <v>222</v>
      </c>
      <c r="F71" s="25"/>
      <c r="G71" s="122"/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G70:G71"/>
  </mergeCells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178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330325</v>
      </c>
      <c r="C7" s="18">
        <v>374869</v>
      </c>
      <c r="D7" s="19">
        <v>412782</v>
      </c>
      <c r="E7" s="27">
        <v>28.718269279254685</v>
      </c>
      <c r="F7" s="27">
        <v>31.304248343635333</v>
      </c>
      <c r="G7" s="28">
        <v>34.065284739770476</v>
      </c>
    </row>
    <row r="8" spans="1:7">
      <c r="A8" s="17" t="s">
        <v>223</v>
      </c>
      <c r="B8" s="18">
        <v>5176</v>
      </c>
      <c r="C8" s="18">
        <v>5549</v>
      </c>
      <c r="D8" s="19">
        <v>6558</v>
      </c>
      <c r="E8" s="27">
        <v>0.44999852202958374</v>
      </c>
      <c r="F8" s="27">
        <v>0.46338127201457702</v>
      </c>
      <c r="G8" s="28">
        <v>0.54120610230924504</v>
      </c>
    </row>
    <row r="9" spans="1:7">
      <c r="A9" s="17" t="s">
        <v>137</v>
      </c>
      <c r="B9" s="18">
        <v>279838</v>
      </c>
      <c r="C9" s="18">
        <v>253142</v>
      </c>
      <c r="D9" s="19">
        <v>248051</v>
      </c>
      <c r="E9" s="27">
        <v>24.328957961304997</v>
      </c>
      <c r="F9" s="27">
        <v>21.139171375079123</v>
      </c>
      <c r="G9" s="28">
        <v>20.470679305262358</v>
      </c>
    </row>
    <row r="10" spans="1:7">
      <c r="A10" s="17" t="s">
        <v>166</v>
      </c>
      <c r="B10" s="18">
        <v>143622</v>
      </c>
      <c r="C10" s="18">
        <v>131994</v>
      </c>
      <c r="D10" s="19">
        <v>128902</v>
      </c>
      <c r="E10" s="27">
        <v>12.48641571308595</v>
      </c>
      <c r="F10" s="27">
        <v>11.022445056459196</v>
      </c>
      <c r="G10" s="28">
        <v>10.637778133556925</v>
      </c>
    </row>
    <row r="11" spans="1:7">
      <c r="A11" s="17" t="s">
        <v>224</v>
      </c>
      <c r="B11" s="18">
        <v>151760</v>
      </c>
      <c r="C11" s="18">
        <v>157782</v>
      </c>
      <c r="D11" s="19">
        <v>147900</v>
      </c>
      <c r="E11" s="27">
        <v>13.193928845287795</v>
      </c>
      <c r="F11" s="27">
        <v>13.17592788989079</v>
      </c>
      <c r="G11" s="28">
        <v>12.205608803223139</v>
      </c>
    </row>
    <row r="12" spans="1:7">
      <c r="A12" s="17" t="s">
        <v>225</v>
      </c>
      <c r="B12" s="18">
        <v>19593</v>
      </c>
      <c r="C12" s="18">
        <v>20699</v>
      </c>
      <c r="D12" s="19">
        <v>14110</v>
      </c>
      <c r="E12" s="27">
        <v>1.7034043744446743</v>
      </c>
      <c r="F12" s="27">
        <v>1.7285148584302992</v>
      </c>
      <c r="G12" s="28">
        <v>1.1644431386982994</v>
      </c>
    </row>
    <row r="13" spans="1:7">
      <c r="A13" s="17" t="s">
        <v>226</v>
      </c>
      <c r="B13" s="18">
        <v>22202</v>
      </c>
      <c r="C13" s="18">
        <v>24768</v>
      </c>
      <c r="D13" s="19">
        <v>28093</v>
      </c>
      <c r="E13" s="27">
        <v>1.9302293636207146</v>
      </c>
      <c r="F13" s="27">
        <v>2.0683055226630103</v>
      </c>
      <c r="G13" s="28">
        <v>2.3184054638874079</v>
      </c>
    </row>
    <row r="14" spans="1:7">
      <c r="A14" s="17" t="s">
        <v>227</v>
      </c>
      <c r="B14" s="18">
        <v>15089</v>
      </c>
      <c r="C14" s="18">
        <v>30943</v>
      </c>
      <c r="D14" s="19">
        <v>32125</v>
      </c>
      <c r="E14" s="27">
        <v>1.3118291535750366</v>
      </c>
      <c r="F14" s="27">
        <v>2.5839622814826195</v>
      </c>
      <c r="G14" s="28">
        <v>2.6511506612815641</v>
      </c>
    </row>
    <row r="15" spans="1:7">
      <c r="A15" s="17" t="s">
        <v>228</v>
      </c>
      <c r="B15" s="18">
        <v>9296</v>
      </c>
      <c r="C15" s="18">
        <v>8636</v>
      </c>
      <c r="D15" s="19">
        <v>8341</v>
      </c>
      <c r="E15" s="27">
        <v>0.80818899937925237</v>
      </c>
      <c r="F15" s="27">
        <v>0.7211678978406717</v>
      </c>
      <c r="G15" s="28">
        <v>0.68835012189103584</v>
      </c>
    </row>
    <row r="16" spans="1:7">
      <c r="A16" s="17" t="s">
        <v>229</v>
      </c>
      <c r="B16" s="18">
        <v>68189</v>
      </c>
      <c r="C16" s="18">
        <v>70559</v>
      </c>
      <c r="D16" s="19">
        <v>74986</v>
      </c>
      <c r="E16" s="27">
        <v>5.9283132184457665</v>
      </c>
      <c r="F16" s="27">
        <v>5.8921822260004575</v>
      </c>
      <c r="G16" s="28">
        <v>6.1883014314975684</v>
      </c>
    </row>
    <row r="17" spans="1:7">
      <c r="A17" s="17" t="s">
        <v>230</v>
      </c>
      <c r="B17" s="18">
        <v>23824</v>
      </c>
      <c r="C17" s="18">
        <v>25960</v>
      </c>
      <c r="D17" s="19">
        <v>26707</v>
      </c>
      <c r="E17" s="27">
        <v>2.071245129218084</v>
      </c>
      <c r="F17" s="27">
        <v>2.1678460662278645</v>
      </c>
      <c r="G17" s="28">
        <v>2.2040243022831669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0</v>
      </c>
      <c r="C19" s="18">
        <v>7652</v>
      </c>
      <c r="D19" s="19">
        <v>7766</v>
      </c>
      <c r="E19" s="27" t="s">
        <v>234</v>
      </c>
      <c r="F19" s="27">
        <v>0.63899684509921484</v>
      </c>
      <c r="G19" s="28">
        <v>0.64089761978249427</v>
      </c>
    </row>
    <row r="20" spans="1:7">
      <c r="A20" s="17" t="s">
        <v>233</v>
      </c>
      <c r="B20" s="18">
        <v>0</v>
      </c>
      <c r="C20" s="18">
        <v>0</v>
      </c>
      <c r="D20" s="19">
        <v>12933</v>
      </c>
      <c r="E20" s="27" t="s">
        <v>234</v>
      </c>
      <c r="F20" s="27" t="s">
        <v>234</v>
      </c>
      <c r="G20" s="28">
        <v>1.0673099300343805</v>
      </c>
    </row>
    <row r="21" spans="1:7">
      <c r="A21" s="17" t="s">
        <v>235</v>
      </c>
      <c r="B21" s="18">
        <v>0</v>
      </c>
      <c r="C21" s="18">
        <v>0</v>
      </c>
      <c r="D21" s="19">
        <v>5788</v>
      </c>
      <c r="E21" s="27" t="s">
        <v>234</v>
      </c>
      <c r="F21" s="27" t="s">
        <v>234</v>
      </c>
      <c r="G21" s="28">
        <v>0.47766101252911108</v>
      </c>
    </row>
    <row r="22" spans="1:7">
      <c r="A22" s="17" t="s">
        <v>236</v>
      </c>
      <c r="B22" s="18">
        <v>0</v>
      </c>
      <c r="C22" s="18">
        <v>0</v>
      </c>
      <c r="D22" s="19">
        <v>5319</v>
      </c>
      <c r="E22" s="27" t="s">
        <v>234</v>
      </c>
      <c r="F22" s="27" t="s">
        <v>234</v>
      </c>
      <c r="G22" s="28">
        <v>0.43895627602666581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27" t="s">
        <v>234</v>
      </c>
      <c r="F23" s="27" t="s">
        <v>234</v>
      </c>
      <c r="G23" s="28" t="s">
        <v>234</v>
      </c>
    </row>
    <row r="24" spans="1:7">
      <c r="A24" s="17" t="s">
        <v>238</v>
      </c>
      <c r="B24" s="18">
        <v>3992</v>
      </c>
      <c r="C24" s="18">
        <v>2735</v>
      </c>
      <c r="D24" s="19">
        <v>2533</v>
      </c>
      <c r="E24" s="27">
        <v>0.34706222950967897</v>
      </c>
      <c r="F24" s="27">
        <v>0.2283921028941914</v>
      </c>
      <c r="G24" s="28">
        <v>0.20903858754945376</v>
      </c>
    </row>
    <row r="25" spans="1:7">
      <c r="A25" s="17" t="s">
        <v>239</v>
      </c>
      <c r="B25" s="18">
        <v>61353</v>
      </c>
      <c r="C25" s="18">
        <v>61353</v>
      </c>
      <c r="D25" s="19">
        <v>28681</v>
      </c>
      <c r="E25" s="27">
        <v>5.3339952322413158</v>
      </c>
      <c r="F25" s="27">
        <v>5.1234152427302835</v>
      </c>
      <c r="G25" s="28">
        <v>2.3669308051740559</v>
      </c>
    </row>
    <row r="26" spans="1:7">
      <c r="A26" s="17" t="s">
        <v>240</v>
      </c>
      <c r="B26" s="18">
        <v>6778</v>
      </c>
      <c r="C26" s="18">
        <v>8459</v>
      </c>
      <c r="D26" s="19">
        <v>9947</v>
      </c>
      <c r="E26" s="27">
        <v>0.58927549890195496</v>
      </c>
      <c r="F26" s="27">
        <v>0.70638712920729985</v>
      </c>
      <c r="G26" s="28">
        <v>0.82088702343245812</v>
      </c>
    </row>
    <row r="27" spans="1:7">
      <c r="A27" s="17" t="s">
        <v>241</v>
      </c>
      <c r="B27" s="18">
        <v>3385</v>
      </c>
      <c r="C27" s="18">
        <v>3491</v>
      </c>
      <c r="D27" s="19">
        <v>4105</v>
      </c>
      <c r="E27" s="27">
        <v>0.2942899917059778</v>
      </c>
      <c r="F27" s="27">
        <v>0.29152352146384725</v>
      </c>
      <c r="G27" s="28">
        <v>0.33876960200967537</v>
      </c>
    </row>
    <row r="28" spans="1:7">
      <c r="A28" s="17" t="s">
        <v>242</v>
      </c>
      <c r="B28" s="18">
        <v>5804</v>
      </c>
      <c r="C28" s="18">
        <v>8911</v>
      </c>
      <c r="D28" s="19">
        <v>5474</v>
      </c>
      <c r="E28" s="27">
        <v>0.50459648799453327</v>
      </c>
      <c r="F28" s="27">
        <v>0.74413236888122103</v>
      </c>
      <c r="G28" s="28">
        <v>0.45174782007331615</v>
      </c>
    </row>
    <row r="29" spans="1:7">
      <c r="A29" s="17" t="s">
        <v>243</v>
      </c>
      <c r="B29" s="18">
        <v>0</v>
      </c>
      <c r="C29" s="18">
        <v>0</v>
      </c>
      <c r="D29" s="19">
        <v>262</v>
      </c>
      <c r="E29" s="27" t="s">
        <v>234</v>
      </c>
      <c r="F29" s="27" t="s">
        <v>234</v>
      </c>
      <c r="G29" s="28">
        <v>2.1621835743370267E-2</v>
      </c>
    </row>
    <row r="30" spans="1:7">
      <c r="A30" s="17" t="s">
        <v>244</v>
      </c>
      <c r="B30" s="18">
        <v>0</v>
      </c>
      <c r="C30" s="18">
        <v>0</v>
      </c>
      <c r="D30" s="19">
        <v>26</v>
      </c>
      <c r="E30" s="27" t="s">
        <v>234</v>
      </c>
      <c r="F30" s="27" t="s">
        <v>234</v>
      </c>
      <c r="G30" s="28">
        <v>2.1456783562123164E-3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27" t="s">
        <v>234</v>
      </c>
      <c r="F32" s="27" t="s">
        <v>234</v>
      </c>
      <c r="G32" s="28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349</v>
      </c>
      <c r="E33" s="27" t="s">
        <v>234</v>
      </c>
      <c r="F33" s="27" t="s">
        <v>234</v>
      </c>
      <c r="G33" s="28">
        <v>2.8801605627619173E-2</v>
      </c>
    </row>
    <row r="34" spans="1:7">
      <c r="A34" s="17" t="s">
        <v>248</v>
      </c>
      <c r="B34" s="18">
        <v>0</v>
      </c>
      <c r="C34" s="18">
        <v>0</v>
      </c>
      <c r="D34" s="19">
        <v>0</v>
      </c>
      <c r="E34" s="27" t="s">
        <v>234</v>
      </c>
      <c r="F34" s="27" t="s">
        <v>234</v>
      </c>
      <c r="G34" s="28" t="s">
        <v>234</v>
      </c>
    </row>
    <row r="35" spans="1:7" ht="13.5" thickBot="1">
      <c r="A35" s="20" t="s">
        <v>5</v>
      </c>
      <c r="B35" s="21">
        <v>1150226</v>
      </c>
      <c r="C35" s="21">
        <v>1197502</v>
      </c>
      <c r="D35" s="22">
        <v>1211738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179</v>
      </c>
      <c r="B37" s="6"/>
      <c r="C37" s="6"/>
      <c r="D37" s="6"/>
      <c r="E37" s="6"/>
      <c r="F37" s="6"/>
    </row>
    <row r="38" spans="1:7">
      <c r="A38" s="7"/>
      <c r="B38" s="117"/>
      <c r="C38" s="116" t="s">
        <v>48</v>
      </c>
      <c r="D38" s="118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772119</v>
      </c>
      <c r="C40" s="18">
        <v>825022</v>
      </c>
      <c r="D40" s="19">
        <v>823199</v>
      </c>
      <c r="E40" s="27">
        <v>19.445936664876001</v>
      </c>
      <c r="F40" s="27">
        <v>22.807554434651742</v>
      </c>
      <c r="G40" s="28">
        <v>20.884597742674654</v>
      </c>
    </row>
    <row r="41" spans="1:7">
      <c r="A41" s="17" t="s">
        <v>223</v>
      </c>
      <c r="B41" s="18">
        <v>7396</v>
      </c>
      <c r="C41" s="18">
        <v>7727</v>
      </c>
      <c r="D41" s="19">
        <v>10100</v>
      </c>
      <c r="E41" s="27">
        <v>0.18626940610634229</v>
      </c>
      <c r="F41" s="27">
        <v>0.21361124081121957</v>
      </c>
      <c r="G41" s="28">
        <v>0.25623747988155232</v>
      </c>
    </row>
    <row r="42" spans="1:7">
      <c r="A42" s="17" t="s">
        <v>137</v>
      </c>
      <c r="B42" s="18">
        <v>935962</v>
      </c>
      <c r="C42" s="18">
        <v>893279</v>
      </c>
      <c r="D42" s="19">
        <v>832201</v>
      </c>
      <c r="E42" s="27">
        <v>23.572348009478684</v>
      </c>
      <c r="F42" s="27">
        <v>24.694504410586958</v>
      </c>
      <c r="G42" s="28">
        <v>21.112978910386904</v>
      </c>
    </row>
    <row r="43" spans="1:7">
      <c r="A43" s="17" t="s">
        <v>166</v>
      </c>
      <c r="B43" s="18">
        <v>389360</v>
      </c>
      <c r="C43" s="18">
        <v>359714</v>
      </c>
      <c r="D43" s="19">
        <v>490346</v>
      </c>
      <c r="E43" s="27">
        <v>9.8060919363933792</v>
      </c>
      <c r="F43" s="27">
        <v>9.944215591713089</v>
      </c>
      <c r="G43" s="28">
        <v>12.440101317821748</v>
      </c>
    </row>
    <row r="44" spans="1:7">
      <c r="A44" s="17" t="s">
        <v>224</v>
      </c>
      <c r="B44" s="18">
        <v>603947</v>
      </c>
      <c r="C44" s="18">
        <v>616178</v>
      </c>
      <c r="D44" s="19">
        <v>609099</v>
      </c>
      <c r="E44" s="27">
        <v>15.210498784438496</v>
      </c>
      <c r="F44" s="27">
        <v>17.034107304332299</v>
      </c>
      <c r="G44" s="28">
        <v>15.452870570136003</v>
      </c>
    </row>
    <row r="45" spans="1:7">
      <c r="A45" s="17" t="s">
        <v>225</v>
      </c>
      <c r="B45" s="18">
        <v>22212</v>
      </c>
      <c r="C45" s="18">
        <v>21952</v>
      </c>
      <c r="D45" s="19">
        <v>13696</v>
      </c>
      <c r="E45" s="27">
        <v>0.55941266203813889</v>
      </c>
      <c r="F45" s="27">
        <v>0.60685828371785844</v>
      </c>
      <c r="G45" s="28">
        <v>0.34746817073839015</v>
      </c>
    </row>
    <row r="46" spans="1:7">
      <c r="A46" s="17" t="s">
        <v>226</v>
      </c>
      <c r="B46" s="18">
        <v>21750</v>
      </c>
      <c r="C46" s="18">
        <v>86851</v>
      </c>
      <c r="D46" s="19">
        <v>115087</v>
      </c>
      <c r="E46" s="27">
        <v>0.54777712044523319</v>
      </c>
      <c r="F46" s="27">
        <v>2.4009770772221084</v>
      </c>
      <c r="G46" s="28">
        <v>2.9197626581315062</v>
      </c>
    </row>
    <row r="47" spans="1:7">
      <c r="A47" s="17" t="s">
        <v>227</v>
      </c>
      <c r="B47" s="18">
        <v>21923</v>
      </c>
      <c r="C47" s="18">
        <v>59249</v>
      </c>
      <c r="D47" s="19">
        <v>325565</v>
      </c>
      <c r="E47" s="27">
        <v>0.55213415225383211</v>
      </c>
      <c r="F47" s="27">
        <v>1.6379257676748995</v>
      </c>
      <c r="G47" s="28">
        <v>8.2595995185779785</v>
      </c>
    </row>
    <row r="48" spans="1:7">
      <c r="A48" s="17" t="s">
        <v>228</v>
      </c>
      <c r="B48" s="18">
        <v>265039</v>
      </c>
      <c r="C48" s="18">
        <v>259773</v>
      </c>
      <c r="D48" s="19">
        <v>218912</v>
      </c>
      <c r="E48" s="27">
        <v>6.6750482862383524</v>
      </c>
      <c r="F48" s="27">
        <v>7.1813683006668754</v>
      </c>
      <c r="G48" s="28">
        <v>5.5538078411713245</v>
      </c>
    </row>
    <row r="49" spans="1:7">
      <c r="A49" s="17" t="s">
        <v>229</v>
      </c>
      <c r="B49" s="18">
        <v>161608</v>
      </c>
      <c r="C49" s="18">
        <v>200043</v>
      </c>
      <c r="D49" s="19">
        <v>162623</v>
      </c>
      <c r="E49" s="27">
        <v>4.0701225232603795</v>
      </c>
      <c r="F49" s="27">
        <v>5.5301453922089809</v>
      </c>
      <c r="G49" s="28">
        <v>4.1257532367106613</v>
      </c>
    </row>
    <row r="50" spans="1:7">
      <c r="A50" s="17" t="s">
        <v>230</v>
      </c>
      <c r="B50" s="18">
        <v>37711</v>
      </c>
      <c r="C50" s="18">
        <v>38134</v>
      </c>
      <c r="D50" s="19">
        <v>37894</v>
      </c>
      <c r="E50" s="27">
        <v>0.94975737880966393</v>
      </c>
      <c r="F50" s="27">
        <v>1.0542061676064511</v>
      </c>
      <c r="G50" s="28">
        <v>0.96137258045856866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234</v>
      </c>
      <c r="F51" s="27" t="s">
        <v>234</v>
      </c>
      <c r="G51" s="28" t="s">
        <v>234</v>
      </c>
    </row>
    <row r="52" spans="1:7">
      <c r="A52" s="17" t="s">
        <v>232</v>
      </c>
      <c r="B52" s="18">
        <v>0</v>
      </c>
      <c r="C52" s="18">
        <v>4567</v>
      </c>
      <c r="D52" s="19">
        <v>5547</v>
      </c>
      <c r="E52" s="27" t="s">
        <v>234</v>
      </c>
      <c r="F52" s="27">
        <v>0.12625372548011388</v>
      </c>
      <c r="G52" s="28">
        <v>0.14072765355474959</v>
      </c>
    </row>
    <row r="53" spans="1:7">
      <c r="A53" s="17" t="s">
        <v>233</v>
      </c>
      <c r="B53" s="18">
        <v>0</v>
      </c>
      <c r="C53" s="18">
        <v>0</v>
      </c>
      <c r="D53" s="19">
        <v>50</v>
      </c>
      <c r="E53" s="27" t="s">
        <v>234</v>
      </c>
      <c r="F53" s="27" t="s">
        <v>234</v>
      </c>
      <c r="G53" s="28">
        <v>1.2685023756512492E-3</v>
      </c>
    </row>
    <row r="54" spans="1:7">
      <c r="A54" s="17" t="s">
        <v>235</v>
      </c>
      <c r="B54" s="18">
        <v>0</v>
      </c>
      <c r="C54" s="18">
        <v>0</v>
      </c>
      <c r="D54" s="19">
        <v>51605</v>
      </c>
      <c r="E54" s="27" t="s">
        <v>234</v>
      </c>
      <c r="F54" s="27" t="s">
        <v>234</v>
      </c>
      <c r="G54" s="28">
        <v>1.3092213019096541</v>
      </c>
    </row>
    <row r="55" spans="1:7">
      <c r="A55" s="17" t="s">
        <v>236</v>
      </c>
      <c r="B55" s="18">
        <v>0</v>
      </c>
      <c r="C55" s="18">
        <v>0</v>
      </c>
      <c r="D55" s="19">
        <v>16754</v>
      </c>
      <c r="E55" s="27" t="s">
        <v>234</v>
      </c>
      <c r="F55" s="27" t="s">
        <v>234</v>
      </c>
      <c r="G55" s="28">
        <v>0.42504977603322053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234</v>
      </c>
      <c r="F56" s="27" t="s">
        <v>234</v>
      </c>
      <c r="G56" s="28" t="s">
        <v>234</v>
      </c>
    </row>
    <row r="57" spans="1:7">
      <c r="A57" s="17" t="s">
        <v>238</v>
      </c>
      <c r="B57" s="18">
        <v>3721</v>
      </c>
      <c r="C57" s="18">
        <v>9944</v>
      </c>
      <c r="D57" s="19">
        <v>6703</v>
      </c>
      <c r="E57" s="27">
        <v>9.3713961617320138E-2</v>
      </c>
      <c r="F57" s="27">
        <v>0.27489972545965674</v>
      </c>
      <c r="G57" s="28">
        <v>0.17005542847980645</v>
      </c>
    </row>
    <row r="58" spans="1:7">
      <c r="A58" s="17" t="s">
        <v>239</v>
      </c>
      <c r="B58" s="18">
        <v>65322</v>
      </c>
      <c r="C58" s="18">
        <v>65322</v>
      </c>
      <c r="D58" s="19">
        <v>31036</v>
      </c>
      <c r="E58" s="27">
        <v>1.6451446924930357</v>
      </c>
      <c r="F58" s="27">
        <v>1.8058125368539517</v>
      </c>
      <c r="G58" s="28">
        <v>0.78738479461424338</v>
      </c>
    </row>
    <row r="59" spans="1:7">
      <c r="A59" s="17" t="s">
        <v>240</v>
      </c>
      <c r="B59" s="18">
        <v>19659</v>
      </c>
      <c r="C59" s="18">
        <v>22697</v>
      </c>
      <c r="D59" s="19">
        <v>27890</v>
      </c>
      <c r="E59" s="27">
        <v>0.49511496141760186</v>
      </c>
      <c r="F59" s="27">
        <v>0.62745364730066655</v>
      </c>
      <c r="G59" s="28">
        <v>0.70757062513826674</v>
      </c>
    </row>
    <row r="60" spans="1:7">
      <c r="A60" s="17" t="s">
        <v>241</v>
      </c>
      <c r="B60" s="18">
        <v>621055</v>
      </c>
      <c r="C60" s="18">
        <v>121648</v>
      </c>
      <c r="D60" s="19">
        <v>148046</v>
      </c>
      <c r="E60" s="27">
        <v>15.641366415545486</v>
      </c>
      <c r="F60" s="27">
        <v>3.3629326028475783</v>
      </c>
      <c r="G60" s="28">
        <v>3.7559340541132964</v>
      </c>
    </row>
    <row r="61" spans="1:7">
      <c r="A61" s="17" t="s">
        <v>242</v>
      </c>
      <c r="B61" s="18">
        <v>21809</v>
      </c>
      <c r="C61" s="18">
        <v>25219</v>
      </c>
      <c r="D61" s="19">
        <v>13621</v>
      </c>
      <c r="E61" s="27">
        <v>0.5492630445880502</v>
      </c>
      <c r="F61" s="27">
        <v>0.69717379086555542</v>
      </c>
      <c r="G61" s="28">
        <v>0.34556541717491329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234</v>
      </c>
      <c r="F62" s="27" t="s">
        <v>234</v>
      </c>
      <c r="G62" s="28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65</v>
      </c>
      <c r="E63" s="27" t="s">
        <v>234</v>
      </c>
      <c r="F63" s="27" t="s">
        <v>234</v>
      </c>
      <c r="G63" s="28">
        <v>1.6490530883466238E-3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234</v>
      </c>
      <c r="F64" s="27" t="s">
        <v>234</v>
      </c>
      <c r="G64" s="28" t="s">
        <v>234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234</v>
      </c>
      <c r="F65" s="27" t="s">
        <v>234</v>
      </c>
      <c r="G65" s="28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1617</v>
      </c>
      <c r="E66" s="27" t="s">
        <v>234</v>
      </c>
      <c r="F66" s="27" t="s">
        <v>234</v>
      </c>
      <c r="G66" s="28">
        <v>4.1023366828561399E-2</v>
      </c>
    </row>
    <row r="67" spans="1:7">
      <c r="A67" s="17" t="s">
        <v>248</v>
      </c>
      <c r="B67" s="18">
        <v>0</v>
      </c>
      <c r="C67" s="18">
        <v>0</v>
      </c>
      <c r="D67" s="19">
        <v>0</v>
      </c>
      <c r="E67" s="27" t="s">
        <v>234</v>
      </c>
      <c r="F67" s="27" t="s">
        <v>234</v>
      </c>
      <c r="G67" s="28" t="s">
        <v>234</v>
      </c>
    </row>
    <row r="68" spans="1:7" ht="13.5" thickBot="1">
      <c r="A68" s="20" t="s">
        <v>5</v>
      </c>
      <c r="B68" s="21">
        <v>3970593</v>
      </c>
      <c r="C68" s="21">
        <v>3617319</v>
      </c>
      <c r="D68" s="22">
        <v>3941656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130">
        <v>16</v>
      </c>
      <c r="F70" s="25"/>
      <c r="G70" s="25" t="s">
        <v>221</v>
      </c>
    </row>
    <row r="71" spans="1:7" ht="12.75" customHeight="1">
      <c r="A71" s="125"/>
      <c r="F71" s="25"/>
      <c r="G71" s="25" t="s">
        <v>222</v>
      </c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A70:A71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180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416846</v>
      </c>
      <c r="C7" s="18">
        <v>446764</v>
      </c>
      <c r="D7" s="19">
        <v>447079</v>
      </c>
      <c r="E7" s="27">
        <v>16.138906268390439</v>
      </c>
      <c r="F7" s="27">
        <v>16.981845673974746</v>
      </c>
      <c r="G7" s="28">
        <v>16.823950965531672</v>
      </c>
    </row>
    <row r="8" spans="1:7">
      <c r="A8" s="17" t="s">
        <v>223</v>
      </c>
      <c r="B8" s="18">
        <v>78115</v>
      </c>
      <c r="C8" s="18">
        <v>99388</v>
      </c>
      <c r="D8" s="19">
        <v>98099</v>
      </c>
      <c r="E8" s="27">
        <v>3.0243559087896226</v>
      </c>
      <c r="F8" s="27">
        <v>3.7778148594000456</v>
      </c>
      <c r="G8" s="28">
        <v>3.691546160226026</v>
      </c>
    </row>
    <row r="9" spans="1:7">
      <c r="A9" s="17" t="s">
        <v>137</v>
      </c>
      <c r="B9" s="18">
        <v>729185</v>
      </c>
      <c r="C9" s="18">
        <v>644799</v>
      </c>
      <c r="D9" s="19">
        <v>630709</v>
      </c>
      <c r="E9" s="27">
        <v>28.23164518147297</v>
      </c>
      <c r="F9" s="27">
        <v>24.509309408845031</v>
      </c>
      <c r="G9" s="28">
        <v>23.734099095505524</v>
      </c>
    </row>
    <row r="10" spans="1:7">
      <c r="A10" s="17" t="s">
        <v>166</v>
      </c>
      <c r="B10" s="18">
        <v>480865</v>
      </c>
      <c r="C10" s="18">
        <v>426232</v>
      </c>
      <c r="D10" s="19">
        <v>400715</v>
      </c>
      <c r="E10" s="27">
        <v>18.617511413686511</v>
      </c>
      <c r="F10" s="27">
        <v>16.201408451239587</v>
      </c>
      <c r="G10" s="28">
        <v>15.079235462083934</v>
      </c>
    </row>
    <row r="11" spans="1:7">
      <c r="A11" s="17" t="s">
        <v>224</v>
      </c>
      <c r="B11" s="18">
        <v>105814</v>
      </c>
      <c r="C11" s="18">
        <v>107540</v>
      </c>
      <c r="D11" s="19">
        <v>110763</v>
      </c>
      <c r="E11" s="27">
        <v>4.0967700970705385</v>
      </c>
      <c r="F11" s="27">
        <v>4.0876786934024318</v>
      </c>
      <c r="G11" s="28">
        <v>4.1681029097658007</v>
      </c>
    </row>
    <row r="12" spans="1:7">
      <c r="A12" s="17" t="s">
        <v>225</v>
      </c>
      <c r="B12" s="18">
        <v>150</v>
      </c>
      <c r="C12" s="18">
        <v>147</v>
      </c>
      <c r="D12" s="19">
        <v>0</v>
      </c>
      <c r="E12" s="27">
        <v>5.8075067057344098E-3</v>
      </c>
      <c r="F12" s="27">
        <v>5.5875838565199688E-3</v>
      </c>
      <c r="G12" s="28" t="s">
        <v>234</v>
      </c>
    </row>
    <row r="13" spans="1:7">
      <c r="A13" s="17" t="s">
        <v>226</v>
      </c>
      <c r="B13" s="18">
        <v>61874</v>
      </c>
      <c r="C13" s="18">
        <v>70086</v>
      </c>
      <c r="D13" s="19">
        <v>75890</v>
      </c>
      <c r="E13" s="27">
        <v>2.3955577994040724</v>
      </c>
      <c r="F13" s="27">
        <v>2.6640231440003985</v>
      </c>
      <c r="G13" s="28">
        <v>2.8558031998241886</v>
      </c>
    </row>
    <row r="14" spans="1:7">
      <c r="A14" s="17" t="s">
        <v>227</v>
      </c>
      <c r="B14" s="18">
        <v>225451</v>
      </c>
      <c r="C14" s="18">
        <v>282225</v>
      </c>
      <c r="D14" s="19">
        <v>280604</v>
      </c>
      <c r="E14" s="27">
        <v>8.7287212954301889</v>
      </c>
      <c r="F14" s="27">
        <v>10.727590842900328</v>
      </c>
      <c r="G14" s="28">
        <v>10.559359613697017</v>
      </c>
    </row>
    <row r="15" spans="1:7">
      <c r="A15" s="17" t="s">
        <v>228</v>
      </c>
      <c r="B15" s="18">
        <v>101772</v>
      </c>
      <c r="C15" s="18">
        <v>102374</v>
      </c>
      <c r="D15" s="19">
        <v>92430</v>
      </c>
      <c r="E15" s="27">
        <v>3.9402771497066822</v>
      </c>
      <c r="F15" s="27">
        <v>3.891315032159016</v>
      </c>
      <c r="G15" s="28">
        <v>3.4782170214751584</v>
      </c>
    </row>
    <row r="16" spans="1:7">
      <c r="A16" s="17" t="s">
        <v>229</v>
      </c>
      <c r="B16" s="18">
        <v>205179</v>
      </c>
      <c r="C16" s="18">
        <v>212319</v>
      </c>
      <c r="D16" s="19">
        <v>226972</v>
      </c>
      <c r="E16" s="27">
        <v>7.9438561225058697</v>
      </c>
      <c r="F16" s="27">
        <v>8.0704096383160771</v>
      </c>
      <c r="G16" s="28">
        <v>8.5411432846290136</v>
      </c>
    </row>
    <row r="17" spans="1:7">
      <c r="A17" s="17" t="s">
        <v>230</v>
      </c>
      <c r="B17" s="18">
        <v>51270</v>
      </c>
      <c r="C17" s="18">
        <v>56394</v>
      </c>
      <c r="D17" s="19">
        <v>62367</v>
      </c>
      <c r="E17" s="27">
        <v>1.9850057920200213</v>
      </c>
      <c r="F17" s="27">
        <v>2.1435796190788241</v>
      </c>
      <c r="G17" s="28">
        <v>2.346921572848006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0</v>
      </c>
      <c r="C19" s="18">
        <v>27571</v>
      </c>
      <c r="D19" s="19">
        <v>29195</v>
      </c>
      <c r="E19" s="27" t="s">
        <v>234</v>
      </c>
      <c r="F19" s="27">
        <v>1.0479950646810345</v>
      </c>
      <c r="G19" s="28">
        <v>1.0986318937787218</v>
      </c>
    </row>
    <row r="20" spans="1:7">
      <c r="A20" s="17" t="s">
        <v>233</v>
      </c>
      <c r="B20" s="18">
        <v>0</v>
      </c>
      <c r="C20" s="18">
        <v>0</v>
      </c>
      <c r="D20" s="19">
        <v>13414</v>
      </c>
      <c r="E20" s="27" t="s">
        <v>234</v>
      </c>
      <c r="F20" s="27" t="s">
        <v>234</v>
      </c>
      <c r="G20" s="28">
        <v>0.50477986720834978</v>
      </c>
    </row>
    <row r="21" spans="1:7">
      <c r="A21" s="17" t="s">
        <v>235</v>
      </c>
      <c r="B21" s="18">
        <v>0</v>
      </c>
      <c r="C21" s="18">
        <v>0</v>
      </c>
      <c r="D21" s="19">
        <v>55824</v>
      </c>
      <c r="E21" s="27" t="s">
        <v>234</v>
      </c>
      <c r="F21" s="27" t="s">
        <v>234</v>
      </c>
      <c r="G21" s="28">
        <v>2.1007030943073595</v>
      </c>
    </row>
    <row r="22" spans="1:7">
      <c r="A22" s="17" t="s">
        <v>236</v>
      </c>
      <c r="B22" s="18">
        <v>0</v>
      </c>
      <c r="C22" s="18">
        <v>0</v>
      </c>
      <c r="D22" s="19">
        <v>24123</v>
      </c>
      <c r="E22" s="27" t="s">
        <v>234</v>
      </c>
      <c r="F22" s="27" t="s">
        <v>234</v>
      </c>
      <c r="G22" s="28">
        <v>0.90776835669203992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27" t="s">
        <v>234</v>
      </c>
      <c r="F23" s="27" t="s">
        <v>234</v>
      </c>
      <c r="G23" s="28" t="s">
        <v>234</v>
      </c>
    </row>
    <row r="24" spans="1:7">
      <c r="A24" s="17" t="s">
        <v>238</v>
      </c>
      <c r="B24" s="18">
        <v>55914</v>
      </c>
      <c r="C24" s="18">
        <v>61769</v>
      </c>
      <c r="D24" s="19">
        <v>1769</v>
      </c>
      <c r="E24" s="27">
        <v>2.1648061996295587</v>
      </c>
      <c r="F24" s="27">
        <v>2.3478875321998776</v>
      </c>
      <c r="G24" s="28">
        <v>6.6568926874278428E-2</v>
      </c>
    </row>
    <row r="25" spans="1:7">
      <c r="A25" s="17" t="s">
        <v>239</v>
      </c>
      <c r="B25" s="18">
        <v>0</v>
      </c>
      <c r="C25" s="18">
        <v>0</v>
      </c>
      <c r="D25" s="19">
        <v>0</v>
      </c>
      <c r="E25" s="27" t="s">
        <v>234</v>
      </c>
      <c r="F25" s="27" t="s">
        <v>234</v>
      </c>
      <c r="G25" s="28" t="s">
        <v>234</v>
      </c>
    </row>
    <row r="26" spans="1:7">
      <c r="A26" s="17" t="s">
        <v>240</v>
      </c>
      <c r="B26" s="18">
        <v>19691</v>
      </c>
      <c r="C26" s="18">
        <v>24841</v>
      </c>
      <c r="D26" s="19">
        <v>28673</v>
      </c>
      <c r="E26" s="27">
        <v>0.76237076361744172</v>
      </c>
      <c r="F26" s="27">
        <v>0.94422565020280647</v>
      </c>
      <c r="G26" s="28">
        <v>1.0789886038813936</v>
      </c>
    </row>
    <row r="27" spans="1:7">
      <c r="A27" s="17" t="s">
        <v>241</v>
      </c>
      <c r="B27" s="18">
        <v>13411</v>
      </c>
      <c r="C27" s="18">
        <v>14323</v>
      </c>
      <c r="D27" s="19">
        <v>15626</v>
      </c>
      <c r="E27" s="27">
        <v>0.51922981620402775</v>
      </c>
      <c r="F27" s="27">
        <v>0.54442832365262261</v>
      </c>
      <c r="G27" s="28">
        <v>0.58801924891886648</v>
      </c>
    </row>
    <row r="28" spans="1:7">
      <c r="A28" s="17" t="s">
        <v>242</v>
      </c>
      <c r="B28" s="18">
        <v>37327</v>
      </c>
      <c r="C28" s="18">
        <v>54061</v>
      </c>
      <c r="D28" s="19">
        <v>61764</v>
      </c>
      <c r="E28" s="27">
        <v>1.445178685366322</v>
      </c>
      <c r="F28" s="27">
        <v>2.0549004820906536</v>
      </c>
      <c r="G28" s="28">
        <v>2.3242301862424721</v>
      </c>
    </row>
    <row r="29" spans="1:7">
      <c r="A29" s="17" t="s">
        <v>243</v>
      </c>
      <c r="B29" s="18">
        <v>0</v>
      </c>
      <c r="C29" s="18">
        <v>0</v>
      </c>
      <c r="D29" s="19">
        <v>0</v>
      </c>
      <c r="E29" s="27" t="s">
        <v>234</v>
      </c>
      <c r="F29" s="27" t="s">
        <v>234</v>
      </c>
      <c r="G29" s="28" t="s">
        <v>234</v>
      </c>
    </row>
    <row r="30" spans="1:7">
      <c r="A30" s="17" t="s">
        <v>244</v>
      </c>
      <c r="B30" s="18">
        <v>0</v>
      </c>
      <c r="C30" s="18">
        <v>0</v>
      </c>
      <c r="D30" s="19">
        <v>0</v>
      </c>
      <c r="E30" s="27" t="s">
        <v>234</v>
      </c>
      <c r="F30" s="27" t="s">
        <v>234</v>
      </c>
      <c r="G30" s="28" t="s">
        <v>234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27" t="s">
        <v>234</v>
      </c>
      <c r="F32" s="27" t="s">
        <v>234</v>
      </c>
      <c r="G32" s="28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1320</v>
      </c>
      <c r="E33" s="27" t="s">
        <v>234</v>
      </c>
      <c r="F33" s="27" t="s">
        <v>234</v>
      </c>
      <c r="G33" s="28">
        <v>4.9672687096691648E-2</v>
      </c>
    </row>
    <row r="34" spans="1:7">
      <c r="A34" s="17" t="s">
        <v>248</v>
      </c>
      <c r="B34" s="18">
        <v>0</v>
      </c>
      <c r="C34" s="18">
        <v>0</v>
      </c>
      <c r="D34" s="19">
        <v>60</v>
      </c>
      <c r="E34" s="27" t="s">
        <v>234</v>
      </c>
      <c r="F34" s="27" t="s">
        <v>234</v>
      </c>
      <c r="G34" s="28">
        <v>2.2578494134859839E-3</v>
      </c>
    </row>
    <row r="35" spans="1:7" ht="13.5" thickBot="1">
      <c r="A35" s="20" t="s">
        <v>5</v>
      </c>
      <c r="B35" s="21">
        <v>2582864</v>
      </c>
      <c r="C35" s="21">
        <v>2630833</v>
      </c>
      <c r="D35" s="22">
        <v>2657396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181</v>
      </c>
      <c r="B37" s="6"/>
      <c r="C37" s="6"/>
      <c r="D37" s="6"/>
      <c r="E37" s="6"/>
      <c r="F37" s="6"/>
    </row>
    <row r="38" spans="1:7">
      <c r="A38" s="7"/>
      <c r="B38" s="117"/>
      <c r="C38" s="116" t="s">
        <v>39</v>
      </c>
      <c r="D38" s="118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210742</v>
      </c>
      <c r="C40" s="18">
        <v>223014</v>
      </c>
      <c r="D40" s="19">
        <v>218778</v>
      </c>
      <c r="E40" s="27">
        <v>12.903806507194259</v>
      </c>
      <c r="F40" s="27">
        <v>13.590417833409001</v>
      </c>
      <c r="G40" s="28">
        <v>12.932755911655901</v>
      </c>
    </row>
    <row r="41" spans="1:7">
      <c r="A41" s="17" t="s">
        <v>223</v>
      </c>
      <c r="B41" s="18">
        <v>72550</v>
      </c>
      <c r="C41" s="18">
        <v>106055</v>
      </c>
      <c r="D41" s="19">
        <v>109836</v>
      </c>
      <c r="E41" s="27">
        <v>4.4422619226207569</v>
      </c>
      <c r="F41" s="27">
        <v>6.4629653892679002</v>
      </c>
      <c r="G41" s="28">
        <v>6.4928017365212121</v>
      </c>
    </row>
    <row r="42" spans="1:7">
      <c r="A42" s="17" t="s">
        <v>137</v>
      </c>
      <c r="B42" s="18">
        <v>454570</v>
      </c>
      <c r="C42" s="18">
        <v>332546</v>
      </c>
      <c r="D42" s="19">
        <v>326732</v>
      </c>
      <c r="E42" s="27">
        <v>27.833480388224913</v>
      </c>
      <c r="F42" s="27">
        <v>20.265270740082816</v>
      </c>
      <c r="G42" s="28">
        <v>19.314305846690051</v>
      </c>
    </row>
    <row r="43" spans="1:7">
      <c r="A43" s="17" t="s">
        <v>166</v>
      </c>
      <c r="B43" s="18">
        <v>268768</v>
      </c>
      <c r="C43" s="18">
        <v>243584</v>
      </c>
      <c r="D43" s="19">
        <v>225992</v>
      </c>
      <c r="E43" s="27">
        <v>16.456758820385055</v>
      </c>
      <c r="F43" s="27">
        <v>14.843948530285534</v>
      </c>
      <c r="G43" s="28">
        <v>13.359201446155192</v>
      </c>
    </row>
    <row r="44" spans="1:7">
      <c r="A44" s="17" t="s">
        <v>224</v>
      </c>
      <c r="B44" s="18">
        <v>38422</v>
      </c>
      <c r="C44" s="18">
        <v>38298</v>
      </c>
      <c r="D44" s="19">
        <v>40129</v>
      </c>
      <c r="E44" s="27">
        <v>2.3525925236517535</v>
      </c>
      <c r="F44" s="27">
        <v>2.333870618812711</v>
      </c>
      <c r="G44" s="28">
        <v>2.3721697884560591</v>
      </c>
    </row>
    <row r="45" spans="1:7">
      <c r="A45" s="17" t="s">
        <v>225</v>
      </c>
      <c r="B45" s="18">
        <v>4</v>
      </c>
      <c r="C45" s="18">
        <v>159</v>
      </c>
      <c r="D45" s="19">
        <v>0</v>
      </c>
      <c r="E45" s="27">
        <v>2.4492140166068957E-4</v>
      </c>
      <c r="F45" s="27">
        <v>9.689420554368923E-3</v>
      </c>
      <c r="G45" s="28" t="s">
        <v>234</v>
      </c>
    </row>
    <row r="46" spans="1:7">
      <c r="A46" s="17" t="s">
        <v>226</v>
      </c>
      <c r="B46" s="18">
        <v>55267</v>
      </c>
      <c r="C46" s="18">
        <v>57342</v>
      </c>
      <c r="D46" s="19">
        <v>70489</v>
      </c>
      <c r="E46" s="27">
        <v>3.3840177763953325</v>
      </c>
      <c r="F46" s="27">
        <v>3.4944072542680678</v>
      </c>
      <c r="G46" s="28">
        <v>4.1668587858775235</v>
      </c>
    </row>
    <row r="47" spans="1:7">
      <c r="A47" s="17" t="s">
        <v>227</v>
      </c>
      <c r="B47" s="18">
        <v>182699</v>
      </c>
      <c r="C47" s="18">
        <v>256568</v>
      </c>
      <c r="D47" s="19">
        <v>270279</v>
      </c>
      <c r="E47" s="27">
        <v>11.186723790501581</v>
      </c>
      <c r="F47" s="27">
        <v>15.635190269140415</v>
      </c>
      <c r="G47" s="28">
        <v>15.977165597301582</v>
      </c>
    </row>
    <row r="48" spans="1:7">
      <c r="A48" s="17" t="s">
        <v>228</v>
      </c>
      <c r="B48" s="18">
        <v>124046</v>
      </c>
      <c r="C48" s="18">
        <v>132740</v>
      </c>
      <c r="D48" s="19">
        <v>154512</v>
      </c>
      <c r="E48" s="27">
        <v>7.5953800476004742</v>
      </c>
      <c r="F48" s="27">
        <v>8.0891426691001946</v>
      </c>
      <c r="G48" s="28">
        <v>9.1337610793671065</v>
      </c>
    </row>
    <row r="49" spans="1:7">
      <c r="A49" s="17" t="s">
        <v>229</v>
      </c>
      <c r="B49" s="18">
        <v>130507</v>
      </c>
      <c r="C49" s="18">
        <v>135000</v>
      </c>
      <c r="D49" s="19">
        <v>137525</v>
      </c>
      <c r="E49" s="27">
        <v>7.9909893416329032</v>
      </c>
      <c r="F49" s="27">
        <v>8.2268665084264434</v>
      </c>
      <c r="G49" s="28">
        <v>8.1295982994198592</v>
      </c>
    </row>
    <row r="50" spans="1:7">
      <c r="A50" s="17" t="s">
        <v>230</v>
      </c>
      <c r="B50" s="18">
        <v>25644</v>
      </c>
      <c r="C50" s="18">
        <v>27757</v>
      </c>
      <c r="D50" s="19">
        <v>17516</v>
      </c>
      <c r="E50" s="27">
        <v>1.5701911060466809</v>
      </c>
      <c r="F50" s="27">
        <v>1.6915046938843912</v>
      </c>
      <c r="G50" s="28">
        <v>1.0354338761144393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234</v>
      </c>
      <c r="F51" s="27" t="s">
        <v>234</v>
      </c>
      <c r="G51" s="28" t="s">
        <v>234</v>
      </c>
    </row>
    <row r="52" spans="1:7">
      <c r="A52" s="17" t="s">
        <v>232</v>
      </c>
      <c r="B52" s="18">
        <v>0</v>
      </c>
      <c r="C52" s="18">
        <v>0</v>
      </c>
      <c r="D52" s="19">
        <v>0</v>
      </c>
      <c r="E52" s="27" t="s">
        <v>234</v>
      </c>
      <c r="F52" s="27" t="s">
        <v>234</v>
      </c>
      <c r="G52" s="28" t="s">
        <v>234</v>
      </c>
    </row>
    <row r="53" spans="1:7">
      <c r="A53" s="17" t="s">
        <v>233</v>
      </c>
      <c r="B53" s="18">
        <v>0</v>
      </c>
      <c r="C53" s="18">
        <v>0</v>
      </c>
      <c r="D53" s="19">
        <v>1</v>
      </c>
      <c r="E53" s="27" t="s">
        <v>234</v>
      </c>
      <c r="F53" s="27" t="s">
        <v>234</v>
      </c>
      <c r="G53" s="28">
        <v>5.9113603340627955E-5</v>
      </c>
    </row>
    <row r="54" spans="1:7">
      <c r="A54" s="17" t="s">
        <v>235</v>
      </c>
      <c r="B54" s="18">
        <v>0</v>
      </c>
      <c r="C54" s="18">
        <v>0</v>
      </c>
      <c r="D54" s="19">
        <v>38728</v>
      </c>
      <c r="E54" s="27" t="s">
        <v>234</v>
      </c>
      <c r="F54" s="27" t="s">
        <v>234</v>
      </c>
      <c r="G54" s="28">
        <v>2.2893516301758394</v>
      </c>
    </row>
    <row r="55" spans="1:7">
      <c r="A55" s="17" t="s">
        <v>236</v>
      </c>
      <c r="B55" s="18">
        <v>0</v>
      </c>
      <c r="C55" s="18">
        <v>0</v>
      </c>
      <c r="D55" s="19">
        <v>25650</v>
      </c>
      <c r="E55" s="27" t="s">
        <v>234</v>
      </c>
      <c r="F55" s="27" t="s">
        <v>234</v>
      </c>
      <c r="G55" s="28">
        <v>1.5162639256871069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234</v>
      </c>
      <c r="F56" s="27" t="s">
        <v>234</v>
      </c>
      <c r="G56" s="28" t="s">
        <v>234</v>
      </c>
    </row>
    <row r="57" spans="1:7">
      <c r="A57" s="17" t="s">
        <v>238</v>
      </c>
      <c r="B57" s="18">
        <v>25262</v>
      </c>
      <c r="C57" s="18">
        <v>27754</v>
      </c>
      <c r="D57" s="19">
        <v>206</v>
      </c>
      <c r="E57" s="27">
        <v>1.5468011121880849</v>
      </c>
      <c r="F57" s="27">
        <v>1.6913218746286485</v>
      </c>
      <c r="G57" s="28">
        <v>1.2177402288169359E-2</v>
      </c>
    </row>
    <row r="58" spans="1:7">
      <c r="A58" s="17" t="s">
        <v>239</v>
      </c>
      <c r="B58" s="18">
        <v>0</v>
      </c>
      <c r="C58" s="18">
        <v>0</v>
      </c>
      <c r="D58" s="19">
        <v>0</v>
      </c>
      <c r="E58" s="27" t="s">
        <v>234</v>
      </c>
      <c r="F58" s="27" t="s">
        <v>234</v>
      </c>
      <c r="G58" s="28" t="s">
        <v>234</v>
      </c>
    </row>
    <row r="59" spans="1:7">
      <c r="A59" s="17" t="s">
        <v>240</v>
      </c>
      <c r="B59" s="18">
        <v>9672</v>
      </c>
      <c r="C59" s="18">
        <v>12072</v>
      </c>
      <c r="D59" s="19">
        <v>10450</v>
      </c>
      <c r="E59" s="27">
        <v>0.59221994921554733</v>
      </c>
      <c r="F59" s="27">
        <v>0.73566468510906691</v>
      </c>
      <c r="G59" s="28">
        <v>0.61773715490956205</v>
      </c>
    </row>
    <row r="60" spans="1:7">
      <c r="A60" s="17" t="s">
        <v>241</v>
      </c>
      <c r="B60" s="18">
        <v>17249</v>
      </c>
      <c r="C60" s="18">
        <v>17461</v>
      </c>
      <c r="D60" s="19">
        <v>1095</v>
      </c>
      <c r="E60" s="27">
        <v>1.0561623143113086</v>
      </c>
      <c r="F60" s="27">
        <v>1.0640690081750677</v>
      </c>
      <c r="G60" s="28">
        <v>6.4729395657987604E-2</v>
      </c>
    </row>
    <row r="61" spans="1:7">
      <c r="A61" s="17" t="s">
        <v>242</v>
      </c>
      <c r="B61" s="18">
        <v>17775</v>
      </c>
      <c r="C61" s="18">
        <v>30615</v>
      </c>
      <c r="D61" s="19">
        <v>42866</v>
      </c>
      <c r="E61" s="27">
        <v>1.0883694786296894</v>
      </c>
      <c r="F61" s="27">
        <v>1.8656705048553748</v>
      </c>
      <c r="G61" s="28">
        <v>2.5339637207993579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234</v>
      </c>
      <c r="F62" s="27" t="s">
        <v>234</v>
      </c>
      <c r="G62" s="28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234</v>
      </c>
      <c r="F63" s="27" t="s">
        <v>234</v>
      </c>
      <c r="G63" s="28" t="s">
        <v>234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234</v>
      </c>
      <c r="F64" s="27" t="s">
        <v>234</v>
      </c>
      <c r="G64" s="28" t="s">
        <v>234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234</v>
      </c>
      <c r="F65" s="27" t="s">
        <v>234</v>
      </c>
      <c r="G65" s="28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864</v>
      </c>
      <c r="E66" s="27" t="s">
        <v>234</v>
      </c>
      <c r="F66" s="27" t="s">
        <v>234</v>
      </c>
      <c r="G66" s="28">
        <v>5.1074153286302548E-2</v>
      </c>
    </row>
    <row r="67" spans="1:7">
      <c r="A67" s="17" t="s">
        <v>248</v>
      </c>
      <c r="B67" s="18">
        <v>0</v>
      </c>
      <c r="C67" s="18">
        <v>0</v>
      </c>
      <c r="D67" s="19">
        <v>10</v>
      </c>
      <c r="E67" s="27" t="s">
        <v>234</v>
      </c>
      <c r="F67" s="27" t="s">
        <v>234</v>
      </c>
      <c r="G67" s="28">
        <v>5.9113603340627951E-4</v>
      </c>
    </row>
    <row r="68" spans="1:7" ht="13.5" thickBot="1">
      <c r="A68" s="20" t="s">
        <v>5</v>
      </c>
      <c r="B68" s="21">
        <v>1633177</v>
      </c>
      <c r="C68" s="21">
        <v>1640965</v>
      </c>
      <c r="D68" s="22">
        <v>1691658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26" t="s">
        <v>221</v>
      </c>
      <c r="G70" s="123">
        <v>17</v>
      </c>
    </row>
    <row r="71" spans="1:7" ht="12.75" customHeight="1">
      <c r="A71" s="26" t="s">
        <v>222</v>
      </c>
      <c r="G71" s="122"/>
    </row>
    <row r="72" spans="1:7" ht="12.75" customHeight="1"/>
  </sheetData>
  <mergeCells count="1">
    <mergeCell ref="G70:G71"/>
  </mergeCells>
  <phoneticPr fontId="0" type="noConversion"/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182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1523353</v>
      </c>
      <c r="C7" s="18">
        <v>1579439</v>
      </c>
      <c r="D7" s="19">
        <v>1694810</v>
      </c>
      <c r="E7" s="27">
        <v>27.758340104276474</v>
      </c>
      <c r="F7" s="27">
        <v>26.13606070088386</v>
      </c>
      <c r="G7" s="28">
        <v>24.946300564055665</v>
      </c>
    </row>
    <row r="8" spans="1:7">
      <c r="A8" s="17" t="s">
        <v>223</v>
      </c>
      <c r="B8" s="18">
        <v>46622</v>
      </c>
      <c r="C8" s="18">
        <v>50822</v>
      </c>
      <c r="D8" s="19">
        <v>61352</v>
      </c>
      <c r="E8" s="27">
        <v>0.84954001622839725</v>
      </c>
      <c r="F8" s="27">
        <v>0.84098650023224675</v>
      </c>
      <c r="G8" s="28">
        <v>0.90305428467258464</v>
      </c>
    </row>
    <row r="9" spans="1:7">
      <c r="A9" s="17" t="s">
        <v>137</v>
      </c>
      <c r="B9" s="18">
        <v>1145317</v>
      </c>
      <c r="C9" s="18">
        <v>1244410</v>
      </c>
      <c r="D9" s="19">
        <v>1437638</v>
      </c>
      <c r="E9" s="27">
        <v>20.869817312999427</v>
      </c>
      <c r="F9" s="27">
        <v>20.592105992562477</v>
      </c>
      <c r="G9" s="28">
        <v>21.160926387210282</v>
      </c>
    </row>
    <row r="10" spans="1:7">
      <c r="A10" s="17" t="s">
        <v>166</v>
      </c>
      <c r="B10" s="18">
        <v>1069685</v>
      </c>
      <c r="C10" s="18">
        <v>1097576</v>
      </c>
      <c r="D10" s="19">
        <v>999116</v>
      </c>
      <c r="E10" s="27">
        <v>19.491660852371695</v>
      </c>
      <c r="F10" s="27">
        <v>18.162343059677077</v>
      </c>
      <c r="G10" s="28">
        <v>14.706219596507598</v>
      </c>
    </row>
    <row r="11" spans="1:7">
      <c r="A11" s="17" t="s">
        <v>224</v>
      </c>
      <c r="B11" s="18">
        <v>441091</v>
      </c>
      <c r="C11" s="18">
        <v>485673</v>
      </c>
      <c r="D11" s="19">
        <v>535689</v>
      </c>
      <c r="E11" s="27">
        <v>8.0375027947792876</v>
      </c>
      <c r="F11" s="27">
        <v>8.0367643250422258</v>
      </c>
      <c r="G11" s="28">
        <v>7.8849303478610677</v>
      </c>
    </row>
    <row r="12" spans="1:7">
      <c r="A12" s="17" t="s">
        <v>225</v>
      </c>
      <c r="B12" s="18">
        <v>32498</v>
      </c>
      <c r="C12" s="18">
        <v>35470</v>
      </c>
      <c r="D12" s="19">
        <v>44594</v>
      </c>
      <c r="E12" s="27">
        <v>0.59217432644224732</v>
      </c>
      <c r="F12" s="27">
        <v>0.58694642405331932</v>
      </c>
      <c r="G12" s="28">
        <v>0.6563894049206096</v>
      </c>
    </row>
    <row r="13" spans="1:7">
      <c r="A13" s="17" t="s">
        <v>226</v>
      </c>
      <c r="B13" s="18">
        <v>108528</v>
      </c>
      <c r="C13" s="18">
        <v>271600</v>
      </c>
      <c r="D13" s="19">
        <v>313168</v>
      </c>
      <c r="E13" s="27">
        <v>1.9775830912709773</v>
      </c>
      <c r="F13" s="27">
        <v>4.4943515301066119</v>
      </c>
      <c r="G13" s="28">
        <v>4.6095922581553008</v>
      </c>
    </row>
    <row r="14" spans="1:7">
      <c r="A14" s="17" t="s">
        <v>227</v>
      </c>
      <c r="B14" s="18">
        <v>419694</v>
      </c>
      <c r="C14" s="18">
        <v>469550</v>
      </c>
      <c r="D14" s="19">
        <v>469872</v>
      </c>
      <c r="E14" s="27">
        <v>7.6476094455613435</v>
      </c>
      <c r="F14" s="27">
        <v>7.7699659829217955</v>
      </c>
      <c r="G14" s="28">
        <v>6.9161546950005981</v>
      </c>
    </row>
    <row r="15" spans="1:7">
      <c r="A15" s="17" t="s">
        <v>228</v>
      </c>
      <c r="B15" s="18">
        <v>59671</v>
      </c>
      <c r="C15" s="18">
        <v>61771</v>
      </c>
      <c r="D15" s="19">
        <v>61049</v>
      </c>
      <c r="E15" s="27">
        <v>1.0873171959239134</v>
      </c>
      <c r="F15" s="27">
        <v>1.0221671147504252</v>
      </c>
      <c r="G15" s="28">
        <v>0.89859435755927475</v>
      </c>
    </row>
    <row r="16" spans="1:7">
      <c r="A16" s="17" t="s">
        <v>229</v>
      </c>
      <c r="B16" s="18">
        <v>238959</v>
      </c>
      <c r="C16" s="18">
        <v>273062</v>
      </c>
      <c r="D16" s="19">
        <v>323198</v>
      </c>
      <c r="E16" s="27">
        <v>4.3542797979048862</v>
      </c>
      <c r="F16" s="27">
        <v>4.5185442471059334</v>
      </c>
      <c r="G16" s="28">
        <v>4.7572261490678383</v>
      </c>
    </row>
    <row r="17" spans="1:7">
      <c r="A17" s="17" t="s">
        <v>230</v>
      </c>
      <c r="B17" s="18">
        <v>130103</v>
      </c>
      <c r="C17" s="18">
        <v>141441</v>
      </c>
      <c r="D17" s="19">
        <v>164258</v>
      </c>
      <c r="E17" s="27">
        <v>2.3707199333225337</v>
      </c>
      <c r="F17" s="27">
        <v>2.3405212620390623</v>
      </c>
      <c r="G17" s="28">
        <v>2.4177515108187086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31334</v>
      </c>
      <c r="C19" s="18">
        <v>31185</v>
      </c>
      <c r="D19" s="19">
        <v>25165</v>
      </c>
      <c r="E19" s="27">
        <v>0.57096406993480764</v>
      </c>
      <c r="F19" s="27">
        <v>0.51603958934600402</v>
      </c>
      <c r="G19" s="28">
        <v>0.37040945810708037</v>
      </c>
    </row>
    <row r="20" spans="1:7">
      <c r="A20" s="17" t="s">
        <v>233</v>
      </c>
      <c r="B20" s="18">
        <v>0</v>
      </c>
      <c r="C20" s="18">
        <v>0</v>
      </c>
      <c r="D20" s="19">
        <v>289598</v>
      </c>
      <c r="E20" s="27" t="s">
        <v>234</v>
      </c>
      <c r="F20" s="27" t="s">
        <v>234</v>
      </c>
      <c r="G20" s="28">
        <v>4.2626599741265352</v>
      </c>
    </row>
    <row r="21" spans="1:7">
      <c r="A21" s="17" t="s">
        <v>235</v>
      </c>
      <c r="B21" s="18">
        <v>0</v>
      </c>
      <c r="C21" s="18">
        <v>0</v>
      </c>
      <c r="D21" s="19">
        <v>7150</v>
      </c>
      <c r="E21" s="27" t="s">
        <v>234</v>
      </c>
      <c r="F21" s="27" t="s">
        <v>234</v>
      </c>
      <c r="G21" s="28">
        <v>0.10524250448899759</v>
      </c>
    </row>
    <row r="22" spans="1:7">
      <c r="A22" s="17" t="s">
        <v>236</v>
      </c>
      <c r="B22" s="18">
        <v>0</v>
      </c>
      <c r="C22" s="18">
        <v>0</v>
      </c>
      <c r="D22" s="19">
        <v>3444</v>
      </c>
      <c r="E22" s="27" t="s">
        <v>234</v>
      </c>
      <c r="F22" s="27" t="s">
        <v>234</v>
      </c>
      <c r="G22" s="28">
        <v>5.0693032931483598E-2</v>
      </c>
    </row>
    <row r="23" spans="1:7">
      <c r="A23" s="17" t="s">
        <v>237</v>
      </c>
      <c r="B23" s="18">
        <v>61536</v>
      </c>
      <c r="C23" s="18">
        <v>83862</v>
      </c>
      <c r="D23" s="19">
        <v>85727</v>
      </c>
      <c r="E23" s="27">
        <v>1.1213009831974317</v>
      </c>
      <c r="F23" s="27">
        <v>1.3877220471936695</v>
      </c>
      <c r="G23" s="28">
        <v>1.2618355499759857</v>
      </c>
    </row>
    <row r="24" spans="1:7">
      <c r="A24" s="17" t="s">
        <v>238</v>
      </c>
      <c r="B24" s="18">
        <v>46342</v>
      </c>
      <c r="C24" s="18">
        <v>59054</v>
      </c>
      <c r="D24" s="19">
        <v>28574</v>
      </c>
      <c r="E24" s="27">
        <v>0.84443789266990665</v>
      </c>
      <c r="F24" s="27">
        <v>0.97720705176331313</v>
      </c>
      <c r="G24" s="28">
        <v>0.42058731793966675</v>
      </c>
    </row>
    <row r="25" spans="1:7">
      <c r="A25" s="17" t="s">
        <v>239</v>
      </c>
      <c r="B25" s="18">
        <v>7760</v>
      </c>
      <c r="C25" s="18">
        <v>7760</v>
      </c>
      <c r="D25" s="19">
        <v>8885</v>
      </c>
      <c r="E25" s="27">
        <v>0.14140171004959812</v>
      </c>
      <c r="F25" s="27">
        <v>0.12841004371733178</v>
      </c>
      <c r="G25" s="28">
        <v>0.13078037096290121</v>
      </c>
    </row>
    <row r="26" spans="1:7">
      <c r="A26" s="17" t="s">
        <v>240</v>
      </c>
      <c r="B26" s="18">
        <v>96491</v>
      </c>
      <c r="C26" s="18">
        <v>117218</v>
      </c>
      <c r="D26" s="19">
        <v>136552</v>
      </c>
      <c r="E26" s="27">
        <v>1.7582464438654344</v>
      </c>
      <c r="F26" s="27">
        <v>1.9396866629456437</v>
      </c>
      <c r="G26" s="28">
        <v>2.009940485731692</v>
      </c>
    </row>
    <row r="27" spans="1:7">
      <c r="A27" s="17" t="s">
        <v>241</v>
      </c>
      <c r="B27" s="18">
        <v>22600</v>
      </c>
      <c r="C27" s="18">
        <v>24373</v>
      </c>
      <c r="D27" s="19">
        <v>32256</v>
      </c>
      <c r="E27" s="27">
        <v>0.41181425864960275</v>
      </c>
      <c r="F27" s="27">
        <v>0.40331675200032568</v>
      </c>
      <c r="G27" s="28">
        <v>0.47478352794365125</v>
      </c>
    </row>
    <row r="28" spans="1:7">
      <c r="A28" s="17" t="s">
        <v>242</v>
      </c>
      <c r="B28" s="18">
        <v>6327</v>
      </c>
      <c r="C28" s="18">
        <v>8875</v>
      </c>
      <c r="D28" s="19">
        <v>24542</v>
      </c>
      <c r="E28" s="27">
        <v>0.11528977055203701</v>
      </c>
      <c r="F28" s="27">
        <v>0.14686071365867517</v>
      </c>
      <c r="G28" s="28">
        <v>0.36123937694671032</v>
      </c>
    </row>
    <row r="29" spans="1:7">
      <c r="A29" s="17" t="s">
        <v>243</v>
      </c>
      <c r="B29" s="18">
        <v>0</v>
      </c>
      <c r="C29" s="18">
        <v>0</v>
      </c>
      <c r="D29" s="19">
        <v>3350</v>
      </c>
      <c r="E29" s="27" t="s">
        <v>234</v>
      </c>
      <c r="F29" s="27" t="s">
        <v>234</v>
      </c>
      <c r="G29" s="28">
        <v>4.9309425180159711E-2</v>
      </c>
    </row>
    <row r="30" spans="1:7">
      <c r="A30" s="17" t="s">
        <v>244</v>
      </c>
      <c r="B30" s="18">
        <v>0</v>
      </c>
      <c r="C30" s="18">
        <v>0</v>
      </c>
      <c r="D30" s="19">
        <v>283</v>
      </c>
      <c r="E30" s="27" t="s">
        <v>234</v>
      </c>
      <c r="F30" s="27" t="s">
        <v>234</v>
      </c>
      <c r="G30" s="28">
        <v>4.1655424853687161E-3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27" t="s">
        <v>234</v>
      </c>
      <c r="F32" s="27" t="s">
        <v>234</v>
      </c>
      <c r="G32" s="28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43563</v>
      </c>
      <c r="E33" s="27" t="s">
        <v>234</v>
      </c>
      <c r="F33" s="27" t="s">
        <v>234</v>
      </c>
      <c r="G33" s="28">
        <v>0.64121387735023805</v>
      </c>
    </row>
    <row r="34" spans="1:7">
      <c r="A34" s="17" t="s">
        <v>248</v>
      </c>
      <c r="B34" s="18">
        <v>0</v>
      </c>
      <c r="C34" s="18">
        <v>0</v>
      </c>
      <c r="D34" s="19">
        <v>350</v>
      </c>
      <c r="E34" s="27" t="s">
        <v>234</v>
      </c>
      <c r="F34" s="27" t="s">
        <v>234</v>
      </c>
      <c r="G34" s="28">
        <v>5.1517309889719106E-3</v>
      </c>
    </row>
    <row r="35" spans="1:7" ht="13.5" thickBot="1">
      <c r="A35" s="20" t="s">
        <v>5</v>
      </c>
      <c r="B35" s="21">
        <v>5487911</v>
      </c>
      <c r="C35" s="21">
        <v>6043141</v>
      </c>
      <c r="D35" s="22">
        <v>6793833</v>
      </c>
      <c r="E35" s="23">
        <v>100</v>
      </c>
      <c r="F35" s="23">
        <v>100</v>
      </c>
      <c r="G35" s="54">
        <v>100</v>
      </c>
    </row>
    <row r="61" spans="1:7">
      <c r="A61" s="47"/>
      <c r="B61" s="57"/>
      <c r="C61" s="57"/>
      <c r="D61" s="57"/>
      <c r="E61" s="58"/>
      <c r="F61" s="60"/>
      <c r="G61" s="59"/>
    </row>
    <row r="62" spans="1:7">
      <c r="A62" s="47"/>
      <c r="B62" s="57"/>
      <c r="C62" s="57"/>
      <c r="D62" s="57"/>
      <c r="E62" s="58"/>
      <c r="F62" s="60"/>
      <c r="G62" s="59"/>
    </row>
    <row r="63" spans="1:7">
      <c r="A63" s="47"/>
      <c r="B63" s="57"/>
      <c r="C63" s="57"/>
      <c r="D63" s="57"/>
      <c r="E63" s="58"/>
      <c r="F63" s="60"/>
      <c r="G63" s="59"/>
    </row>
    <row r="64" spans="1:7">
      <c r="A64" s="47"/>
      <c r="B64" s="57"/>
      <c r="C64" s="57"/>
      <c r="D64" s="57"/>
      <c r="E64" s="58"/>
      <c r="F64" s="60"/>
      <c r="G64" s="59"/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130">
        <v>18</v>
      </c>
      <c r="G66" s="25" t="s">
        <v>221</v>
      </c>
    </row>
    <row r="67" spans="1:7" ht="12.75" customHeight="1">
      <c r="A67" s="125"/>
      <c r="G67" s="25" t="s">
        <v>222</v>
      </c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1">
    <mergeCell ref="A66:A67"/>
  </mergeCells>
  <phoneticPr fontId="0" type="noConversion"/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76"/>
      <c r="B3" s="3"/>
      <c r="C3" s="3"/>
      <c r="D3" s="3"/>
      <c r="E3" s="3"/>
      <c r="F3" s="3"/>
    </row>
    <row r="4" spans="1:7" ht="16.5" thickBot="1">
      <c r="A4" s="5" t="s">
        <v>183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439668</v>
      </c>
      <c r="C7" s="18">
        <v>485494</v>
      </c>
      <c r="D7" s="19">
        <v>525339</v>
      </c>
      <c r="E7" s="27">
        <v>35.401111629109124</v>
      </c>
      <c r="F7" s="27">
        <v>36.477362717946484</v>
      </c>
      <c r="G7" s="28">
        <v>33.600342310454863</v>
      </c>
    </row>
    <row r="8" spans="1:7">
      <c r="A8" s="17" t="s">
        <v>223</v>
      </c>
      <c r="B8" s="18">
        <v>0</v>
      </c>
      <c r="C8" s="18">
        <v>0</v>
      </c>
      <c r="D8" s="19">
        <v>0</v>
      </c>
      <c r="E8" s="27" t="s">
        <v>234</v>
      </c>
      <c r="F8" s="27" t="s">
        <v>234</v>
      </c>
      <c r="G8" s="28" t="s">
        <v>234</v>
      </c>
    </row>
    <row r="9" spans="1:7">
      <c r="A9" s="17" t="s">
        <v>137</v>
      </c>
      <c r="B9" s="18">
        <v>327137</v>
      </c>
      <c r="C9" s="18">
        <v>343883</v>
      </c>
      <c r="D9" s="19">
        <v>369926</v>
      </c>
      <c r="E9" s="27">
        <v>26.340360124029658</v>
      </c>
      <c r="F9" s="27">
        <v>25.837487020510224</v>
      </c>
      <c r="G9" s="28">
        <v>23.660227452249547</v>
      </c>
    </row>
    <row r="10" spans="1:7">
      <c r="A10" s="17" t="s">
        <v>166</v>
      </c>
      <c r="B10" s="18">
        <v>257513</v>
      </c>
      <c r="C10" s="18">
        <v>272585</v>
      </c>
      <c r="D10" s="19">
        <v>280054</v>
      </c>
      <c r="E10" s="27">
        <v>20.734386989607565</v>
      </c>
      <c r="F10" s="27">
        <v>20.480545416568365</v>
      </c>
      <c r="G10" s="28">
        <v>17.912072519672297</v>
      </c>
    </row>
    <row r="11" spans="1:7">
      <c r="A11" s="17" t="s">
        <v>224</v>
      </c>
      <c r="B11" s="18">
        <v>19524</v>
      </c>
      <c r="C11" s="18">
        <v>25511</v>
      </c>
      <c r="D11" s="19">
        <v>29820</v>
      </c>
      <c r="E11" s="27">
        <v>1.5720300395906153</v>
      </c>
      <c r="F11" s="27">
        <v>1.9167569533249282</v>
      </c>
      <c r="G11" s="28">
        <v>1.9072678931085716</v>
      </c>
    </row>
    <row r="12" spans="1:7">
      <c r="A12" s="17" t="s">
        <v>225</v>
      </c>
      <c r="B12" s="18">
        <v>0</v>
      </c>
      <c r="C12" s="18">
        <v>0</v>
      </c>
      <c r="D12" s="19">
        <v>0</v>
      </c>
      <c r="E12" s="27" t="s">
        <v>234</v>
      </c>
      <c r="F12" s="27" t="s">
        <v>234</v>
      </c>
      <c r="G12" s="28" t="s">
        <v>234</v>
      </c>
    </row>
    <row r="13" spans="1:7">
      <c r="A13" s="17" t="s">
        <v>226</v>
      </c>
      <c r="B13" s="18">
        <v>38082</v>
      </c>
      <c r="C13" s="18">
        <v>36942</v>
      </c>
      <c r="D13" s="19">
        <v>38597</v>
      </c>
      <c r="E13" s="27">
        <v>3.0662798590293896</v>
      </c>
      <c r="F13" s="27">
        <v>2.7756197471572852</v>
      </c>
      <c r="G13" s="28">
        <v>2.4686391304598101</v>
      </c>
    </row>
    <row r="14" spans="1:7">
      <c r="A14" s="17" t="s">
        <v>227</v>
      </c>
      <c r="B14" s="18">
        <v>35207</v>
      </c>
      <c r="C14" s="18">
        <v>37171</v>
      </c>
      <c r="D14" s="19">
        <v>43090</v>
      </c>
      <c r="E14" s="27">
        <v>2.8347911085774835</v>
      </c>
      <c r="F14" s="27">
        <v>2.7928255541547142</v>
      </c>
      <c r="G14" s="28">
        <v>2.7560085014771412</v>
      </c>
    </row>
    <row r="15" spans="1:7">
      <c r="A15" s="17" t="s">
        <v>228</v>
      </c>
      <c r="B15" s="18">
        <v>46174</v>
      </c>
      <c r="C15" s="18">
        <v>44650</v>
      </c>
      <c r="D15" s="19">
        <v>41824</v>
      </c>
      <c r="E15" s="27">
        <v>3.7178301089969814</v>
      </c>
      <c r="F15" s="27">
        <v>3.3547566918567697</v>
      </c>
      <c r="G15" s="28">
        <v>2.6750359611459724</v>
      </c>
    </row>
    <row r="16" spans="1:7">
      <c r="A16" s="17" t="s">
        <v>229</v>
      </c>
      <c r="B16" s="18">
        <v>2231</v>
      </c>
      <c r="C16" s="18">
        <v>2942</v>
      </c>
      <c r="D16" s="19">
        <v>3243</v>
      </c>
      <c r="E16" s="27">
        <v>0.17963527035067928</v>
      </c>
      <c r="F16" s="27">
        <v>0.22104578247351883</v>
      </c>
      <c r="G16" s="28">
        <v>0.20742018032699858</v>
      </c>
    </row>
    <row r="17" spans="1:7">
      <c r="A17" s="17" t="s">
        <v>230</v>
      </c>
      <c r="B17" s="18">
        <v>6198</v>
      </c>
      <c r="C17" s="18">
        <v>7336</v>
      </c>
      <c r="D17" s="19">
        <v>7672</v>
      </c>
      <c r="E17" s="27">
        <v>0.4990494870611879</v>
      </c>
      <c r="F17" s="27">
        <v>0.55118690014470906</v>
      </c>
      <c r="G17" s="28">
        <v>0.49069615278098461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27" t="s">
        <v>234</v>
      </c>
      <c r="F18" s="27" t="s">
        <v>234</v>
      </c>
      <c r="G18" s="28" t="s">
        <v>234</v>
      </c>
    </row>
    <row r="19" spans="1:7">
      <c r="A19" s="17" t="s">
        <v>232</v>
      </c>
      <c r="B19" s="18">
        <v>19077</v>
      </c>
      <c r="C19" s="18">
        <v>15136</v>
      </c>
      <c r="D19" s="19">
        <v>6542</v>
      </c>
      <c r="E19" s="27">
        <v>1.536038571259484</v>
      </c>
      <c r="F19" s="27">
        <v>1.1372362214545144</v>
      </c>
      <c r="G19" s="28">
        <v>0.41842208439692408</v>
      </c>
    </row>
    <row r="20" spans="1:7">
      <c r="A20" s="17" t="s">
        <v>233</v>
      </c>
      <c r="B20" s="18">
        <v>0</v>
      </c>
      <c r="C20" s="18">
        <v>0</v>
      </c>
      <c r="D20" s="19">
        <v>156444</v>
      </c>
      <c r="E20" s="27" t="s">
        <v>234</v>
      </c>
      <c r="F20" s="27" t="s">
        <v>234</v>
      </c>
      <c r="G20" s="28">
        <v>10.0060569506867</v>
      </c>
    </row>
    <row r="21" spans="1:7">
      <c r="A21" s="17" t="s">
        <v>235</v>
      </c>
      <c r="B21" s="18">
        <v>0</v>
      </c>
      <c r="C21" s="18">
        <v>0</v>
      </c>
      <c r="D21" s="19">
        <v>4650</v>
      </c>
      <c r="E21" s="27" t="s">
        <v>234</v>
      </c>
      <c r="F21" s="27" t="s">
        <v>234</v>
      </c>
      <c r="G21" s="28">
        <v>0.29741098936803684</v>
      </c>
    </row>
    <row r="22" spans="1:7">
      <c r="A22" s="17" t="s">
        <v>236</v>
      </c>
      <c r="B22" s="18">
        <v>0</v>
      </c>
      <c r="C22" s="18">
        <v>0</v>
      </c>
      <c r="D22" s="19">
        <v>2572</v>
      </c>
      <c r="E22" s="27" t="s">
        <v>234</v>
      </c>
      <c r="F22" s="27" t="s">
        <v>234</v>
      </c>
      <c r="G22" s="28">
        <v>0.1645034547644281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27" t="s">
        <v>234</v>
      </c>
      <c r="F23" s="27" t="s">
        <v>234</v>
      </c>
      <c r="G23" s="28" t="s">
        <v>234</v>
      </c>
    </row>
    <row r="24" spans="1:7">
      <c r="A24" s="17" t="s">
        <v>238</v>
      </c>
      <c r="B24" s="18">
        <v>33261</v>
      </c>
      <c r="C24" s="18">
        <v>36556</v>
      </c>
      <c r="D24" s="19">
        <v>18107</v>
      </c>
      <c r="E24" s="27">
        <v>2.6781034187063844</v>
      </c>
      <c r="F24" s="27">
        <v>2.7466178192052872</v>
      </c>
      <c r="G24" s="28">
        <v>1.1581119966638802</v>
      </c>
    </row>
    <row r="25" spans="1:7">
      <c r="A25" s="17" t="s">
        <v>239</v>
      </c>
      <c r="B25" s="18">
        <v>7760</v>
      </c>
      <c r="C25" s="18">
        <v>7760</v>
      </c>
      <c r="D25" s="19">
        <v>0</v>
      </c>
      <c r="E25" s="27">
        <v>0.62481833165453671</v>
      </c>
      <c r="F25" s="27">
        <v>0.58304394017488315</v>
      </c>
      <c r="G25" s="28" t="s">
        <v>234</v>
      </c>
    </row>
    <row r="26" spans="1:7">
      <c r="A26" s="17" t="s">
        <v>240</v>
      </c>
      <c r="B26" s="18">
        <v>7073</v>
      </c>
      <c r="C26" s="18">
        <v>9082</v>
      </c>
      <c r="D26" s="19">
        <v>10710</v>
      </c>
      <c r="E26" s="27">
        <v>0.56950258502481155</v>
      </c>
      <c r="F26" s="27">
        <v>0.68237178668405785</v>
      </c>
      <c r="G26" s="28">
        <v>0.68500466583476871</v>
      </c>
    </row>
    <row r="27" spans="1:7">
      <c r="A27" s="17" t="s">
        <v>241</v>
      </c>
      <c r="B27" s="18">
        <v>733</v>
      </c>
      <c r="C27" s="18">
        <v>956</v>
      </c>
      <c r="D27" s="19">
        <v>1031</v>
      </c>
      <c r="E27" s="27">
        <v>5.9019566636955588E-2</v>
      </c>
      <c r="F27" s="27">
        <v>7.1828609124637663E-2</v>
      </c>
      <c r="G27" s="28">
        <v>6.594209248138623E-2</v>
      </c>
    </row>
    <row r="28" spans="1:7">
      <c r="A28" s="17" t="s">
        <v>242</v>
      </c>
      <c r="B28" s="18">
        <v>2323</v>
      </c>
      <c r="C28" s="18">
        <v>4942</v>
      </c>
      <c r="D28" s="19">
        <v>13733</v>
      </c>
      <c r="E28" s="27">
        <v>0.18704291036514029</v>
      </c>
      <c r="F28" s="27">
        <v>0.37131483921962272</v>
      </c>
      <c r="G28" s="28">
        <v>0.8783537886002688</v>
      </c>
    </row>
    <row r="29" spans="1:7">
      <c r="A29" s="17" t="s">
        <v>243</v>
      </c>
      <c r="B29" s="18">
        <v>0</v>
      </c>
      <c r="C29" s="18">
        <v>0</v>
      </c>
      <c r="D29" s="19">
        <v>1974</v>
      </c>
      <c r="E29" s="27" t="s">
        <v>234</v>
      </c>
      <c r="F29" s="27" t="s">
        <v>234</v>
      </c>
      <c r="G29" s="28">
        <v>0.12625576193817306</v>
      </c>
    </row>
    <row r="30" spans="1:7">
      <c r="A30" s="17" t="s">
        <v>244</v>
      </c>
      <c r="B30" s="18">
        <v>0</v>
      </c>
      <c r="C30" s="18">
        <v>0</v>
      </c>
      <c r="D30" s="19">
        <v>0</v>
      </c>
      <c r="E30" s="27" t="s">
        <v>234</v>
      </c>
      <c r="F30" s="27" t="s">
        <v>234</v>
      </c>
      <c r="G30" s="28" t="s">
        <v>234</v>
      </c>
    </row>
    <row r="31" spans="1:7">
      <c r="A31" s="17" t="s">
        <v>245</v>
      </c>
      <c r="B31" s="18">
        <v>0</v>
      </c>
      <c r="C31" s="18">
        <v>0</v>
      </c>
      <c r="D31" s="19">
        <v>0</v>
      </c>
      <c r="E31" s="27" t="s">
        <v>234</v>
      </c>
      <c r="F31" s="27" t="s">
        <v>234</v>
      </c>
      <c r="G31" s="28" t="s">
        <v>234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27" t="s">
        <v>234</v>
      </c>
      <c r="F32" s="27" t="s">
        <v>234</v>
      </c>
      <c r="G32" s="28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7815</v>
      </c>
      <c r="E33" s="27" t="s">
        <v>234</v>
      </c>
      <c r="F33" s="27" t="s">
        <v>234</v>
      </c>
      <c r="G33" s="28">
        <v>0.49984234019595869</v>
      </c>
    </row>
    <row r="34" spans="1:7">
      <c r="A34" s="17" t="s">
        <v>248</v>
      </c>
      <c r="B34" s="18">
        <v>0</v>
      </c>
      <c r="C34" s="18">
        <v>0</v>
      </c>
      <c r="D34" s="19">
        <v>350</v>
      </c>
      <c r="E34" s="27" t="s">
        <v>234</v>
      </c>
      <c r="F34" s="27" t="s">
        <v>234</v>
      </c>
      <c r="G34" s="28">
        <v>2.2385773393293094E-2</v>
      </c>
    </row>
    <row r="35" spans="1:7" ht="13.5" thickBot="1">
      <c r="A35" s="20" t="s">
        <v>5</v>
      </c>
      <c r="B35" s="21">
        <v>1241961</v>
      </c>
      <c r="C35" s="21">
        <v>1330946</v>
      </c>
      <c r="D35" s="22">
        <v>1563493</v>
      </c>
      <c r="E35" s="23">
        <v>100</v>
      </c>
      <c r="F35" s="23">
        <v>100</v>
      </c>
      <c r="G35" s="54">
        <v>100</v>
      </c>
    </row>
    <row r="37" spans="1:7" ht="16.5" thickBot="1">
      <c r="A37" s="5" t="s">
        <v>184</v>
      </c>
      <c r="B37" s="5"/>
      <c r="C37" s="6"/>
      <c r="D37" s="6"/>
      <c r="E37" s="6"/>
      <c r="F37" s="6"/>
    </row>
    <row r="38" spans="1:7">
      <c r="A38" s="7"/>
      <c r="B38" s="117"/>
      <c r="C38" s="45" t="s">
        <v>37</v>
      </c>
      <c r="D38" s="118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45833</v>
      </c>
      <c r="C40" s="18">
        <v>58955</v>
      </c>
      <c r="D40" s="19">
        <v>73775</v>
      </c>
      <c r="E40" s="27">
        <v>41.311088277179891</v>
      </c>
      <c r="F40" s="27">
        <v>46.063991874047737</v>
      </c>
      <c r="G40" s="28">
        <v>50.028141889371859</v>
      </c>
    </row>
    <row r="41" spans="1:7">
      <c r="A41" s="17" t="s">
        <v>223</v>
      </c>
      <c r="B41" s="18">
        <v>0</v>
      </c>
      <c r="C41" s="18">
        <v>0</v>
      </c>
      <c r="D41" s="19">
        <v>0</v>
      </c>
      <c r="E41" s="27" t="s">
        <v>234</v>
      </c>
      <c r="F41" s="27" t="s">
        <v>234</v>
      </c>
      <c r="G41" s="28" t="s">
        <v>234</v>
      </c>
    </row>
    <row r="42" spans="1:7">
      <c r="A42" s="17" t="s">
        <v>137</v>
      </c>
      <c r="B42" s="18">
        <v>38794</v>
      </c>
      <c r="C42" s="18">
        <v>37678</v>
      </c>
      <c r="D42" s="19">
        <v>37087</v>
      </c>
      <c r="E42" s="27">
        <v>34.966560308618604</v>
      </c>
      <c r="F42" s="27">
        <v>29.439387428214243</v>
      </c>
      <c r="G42" s="28">
        <v>25.149355449015712</v>
      </c>
    </row>
    <row r="43" spans="1:7">
      <c r="A43" s="17" t="s">
        <v>166</v>
      </c>
      <c r="B43" s="18">
        <v>10237</v>
      </c>
      <c r="C43" s="18">
        <v>11487</v>
      </c>
      <c r="D43" s="19">
        <v>12185</v>
      </c>
      <c r="E43" s="27">
        <v>9.2270113388495307</v>
      </c>
      <c r="F43" s="27">
        <v>8.9752705395163499</v>
      </c>
      <c r="G43" s="28">
        <v>8.2628655902676531</v>
      </c>
    </row>
    <row r="44" spans="1:7">
      <c r="A44" s="17" t="s">
        <v>224</v>
      </c>
      <c r="B44" s="18">
        <v>3123</v>
      </c>
      <c r="C44" s="18">
        <v>3813</v>
      </c>
      <c r="D44" s="19">
        <v>4541</v>
      </c>
      <c r="E44" s="27">
        <v>2.8148829160131954</v>
      </c>
      <c r="F44" s="27">
        <v>2.9792553814900185</v>
      </c>
      <c r="G44" s="28">
        <v>3.079333003315996</v>
      </c>
    </row>
    <row r="45" spans="1:7">
      <c r="A45" s="17" t="s">
        <v>225</v>
      </c>
      <c r="B45" s="18">
        <v>0</v>
      </c>
      <c r="C45" s="18">
        <v>0</v>
      </c>
      <c r="D45" s="19">
        <v>0</v>
      </c>
      <c r="E45" s="27" t="s">
        <v>234</v>
      </c>
      <c r="F45" s="27" t="s">
        <v>234</v>
      </c>
      <c r="G45" s="28" t="s">
        <v>234</v>
      </c>
    </row>
    <row r="46" spans="1:7">
      <c r="A46" s="17" t="s">
        <v>226</v>
      </c>
      <c r="B46" s="18">
        <v>1214</v>
      </c>
      <c r="C46" s="18">
        <v>1347</v>
      </c>
      <c r="D46" s="19">
        <v>1745</v>
      </c>
      <c r="E46" s="27">
        <v>1.0942260198655203</v>
      </c>
      <c r="F46" s="27">
        <v>1.052467085986639</v>
      </c>
      <c r="G46" s="28">
        <v>1.1833155892504763</v>
      </c>
    </row>
    <row r="47" spans="1:7">
      <c r="A47" s="17" t="s">
        <v>227</v>
      </c>
      <c r="B47" s="18">
        <v>1191</v>
      </c>
      <c r="C47" s="18">
        <v>1795</v>
      </c>
      <c r="D47" s="19">
        <v>1660</v>
      </c>
      <c r="E47" s="27">
        <v>1.0734952138878373</v>
      </c>
      <c r="F47" s="27">
        <v>1.402508106418721</v>
      </c>
      <c r="G47" s="28">
        <v>1.1256755748743787</v>
      </c>
    </row>
    <row r="48" spans="1:7">
      <c r="A48" s="17" t="s">
        <v>228</v>
      </c>
      <c r="B48" s="18">
        <v>3316</v>
      </c>
      <c r="C48" s="18">
        <v>3256</v>
      </c>
      <c r="D48" s="19">
        <v>3341</v>
      </c>
      <c r="E48" s="27">
        <v>2.9888414183476648</v>
      </c>
      <c r="F48" s="27">
        <v>2.5440481306403093</v>
      </c>
      <c r="G48" s="28">
        <v>2.2655916238887346</v>
      </c>
    </row>
    <row r="49" spans="1:7">
      <c r="A49" s="17" t="s">
        <v>229</v>
      </c>
      <c r="B49" s="18">
        <v>970</v>
      </c>
      <c r="C49" s="18">
        <v>1006</v>
      </c>
      <c r="D49" s="19">
        <v>987</v>
      </c>
      <c r="E49" s="27">
        <v>0.87429920862401533</v>
      </c>
      <c r="F49" s="27">
        <v>0.7860296128452553</v>
      </c>
      <c r="G49" s="28">
        <v>0.66930228457892271</v>
      </c>
    </row>
    <row r="50" spans="1:7">
      <c r="A50" s="17" t="s">
        <v>230</v>
      </c>
      <c r="B50" s="18">
        <v>1971</v>
      </c>
      <c r="C50" s="18">
        <v>2088</v>
      </c>
      <c r="D50" s="19">
        <v>2160</v>
      </c>
      <c r="E50" s="27">
        <v>1.7765399383483857</v>
      </c>
      <c r="F50" s="27">
        <v>1.6314411845138101</v>
      </c>
      <c r="G50" s="28">
        <v>1.4647344829690709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234</v>
      </c>
      <c r="F51" s="27" t="s">
        <v>234</v>
      </c>
      <c r="G51" s="28" t="s">
        <v>234</v>
      </c>
    </row>
    <row r="52" spans="1:7">
      <c r="A52" s="17" t="s">
        <v>232</v>
      </c>
      <c r="B52" s="18">
        <v>781</v>
      </c>
      <c r="C52" s="18">
        <v>841</v>
      </c>
      <c r="D52" s="19">
        <v>592</v>
      </c>
      <c r="E52" s="27">
        <v>0.70394606385088243</v>
      </c>
      <c r="F52" s="27">
        <v>0.65710825487361801</v>
      </c>
      <c r="G52" s="28">
        <v>0.40144574718411574</v>
      </c>
    </row>
    <row r="53" spans="1:7">
      <c r="A53" s="17" t="s">
        <v>233</v>
      </c>
      <c r="B53" s="18">
        <v>0</v>
      </c>
      <c r="C53" s="18">
        <v>0</v>
      </c>
      <c r="D53" s="19">
        <v>1613</v>
      </c>
      <c r="E53" s="27" t="s">
        <v>234</v>
      </c>
      <c r="F53" s="27" t="s">
        <v>234</v>
      </c>
      <c r="G53" s="28">
        <v>1.0938040375134777</v>
      </c>
    </row>
    <row r="54" spans="1:7">
      <c r="A54" s="17" t="s">
        <v>235</v>
      </c>
      <c r="B54" s="18">
        <v>0</v>
      </c>
      <c r="C54" s="18">
        <v>0</v>
      </c>
      <c r="D54" s="19">
        <v>3</v>
      </c>
      <c r="E54" s="27" t="s">
        <v>234</v>
      </c>
      <c r="F54" s="27" t="s">
        <v>234</v>
      </c>
      <c r="G54" s="28">
        <v>2.0343534485681544E-3</v>
      </c>
    </row>
    <row r="55" spans="1:7">
      <c r="A55" s="17" t="s">
        <v>236</v>
      </c>
      <c r="B55" s="18">
        <v>0</v>
      </c>
      <c r="C55" s="18">
        <v>0</v>
      </c>
      <c r="D55" s="19">
        <v>669</v>
      </c>
      <c r="E55" s="27" t="s">
        <v>234</v>
      </c>
      <c r="F55" s="27" t="s">
        <v>234</v>
      </c>
      <c r="G55" s="28">
        <v>0.45366081903069838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234</v>
      </c>
      <c r="F56" s="27" t="s">
        <v>234</v>
      </c>
      <c r="G56" s="28" t="s">
        <v>234</v>
      </c>
    </row>
    <row r="57" spans="1:7">
      <c r="A57" s="17" t="s">
        <v>238</v>
      </c>
      <c r="B57" s="18">
        <v>1128</v>
      </c>
      <c r="C57" s="18">
        <v>2011</v>
      </c>
      <c r="D57" s="19">
        <v>875</v>
      </c>
      <c r="E57" s="27">
        <v>1.016710832296793</v>
      </c>
      <c r="F57" s="27">
        <v>1.5712778841270461</v>
      </c>
      <c r="G57" s="28">
        <v>0.59335308916571161</v>
      </c>
    </row>
    <row r="58" spans="1:7">
      <c r="A58" s="17" t="s">
        <v>239</v>
      </c>
      <c r="B58" s="18">
        <v>40</v>
      </c>
      <c r="C58" s="18">
        <v>40</v>
      </c>
      <c r="D58" s="19">
        <v>0</v>
      </c>
      <c r="E58" s="27">
        <v>3.6053575613361456E-2</v>
      </c>
      <c r="F58" s="27">
        <v>3.1253662538578739E-2</v>
      </c>
      <c r="G58" s="28" t="s">
        <v>234</v>
      </c>
    </row>
    <row r="59" spans="1:7">
      <c r="A59" s="17" t="s">
        <v>240</v>
      </c>
      <c r="B59" s="18">
        <v>2094</v>
      </c>
      <c r="C59" s="18">
        <v>2691</v>
      </c>
      <c r="D59" s="19">
        <v>3098</v>
      </c>
      <c r="E59" s="27">
        <v>1.8874046833594722</v>
      </c>
      <c r="F59" s="27">
        <v>2.1025901472828847</v>
      </c>
      <c r="G59" s="28">
        <v>2.1008089945547139</v>
      </c>
    </row>
    <row r="60" spans="1:7">
      <c r="A60" s="17" t="s">
        <v>241</v>
      </c>
      <c r="B60" s="18">
        <v>235</v>
      </c>
      <c r="C60" s="18">
        <v>284</v>
      </c>
      <c r="D60" s="19">
        <v>288</v>
      </c>
      <c r="E60" s="27">
        <v>0.21181475672849856</v>
      </c>
      <c r="F60" s="27">
        <v>0.22190100402390905</v>
      </c>
      <c r="G60" s="28">
        <v>0.19529793106254281</v>
      </c>
    </row>
    <row r="61" spans="1:7">
      <c r="A61" s="17" t="s">
        <v>242</v>
      </c>
      <c r="B61" s="18">
        <v>19</v>
      </c>
      <c r="C61" s="18">
        <v>693</v>
      </c>
      <c r="D61" s="19">
        <v>1954</v>
      </c>
      <c r="E61" s="27">
        <v>1.7125448416346691E-2</v>
      </c>
      <c r="F61" s="27">
        <v>0.54146970348087664</v>
      </c>
      <c r="G61" s="28">
        <v>1.3250422128340578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234</v>
      </c>
      <c r="F62" s="27" t="s">
        <v>234</v>
      </c>
      <c r="G62" s="28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234</v>
      </c>
      <c r="F63" s="27" t="s">
        <v>234</v>
      </c>
      <c r="G63" s="28" t="s">
        <v>234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234</v>
      </c>
      <c r="F64" s="27" t="s">
        <v>234</v>
      </c>
      <c r="G64" s="28" t="s">
        <v>234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234</v>
      </c>
      <c r="F65" s="27" t="s">
        <v>234</v>
      </c>
      <c r="G65" s="28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174</v>
      </c>
      <c r="E66" s="27" t="s">
        <v>234</v>
      </c>
      <c r="F66" s="27" t="s">
        <v>234</v>
      </c>
      <c r="G66" s="28">
        <v>0.11799250001695294</v>
      </c>
    </row>
    <row r="67" spans="1:7">
      <c r="A67" s="17" t="s">
        <v>248</v>
      </c>
      <c r="B67" s="18">
        <v>0</v>
      </c>
      <c r="C67" s="18">
        <v>0</v>
      </c>
      <c r="D67" s="19">
        <v>720</v>
      </c>
      <c r="E67" s="27" t="s">
        <v>234</v>
      </c>
      <c r="F67" s="27" t="s">
        <v>234</v>
      </c>
      <c r="G67" s="28">
        <v>0.48824482765635702</v>
      </c>
    </row>
    <row r="68" spans="1:7" ht="13.5" thickBot="1">
      <c r="A68" s="20" t="s">
        <v>5</v>
      </c>
      <c r="B68" s="21">
        <v>110946</v>
      </c>
      <c r="C68" s="21">
        <v>127985</v>
      </c>
      <c r="D68" s="22">
        <v>147467</v>
      </c>
      <c r="E68" s="23">
        <v>100</v>
      </c>
      <c r="F68" s="23">
        <v>100</v>
      </c>
      <c r="G68" s="54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 ht="12.75" customHeight="1">
      <c r="A70" s="26" t="s">
        <v>221</v>
      </c>
      <c r="G70" s="123">
        <v>19</v>
      </c>
    </row>
    <row r="71" spans="1:7" ht="12.75" customHeight="1">
      <c r="A71" s="26" t="s">
        <v>222</v>
      </c>
      <c r="G71" s="122"/>
    </row>
    <row r="72" spans="1:7" ht="12.75" customHeight="1"/>
    <row r="73" spans="1:7" ht="12.75" customHeight="1"/>
    <row r="76" spans="1:7" ht="12.75" customHeight="1"/>
    <row r="77" spans="1:7" ht="12.75" customHeight="1"/>
  </sheetData>
  <mergeCells count="1">
    <mergeCell ref="G70:G71"/>
  </mergeCells>
  <phoneticPr fontId="0" type="noConversion"/>
  <hyperlinks>
    <hyperlink ref="A2" location="Innhold!A39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8" t="s">
        <v>0</v>
      </c>
      <c r="B2" s="3"/>
      <c r="C2" s="3"/>
    </row>
    <row r="3" spans="1:3" ht="6.75" customHeight="1"/>
    <row r="4" spans="1:3" ht="15.75">
      <c r="A4" s="43" t="s">
        <v>64</v>
      </c>
    </row>
    <row r="6" spans="1:3" ht="15.75">
      <c r="A6" s="43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61"/>
    </row>
    <row r="13" spans="1:3" ht="15.75">
      <c r="A13" s="43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61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61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3"/>
      <c r="B41" s="31"/>
      <c r="C41" s="31"/>
    </row>
    <row r="42" spans="1:3" ht="15.75">
      <c r="A42" s="61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62"/>
      <c r="B51" s="62"/>
      <c r="C51" s="62"/>
    </row>
    <row r="52" spans="1:3">
      <c r="A52" s="130">
        <v>20</v>
      </c>
      <c r="C52" s="25" t="str">
        <f>+Innhold!B52</f>
        <v>Finans Norge / Skadestatistikk</v>
      </c>
    </row>
    <row r="53" spans="1:3">
      <c r="A53" s="125"/>
      <c r="C53" s="25" t="str">
        <f>+Innhold!B53</f>
        <v>Premiestatistikk skadeforsikring 3. kvartal 2013</v>
      </c>
    </row>
  </sheetData>
  <mergeCells count="1">
    <mergeCell ref="A52:A53"/>
  </mergeCells>
  <phoneticPr fontId="0" type="noConversion"/>
  <hyperlinks>
    <hyperlink ref="A2" location="Innhold!A42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RowColHeaders="0" tabSelected="1" topLeftCell="A4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9</v>
      </c>
      <c r="E4" s="30"/>
      <c r="F4" s="30"/>
      <c r="G4" s="30"/>
      <c r="H4" s="30"/>
    </row>
    <row r="5" spans="1:8" ht="15.75">
      <c r="B5" s="42"/>
      <c r="C5" s="30"/>
      <c r="D5" s="30"/>
      <c r="E5" s="30"/>
      <c r="F5" s="30"/>
      <c r="G5" s="30"/>
      <c r="H5" s="30"/>
    </row>
    <row r="6" spans="1:8" ht="15.75">
      <c r="B6" s="42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7" t="s">
        <v>107</v>
      </c>
      <c r="B9" s="31" t="s">
        <v>102</v>
      </c>
      <c r="C9" s="31"/>
      <c r="D9" s="31"/>
      <c r="E9" s="31"/>
      <c r="F9" s="31"/>
      <c r="G9" s="31"/>
      <c r="H9" s="29">
        <v>3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7" t="s">
        <v>108</v>
      </c>
      <c r="B11" s="31" t="s">
        <v>59</v>
      </c>
      <c r="C11" s="31"/>
      <c r="D11" s="31"/>
      <c r="E11" s="31"/>
      <c r="F11" s="31"/>
      <c r="G11" s="31"/>
      <c r="H11" s="29"/>
    </row>
    <row r="12" spans="1:8" ht="15.75">
      <c r="B12" s="31" t="s">
        <v>10</v>
      </c>
      <c r="C12" s="31"/>
      <c r="D12" s="31"/>
      <c r="E12" s="31"/>
      <c r="F12" s="31"/>
      <c r="G12" s="31"/>
      <c r="H12" s="29">
        <v>4</v>
      </c>
    </row>
    <row r="13" spans="1:8" ht="15.75">
      <c r="B13" s="31" t="s">
        <v>11</v>
      </c>
      <c r="C13" s="31"/>
      <c r="D13" s="31"/>
      <c r="E13" s="31"/>
      <c r="F13" s="31"/>
      <c r="G13" s="31"/>
      <c r="H13" s="29">
        <v>4</v>
      </c>
    </row>
    <row r="14" spans="1:8" ht="15.75">
      <c r="B14" s="31" t="s">
        <v>12</v>
      </c>
      <c r="C14" s="31"/>
      <c r="D14" s="31"/>
      <c r="E14" s="31"/>
      <c r="F14" s="31"/>
      <c r="G14" s="31"/>
      <c r="H14" s="29">
        <v>5</v>
      </c>
    </row>
    <row r="15" spans="1:8" ht="15.75">
      <c r="B15" s="31" t="s">
        <v>13</v>
      </c>
      <c r="C15" s="31"/>
      <c r="D15" s="31"/>
      <c r="E15" s="31"/>
      <c r="F15" s="31"/>
      <c r="G15" s="31"/>
      <c r="H15" s="29">
        <v>5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60</v>
      </c>
      <c r="C17" s="31"/>
      <c r="D17" s="31"/>
      <c r="E17" s="31"/>
      <c r="F17" s="31"/>
      <c r="G17" s="31"/>
      <c r="H17" s="29"/>
    </row>
    <row r="18" spans="1:8" ht="15.75">
      <c r="B18" s="44" t="s">
        <v>28</v>
      </c>
      <c r="C18" s="31"/>
      <c r="D18" s="31"/>
      <c r="E18" s="31"/>
      <c r="F18" s="31"/>
      <c r="G18" s="31"/>
      <c r="H18" s="29"/>
    </row>
    <row r="19" spans="1:8" ht="15.75">
      <c r="A19" s="77" t="s">
        <v>101</v>
      </c>
      <c r="B19" s="31" t="s">
        <v>50</v>
      </c>
      <c r="C19" s="31"/>
      <c r="D19" s="31"/>
      <c r="E19" s="31"/>
      <c r="F19" s="31"/>
      <c r="G19" s="31"/>
      <c r="H19" s="29">
        <v>6</v>
      </c>
    </row>
    <row r="20" spans="1:8" ht="15.75">
      <c r="A20" s="77" t="s">
        <v>109</v>
      </c>
      <c r="B20" s="31" t="s">
        <v>51</v>
      </c>
      <c r="C20" s="31"/>
      <c r="D20" s="31"/>
      <c r="E20" s="31"/>
      <c r="F20" s="31"/>
      <c r="G20" s="31"/>
      <c r="H20" s="29">
        <v>8</v>
      </c>
    </row>
    <row r="21" spans="1:8" ht="15.75">
      <c r="B21" s="44"/>
      <c r="C21" s="31"/>
      <c r="D21" s="31"/>
      <c r="E21" s="31"/>
      <c r="F21" s="31"/>
      <c r="G21" s="31"/>
      <c r="H21" s="29"/>
    </row>
    <row r="22" spans="1:8" ht="15.75">
      <c r="B22" s="44" t="s">
        <v>29</v>
      </c>
      <c r="C22" s="31"/>
      <c r="D22" s="31"/>
      <c r="E22" s="31"/>
      <c r="F22" s="31"/>
      <c r="G22" s="31"/>
      <c r="H22" s="29"/>
    </row>
    <row r="23" spans="1:8" ht="15.75">
      <c r="A23" s="77" t="s">
        <v>110</v>
      </c>
      <c r="B23" s="31" t="s">
        <v>52</v>
      </c>
      <c r="C23" s="31"/>
      <c r="D23" s="31"/>
      <c r="E23" s="31"/>
      <c r="F23" s="31"/>
      <c r="G23" s="31"/>
      <c r="H23" s="29">
        <v>10</v>
      </c>
    </row>
    <row r="24" spans="1:8" ht="15.75">
      <c r="A24" s="77" t="s">
        <v>111</v>
      </c>
      <c r="B24" s="31" t="s">
        <v>53</v>
      </c>
      <c r="C24" s="31"/>
      <c r="D24" s="31"/>
      <c r="E24" s="31"/>
      <c r="F24" s="31"/>
      <c r="G24" s="31"/>
      <c r="H24" s="29">
        <f>+H23+1</f>
        <v>11</v>
      </c>
    </row>
    <row r="25" spans="1:8" ht="15.75">
      <c r="A25" s="55"/>
      <c r="B25" s="31" t="s">
        <v>54</v>
      </c>
      <c r="C25" s="31"/>
      <c r="D25" s="31"/>
      <c r="E25" s="31"/>
      <c r="F25" s="31"/>
      <c r="G25" s="31"/>
      <c r="H25" s="29">
        <f>+H24</f>
        <v>11</v>
      </c>
    </row>
    <row r="26" spans="1:8" ht="15.75">
      <c r="A26" s="77" t="s">
        <v>112</v>
      </c>
      <c r="B26" s="31" t="s">
        <v>55</v>
      </c>
      <c r="C26" s="31"/>
      <c r="D26" s="31"/>
      <c r="E26" s="31"/>
      <c r="F26" s="31"/>
      <c r="G26" s="31"/>
      <c r="H26" s="29">
        <f>+H25+1</f>
        <v>12</v>
      </c>
    </row>
    <row r="27" spans="1:8" ht="15.75">
      <c r="A27" s="55"/>
      <c r="B27" s="31" t="s">
        <v>56</v>
      </c>
      <c r="C27" s="31"/>
      <c r="D27" s="31"/>
      <c r="E27" s="31"/>
      <c r="F27" s="31"/>
      <c r="G27" s="31"/>
      <c r="H27" s="29">
        <f>+H26</f>
        <v>12</v>
      </c>
    </row>
    <row r="28" spans="1:8" ht="15.75">
      <c r="A28" s="77" t="s">
        <v>113</v>
      </c>
      <c r="B28" s="31" t="s">
        <v>57</v>
      </c>
      <c r="C28" s="31"/>
      <c r="D28" s="31"/>
      <c r="E28" s="31"/>
      <c r="F28" s="31"/>
      <c r="G28" s="31"/>
      <c r="H28" s="29">
        <f>+H27+1</f>
        <v>13</v>
      </c>
    </row>
    <row r="29" spans="1:8" ht="15.75">
      <c r="A29" s="55"/>
      <c r="B29" s="31" t="s">
        <v>58</v>
      </c>
      <c r="C29" s="31"/>
      <c r="D29" s="31"/>
      <c r="E29" s="31"/>
      <c r="F29" s="31"/>
      <c r="G29" s="31"/>
      <c r="H29" s="29">
        <f>+H28</f>
        <v>13</v>
      </c>
    </row>
    <row r="30" spans="1:8" ht="15.75">
      <c r="A30" s="77" t="s">
        <v>114</v>
      </c>
      <c r="B30" s="31" t="s">
        <v>173</v>
      </c>
      <c r="C30" s="31"/>
      <c r="D30" s="31"/>
      <c r="E30" s="31"/>
      <c r="F30" s="31"/>
      <c r="G30" s="31"/>
      <c r="H30" s="29">
        <f>+H29+1</f>
        <v>14</v>
      </c>
    </row>
    <row r="31" spans="1:8" ht="15.75">
      <c r="A31" s="55"/>
      <c r="B31" s="31" t="s">
        <v>174</v>
      </c>
      <c r="C31" s="31"/>
      <c r="D31" s="31"/>
      <c r="E31" s="31"/>
      <c r="F31" s="31"/>
      <c r="G31" s="31"/>
      <c r="H31" s="29">
        <f>+H30</f>
        <v>14</v>
      </c>
    </row>
    <row r="32" spans="1:8" ht="15.75">
      <c r="A32" s="77" t="s">
        <v>155</v>
      </c>
      <c r="B32" s="31" t="s">
        <v>175</v>
      </c>
      <c r="C32" s="31"/>
      <c r="D32" s="31"/>
      <c r="E32" s="31"/>
      <c r="F32" s="31"/>
      <c r="G32" s="31"/>
      <c r="H32" s="29">
        <f>H31+1</f>
        <v>15</v>
      </c>
    </row>
    <row r="33" spans="1:10" ht="15.75">
      <c r="A33" s="82"/>
      <c r="B33" s="31" t="s">
        <v>176</v>
      </c>
      <c r="C33" s="31"/>
      <c r="D33" s="31"/>
      <c r="E33" s="31"/>
      <c r="F33" s="31"/>
      <c r="G33" s="31"/>
      <c r="H33" s="29">
        <f>H32</f>
        <v>15</v>
      </c>
    </row>
    <row r="34" spans="1:10" ht="15.75">
      <c r="A34" s="77" t="s">
        <v>115</v>
      </c>
      <c r="B34" s="31" t="s">
        <v>185</v>
      </c>
      <c r="C34" s="31"/>
      <c r="D34" s="31"/>
      <c r="E34" s="31"/>
      <c r="F34" s="31"/>
      <c r="G34" s="31"/>
      <c r="H34" s="29">
        <f>H32+1</f>
        <v>16</v>
      </c>
    </row>
    <row r="35" spans="1:10" ht="15.75">
      <c r="A35" s="55"/>
      <c r="B35" s="31" t="s">
        <v>186</v>
      </c>
      <c r="C35" s="31"/>
      <c r="D35" s="31"/>
      <c r="E35" s="31"/>
      <c r="F35" s="31"/>
      <c r="G35" s="31"/>
      <c r="H35" s="29">
        <f>+H34</f>
        <v>16</v>
      </c>
    </row>
    <row r="36" spans="1:10" ht="15.75">
      <c r="A36" s="77" t="s">
        <v>116</v>
      </c>
      <c r="B36" s="31" t="s">
        <v>187</v>
      </c>
      <c r="C36" s="31"/>
      <c r="D36" s="31"/>
      <c r="E36" s="31"/>
      <c r="F36" s="31"/>
      <c r="G36" s="31"/>
      <c r="H36" s="29">
        <f>+H35+1</f>
        <v>17</v>
      </c>
    </row>
    <row r="37" spans="1:10" ht="15.75">
      <c r="A37" s="55"/>
      <c r="B37" s="31" t="s">
        <v>188</v>
      </c>
      <c r="C37" s="31"/>
      <c r="D37" s="31"/>
      <c r="E37" s="31"/>
      <c r="F37" s="31"/>
      <c r="G37" s="31"/>
      <c r="H37" s="29">
        <f>+H36</f>
        <v>17</v>
      </c>
    </row>
    <row r="38" spans="1:10" ht="15.75">
      <c r="A38" s="77" t="s">
        <v>117</v>
      </c>
      <c r="B38" s="31" t="s">
        <v>189</v>
      </c>
      <c r="C38" s="31"/>
      <c r="D38" s="31"/>
      <c r="E38" s="31"/>
      <c r="F38" s="31"/>
      <c r="G38" s="31"/>
      <c r="H38" s="29">
        <f>+H37+1</f>
        <v>18</v>
      </c>
    </row>
    <row r="39" spans="1:10" ht="15.75">
      <c r="A39" s="77" t="s">
        <v>118</v>
      </c>
      <c r="B39" s="31" t="s">
        <v>190</v>
      </c>
      <c r="C39" s="31"/>
      <c r="D39" s="31"/>
      <c r="E39" s="31"/>
      <c r="F39" s="31"/>
      <c r="G39" s="31"/>
      <c r="H39" s="29">
        <f>+H38+1</f>
        <v>19</v>
      </c>
    </row>
    <row r="40" spans="1:10" ht="15.75">
      <c r="B40" s="31" t="s">
        <v>191</v>
      </c>
      <c r="C40" s="31"/>
      <c r="D40" s="31"/>
      <c r="E40" s="31"/>
      <c r="F40" s="31"/>
      <c r="G40" s="31"/>
      <c r="H40" s="29">
        <f>+H39</f>
        <v>19</v>
      </c>
    </row>
    <row r="41" spans="1:10" ht="15.75">
      <c r="A41" s="55"/>
      <c r="B41" s="31"/>
      <c r="C41" s="31"/>
      <c r="D41" s="31"/>
      <c r="E41" s="31"/>
      <c r="F41" s="31"/>
      <c r="G41" s="31"/>
      <c r="H41" s="29"/>
      <c r="I41" s="1" t="s">
        <v>8</v>
      </c>
      <c r="J41" s="1" t="s">
        <v>8</v>
      </c>
    </row>
    <row r="42" spans="1:10" ht="15.75">
      <c r="A42" s="77" t="s">
        <v>119</v>
      </c>
      <c r="B42" s="31" t="s">
        <v>103</v>
      </c>
      <c r="C42" s="31"/>
      <c r="D42" s="31"/>
      <c r="E42" s="31"/>
      <c r="F42" s="31"/>
      <c r="G42" s="31"/>
      <c r="H42" s="29">
        <f>+H40+1</f>
        <v>20</v>
      </c>
    </row>
    <row r="44" spans="1:10" ht="15.75">
      <c r="B44" s="31"/>
      <c r="C44" s="31"/>
      <c r="D44" s="31"/>
      <c r="E44" s="31"/>
      <c r="F44" s="31"/>
      <c r="G44" s="31"/>
      <c r="H44" s="29"/>
    </row>
    <row r="45" spans="1:10" ht="15.75">
      <c r="B45" s="31"/>
      <c r="C45" s="31"/>
      <c r="D45" s="31"/>
      <c r="E45" s="31"/>
      <c r="F45" s="31"/>
      <c r="G45" s="31"/>
      <c r="H45" s="29"/>
    </row>
    <row r="46" spans="1:10" ht="15.75">
      <c r="B46" s="31"/>
      <c r="C46" s="31"/>
      <c r="D46" s="31"/>
      <c r="E46" s="31"/>
      <c r="F46" s="31"/>
      <c r="G46" s="31"/>
      <c r="H46" s="29"/>
    </row>
    <row r="51" spans="1:9">
      <c r="B51" s="24"/>
      <c r="C51" s="24"/>
      <c r="D51" s="24"/>
      <c r="E51" s="24"/>
      <c r="F51" s="24"/>
      <c r="G51" s="24"/>
      <c r="H51" s="24"/>
    </row>
    <row r="52" spans="1:9">
      <c r="B52" s="26" t="str">
        <f>"Finans Norge / " &amp; PROPER(Forside!E13)</f>
        <v>Finans Norge / Skadestatistikk</v>
      </c>
      <c r="G52" s="25"/>
      <c r="H52" s="121">
        <v>1</v>
      </c>
    </row>
    <row r="53" spans="1:9">
      <c r="B53" s="26" t="str">
        <f>"Premiestatistikk skadeforsikring " &amp; Forside!E22</f>
        <v>Premiestatistikk skadeforsikring 3. kvartal 2013</v>
      </c>
      <c r="G53" s="25"/>
      <c r="H53" s="122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 ht="12.75" customHeight="1">
      <c r="A61"/>
      <c r="B61"/>
      <c r="C61"/>
      <c r="D61"/>
      <c r="E61"/>
      <c r="F61"/>
      <c r="G61"/>
      <c r="H61"/>
      <c r="I61"/>
    </row>
    <row r="62" spans="1:9" ht="12.75" customHeight="1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</sheetData>
  <mergeCells count="1">
    <mergeCell ref="H52:H53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6" location="Tab7!A2" display="Tab7"/>
    <hyperlink ref="A28" location="Tab8!A2" display="Tab8"/>
    <hyperlink ref="A30" location="Tab9!A2" display="Tab9"/>
    <hyperlink ref="A9" location="Tab1!A2" display="Tab1"/>
    <hyperlink ref="A11" location="Tab2!A2" display="Tab2"/>
    <hyperlink ref="A34" location="'Tab11'!A2" display="Tab11"/>
    <hyperlink ref="A36" location="'Tab12'!A2" display="Tab12"/>
    <hyperlink ref="A39" location="'Tab14'!A2" display="Tab14"/>
    <hyperlink ref="A42" location="'Tab15'!A2" display="Tab15"/>
    <hyperlink ref="A38" location="'Tab13'!A2" display="Tab13"/>
    <hyperlink ref="A32" location="Tab10!A2" display="Tab10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8" t="s">
        <v>0</v>
      </c>
    </row>
    <row r="3" spans="1:1" s="1" customFormat="1" ht="6.75" customHeight="1"/>
    <row r="4" spans="1:1" s="1" customFormat="1" ht="15.75">
      <c r="A4" s="43"/>
    </row>
    <row r="5" spans="1:1" s="1" customFormat="1" ht="15.75">
      <c r="A5" s="43" t="s">
        <v>49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3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61"/>
      <c r="E19" s="61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61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61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61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61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61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61" t="s">
        <v>104</v>
      </c>
    </row>
    <row r="49" spans="1:3" s="1" customFormat="1" ht="15.75">
      <c r="A49" s="61" t="s">
        <v>194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7" t="str">
        <f>+Innhold!B52</f>
        <v>Finans Norge / Skadestatistikk</v>
      </c>
      <c r="B52" s="68"/>
      <c r="C52" s="123">
        <v>3</v>
      </c>
    </row>
    <row r="53" spans="1:3" s="1" customFormat="1" ht="12.75" customHeight="1">
      <c r="A53" s="69" t="str">
        <f>+Innhold!B53</f>
        <v>Premiestatistikk skadeforsikring 3. kvartal 2013</v>
      </c>
      <c r="B53" s="56"/>
      <c r="C53" s="121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1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8" t="s">
        <v>0</v>
      </c>
    </row>
    <row r="3" spans="1:12" ht="6" customHeight="1">
      <c r="A3" s="4"/>
    </row>
    <row r="4" spans="1:12" ht="15.75">
      <c r="A4" s="43" t="s">
        <v>59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133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99</v>
      </c>
      <c r="G31" s="5" t="s">
        <v>100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124">
        <v>4</v>
      </c>
      <c r="E64" s="25" t="str">
        <f>+Innhold!B52</f>
        <v>Finans Norge / Skadestatistikk</v>
      </c>
      <c r="G64" s="26" t="str">
        <f>+Innhold!B52</f>
        <v>Finans Norge / Skadestatistikk</v>
      </c>
      <c r="K64" s="123">
        <v>5</v>
      </c>
    </row>
    <row r="65" spans="1:13">
      <c r="A65" s="125"/>
      <c r="E65" s="25" t="str">
        <f>+Innhold!B53</f>
        <v>Premiestatistikk skadeforsikring 3. kvartal 2013</v>
      </c>
      <c r="G65" s="26" t="str">
        <f>+Innhold!B53</f>
        <v>Premiestatistikk skadeforsikring 3. kvartal 2013</v>
      </c>
      <c r="K65" s="121"/>
    </row>
    <row r="69" spans="1:13">
      <c r="A69"/>
      <c r="B69" s="75"/>
    </row>
    <row r="70" spans="1:13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</row>
    <row r="71" spans="1:13">
      <c r="A71" s="132"/>
      <c r="B71" s="133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</row>
    <row r="72" spans="1:13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1:13">
      <c r="A73" s="134" t="s">
        <v>94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</row>
    <row r="74" spans="1:13">
      <c r="A74" s="132" t="s">
        <v>137</v>
      </c>
      <c r="B74" s="133">
        <f>+'Tab5'!G9/100</f>
        <v>0.25352447713931725</v>
      </c>
      <c r="C74" s="132">
        <v>1</v>
      </c>
      <c r="D74" s="132">
        <v>0</v>
      </c>
      <c r="E74" s="132">
        <v>0</v>
      </c>
      <c r="F74" s="132">
        <v>0</v>
      </c>
      <c r="G74" s="132"/>
      <c r="H74" s="132"/>
      <c r="I74" s="132">
        <v>0</v>
      </c>
      <c r="J74" s="131"/>
      <c r="K74" s="131"/>
      <c r="L74" s="131"/>
      <c r="M74" s="131"/>
    </row>
    <row r="75" spans="1:13">
      <c r="A75" s="132" t="s">
        <v>135</v>
      </c>
      <c r="B75" s="133">
        <f>+'Tab5'!G7/100</f>
        <v>0.24482917386812617</v>
      </c>
      <c r="C75" s="132">
        <v>1</v>
      </c>
      <c r="D75" s="132">
        <v>0</v>
      </c>
      <c r="E75" s="132">
        <v>0</v>
      </c>
      <c r="F75" s="132">
        <v>0</v>
      </c>
      <c r="G75" s="132"/>
      <c r="H75" s="132"/>
      <c r="I75" s="132">
        <v>0</v>
      </c>
      <c r="J75" s="131"/>
      <c r="K75" s="131"/>
      <c r="L75" s="131"/>
      <c r="M75" s="131"/>
    </row>
    <row r="76" spans="1:13">
      <c r="A76" s="132" t="s">
        <v>166</v>
      </c>
      <c r="B76" s="133">
        <f>+'Tab5'!G10/100</f>
        <v>0.14800253657855747</v>
      </c>
      <c r="C76" s="132">
        <v>1</v>
      </c>
      <c r="D76" s="132">
        <v>0</v>
      </c>
      <c r="E76" s="132">
        <v>0</v>
      </c>
      <c r="F76" s="132">
        <v>0</v>
      </c>
      <c r="G76" s="132"/>
      <c r="H76" s="132"/>
      <c r="I76" s="132">
        <v>0</v>
      </c>
      <c r="J76" s="131"/>
      <c r="K76" s="131"/>
      <c r="L76" s="131"/>
      <c r="M76" s="131"/>
    </row>
    <row r="77" spans="1:13">
      <c r="A77" s="132" t="s">
        <v>65</v>
      </c>
      <c r="B77" s="133">
        <f>+'Tab5'!G11/100</f>
        <v>0.10060763526499965</v>
      </c>
      <c r="C77" s="132">
        <v>1</v>
      </c>
      <c r="D77" s="132">
        <v>0</v>
      </c>
      <c r="E77" s="132">
        <v>0</v>
      </c>
      <c r="F77" s="132">
        <v>0</v>
      </c>
      <c r="G77" s="132"/>
      <c r="H77" s="132"/>
      <c r="I77" s="132">
        <v>0</v>
      </c>
      <c r="J77" s="131"/>
      <c r="K77" s="131"/>
      <c r="L77" s="131"/>
      <c r="M77" s="131"/>
    </row>
    <row r="78" spans="1:13">
      <c r="A78" s="132" t="s">
        <v>27</v>
      </c>
      <c r="B78" s="133">
        <f>1-SUM(B74:B77)</f>
        <v>0.25303617714899951</v>
      </c>
      <c r="C78" s="132">
        <v>1</v>
      </c>
      <c r="D78" s="132">
        <v>0</v>
      </c>
      <c r="E78" s="132">
        <v>0</v>
      </c>
      <c r="F78" s="132">
        <v>0</v>
      </c>
      <c r="G78" s="132"/>
      <c r="H78" s="132"/>
      <c r="I78" s="132">
        <v>0</v>
      </c>
      <c r="J78" s="131"/>
      <c r="K78" s="131"/>
      <c r="L78" s="131"/>
      <c r="M78" s="131"/>
    </row>
    <row r="79" spans="1:13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</row>
    <row r="80" spans="1:13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</row>
    <row r="81" spans="1:17">
      <c r="A81" s="134" t="s">
        <v>97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</row>
    <row r="82" spans="1:17">
      <c r="A82" s="132" t="s">
        <v>66</v>
      </c>
      <c r="B82" s="132">
        <f>+'Tab3'!C28/1000</f>
        <v>9757.2119999999995</v>
      </c>
      <c r="C82" s="132">
        <f>+'Tab3'!D28/1000</f>
        <v>10120.52</v>
      </c>
      <c r="D82" s="131"/>
      <c r="E82" s="131"/>
      <c r="F82" s="131"/>
      <c r="G82" s="131"/>
      <c r="H82" s="131"/>
      <c r="I82" s="131"/>
      <c r="J82" s="131"/>
      <c r="K82" s="131"/>
      <c r="L82" s="131"/>
      <c r="M82" s="131"/>
    </row>
    <row r="83" spans="1:17">
      <c r="A83" s="132"/>
      <c r="B83" s="135" t="str">
        <f>Dato_1årsiden</f>
        <v>30.09.2012</v>
      </c>
      <c r="C83" s="135" t="str">
        <f>Dato_nå</f>
        <v>30.09.2013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1"/>
    </row>
    <row r="84" spans="1:17">
      <c r="A84" s="132" t="s">
        <v>24</v>
      </c>
      <c r="B84" s="136">
        <f>+'Tab3'!C24/1000</f>
        <v>1883.1759999999999</v>
      </c>
      <c r="C84" s="136">
        <f>+'Tab3'!D24/1000</f>
        <v>1950.6379999999999</v>
      </c>
      <c r="D84" s="131"/>
      <c r="E84" s="131"/>
      <c r="F84" s="131"/>
      <c r="G84" s="131"/>
      <c r="H84" s="131"/>
      <c r="I84" s="131"/>
      <c r="J84" s="131"/>
      <c r="K84" s="131"/>
      <c r="L84" s="131"/>
      <c r="M84" s="131"/>
    </row>
    <row r="85" spans="1:17">
      <c r="A85" s="132" t="s">
        <v>69</v>
      </c>
      <c r="B85" s="136">
        <f>+'Tab3'!C25/1000</f>
        <v>6288.2020000000002</v>
      </c>
      <c r="C85" s="136">
        <f>+'Tab3'!D25/1000</f>
        <v>6541.9089999999997</v>
      </c>
      <c r="D85" s="131"/>
      <c r="E85" s="131"/>
      <c r="F85" s="131"/>
      <c r="G85" s="131"/>
      <c r="H85" s="131"/>
      <c r="I85" s="131"/>
      <c r="J85" s="131"/>
      <c r="K85" s="131"/>
      <c r="L85" s="131"/>
      <c r="M85" s="131"/>
    </row>
    <row r="86" spans="1:17">
      <c r="A86" s="132" t="s">
        <v>70</v>
      </c>
      <c r="B86" s="132">
        <f>+B82-B84-B85</f>
        <v>1585.8339999999998</v>
      </c>
      <c r="C86" s="132">
        <f>+C82-C84-C85</f>
        <v>1627.9730000000009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</row>
    <row r="87" spans="1:17">
      <c r="A87" s="132" t="s">
        <v>177</v>
      </c>
      <c r="B87" s="136">
        <f>+'Tab3'!C32/1000</f>
        <v>7305.6689999999999</v>
      </c>
      <c r="C87" s="136">
        <f>+'Tab3'!D32/1000</f>
        <v>7626.616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</row>
    <row r="88" spans="1:17">
      <c r="A88" s="132" t="s">
        <v>67</v>
      </c>
      <c r="B88" s="136">
        <f>+'Tab3'!C37/1000</f>
        <v>1197.502</v>
      </c>
      <c r="C88" s="136">
        <f>+'Tab3'!D37/1000</f>
        <v>1211.7380000000001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1"/>
    </row>
    <row r="89" spans="1:17">
      <c r="A89" s="132" t="s">
        <v>68</v>
      </c>
      <c r="B89" s="136">
        <f>+'Tab3'!C40/1000</f>
        <v>2630.8330000000001</v>
      </c>
      <c r="C89" s="136">
        <f>+'Tab3'!D40/1000</f>
        <v>2657.3960000000002</v>
      </c>
      <c r="D89" s="131"/>
      <c r="E89" s="131"/>
      <c r="F89" s="131"/>
      <c r="G89" s="131"/>
      <c r="H89" s="131"/>
      <c r="I89" s="131"/>
      <c r="J89" s="131"/>
      <c r="K89" s="131"/>
      <c r="L89" s="131"/>
      <c r="M89" s="131"/>
    </row>
    <row r="90" spans="1:17">
      <c r="A90" s="132" t="s">
        <v>33</v>
      </c>
      <c r="B90" s="136">
        <f>+'Tab3'!C49/1000</f>
        <v>2391.982</v>
      </c>
      <c r="C90" s="136">
        <f>+'Tab3'!D49/1000</f>
        <v>2777.0509999999999</v>
      </c>
      <c r="D90" s="131"/>
      <c r="E90" s="131"/>
      <c r="F90" s="131"/>
      <c r="G90" s="131"/>
      <c r="H90" s="131"/>
      <c r="I90" s="131"/>
      <c r="J90" s="131"/>
      <c r="K90" s="131"/>
      <c r="L90" s="131"/>
      <c r="M90" s="131"/>
    </row>
    <row r="91" spans="1:17">
      <c r="A91" s="132" t="s">
        <v>34</v>
      </c>
      <c r="B91" s="136">
        <f>+'Tab3'!C50/1000</f>
        <v>1330.9459999999999</v>
      </c>
      <c r="C91" s="136">
        <f>+'Tab3'!D50/1000</f>
        <v>1563.4929999999999</v>
      </c>
      <c r="D91" s="131"/>
      <c r="E91" s="131"/>
      <c r="F91" s="131"/>
      <c r="G91" s="131"/>
      <c r="H91" s="131"/>
      <c r="I91" s="131"/>
      <c r="J91" s="131"/>
      <c r="K91" s="131"/>
      <c r="L91" s="131"/>
      <c r="M91" s="131"/>
    </row>
    <row r="92" spans="1:17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</row>
    <row r="93" spans="1:17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</row>
    <row r="94" spans="1:17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</row>
    <row r="95" spans="1:17">
      <c r="A95" s="134" t="s">
        <v>96</v>
      </c>
      <c r="B95" s="131"/>
      <c r="C95" s="131"/>
      <c r="D95" s="131"/>
      <c r="E95" s="131"/>
      <c r="F95" s="131"/>
      <c r="G95" s="137" t="s">
        <v>123</v>
      </c>
      <c r="H95" s="131"/>
      <c r="I95" s="131"/>
      <c r="J95" s="131"/>
      <c r="K95" s="131"/>
      <c r="L95" s="131"/>
      <c r="M95" s="131"/>
    </row>
    <row r="96" spans="1:17">
      <c r="A96" s="132"/>
      <c r="B96" s="138">
        <v>40543</v>
      </c>
      <c r="C96" s="138">
        <v>40908</v>
      </c>
      <c r="D96" s="138">
        <v>41274</v>
      </c>
      <c r="E96" s="138" t="str">
        <f>G96</f>
        <v>30.09.2013</v>
      </c>
      <c r="F96" s="138"/>
      <c r="G96" s="138" t="str">
        <f>+C83</f>
        <v>30.09.2013</v>
      </c>
      <c r="H96" s="138"/>
      <c r="I96" s="138"/>
      <c r="J96" s="139"/>
      <c r="K96" s="138"/>
      <c r="L96" s="138"/>
      <c r="M96" s="138"/>
      <c r="N96" s="74"/>
      <c r="O96" s="74"/>
      <c r="P96" s="74"/>
      <c r="Q96" s="74"/>
    </row>
    <row r="97" spans="1:17">
      <c r="A97" s="132"/>
      <c r="B97" s="133">
        <f>+B99/B102</f>
        <v>0.48132803192985346</v>
      </c>
      <c r="C97" s="133">
        <f>+C99/C102</f>
        <v>0.49082944605280437</v>
      </c>
      <c r="D97" s="133">
        <f>+D99/D102</f>
        <v>0.49766110782081224</v>
      </c>
      <c r="E97" s="133">
        <f>+E99/E102</f>
        <v>0</v>
      </c>
      <c r="F97" s="133"/>
      <c r="G97" s="133">
        <f>+G99/G102</f>
        <v>0</v>
      </c>
      <c r="H97" s="133"/>
      <c r="I97" s="133"/>
      <c r="J97" s="133"/>
      <c r="K97" s="133"/>
      <c r="L97" s="133"/>
      <c r="M97" s="133"/>
      <c r="N97" s="75"/>
      <c r="O97" s="75"/>
      <c r="P97" s="75"/>
      <c r="Q97" s="75"/>
    </row>
    <row r="98" spans="1:17">
      <c r="A98" s="132" t="s">
        <v>73</v>
      </c>
      <c r="B98" s="140">
        <v>6795.7</v>
      </c>
      <c r="C98" s="140">
        <v>7171.76</v>
      </c>
      <c r="D98" s="140">
        <v>7457.5519999999997</v>
      </c>
      <c r="E98" s="140">
        <f>G98</f>
        <v>7692.5370000000003</v>
      </c>
      <c r="F98" s="132"/>
      <c r="G98" s="132">
        <f>+'Tab3'!D21/1000</f>
        <v>7692.5370000000003</v>
      </c>
      <c r="H98" s="132"/>
      <c r="I98" s="132"/>
      <c r="J98" s="132"/>
      <c r="K98" s="132"/>
      <c r="L98" s="132"/>
      <c r="M98" s="132"/>
      <c r="N98"/>
      <c r="O98"/>
      <c r="P98"/>
      <c r="Q98"/>
    </row>
    <row r="99" spans="1:17">
      <c r="A99" s="132" t="s">
        <v>74</v>
      </c>
      <c r="B99" s="140">
        <v>8339.7209999999995</v>
      </c>
      <c r="C99" s="140">
        <v>8962.9570000000003</v>
      </c>
      <c r="D99" s="140">
        <v>9507.8080000000009</v>
      </c>
      <c r="E99" s="140">
        <f>G99</f>
        <v>0</v>
      </c>
      <c r="F99" s="132"/>
      <c r="G99" s="132">
        <v>0</v>
      </c>
      <c r="H99" s="132"/>
      <c r="I99" s="132"/>
      <c r="J99" s="132"/>
      <c r="K99" s="132"/>
      <c r="L99" s="132"/>
      <c r="M99" s="132"/>
      <c r="N99"/>
      <c r="O99"/>
      <c r="P99"/>
      <c r="Q99"/>
    </row>
    <row r="100" spans="1:17">
      <c r="A100" s="132" t="s">
        <v>72</v>
      </c>
      <c r="B100" s="140">
        <f>+B102-B98-B99</f>
        <v>2191.0599999999995</v>
      </c>
      <c r="C100" s="140">
        <f>+C102-C98-C99</f>
        <v>2126.1209999999992</v>
      </c>
      <c r="D100" s="140">
        <f>+D102-D98-D99</f>
        <v>2139.625</v>
      </c>
      <c r="E100" s="140">
        <f>+E102-E98-E99</f>
        <v>12039.874</v>
      </c>
      <c r="F100" s="132"/>
      <c r="G100" s="132">
        <f>+G102-G98-G99</f>
        <v>12039.874</v>
      </c>
      <c r="H100" s="132"/>
      <c r="I100" s="132"/>
      <c r="J100" s="132"/>
      <c r="K100" s="132"/>
      <c r="L100" s="132"/>
      <c r="M100" s="132"/>
      <c r="N100"/>
      <c r="O100"/>
      <c r="P100"/>
      <c r="Q100"/>
    </row>
    <row r="101" spans="1:17">
      <c r="A101" s="132"/>
      <c r="B101" s="140"/>
      <c r="C101" s="140"/>
      <c r="D101" s="140"/>
      <c r="E101" s="140"/>
      <c r="F101" s="132"/>
      <c r="G101" s="132"/>
      <c r="H101" s="132"/>
      <c r="I101" s="132"/>
      <c r="J101" s="132"/>
      <c r="K101" s="132"/>
      <c r="L101" s="132"/>
      <c r="M101" s="131"/>
    </row>
    <row r="102" spans="1:17">
      <c r="A102" s="132" t="s">
        <v>71</v>
      </c>
      <c r="B102" s="140">
        <v>17326.481</v>
      </c>
      <c r="C102" s="140">
        <v>18260.838</v>
      </c>
      <c r="D102" s="140">
        <v>19104.985000000001</v>
      </c>
      <c r="E102" s="140">
        <f>G102</f>
        <v>19732.411</v>
      </c>
      <c r="F102" s="132"/>
      <c r="G102" s="132">
        <f>+'Tab3'!D13/1000</f>
        <v>19732.411</v>
      </c>
      <c r="H102" s="132"/>
      <c r="I102" s="132"/>
      <c r="J102" s="132"/>
      <c r="K102" s="132"/>
      <c r="L102" s="132"/>
      <c r="M102" s="132"/>
      <c r="N102"/>
      <c r="O102"/>
      <c r="P102"/>
      <c r="Q102"/>
    </row>
    <row r="103" spans="1:17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</row>
    <row r="104" spans="1:17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</row>
    <row r="105" spans="1:17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</row>
    <row r="106" spans="1:17">
      <c r="A106" s="134" t="s">
        <v>95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</row>
    <row r="107" spans="1:17">
      <c r="A107" s="141" t="s">
        <v>75</v>
      </c>
      <c r="B107" s="132">
        <v>908.41600000000005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</row>
    <row r="108" spans="1:17">
      <c r="A108" s="141" t="s">
        <v>76</v>
      </c>
      <c r="B108" s="132">
        <v>816.88800000000003</v>
      </c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</row>
    <row r="109" spans="1:17">
      <c r="A109" s="141" t="s">
        <v>77</v>
      </c>
      <c r="B109" s="132">
        <v>819.10699999999997</v>
      </c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</row>
    <row r="110" spans="1:17">
      <c r="A110" s="141" t="s">
        <v>78</v>
      </c>
      <c r="B110" s="132">
        <v>817.55200000000002</v>
      </c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</row>
    <row r="111" spans="1:17">
      <c r="A111" s="141" t="s">
        <v>79</v>
      </c>
      <c r="B111" s="132">
        <v>825.96799999999996</v>
      </c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</row>
    <row r="112" spans="1:17">
      <c r="A112" s="141" t="s">
        <v>80</v>
      </c>
      <c r="B112" s="132">
        <v>814.89700000000005</v>
      </c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</row>
    <row r="113" spans="1:13">
      <c r="A113" s="141" t="s">
        <v>81</v>
      </c>
      <c r="B113" s="132">
        <v>835.22</v>
      </c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</row>
    <row r="114" spans="1:13">
      <c r="A114" s="141" t="s">
        <v>82</v>
      </c>
      <c r="B114" s="132">
        <v>835.28099999999995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</row>
    <row r="115" spans="1:13">
      <c r="A115" s="141" t="s">
        <v>83</v>
      </c>
      <c r="B115" s="132">
        <v>879.596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</row>
    <row r="116" spans="1:13">
      <c r="A116" s="141" t="s">
        <v>84</v>
      </c>
      <c r="B116" s="132">
        <v>934.62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</row>
    <row r="117" spans="1:13">
      <c r="A117" s="141" t="s">
        <v>85</v>
      </c>
      <c r="B117" s="132">
        <v>976.41200000000003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</row>
    <row r="118" spans="1:13">
      <c r="A118" s="141" t="s">
        <v>86</v>
      </c>
      <c r="B118" s="132">
        <v>997.75400000000002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</row>
    <row r="119" spans="1:13">
      <c r="A119" s="141" t="s">
        <v>87</v>
      </c>
      <c r="B119" s="132">
        <v>1013.598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</row>
    <row r="120" spans="1:13">
      <c r="A120" s="141" t="s">
        <v>88</v>
      </c>
      <c r="B120" s="132">
        <v>1100.701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</row>
    <row r="121" spans="1:13">
      <c r="A121" s="141" t="s">
        <v>89</v>
      </c>
      <c r="B121" s="132">
        <v>1150.3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</row>
    <row r="122" spans="1:13">
      <c r="A122" s="141" t="s">
        <v>90</v>
      </c>
      <c r="B122" s="132">
        <v>1172.0250000000001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</row>
    <row r="123" spans="1:13">
      <c r="A123" s="141" t="s">
        <v>91</v>
      </c>
      <c r="B123" s="132">
        <v>1189.6510000000001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</row>
    <row r="124" spans="1:13">
      <c r="A124" s="141" t="s">
        <v>92</v>
      </c>
      <c r="B124" s="132">
        <v>1372.393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</row>
    <row r="125" spans="1:13">
      <c r="A125" s="141" t="s">
        <v>98</v>
      </c>
      <c r="B125" s="132">
        <v>1446.885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</row>
    <row r="126" spans="1:13">
      <c r="A126" s="141" t="s">
        <v>120</v>
      </c>
      <c r="B126" s="132">
        <v>1486.566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</row>
    <row r="127" spans="1:13">
      <c r="A127" s="141" t="s">
        <v>121</v>
      </c>
      <c r="B127" s="132">
        <v>1529.1969999999999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</row>
    <row r="128" spans="1:13">
      <c r="A128" s="141" t="s">
        <v>122</v>
      </c>
      <c r="B128" s="132">
        <v>1688.425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</row>
    <row r="129" spans="1:13">
      <c r="A129" s="141" t="s">
        <v>124</v>
      </c>
      <c r="B129" s="132">
        <v>1737.2049999999999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</row>
    <row r="130" spans="1:13">
      <c r="A130" s="141" t="s">
        <v>125</v>
      </c>
      <c r="B130" s="132">
        <v>1786.5250000000001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</row>
    <row r="131" spans="1:13">
      <c r="A131" s="141" t="s">
        <v>127</v>
      </c>
      <c r="B131" s="132">
        <v>1793.289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</row>
    <row r="132" spans="1:13">
      <c r="A132" s="141" t="s">
        <v>126</v>
      </c>
      <c r="B132" s="132">
        <v>1864.7660000000001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</row>
    <row r="133" spans="1:13">
      <c r="A133" s="141" t="s">
        <v>128</v>
      </c>
      <c r="B133" s="132">
        <v>1967.5350000000001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</row>
    <row r="134" spans="1:13">
      <c r="A134" s="141" t="s">
        <v>129</v>
      </c>
      <c r="B134" s="132">
        <v>2010.838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</row>
    <row r="135" spans="1:13">
      <c r="A135" s="141" t="s">
        <v>130</v>
      </c>
      <c r="B135" s="132">
        <v>1995.4190000000001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</row>
    <row r="136" spans="1:13">
      <c r="A136" s="141" t="s">
        <v>131</v>
      </c>
      <c r="B136" s="132">
        <v>2074.018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</row>
    <row r="137" spans="1:13">
      <c r="A137" s="141" t="s">
        <v>132</v>
      </c>
      <c r="B137" s="132">
        <v>2097.0949999999998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</row>
    <row r="138" spans="1:13">
      <c r="A138" s="141" t="s">
        <v>134</v>
      </c>
      <c r="B138" s="132">
        <v>2212.1379999999999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</row>
    <row r="139" spans="1:13">
      <c r="A139" s="141" t="s">
        <v>136</v>
      </c>
      <c r="B139" s="132">
        <v>2235.0819999999999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</row>
    <row r="140" spans="1:13">
      <c r="A140" s="141" t="s">
        <v>141</v>
      </c>
      <c r="B140" s="132">
        <v>2268.67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</row>
    <row r="141" spans="1:13">
      <c r="A141" s="141" t="s">
        <v>138</v>
      </c>
      <c r="B141" s="132">
        <v>2384.125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</row>
    <row r="142" spans="1:13">
      <c r="A142" s="141" t="s">
        <v>139</v>
      </c>
      <c r="B142" s="132">
        <v>2335.8490000000002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</row>
    <row r="143" spans="1:13">
      <c r="A143" s="141" t="s">
        <v>140</v>
      </c>
      <c r="B143" s="132">
        <v>2343.7759999999998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</row>
    <row r="144" spans="1:13">
      <c r="A144" s="141" t="s">
        <v>142</v>
      </c>
      <c r="B144" s="132">
        <v>2353.2860000000001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</row>
    <row r="145" spans="1:13">
      <c r="A145" s="141" t="s">
        <v>143</v>
      </c>
      <c r="B145" s="132">
        <v>2351.2809999999999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</row>
    <row r="146" spans="1:13">
      <c r="A146" s="141" t="s">
        <v>144</v>
      </c>
      <c r="B146" s="132">
        <v>2384.6179999999999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</row>
    <row r="147" spans="1:13">
      <c r="A147" s="141" t="s">
        <v>146</v>
      </c>
      <c r="B147" s="132">
        <v>2424.277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</row>
    <row r="148" spans="1:13">
      <c r="A148" s="141" t="s">
        <v>147</v>
      </c>
      <c r="B148" s="132">
        <v>2457.6660000000002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</row>
    <row r="149" spans="1:13">
      <c r="A149" s="141" t="s">
        <v>148</v>
      </c>
      <c r="B149" s="132">
        <v>2457.37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</row>
    <row r="150" spans="1:13">
      <c r="A150" s="141" t="s">
        <v>149</v>
      </c>
      <c r="B150" s="132">
        <v>2517.0639999999999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</row>
    <row r="151" spans="1:13">
      <c r="A151" s="141" t="s">
        <v>150</v>
      </c>
      <c r="B151" s="132">
        <v>2569.962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</row>
    <row r="152" spans="1:13">
      <c r="A152" s="141" t="s">
        <v>151</v>
      </c>
      <c r="B152" s="132">
        <v>2640.759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</row>
    <row r="153" spans="1:13">
      <c r="A153" s="141" t="s">
        <v>152</v>
      </c>
      <c r="B153" s="132">
        <v>2609.0160000000001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</row>
    <row r="154" spans="1:13">
      <c r="A154" s="141" t="s">
        <v>153</v>
      </c>
      <c r="B154" s="132">
        <v>2639.404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</row>
    <row r="155" spans="1:13">
      <c r="A155" s="141" t="s">
        <v>154</v>
      </c>
      <c r="B155" s="132">
        <v>2669.518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</row>
    <row r="156" spans="1:13">
      <c r="A156" s="141" t="s">
        <v>156</v>
      </c>
      <c r="B156" s="132">
        <v>2594.4189999999999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</row>
    <row r="157" spans="1:13">
      <c r="A157" s="141" t="s">
        <v>159</v>
      </c>
      <c r="B157" s="132">
        <v>2517.3000000000002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</row>
    <row r="158" spans="1:13">
      <c r="A158" s="141" t="s">
        <v>160</v>
      </c>
      <c r="B158" s="132">
        <v>2520.2649999999999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</row>
    <row r="159" spans="1:13">
      <c r="A159" s="141" t="s">
        <v>161</v>
      </c>
      <c r="B159" s="132">
        <v>2778.1619999999998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</row>
    <row r="160" spans="1:13">
      <c r="A160" s="141" t="s">
        <v>164</v>
      </c>
      <c r="B160" s="132">
        <v>2708.9560000000001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</row>
    <row r="161" spans="1:13">
      <c r="A161" s="141" t="s">
        <v>165</v>
      </c>
      <c r="B161" s="132">
        <v>2680.0320000000002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</row>
    <row r="162" spans="1:13">
      <c r="A162" s="141" t="s">
        <v>167</v>
      </c>
      <c r="B162" s="132">
        <v>2661.7179999999998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</row>
    <row r="163" spans="1:13">
      <c r="A163" s="141" t="s">
        <v>192</v>
      </c>
      <c r="B163" s="132">
        <v>2658.9940000000001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</row>
    <row r="164" spans="1:13">
      <c r="A164" s="141" t="s">
        <v>193</v>
      </c>
      <c r="B164" s="132">
        <v>2670.0970000000002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</row>
    <row r="165" spans="1:13">
      <c r="A165" s="141" t="s">
        <v>195</v>
      </c>
      <c r="B165" s="132">
        <v>2643.777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</row>
    <row r="166" spans="1:13">
      <c r="A166" s="141" t="s">
        <v>196</v>
      </c>
      <c r="B166" s="132">
        <v>2582.864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</row>
    <row r="167" spans="1:13">
      <c r="A167" s="141" t="s">
        <v>197</v>
      </c>
      <c r="B167" s="132">
        <v>2603.6529999999998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</row>
    <row r="168" spans="1:13">
      <c r="A168" s="141" t="s">
        <v>198</v>
      </c>
      <c r="B168" s="132">
        <v>2674.6619999999998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</row>
    <row r="169" spans="1:13">
      <c r="A169" s="141" t="s">
        <v>199</v>
      </c>
      <c r="B169" s="132">
        <v>2627.864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</row>
    <row r="170" spans="1:13">
      <c r="A170" s="141" t="s">
        <v>200</v>
      </c>
      <c r="B170" s="132">
        <v>2630.8330000000001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</row>
    <row r="171" spans="1:13">
      <c r="A171" s="141" t="s">
        <v>201</v>
      </c>
      <c r="B171" s="132">
        <v>2649.8139999999999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</row>
    <row r="172" spans="1:13">
      <c r="A172" s="141" t="s">
        <v>212</v>
      </c>
      <c r="B172" s="132">
        <v>2676.9839999999999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</row>
    <row r="173" spans="1:13">
      <c r="A173" s="141" t="s">
        <v>217</v>
      </c>
      <c r="B173" s="132">
        <v>2656.134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</row>
    <row r="174" spans="1:13">
      <c r="A174" s="141" t="s">
        <v>219</v>
      </c>
      <c r="B174" s="132">
        <v>2658.6959999999999</v>
      </c>
      <c r="C174" s="132">
        <f>+'Tab12'!D35/1000</f>
        <v>2657.3960000000002</v>
      </c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</row>
    <row r="175" spans="1:13">
      <c r="A175" s="141"/>
      <c r="B175" s="132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</row>
    <row r="176" spans="1:13">
      <c r="A176" s="141"/>
      <c r="B176" s="132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</row>
    <row r="177" spans="1:13">
      <c r="A177" s="141"/>
      <c r="B177" s="132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</row>
    <row r="178" spans="1:13">
      <c r="A178" s="141"/>
      <c r="B178" s="132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</row>
    <row r="179" spans="1:13">
      <c r="A179" s="141"/>
      <c r="B179" s="132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</row>
    <row r="180" spans="1:13">
      <c r="A180" s="141"/>
      <c r="B180" s="132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</row>
    <row r="181" spans="1:13">
      <c r="A181" s="141"/>
      <c r="B181" s="132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</row>
    <row r="182" spans="1:13">
      <c r="A182" s="141"/>
      <c r="B182" s="132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</row>
    <row r="183" spans="1:13">
      <c r="A183" s="141"/>
      <c r="B183" s="132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</row>
    <row r="184" spans="1:13">
      <c r="A184" s="141"/>
      <c r="B184" s="132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</row>
    <row r="185" spans="1:13">
      <c r="A185" s="141"/>
      <c r="B185" s="132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</row>
    <row r="186" spans="1:13">
      <c r="A186" s="84"/>
      <c r="B186"/>
    </row>
    <row r="187" spans="1:13">
      <c r="A187" s="84"/>
      <c r="B187"/>
    </row>
    <row r="188" spans="1:13">
      <c r="A188" s="84"/>
      <c r="B188"/>
    </row>
    <row r="189" spans="1:13">
      <c r="A189" s="84"/>
      <c r="B189"/>
    </row>
    <row r="190" spans="1:13">
      <c r="A190" s="84"/>
      <c r="B190"/>
    </row>
    <row r="191" spans="1:13">
      <c r="A191" s="84"/>
      <c r="B191"/>
    </row>
  </sheetData>
  <mergeCells count="2">
    <mergeCell ref="K64:K65"/>
    <mergeCell ref="A64:A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16384" width="11.42578125" style="1"/>
  </cols>
  <sheetData>
    <row r="1" spans="1:5" ht="5.25" customHeight="1"/>
    <row r="2" spans="1:5">
      <c r="A2" s="78" t="s">
        <v>0</v>
      </c>
      <c r="B2" s="2"/>
      <c r="C2" s="3"/>
      <c r="D2" s="3"/>
    </row>
    <row r="3" spans="1:5" ht="6" customHeight="1">
      <c r="A3" s="4"/>
      <c r="B3" s="4"/>
      <c r="C3" s="3"/>
      <c r="D3" s="3"/>
    </row>
    <row r="4" spans="1:5" ht="16.5" thickBot="1">
      <c r="A4" s="5" t="s">
        <v>61</v>
      </c>
      <c r="B4" s="5"/>
      <c r="C4" s="6"/>
      <c r="D4" s="6"/>
    </row>
    <row r="5" spans="1:5">
      <c r="A5" s="32"/>
      <c r="B5" s="45"/>
      <c r="C5" s="126" t="s">
        <v>2</v>
      </c>
      <c r="D5" s="127"/>
      <c r="E5" s="36" t="s">
        <v>15</v>
      </c>
    </row>
    <row r="6" spans="1:5" ht="13.5" thickBot="1">
      <c r="A6" s="33" t="s">
        <v>14</v>
      </c>
      <c r="B6" s="46"/>
      <c r="C6" s="34" t="s">
        <v>200</v>
      </c>
      <c r="D6" s="72" t="s">
        <v>219</v>
      </c>
      <c r="E6" s="37" t="s">
        <v>16</v>
      </c>
    </row>
    <row r="7" spans="1:5">
      <c r="A7" s="48" t="s">
        <v>17</v>
      </c>
      <c r="B7" s="49"/>
      <c r="C7" s="63"/>
      <c r="D7" s="27"/>
      <c r="E7" s="35"/>
    </row>
    <row r="8" spans="1:5">
      <c r="A8" s="52" t="s">
        <v>18</v>
      </c>
      <c r="B8" s="53"/>
      <c r="C8" s="64">
        <v>15733831</v>
      </c>
      <c r="D8" s="64">
        <v>16381861</v>
      </c>
      <c r="E8" s="104">
        <v>4.1187044655557825</v>
      </c>
    </row>
    <row r="9" spans="1:5">
      <c r="A9" s="52" t="s">
        <v>19</v>
      </c>
      <c r="B9" s="53"/>
      <c r="C9" s="64">
        <v>1275060</v>
      </c>
      <c r="D9" s="64">
        <v>1289794</v>
      </c>
      <c r="E9" s="104">
        <v>1.1555534641507066</v>
      </c>
    </row>
    <row r="10" spans="1:5">
      <c r="A10" s="52" t="s">
        <v>20</v>
      </c>
      <c r="B10" s="53"/>
      <c r="C10" s="64">
        <v>563579</v>
      </c>
      <c r="D10" s="64">
        <v>577236</v>
      </c>
      <c r="E10" s="104">
        <v>2.4232627546448677</v>
      </c>
    </row>
    <row r="11" spans="1:5">
      <c r="A11" s="52" t="s">
        <v>21</v>
      </c>
      <c r="B11" s="53"/>
      <c r="C11" s="64">
        <v>841444</v>
      </c>
      <c r="D11" s="64">
        <v>921840</v>
      </c>
      <c r="E11" s="104">
        <v>9.5545276928708276</v>
      </c>
    </row>
    <row r="12" spans="1:5">
      <c r="A12" s="52" t="s">
        <v>22</v>
      </c>
      <c r="B12" s="53"/>
      <c r="C12" s="64">
        <v>569334</v>
      </c>
      <c r="D12" s="64">
        <v>561680</v>
      </c>
      <c r="E12" s="104">
        <v>-1.3443778168878022</v>
      </c>
    </row>
    <row r="13" spans="1:5">
      <c r="A13" s="50" t="s">
        <v>5</v>
      </c>
      <c r="B13" s="51"/>
      <c r="C13" s="65">
        <v>18983248</v>
      </c>
      <c r="D13" s="65">
        <v>19732411</v>
      </c>
      <c r="E13" s="105">
        <v>3.9464426740882277</v>
      </c>
    </row>
    <row r="14" spans="1:5">
      <c r="A14" s="52"/>
      <c r="B14" s="53"/>
      <c r="C14" s="65"/>
      <c r="D14" s="41"/>
      <c r="E14" s="39"/>
    </row>
    <row r="15" spans="1:5">
      <c r="A15" s="38" t="s">
        <v>23</v>
      </c>
      <c r="B15" s="47"/>
      <c r="C15" s="65"/>
      <c r="D15" s="41"/>
      <c r="E15" s="39"/>
    </row>
    <row r="16" spans="1:5">
      <c r="A16" s="52" t="s">
        <v>18</v>
      </c>
      <c r="B16" s="53"/>
      <c r="C16" s="64">
        <v>6373659</v>
      </c>
      <c r="D16" s="64">
        <v>6537310</v>
      </c>
      <c r="E16" s="104">
        <v>2.5676146150900134</v>
      </c>
    </row>
    <row r="17" spans="1:5">
      <c r="A17" s="52" t="s">
        <v>19</v>
      </c>
      <c r="B17" s="53"/>
      <c r="C17" s="64">
        <v>477597</v>
      </c>
      <c r="D17" s="64">
        <v>479748</v>
      </c>
      <c r="E17" s="104">
        <v>0.45037971344041106</v>
      </c>
    </row>
    <row r="18" spans="1:5">
      <c r="A18" s="52" t="s">
        <v>20</v>
      </c>
      <c r="B18" s="53"/>
      <c r="C18" s="64">
        <v>281358</v>
      </c>
      <c r="D18" s="64">
        <v>283636</v>
      </c>
      <c r="E18" s="104">
        <v>0.80964465200918401</v>
      </c>
    </row>
    <row r="19" spans="1:5">
      <c r="A19" s="52" t="s">
        <v>21</v>
      </c>
      <c r="B19" s="53"/>
      <c r="C19" s="64">
        <v>165426</v>
      </c>
      <c r="D19" s="64">
        <v>276448</v>
      </c>
      <c r="E19" s="104">
        <v>67.112787590826116</v>
      </c>
    </row>
    <row r="20" spans="1:5">
      <c r="A20" s="52" t="s">
        <v>22</v>
      </c>
      <c r="B20" s="53"/>
      <c r="C20" s="64">
        <v>136400</v>
      </c>
      <c r="D20" s="64">
        <v>115395</v>
      </c>
      <c r="E20" s="104">
        <v>-15.399560117302054</v>
      </c>
    </row>
    <row r="21" spans="1:5">
      <c r="A21" s="50" t="s">
        <v>5</v>
      </c>
      <c r="B21" s="51"/>
      <c r="C21" s="65">
        <v>7434440</v>
      </c>
      <c r="D21" s="65">
        <v>7692537</v>
      </c>
      <c r="E21" s="105">
        <v>3.4716400966313534</v>
      </c>
    </row>
    <row r="22" spans="1:5">
      <c r="A22" s="50"/>
      <c r="B22" s="51"/>
      <c r="C22" s="64"/>
      <c r="D22" s="27"/>
      <c r="E22" s="35"/>
    </row>
    <row r="23" spans="1:5">
      <c r="A23" s="50" t="s">
        <v>202</v>
      </c>
      <c r="B23" s="51"/>
      <c r="C23" s="65"/>
      <c r="D23" s="41"/>
      <c r="E23" s="39"/>
    </row>
    <row r="24" spans="1:5">
      <c r="A24" s="52" t="s">
        <v>24</v>
      </c>
      <c r="B24" s="53"/>
      <c r="C24" s="64">
        <v>1883176</v>
      </c>
      <c r="D24" s="64">
        <v>1950638</v>
      </c>
      <c r="E24" s="104">
        <v>3.5823523664277794</v>
      </c>
    </row>
    <row r="25" spans="1:5">
      <c r="A25" s="52" t="s">
        <v>25</v>
      </c>
      <c r="B25" s="53"/>
      <c r="C25" s="64">
        <v>6288202</v>
      </c>
      <c r="D25" s="64">
        <v>6541909</v>
      </c>
      <c r="E25" s="104">
        <v>4.0346509224735465</v>
      </c>
    </row>
    <row r="26" spans="1:5">
      <c r="A26" s="52" t="s">
        <v>26</v>
      </c>
      <c r="B26" s="53"/>
      <c r="C26" s="64">
        <v>1109638</v>
      </c>
      <c r="D26" s="64">
        <v>1168934</v>
      </c>
      <c r="E26" s="104">
        <v>5.343724710220811</v>
      </c>
    </row>
    <row r="27" spans="1:5">
      <c r="A27" s="52" t="s">
        <v>27</v>
      </c>
      <c r="B27" s="53"/>
      <c r="C27" s="64">
        <v>476196</v>
      </c>
      <c r="D27" s="64">
        <v>459039</v>
      </c>
      <c r="E27" s="104">
        <v>-3.6029282060328098</v>
      </c>
    </row>
    <row r="28" spans="1:5">
      <c r="A28" s="50" t="s">
        <v>42</v>
      </c>
      <c r="B28" s="51"/>
      <c r="C28" s="65">
        <v>9757212</v>
      </c>
      <c r="D28" s="65">
        <v>10120520</v>
      </c>
      <c r="E28" s="105">
        <v>3.7234816666892141</v>
      </c>
    </row>
    <row r="29" spans="1:5">
      <c r="A29" s="50"/>
      <c r="B29" s="51"/>
      <c r="C29" s="64"/>
      <c r="D29" s="27"/>
      <c r="E29" s="35"/>
    </row>
    <row r="30" spans="1:5">
      <c r="A30" s="50" t="s">
        <v>203</v>
      </c>
      <c r="B30" s="51"/>
      <c r="C30" s="65"/>
      <c r="D30" s="41"/>
      <c r="E30" s="39"/>
    </row>
    <row r="31" spans="1:5">
      <c r="A31" s="52" t="s">
        <v>157</v>
      </c>
      <c r="B31" s="53"/>
      <c r="C31" s="64">
        <v>1230716</v>
      </c>
      <c r="D31" s="64">
        <v>1202291</v>
      </c>
      <c r="E31" s="104">
        <v>-2.309631141546872</v>
      </c>
    </row>
    <row r="32" spans="1:5">
      <c r="A32" s="50" t="s">
        <v>170</v>
      </c>
      <c r="B32" s="51"/>
      <c r="C32" s="65">
        <v>7305669</v>
      </c>
      <c r="D32" s="65">
        <v>7626616</v>
      </c>
      <c r="E32" s="105">
        <v>4.3931226558443859</v>
      </c>
    </row>
    <row r="33" spans="1:5">
      <c r="A33" s="50"/>
      <c r="B33" s="51"/>
      <c r="C33" s="64"/>
      <c r="D33" s="27"/>
      <c r="E33" s="35"/>
    </row>
    <row r="34" spans="1:5">
      <c r="A34" s="50" t="s">
        <v>204</v>
      </c>
      <c r="B34" s="51"/>
      <c r="C34" s="65"/>
      <c r="D34" s="41"/>
      <c r="E34" s="39"/>
    </row>
    <row r="35" spans="1:5">
      <c r="A35" s="52" t="s">
        <v>30</v>
      </c>
      <c r="B35" s="53"/>
      <c r="C35" s="64">
        <v>807996</v>
      </c>
      <c r="D35" s="64">
        <v>893685</v>
      </c>
      <c r="E35" s="104">
        <v>10.605126758053258</v>
      </c>
    </row>
    <row r="36" spans="1:5">
      <c r="A36" s="52" t="s">
        <v>31</v>
      </c>
      <c r="B36" s="53"/>
      <c r="C36" s="64">
        <v>389506</v>
      </c>
      <c r="D36" s="64">
        <v>318053</v>
      </c>
      <c r="E36" s="104">
        <v>-18.344518441307709</v>
      </c>
    </row>
    <row r="37" spans="1:5">
      <c r="A37" s="50" t="s">
        <v>43</v>
      </c>
      <c r="B37" s="51"/>
      <c r="C37" s="65">
        <v>1197502</v>
      </c>
      <c r="D37" s="65">
        <v>1211738</v>
      </c>
      <c r="E37" s="105">
        <v>1.1888080353936779</v>
      </c>
    </row>
    <row r="38" spans="1:5">
      <c r="A38" s="50"/>
      <c r="B38" s="51"/>
      <c r="C38" s="65"/>
      <c r="D38" s="41"/>
      <c r="E38" s="39"/>
    </row>
    <row r="39" spans="1:5">
      <c r="A39" s="50" t="s">
        <v>206</v>
      </c>
      <c r="B39" s="51"/>
      <c r="C39" s="65"/>
      <c r="D39" s="41"/>
      <c r="E39" s="39"/>
    </row>
    <row r="40" spans="1:5">
      <c r="A40" s="52" t="s">
        <v>68</v>
      </c>
      <c r="B40" s="53"/>
      <c r="C40" s="64">
        <v>2630833</v>
      </c>
      <c r="D40" s="64">
        <v>2657396</v>
      </c>
      <c r="E40" s="104">
        <v>1.0096802039506119</v>
      </c>
    </row>
    <row r="41" spans="1:5">
      <c r="A41" s="52" t="s">
        <v>211</v>
      </c>
      <c r="B41" s="53"/>
      <c r="C41" s="64">
        <v>1498652</v>
      </c>
      <c r="D41" s="64">
        <v>1752693</v>
      </c>
      <c r="E41" s="104">
        <v>16.95130023514465</v>
      </c>
    </row>
    <row r="42" spans="1:5">
      <c r="A42" s="50" t="s">
        <v>207</v>
      </c>
      <c r="B42" s="51"/>
      <c r="C42" s="65">
        <v>4129485</v>
      </c>
      <c r="D42" s="65">
        <v>4410089</v>
      </c>
      <c r="E42" s="105">
        <v>6.795133049278542</v>
      </c>
    </row>
    <row r="43" spans="1:5">
      <c r="A43" s="50"/>
      <c r="B43" s="51"/>
      <c r="C43" s="65"/>
      <c r="D43" s="41"/>
      <c r="E43" s="39"/>
    </row>
    <row r="44" spans="1:5">
      <c r="A44" s="50" t="s">
        <v>208</v>
      </c>
      <c r="B44" s="51"/>
      <c r="C44" s="65"/>
      <c r="D44" s="41"/>
      <c r="E44" s="39"/>
    </row>
    <row r="45" spans="1:5">
      <c r="A45" s="52" t="s">
        <v>32</v>
      </c>
      <c r="B45" s="53"/>
      <c r="C45" s="64">
        <v>770425</v>
      </c>
      <c r="D45" s="64">
        <v>776096</v>
      </c>
      <c r="E45" s="104">
        <v>0.73608722458383358</v>
      </c>
    </row>
    <row r="46" spans="1:5">
      <c r="A46" s="52" t="s">
        <v>213</v>
      </c>
      <c r="B46" s="53"/>
      <c r="C46" s="64">
        <v>0</v>
      </c>
      <c r="D46" s="64">
        <v>250632</v>
      </c>
      <c r="E46" s="104">
        <v>0</v>
      </c>
    </row>
    <row r="47" spans="1:5">
      <c r="A47" s="52" t="s">
        <v>214</v>
      </c>
      <c r="B47" s="53"/>
      <c r="C47" s="64">
        <v>0</v>
      </c>
      <c r="D47" s="64">
        <v>123723</v>
      </c>
      <c r="E47" s="104">
        <v>0</v>
      </c>
    </row>
    <row r="48" spans="1:5">
      <c r="A48" s="52" t="s">
        <v>215</v>
      </c>
      <c r="B48" s="53"/>
      <c r="C48" s="64">
        <v>0</v>
      </c>
      <c r="D48" s="64">
        <v>420917</v>
      </c>
      <c r="E48" s="104">
        <v>0</v>
      </c>
    </row>
    <row r="49" spans="1:5">
      <c r="A49" s="52" t="s">
        <v>33</v>
      </c>
      <c r="B49" s="53"/>
      <c r="C49" s="64">
        <v>2391982</v>
      </c>
      <c r="D49" s="64">
        <v>2777051</v>
      </c>
      <c r="E49" s="104">
        <v>16.098323482367341</v>
      </c>
    </row>
    <row r="50" spans="1:5">
      <c r="A50" s="52" t="s">
        <v>34</v>
      </c>
      <c r="B50" s="53"/>
      <c r="C50" s="64">
        <v>1330946</v>
      </c>
      <c r="D50" s="64">
        <v>1563493</v>
      </c>
      <c r="E50" s="104">
        <v>17.472309169568113</v>
      </c>
    </row>
    <row r="51" spans="1:5">
      <c r="A51" s="52" t="s">
        <v>205</v>
      </c>
      <c r="B51" s="53"/>
      <c r="C51" s="64">
        <v>202379</v>
      </c>
      <c r="D51" s="64">
        <v>190985</v>
      </c>
      <c r="E51" s="104">
        <v>-5.6300307838263848</v>
      </c>
    </row>
    <row r="52" spans="1:5">
      <c r="A52" s="52" t="s">
        <v>35</v>
      </c>
      <c r="B52" s="53"/>
      <c r="C52" s="64">
        <v>353005</v>
      </c>
      <c r="D52" s="64">
        <v>416442</v>
      </c>
      <c r="E52" s="104">
        <v>17.970566989136131</v>
      </c>
    </row>
    <row r="53" spans="1:5">
      <c r="A53" s="52" t="s">
        <v>36</v>
      </c>
      <c r="B53" s="53"/>
      <c r="C53" s="64">
        <v>994404</v>
      </c>
      <c r="D53" s="64">
        <v>274844</v>
      </c>
      <c r="E53" s="104">
        <v>-72.360931774208467</v>
      </c>
    </row>
    <row r="54" spans="1:5">
      <c r="A54" s="50" t="s">
        <v>44</v>
      </c>
      <c r="B54" s="51"/>
      <c r="C54" s="65">
        <v>6043141</v>
      </c>
      <c r="D54" s="65">
        <v>6794183</v>
      </c>
      <c r="E54" s="105">
        <v>12.428007223395912</v>
      </c>
    </row>
    <row r="55" spans="1:5">
      <c r="A55" s="70"/>
      <c r="B55" s="71"/>
      <c r="C55" s="64"/>
      <c r="D55" s="64"/>
      <c r="E55" s="35"/>
    </row>
    <row r="56" spans="1:5">
      <c r="A56" s="50"/>
      <c r="B56" s="51"/>
      <c r="C56" s="65"/>
      <c r="D56" s="41"/>
      <c r="E56" s="39"/>
    </row>
    <row r="57" spans="1:5" ht="13.5" thickBot="1">
      <c r="A57" s="101" t="s">
        <v>45</v>
      </c>
      <c r="B57" s="102"/>
      <c r="C57" s="66">
        <v>47416257</v>
      </c>
      <c r="D57" s="66">
        <v>49895557</v>
      </c>
      <c r="E57" s="113">
        <v>5.2287973721755421</v>
      </c>
    </row>
    <row r="62" spans="1:5">
      <c r="A62" s="24"/>
      <c r="B62" s="24"/>
      <c r="C62" s="24"/>
      <c r="D62" s="24"/>
      <c r="E62" s="24"/>
    </row>
    <row r="63" spans="1:5" ht="12.75" customHeight="1">
      <c r="A63" s="124">
        <v>6</v>
      </c>
      <c r="E63" s="25" t="s">
        <v>221</v>
      </c>
    </row>
    <row r="64" spans="1:5" ht="12.75" customHeight="1">
      <c r="A64" s="125"/>
      <c r="E64" s="25" t="s">
        <v>222</v>
      </c>
    </row>
    <row r="69" spans="1:5">
      <c r="A69" s="56"/>
      <c r="B69" s="56"/>
      <c r="C69" s="56"/>
      <c r="D69" s="56"/>
      <c r="E69" s="56"/>
    </row>
    <row r="70" spans="1:5">
      <c r="A70" s="56"/>
      <c r="B70" s="56"/>
      <c r="C70" s="56"/>
      <c r="D70" s="56"/>
      <c r="E70" s="56"/>
    </row>
  </sheetData>
  <mergeCells count="2">
    <mergeCell ref="C5:D5"/>
    <mergeCell ref="A63:A64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16384" width="11.42578125" style="1"/>
  </cols>
  <sheetData>
    <row r="1" spans="1:5" ht="5.25" customHeight="1"/>
    <row r="2" spans="1:5">
      <c r="A2" s="78" t="s">
        <v>0</v>
      </c>
      <c r="B2" s="2"/>
      <c r="C2" s="3"/>
      <c r="D2" s="3"/>
    </row>
    <row r="3" spans="1:5" ht="6" customHeight="1">
      <c r="A3" s="4"/>
      <c r="B3" s="4"/>
      <c r="C3" s="3"/>
      <c r="D3" s="3"/>
    </row>
    <row r="4" spans="1:5" ht="16.5" thickBot="1">
      <c r="A4" s="5" t="s">
        <v>62</v>
      </c>
      <c r="B4" s="5"/>
      <c r="C4" s="6"/>
      <c r="D4" s="6"/>
    </row>
    <row r="5" spans="1:5">
      <c r="A5" s="32"/>
      <c r="B5" s="45"/>
      <c r="C5" s="126" t="s">
        <v>63</v>
      </c>
      <c r="D5" s="127"/>
      <c r="E5" s="36" t="s">
        <v>15</v>
      </c>
    </row>
    <row r="6" spans="1:5" ht="13.5" thickBot="1">
      <c r="A6" s="33" t="s">
        <v>14</v>
      </c>
      <c r="B6" s="46"/>
      <c r="C6" s="34" t="s">
        <v>200</v>
      </c>
      <c r="D6" s="72" t="s">
        <v>219</v>
      </c>
      <c r="E6" s="37" t="s">
        <v>16</v>
      </c>
    </row>
    <row r="7" spans="1:5">
      <c r="A7" s="48" t="s">
        <v>17</v>
      </c>
      <c r="B7" s="49"/>
      <c r="C7" s="128" t="s">
        <v>37</v>
      </c>
      <c r="D7" s="129"/>
      <c r="E7" s="35"/>
    </row>
    <row r="8" spans="1:5">
      <c r="A8" s="52" t="s">
        <v>18</v>
      </c>
      <c r="B8" s="53"/>
      <c r="C8" s="64">
        <v>2772761</v>
      </c>
      <c r="D8" s="64">
        <v>2854982</v>
      </c>
      <c r="E8" s="104">
        <v>2.9653114711293185</v>
      </c>
    </row>
    <row r="9" spans="1:5">
      <c r="A9" s="52" t="s">
        <v>19</v>
      </c>
      <c r="B9" s="53"/>
      <c r="C9" s="64">
        <v>92965</v>
      </c>
      <c r="D9" s="64">
        <v>102073</v>
      </c>
      <c r="E9" s="104">
        <v>9.797235518743614</v>
      </c>
    </row>
    <row r="10" spans="1:5">
      <c r="A10" s="52" t="s">
        <v>20</v>
      </c>
      <c r="B10" s="53"/>
      <c r="C10" s="64">
        <v>290022</v>
      </c>
      <c r="D10" s="64">
        <v>284244</v>
      </c>
      <c r="E10" s="104">
        <v>-1.9922626559364462</v>
      </c>
    </row>
    <row r="11" spans="1:5">
      <c r="A11" s="52" t="s">
        <v>21</v>
      </c>
      <c r="B11" s="53"/>
      <c r="C11" s="64">
        <v>378523</v>
      </c>
      <c r="D11" s="64">
        <v>387551</v>
      </c>
      <c r="E11" s="104">
        <v>2.3850598246341703</v>
      </c>
    </row>
    <row r="12" spans="1:5">
      <c r="A12" s="52" t="s">
        <v>22</v>
      </c>
      <c r="B12" s="53"/>
      <c r="C12" s="64">
        <v>427252</v>
      </c>
      <c r="D12" s="64">
        <v>464205</v>
      </c>
      <c r="E12" s="104">
        <v>8.6489940363064424</v>
      </c>
    </row>
    <row r="13" spans="1:5">
      <c r="A13" s="50" t="s">
        <v>5</v>
      </c>
      <c r="B13" s="51"/>
      <c r="C13" s="65">
        <v>3961523</v>
      </c>
      <c r="D13" s="65">
        <v>4093055</v>
      </c>
      <c r="E13" s="105">
        <v>3.3202382013180283</v>
      </c>
    </row>
    <row r="14" spans="1:5">
      <c r="A14" s="52"/>
      <c r="B14" s="53"/>
      <c r="C14" s="65"/>
      <c r="D14" s="41"/>
      <c r="E14" s="103"/>
    </row>
    <row r="15" spans="1:5">
      <c r="A15" s="38" t="s">
        <v>23</v>
      </c>
      <c r="B15" s="47"/>
      <c r="C15" s="65"/>
      <c r="D15" s="41"/>
      <c r="E15" s="103"/>
    </row>
    <row r="16" spans="1:5">
      <c r="A16" s="52" t="s">
        <v>18</v>
      </c>
      <c r="B16" s="53"/>
      <c r="C16" s="64">
        <v>2714113</v>
      </c>
      <c r="D16" s="64">
        <v>2783949</v>
      </c>
      <c r="E16" s="104">
        <v>2.5730689916005707</v>
      </c>
    </row>
    <row r="17" spans="1:5">
      <c r="A17" s="52" t="s">
        <v>19</v>
      </c>
      <c r="B17" s="53"/>
      <c r="C17" s="64">
        <v>73467</v>
      </c>
      <c r="D17" s="64">
        <v>77446</v>
      </c>
      <c r="E17" s="104">
        <v>5.4160371323179115</v>
      </c>
    </row>
    <row r="18" spans="1:5">
      <c r="A18" s="52" t="s">
        <v>20</v>
      </c>
      <c r="B18" s="53"/>
      <c r="C18" s="64">
        <v>276293</v>
      </c>
      <c r="D18" s="64">
        <v>278625</v>
      </c>
      <c r="E18" s="104">
        <v>0.84403151726609071</v>
      </c>
    </row>
    <row r="19" spans="1:5">
      <c r="A19" s="52" t="s">
        <v>21</v>
      </c>
      <c r="B19" s="53"/>
      <c r="C19" s="64">
        <v>212693</v>
      </c>
      <c r="D19" s="64">
        <v>353346</v>
      </c>
      <c r="E19" s="104">
        <v>66.129585834982819</v>
      </c>
    </row>
    <row r="20" spans="1:5">
      <c r="A20" s="52" t="s">
        <v>22</v>
      </c>
      <c r="B20" s="53"/>
      <c r="C20" s="64">
        <v>183017</v>
      </c>
      <c r="D20" s="64">
        <v>211738</v>
      </c>
      <c r="E20" s="104">
        <v>15.69307769223624</v>
      </c>
    </row>
    <row r="21" spans="1:5">
      <c r="A21" s="50" t="s">
        <v>5</v>
      </c>
      <c r="B21" s="51"/>
      <c r="C21" s="65">
        <v>3459583</v>
      </c>
      <c r="D21" s="65">
        <v>3705104</v>
      </c>
      <c r="E21" s="105">
        <v>7.0968379715127519</v>
      </c>
    </row>
    <row r="22" spans="1:5">
      <c r="A22" s="50"/>
      <c r="B22" s="51"/>
      <c r="C22" s="65"/>
      <c r="D22" s="41"/>
      <c r="E22" s="103"/>
    </row>
    <row r="23" spans="1:5">
      <c r="A23" s="50" t="s">
        <v>202</v>
      </c>
      <c r="B23" s="51"/>
      <c r="C23" s="65"/>
      <c r="D23" s="41"/>
      <c r="E23" s="103"/>
    </row>
    <row r="24" spans="1:5">
      <c r="A24" s="52" t="s">
        <v>24</v>
      </c>
      <c r="B24" s="53"/>
      <c r="C24" s="64">
        <v>1896098</v>
      </c>
      <c r="D24" s="64">
        <v>1908381</v>
      </c>
      <c r="E24" s="104">
        <v>0.64780406919895495</v>
      </c>
    </row>
    <row r="25" spans="1:5">
      <c r="A25" s="52" t="s">
        <v>25</v>
      </c>
      <c r="B25" s="53"/>
      <c r="C25" s="64">
        <v>1215069</v>
      </c>
      <c r="D25" s="64">
        <v>1304679</v>
      </c>
      <c r="E25" s="104">
        <v>7.3748898210718901</v>
      </c>
    </row>
    <row r="26" spans="1:5">
      <c r="A26" s="52" t="s">
        <v>26</v>
      </c>
      <c r="B26" s="53"/>
      <c r="C26" s="64">
        <v>525089</v>
      </c>
      <c r="D26" s="64">
        <v>553429</v>
      </c>
      <c r="E26" s="104">
        <v>5.3971802875322092</v>
      </c>
    </row>
    <row r="27" spans="1:5">
      <c r="A27" s="52" t="s">
        <v>27</v>
      </c>
      <c r="B27" s="53"/>
      <c r="C27" s="64"/>
      <c r="D27" s="64"/>
      <c r="E27" s="104"/>
    </row>
    <row r="28" spans="1:5">
      <c r="A28" s="50" t="s">
        <v>42</v>
      </c>
      <c r="B28" s="51"/>
      <c r="C28" s="65">
        <v>3636256</v>
      </c>
      <c r="D28" s="65">
        <v>3766489</v>
      </c>
      <c r="E28" s="105">
        <v>3.5815135127999791</v>
      </c>
    </row>
    <row r="29" spans="1:5">
      <c r="A29" s="50"/>
      <c r="B29" s="51"/>
      <c r="C29" s="65"/>
      <c r="D29" s="41"/>
      <c r="E29" s="39"/>
    </row>
    <row r="30" spans="1:5">
      <c r="A30" s="50" t="s">
        <v>203</v>
      </c>
      <c r="B30" s="51"/>
      <c r="C30" s="128" t="s">
        <v>38</v>
      </c>
      <c r="D30" s="129"/>
      <c r="E30" s="39"/>
    </row>
    <row r="31" spans="1:5">
      <c r="A31" s="52" t="s">
        <v>158</v>
      </c>
      <c r="B31" s="53"/>
      <c r="C31" s="83">
        <v>842240</v>
      </c>
      <c r="D31" s="83">
        <v>869231</v>
      </c>
      <c r="E31" s="104">
        <v>3.2046685030395139</v>
      </c>
    </row>
    <row r="32" spans="1:5">
      <c r="A32" s="50" t="s">
        <v>170</v>
      </c>
      <c r="B32" s="119"/>
      <c r="C32" s="65">
        <v>7750896</v>
      </c>
      <c r="D32" s="65">
        <v>8068584</v>
      </c>
      <c r="E32" s="105">
        <v>4.098726134372078</v>
      </c>
    </row>
    <row r="33" spans="1:5">
      <c r="A33" s="50"/>
      <c r="B33" s="51"/>
      <c r="C33" s="65"/>
      <c r="D33" s="41"/>
      <c r="E33" s="39"/>
    </row>
    <row r="34" spans="1:5">
      <c r="A34" s="50" t="s">
        <v>204</v>
      </c>
      <c r="B34" s="51"/>
      <c r="C34" s="128" t="s">
        <v>39</v>
      </c>
      <c r="D34" s="129"/>
      <c r="E34" s="39"/>
    </row>
    <row r="35" spans="1:5">
      <c r="A35" s="52" t="s">
        <v>30</v>
      </c>
      <c r="B35" s="53"/>
      <c r="C35" s="64">
        <v>1159669</v>
      </c>
      <c r="D35" s="64">
        <v>1575242</v>
      </c>
      <c r="E35" s="104">
        <v>35.835484090718992</v>
      </c>
    </row>
    <row r="36" spans="1:5">
      <c r="A36" s="52" t="s">
        <v>31</v>
      </c>
      <c r="B36" s="53"/>
      <c r="C36" s="64">
        <v>2457650</v>
      </c>
      <c r="D36" s="64">
        <v>2366414</v>
      </c>
      <c r="E36" s="104">
        <v>-3.7123268162675727</v>
      </c>
    </row>
    <row r="37" spans="1:5">
      <c r="A37" s="50" t="s">
        <v>43</v>
      </c>
      <c r="B37" s="51"/>
      <c r="C37" s="65">
        <v>3617319</v>
      </c>
      <c r="D37" s="65">
        <v>3941656</v>
      </c>
      <c r="E37" s="105">
        <v>8.9662260917546952</v>
      </c>
    </row>
    <row r="38" spans="1:5">
      <c r="A38" s="50"/>
      <c r="B38" s="51"/>
      <c r="C38" s="65"/>
      <c r="D38" s="41"/>
      <c r="E38" s="39"/>
    </row>
    <row r="39" spans="1:5">
      <c r="A39" s="50" t="s">
        <v>206</v>
      </c>
      <c r="B39" s="51"/>
      <c r="C39" s="128" t="s">
        <v>209</v>
      </c>
      <c r="D39" s="129"/>
      <c r="E39" s="39"/>
    </row>
    <row r="40" spans="1:5">
      <c r="A40" s="52" t="s">
        <v>68</v>
      </c>
      <c r="B40" s="53"/>
      <c r="C40" s="64">
        <v>1640965</v>
      </c>
      <c r="D40" s="64">
        <v>1691658</v>
      </c>
      <c r="E40" s="104">
        <v>3.0892188437900869</v>
      </c>
    </row>
    <row r="41" spans="1:5">
      <c r="A41" s="52" t="s">
        <v>211</v>
      </c>
      <c r="B41" s="53"/>
      <c r="C41" s="64">
        <v>1633793</v>
      </c>
      <c r="D41" s="64">
        <v>1876408</v>
      </c>
      <c r="E41" s="104">
        <v>14.849800433714675</v>
      </c>
    </row>
    <row r="42" spans="1:5">
      <c r="A42" s="50" t="s">
        <v>207</v>
      </c>
      <c r="B42" s="51"/>
      <c r="C42" s="65">
        <v>3274758</v>
      </c>
      <c r="D42" s="65">
        <v>3568066</v>
      </c>
      <c r="E42" s="105">
        <v>8.9566312991677552</v>
      </c>
    </row>
    <row r="43" spans="1:5">
      <c r="A43" s="50"/>
      <c r="B43" s="51"/>
      <c r="C43" s="65"/>
      <c r="D43" s="41"/>
      <c r="E43" s="39"/>
    </row>
    <row r="44" spans="1:5">
      <c r="A44" s="50" t="s">
        <v>208</v>
      </c>
      <c r="B44" s="51"/>
      <c r="C44" s="128" t="s">
        <v>210</v>
      </c>
      <c r="D44" s="129"/>
      <c r="E44" s="39"/>
    </row>
    <row r="45" spans="1:5">
      <c r="A45" s="52" t="s">
        <v>32</v>
      </c>
      <c r="B45" s="53"/>
      <c r="C45" s="64">
        <v>320388</v>
      </c>
      <c r="D45" s="64">
        <v>314921</v>
      </c>
      <c r="E45" s="104">
        <v>-1.7063685281596064</v>
      </c>
    </row>
    <row r="46" spans="1:5">
      <c r="A46" s="52" t="s">
        <v>213</v>
      </c>
      <c r="B46" s="53"/>
      <c r="C46" s="64">
        <v>0</v>
      </c>
      <c r="D46" s="64">
        <v>110545</v>
      </c>
      <c r="E46" s="104">
        <v>0</v>
      </c>
    </row>
    <row r="47" spans="1:5">
      <c r="A47" s="52" t="s">
        <v>214</v>
      </c>
      <c r="B47" s="53"/>
      <c r="C47" s="64">
        <v>0</v>
      </c>
      <c r="D47" s="64">
        <v>25670</v>
      </c>
      <c r="E47" s="104">
        <v>0</v>
      </c>
    </row>
    <row r="48" spans="1:5">
      <c r="A48" s="52" t="s">
        <v>215</v>
      </c>
      <c r="B48" s="53"/>
      <c r="C48" s="64">
        <v>0</v>
      </c>
      <c r="D48" s="64">
        <v>248</v>
      </c>
      <c r="E48" s="104">
        <v>0</v>
      </c>
    </row>
    <row r="49" spans="1:5">
      <c r="A49" s="52" t="s">
        <v>33</v>
      </c>
      <c r="B49" s="53"/>
      <c r="C49" s="64">
        <v>2371198</v>
      </c>
      <c r="D49" s="64">
        <v>3276679</v>
      </c>
      <c r="E49" s="104">
        <v>38.186646581179637</v>
      </c>
    </row>
    <row r="50" spans="1:5">
      <c r="A50" s="52" t="s">
        <v>34</v>
      </c>
      <c r="B50" s="53"/>
      <c r="C50" s="64">
        <v>127985</v>
      </c>
      <c r="D50" s="64">
        <v>147467</v>
      </c>
      <c r="E50" s="104">
        <v>15.222096339414776</v>
      </c>
    </row>
    <row r="51" spans="1:5">
      <c r="A51" s="52" t="s">
        <v>205</v>
      </c>
      <c r="B51" s="53"/>
      <c r="C51" s="64">
        <v>782</v>
      </c>
      <c r="D51" s="64">
        <v>701</v>
      </c>
      <c r="E51" s="35">
        <v>-10.358056265984651</v>
      </c>
    </row>
    <row r="52" spans="1:5">
      <c r="A52" s="52" t="s">
        <v>35</v>
      </c>
      <c r="B52" s="53"/>
      <c r="C52" s="64"/>
      <c r="D52" s="64"/>
      <c r="E52" s="35"/>
    </row>
    <row r="53" spans="1:5">
      <c r="A53" s="52" t="s">
        <v>36</v>
      </c>
      <c r="B53" s="53"/>
      <c r="C53" s="64"/>
      <c r="D53" s="40"/>
      <c r="E53" s="35"/>
    </row>
    <row r="54" spans="1:5" ht="13.5" thickBot="1">
      <c r="A54" s="101" t="s">
        <v>44</v>
      </c>
      <c r="B54" s="102"/>
      <c r="C54" s="66">
        <v>2820353</v>
      </c>
      <c r="D54" s="66">
        <v>3876231</v>
      </c>
      <c r="E54" s="112">
        <v>37.437795907108075</v>
      </c>
    </row>
    <row r="55" spans="1:5">
      <c r="E55" s="25"/>
    </row>
    <row r="60" spans="1:5">
      <c r="E60" s="25"/>
    </row>
    <row r="61" spans="1:5">
      <c r="E61" s="25"/>
    </row>
    <row r="62" spans="1:5">
      <c r="A62" s="24"/>
      <c r="B62" s="24"/>
      <c r="C62" s="24"/>
      <c r="D62" s="24"/>
      <c r="E62" s="24"/>
    </row>
    <row r="63" spans="1:5" ht="12.75" customHeight="1">
      <c r="A63" s="124">
        <v>8</v>
      </c>
      <c r="E63" s="25" t="s">
        <v>221</v>
      </c>
    </row>
    <row r="64" spans="1:5" ht="12.75" customHeight="1">
      <c r="A64" s="125"/>
      <c r="E64" s="25" t="s">
        <v>222</v>
      </c>
    </row>
  </sheetData>
  <mergeCells count="7">
    <mergeCell ref="C5:D5"/>
    <mergeCell ref="C7:D7"/>
    <mergeCell ref="A63:A64"/>
    <mergeCell ref="C34:D34"/>
    <mergeCell ref="C30:D30"/>
    <mergeCell ref="C39:D39"/>
    <mergeCell ref="C44:D44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40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11319532</v>
      </c>
      <c r="C7" s="18">
        <v>11923937</v>
      </c>
      <c r="D7" s="18">
        <v>12215888</v>
      </c>
      <c r="E7" s="108">
        <v>25.065872048623426</v>
      </c>
      <c r="F7" s="109">
        <v>25.14736032411837</v>
      </c>
      <c r="G7" s="107">
        <v>24.482917386812616</v>
      </c>
    </row>
    <row r="8" spans="1:7">
      <c r="A8" s="17" t="s">
        <v>223</v>
      </c>
      <c r="B8" s="18">
        <v>653237</v>
      </c>
      <c r="C8" s="18">
        <v>749788</v>
      </c>
      <c r="D8" s="18">
        <v>881508</v>
      </c>
      <c r="E8" s="108">
        <v>1.4465222642973774</v>
      </c>
      <c r="F8" s="109">
        <v>1.5812888815749417</v>
      </c>
      <c r="G8" s="107">
        <v>1.7667064023355827</v>
      </c>
    </row>
    <row r="9" spans="1:7">
      <c r="A9" s="17" t="s">
        <v>137</v>
      </c>
      <c r="B9" s="18">
        <v>11966491</v>
      </c>
      <c r="C9" s="18">
        <v>12153943</v>
      </c>
      <c r="D9" s="18">
        <v>12649745</v>
      </c>
      <c r="E9" s="108">
        <v>26.498492364967365</v>
      </c>
      <c r="F9" s="109">
        <v>25.632438680261075</v>
      </c>
      <c r="G9" s="107">
        <v>25.352447713931724</v>
      </c>
    </row>
    <row r="10" spans="1:7">
      <c r="A10" s="17" t="s">
        <v>166</v>
      </c>
      <c r="B10" s="18">
        <v>7471406</v>
      </c>
      <c r="C10" s="18">
        <v>7394664</v>
      </c>
      <c r="D10" s="18">
        <v>7384669</v>
      </c>
      <c r="E10" s="108">
        <v>16.544615697832501</v>
      </c>
      <c r="F10" s="109">
        <v>15.595208200427967</v>
      </c>
      <c r="G10" s="107">
        <v>14.800253657855748</v>
      </c>
    </row>
    <row r="11" spans="1:7">
      <c r="A11" s="17" t="s">
        <v>224</v>
      </c>
      <c r="B11" s="18">
        <v>4647330</v>
      </c>
      <c r="C11" s="18">
        <v>4866014</v>
      </c>
      <c r="D11" s="18">
        <v>5019874</v>
      </c>
      <c r="E11" s="108">
        <v>10.291006655374895</v>
      </c>
      <c r="F11" s="109">
        <v>10.262332600399057</v>
      </c>
      <c r="G11" s="107">
        <v>10.060763526499965</v>
      </c>
    </row>
    <row r="12" spans="1:7">
      <c r="A12" s="17" t="s">
        <v>225</v>
      </c>
      <c r="B12" s="18">
        <v>545306</v>
      </c>
      <c r="C12" s="18">
        <v>603706</v>
      </c>
      <c r="D12" s="18">
        <v>642962</v>
      </c>
      <c r="E12" s="108">
        <v>1.20752080769299</v>
      </c>
      <c r="F12" s="109">
        <v>1.2732046732410784</v>
      </c>
      <c r="G12" s="107">
        <v>1.2886157378702077</v>
      </c>
    </row>
    <row r="13" spans="1:7">
      <c r="A13" s="17" t="s">
        <v>226</v>
      </c>
      <c r="B13" s="18">
        <v>1195954</v>
      </c>
      <c r="C13" s="18">
        <v>1306903</v>
      </c>
      <c r="D13" s="18">
        <v>1419232</v>
      </c>
      <c r="E13" s="108">
        <v>2.6483100131736346</v>
      </c>
      <c r="F13" s="109">
        <v>2.756234006408393</v>
      </c>
      <c r="G13" s="107">
        <v>2.8444055650085236</v>
      </c>
    </row>
    <row r="14" spans="1:7">
      <c r="A14" s="17" t="s">
        <v>227</v>
      </c>
      <c r="B14" s="18">
        <v>965726</v>
      </c>
      <c r="C14" s="18">
        <v>1153396</v>
      </c>
      <c r="D14" s="18">
        <v>1214298</v>
      </c>
      <c r="E14" s="108">
        <v>2.1384951559860341</v>
      </c>
      <c r="F14" s="109">
        <v>2.4324906118169554</v>
      </c>
      <c r="G14" s="107">
        <v>2.4336796160026832</v>
      </c>
    </row>
    <row r="15" spans="1:7">
      <c r="A15" s="17" t="s">
        <v>228</v>
      </c>
      <c r="B15" s="18">
        <v>618286</v>
      </c>
      <c r="C15" s="18">
        <v>687302</v>
      </c>
      <c r="D15" s="18">
        <v>751506</v>
      </c>
      <c r="E15" s="108">
        <v>1.3691270774670881</v>
      </c>
      <c r="F15" s="109">
        <v>1.4495070751788779</v>
      </c>
      <c r="G15" s="107">
        <v>1.506158153520563</v>
      </c>
    </row>
    <row r="16" spans="1:7">
      <c r="A16" s="17" t="s">
        <v>229</v>
      </c>
      <c r="B16" s="18">
        <v>1934195</v>
      </c>
      <c r="C16" s="18">
        <v>2095113</v>
      </c>
      <c r="D16" s="18">
        <v>2296314</v>
      </c>
      <c r="E16" s="108">
        <v>4.2830643870335967</v>
      </c>
      <c r="F16" s="109">
        <v>4.4185541680356595</v>
      </c>
      <c r="G16" s="107">
        <v>4.6022414380502861</v>
      </c>
    </row>
    <row r="17" spans="1:8">
      <c r="A17" s="17" t="s">
        <v>230</v>
      </c>
      <c r="B17" s="18">
        <v>1847574</v>
      </c>
      <c r="C17" s="18">
        <v>1998818</v>
      </c>
      <c r="D17" s="18">
        <v>2110259</v>
      </c>
      <c r="E17" s="108">
        <v>4.0912516069006539</v>
      </c>
      <c r="F17" s="109">
        <v>4.2154698123894514</v>
      </c>
      <c r="G17" s="107">
        <v>4.229352525316032</v>
      </c>
    </row>
    <row r="18" spans="1:8">
      <c r="A18" s="17" t="s">
        <v>231</v>
      </c>
      <c r="B18" s="18">
        <v>17880</v>
      </c>
      <c r="C18" s="18">
        <v>17756</v>
      </c>
      <c r="D18" s="18">
        <v>16513</v>
      </c>
      <c r="E18" s="108">
        <v>3.9593314655534069E-2</v>
      </c>
      <c r="F18" s="109">
        <v>3.7447072214072064E-2</v>
      </c>
      <c r="G18" s="107">
        <v>3.3095131095540228E-2</v>
      </c>
    </row>
    <row r="19" spans="1:8">
      <c r="A19" s="17" t="s">
        <v>232</v>
      </c>
      <c r="B19" s="18">
        <v>399234</v>
      </c>
      <c r="C19" s="18">
        <v>492727</v>
      </c>
      <c r="D19" s="18">
        <v>512498</v>
      </c>
      <c r="E19" s="108">
        <v>0.88406025633039642</v>
      </c>
      <c r="F19" s="109">
        <v>1.0391520359778714</v>
      </c>
      <c r="G19" s="107">
        <v>1.027141554908386</v>
      </c>
    </row>
    <row r="20" spans="1:8">
      <c r="A20" s="17" t="s">
        <v>233</v>
      </c>
      <c r="B20" s="18">
        <v>0</v>
      </c>
      <c r="C20" s="18">
        <v>0</v>
      </c>
      <c r="D20" s="18">
        <v>384560</v>
      </c>
      <c r="E20" s="108" t="s">
        <v>234</v>
      </c>
      <c r="F20" s="109" t="s">
        <v>234</v>
      </c>
      <c r="G20" s="107">
        <v>0.77072994695700059</v>
      </c>
    </row>
    <row r="21" spans="1:8">
      <c r="A21" s="17" t="s">
        <v>235</v>
      </c>
      <c r="B21" s="18">
        <v>0</v>
      </c>
      <c r="C21" s="18">
        <v>0</v>
      </c>
      <c r="D21" s="18">
        <v>109360</v>
      </c>
      <c r="E21" s="108" t="s">
        <v>234</v>
      </c>
      <c r="F21" s="109" t="s">
        <v>234</v>
      </c>
      <c r="G21" s="107">
        <v>0.21917783180574574</v>
      </c>
    </row>
    <row r="22" spans="1:8">
      <c r="A22" s="17" t="s">
        <v>236</v>
      </c>
      <c r="B22" s="18">
        <v>0</v>
      </c>
      <c r="C22" s="18">
        <v>0</v>
      </c>
      <c r="D22" s="18">
        <v>49764</v>
      </c>
      <c r="E22" s="108" t="s">
        <v>234</v>
      </c>
      <c r="F22" s="109" t="s">
        <v>234</v>
      </c>
      <c r="G22" s="107">
        <v>9.9736335241232002E-2</v>
      </c>
    </row>
    <row r="23" spans="1:8">
      <c r="A23" s="17" t="s">
        <v>237</v>
      </c>
      <c r="B23" s="18">
        <v>61536</v>
      </c>
      <c r="C23" s="18">
        <v>83862</v>
      </c>
      <c r="D23" s="18">
        <v>85727</v>
      </c>
      <c r="E23" s="108">
        <v>0.13626477688159644</v>
      </c>
      <c r="F23" s="109">
        <v>0.17686339096736378</v>
      </c>
      <c r="G23" s="107">
        <v>0.17181289307983874</v>
      </c>
    </row>
    <row r="24" spans="1:8">
      <c r="A24" s="17" t="s">
        <v>238</v>
      </c>
      <c r="B24" s="18">
        <v>394176</v>
      </c>
      <c r="C24" s="18">
        <v>512699</v>
      </c>
      <c r="D24" s="18">
        <v>209997</v>
      </c>
      <c r="E24" s="108">
        <v>0.87285986564092821</v>
      </c>
      <c r="F24" s="109">
        <v>1.0812726107841031</v>
      </c>
      <c r="G24" s="107">
        <v>0.42087314507782725</v>
      </c>
    </row>
    <row r="25" spans="1:8">
      <c r="A25" s="17" t="s">
        <v>239</v>
      </c>
      <c r="B25" s="18">
        <v>72682</v>
      </c>
      <c r="C25" s="18">
        <v>72682</v>
      </c>
      <c r="D25" s="18">
        <v>37566</v>
      </c>
      <c r="E25" s="108">
        <v>0.16094638119650598</v>
      </c>
      <c r="F25" s="109">
        <v>0.15328497987515127</v>
      </c>
      <c r="G25" s="107">
        <v>7.5289268741904211E-2</v>
      </c>
    </row>
    <row r="26" spans="1:8">
      <c r="A26" s="17" t="s">
        <v>240</v>
      </c>
      <c r="B26" s="18">
        <v>745083</v>
      </c>
      <c r="C26" s="18">
        <v>916029</v>
      </c>
      <c r="D26" s="18">
        <v>1063577</v>
      </c>
      <c r="E26" s="108">
        <v>1.649905238450184</v>
      </c>
      <c r="F26" s="109">
        <v>1.9318880442207829</v>
      </c>
      <c r="G26" s="107">
        <v>2.1316066278205894</v>
      </c>
      <c r="H26"/>
    </row>
    <row r="27" spans="1:8">
      <c r="A27" s="17" t="s">
        <v>241</v>
      </c>
      <c r="B27" s="18">
        <v>150902</v>
      </c>
      <c r="C27" s="18">
        <v>163303</v>
      </c>
      <c r="D27" s="18">
        <v>151672</v>
      </c>
      <c r="E27" s="108">
        <v>0.33415606085846766</v>
      </c>
      <c r="F27" s="109">
        <v>0.34440297554486426</v>
      </c>
      <c r="G27" s="107">
        <v>0.30397896951025116</v>
      </c>
      <c r="H27"/>
    </row>
    <row r="28" spans="1:8">
      <c r="A28" s="17" t="s">
        <v>242</v>
      </c>
      <c r="B28" s="18">
        <v>114517</v>
      </c>
      <c r="C28" s="18">
        <v>184481</v>
      </c>
      <c r="D28" s="18">
        <v>298894</v>
      </c>
      <c r="E28" s="108">
        <v>0.25358543704741582</v>
      </c>
      <c r="F28" s="109">
        <v>0.38906698181596239</v>
      </c>
      <c r="G28" s="107">
        <v>0.59903930925152316</v>
      </c>
      <c r="H28"/>
    </row>
    <row r="29" spans="1:8">
      <c r="A29" s="17" t="s">
        <v>243</v>
      </c>
      <c r="B29" s="18">
        <v>38092</v>
      </c>
      <c r="C29" s="18">
        <v>39134</v>
      </c>
      <c r="D29" s="18">
        <v>45099</v>
      </c>
      <c r="E29" s="108">
        <v>8.435058958940736E-2</v>
      </c>
      <c r="F29" s="109">
        <v>8.2532874748000459E-2</v>
      </c>
      <c r="G29" s="107">
        <v>9.0386805382290852E-2</v>
      </c>
    </row>
    <row r="30" spans="1:8">
      <c r="A30" s="17" t="s">
        <v>244</v>
      </c>
      <c r="B30" s="18">
        <v>0</v>
      </c>
      <c r="C30" s="18">
        <v>0</v>
      </c>
      <c r="D30" s="18">
        <v>12802</v>
      </c>
      <c r="E30" s="108" t="s">
        <v>234</v>
      </c>
      <c r="F30" s="109" t="s">
        <v>234</v>
      </c>
      <c r="G30" s="107">
        <v>2.5657595124151035E-2</v>
      </c>
    </row>
    <row r="31" spans="1:8">
      <c r="A31" s="17" t="s">
        <v>245</v>
      </c>
      <c r="B31" s="18">
        <v>0</v>
      </c>
      <c r="C31" s="18">
        <v>0</v>
      </c>
      <c r="D31" s="18">
        <v>77022</v>
      </c>
      <c r="E31" s="108" t="s">
        <v>234</v>
      </c>
      <c r="F31" s="109" t="s">
        <v>234</v>
      </c>
      <c r="G31" s="107">
        <v>0.15436644990254342</v>
      </c>
    </row>
    <row r="32" spans="1:8">
      <c r="A32" s="17" t="s">
        <v>246</v>
      </c>
      <c r="B32" s="18">
        <v>0</v>
      </c>
      <c r="C32" s="18">
        <v>0</v>
      </c>
      <c r="D32" s="18">
        <v>18479</v>
      </c>
      <c r="E32" s="108" t="s">
        <v>234</v>
      </c>
      <c r="F32" s="109" t="s">
        <v>234</v>
      </c>
      <c r="G32" s="107">
        <v>3.7035361685610606E-2</v>
      </c>
    </row>
    <row r="33" spans="1:8">
      <c r="A33" s="17" t="s">
        <v>247</v>
      </c>
      <c r="B33" s="18">
        <v>0</v>
      </c>
      <c r="C33" s="18">
        <v>0</v>
      </c>
      <c r="D33" s="18">
        <v>138675</v>
      </c>
      <c r="E33" s="99" t="s">
        <v>234</v>
      </c>
      <c r="F33" s="100" t="s">
        <v>234</v>
      </c>
      <c r="G33" s="107">
        <v>0.27793055802543704</v>
      </c>
      <c r="H33"/>
    </row>
    <row r="34" spans="1:8">
      <c r="A34" s="17" t="s">
        <v>248</v>
      </c>
      <c r="B34" s="18">
        <v>0</v>
      </c>
      <c r="C34" s="18">
        <v>0</v>
      </c>
      <c r="D34" s="18">
        <v>97097</v>
      </c>
      <c r="E34" s="99" t="s">
        <v>234</v>
      </c>
      <c r="F34" s="100" t="s">
        <v>234</v>
      </c>
      <c r="G34" s="107">
        <v>0.19460049318619693</v>
      </c>
      <c r="H34"/>
    </row>
    <row r="35" spans="1:8">
      <c r="A35" s="17" t="s">
        <v>8</v>
      </c>
      <c r="B35" s="18" t="s">
        <v>8</v>
      </c>
      <c r="C35" s="18" t="s">
        <v>8</v>
      </c>
      <c r="D35" s="18" t="s">
        <v>8</v>
      </c>
      <c r="E35" s="99" t="s">
        <v>8</v>
      </c>
      <c r="F35" s="100" t="s">
        <v>8</v>
      </c>
      <c r="G35" s="28" t="s">
        <v>8</v>
      </c>
      <c r="H35"/>
    </row>
    <row r="36" spans="1:8" ht="13.5" thickBot="1">
      <c r="A36" s="20" t="s">
        <v>5</v>
      </c>
      <c r="B36" s="21">
        <v>45159139</v>
      </c>
      <c r="C36" s="21">
        <v>47416257</v>
      </c>
      <c r="D36" s="22">
        <v>49895557</v>
      </c>
      <c r="E36" s="110">
        <v>100</v>
      </c>
      <c r="F36" s="110">
        <v>100</v>
      </c>
      <c r="G36" s="111">
        <v>100</v>
      </c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 s="56"/>
      <c r="B61" s="56"/>
      <c r="C61" s="56"/>
      <c r="D61" s="56"/>
      <c r="E61" s="56"/>
      <c r="F61" s="56"/>
      <c r="G61" s="56"/>
      <c r="H61"/>
    </row>
    <row r="62" spans="1:8">
      <c r="A62" s="24"/>
      <c r="B62" s="24"/>
      <c r="C62" s="24"/>
      <c r="D62" s="24"/>
      <c r="E62" s="24"/>
      <c r="F62" s="24"/>
      <c r="G62" s="24"/>
      <c r="H62"/>
    </row>
    <row r="63" spans="1:8">
      <c r="A63" s="124">
        <v>10</v>
      </c>
      <c r="F63" s="25"/>
      <c r="G63" s="25" t="s">
        <v>221</v>
      </c>
      <c r="H63"/>
    </row>
    <row r="64" spans="1:8">
      <c r="A64" s="125"/>
      <c r="F64" s="25"/>
      <c r="G64" s="25" t="s">
        <v>222</v>
      </c>
    </row>
  </sheetData>
  <mergeCells count="1">
    <mergeCell ref="A63:A6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4592880</v>
      </c>
      <c r="C7" s="18">
        <v>4851913</v>
      </c>
      <c r="D7" s="19">
        <v>4955568</v>
      </c>
      <c r="E7" s="106">
        <v>25.424193238216798</v>
      </c>
      <c r="F7" s="106">
        <v>25.558919105940141</v>
      </c>
      <c r="G7" s="107">
        <v>25.113849493607244</v>
      </c>
    </row>
    <row r="8" spans="1:7">
      <c r="A8" s="17" t="s">
        <v>223</v>
      </c>
      <c r="B8" s="18">
        <v>331555</v>
      </c>
      <c r="C8" s="18">
        <v>360144</v>
      </c>
      <c r="D8" s="19">
        <v>440995</v>
      </c>
      <c r="E8" s="106">
        <v>1.8353447921776687</v>
      </c>
      <c r="F8" s="106">
        <v>1.8971674394181648</v>
      </c>
      <c r="G8" s="107">
        <v>2.234876417281193</v>
      </c>
    </row>
    <row r="9" spans="1:7">
      <c r="A9" s="17" t="s">
        <v>137</v>
      </c>
      <c r="B9" s="18">
        <v>4851246</v>
      </c>
      <c r="C9" s="18">
        <v>4934559</v>
      </c>
      <c r="D9" s="19">
        <v>5097985</v>
      </c>
      <c r="E9" s="106">
        <v>26.854395444715799</v>
      </c>
      <c r="F9" s="106">
        <v>25.994281905815065</v>
      </c>
      <c r="G9" s="107">
        <v>25.835590997977896</v>
      </c>
    </row>
    <row r="10" spans="1:7">
      <c r="A10" s="17" t="s">
        <v>166</v>
      </c>
      <c r="B10" s="18">
        <v>2993195</v>
      </c>
      <c r="C10" s="18">
        <v>3058755</v>
      </c>
      <c r="D10" s="19">
        <v>3084600</v>
      </c>
      <c r="E10" s="106">
        <v>16.569030342544185</v>
      </c>
      <c r="F10" s="106">
        <v>16.112917030847409</v>
      </c>
      <c r="G10" s="107">
        <v>15.632149563477062</v>
      </c>
    </row>
    <row r="11" spans="1:7">
      <c r="A11" s="17" t="s">
        <v>224</v>
      </c>
      <c r="B11" s="18">
        <v>1830077</v>
      </c>
      <c r="C11" s="18">
        <v>1893272</v>
      </c>
      <c r="D11" s="19">
        <v>1937262</v>
      </c>
      <c r="E11" s="106">
        <v>10.130513161418563</v>
      </c>
      <c r="F11" s="106">
        <v>9.9733828478667093</v>
      </c>
      <c r="G11" s="107">
        <v>9.817664957414479</v>
      </c>
    </row>
    <row r="12" spans="1:7">
      <c r="A12" s="17" t="s">
        <v>225</v>
      </c>
      <c r="B12" s="18">
        <v>326962</v>
      </c>
      <c r="C12" s="18">
        <v>358840</v>
      </c>
      <c r="D12" s="19">
        <v>380327</v>
      </c>
      <c r="E12" s="106">
        <v>1.809919934671457</v>
      </c>
      <c r="F12" s="106">
        <v>1.8902982250455771</v>
      </c>
      <c r="G12" s="107">
        <v>1.9274228577541792</v>
      </c>
    </row>
    <row r="13" spans="1:7">
      <c r="A13" s="17" t="s">
        <v>226</v>
      </c>
      <c r="B13" s="18">
        <v>560762</v>
      </c>
      <c r="C13" s="18">
        <v>539138</v>
      </c>
      <c r="D13" s="19">
        <v>537912</v>
      </c>
      <c r="E13" s="106">
        <v>3.1041354114736133</v>
      </c>
      <c r="F13" s="106">
        <v>2.84007246810451</v>
      </c>
      <c r="G13" s="107">
        <v>2.7260328198110204</v>
      </c>
    </row>
    <row r="14" spans="1:7">
      <c r="A14" s="17" t="s">
        <v>227</v>
      </c>
      <c r="B14" s="18">
        <v>73755</v>
      </c>
      <c r="C14" s="18">
        <v>80445</v>
      </c>
      <c r="D14" s="19">
        <v>96955</v>
      </c>
      <c r="E14" s="106">
        <v>0.40827571638812249</v>
      </c>
      <c r="F14" s="106">
        <v>0.42376836671996276</v>
      </c>
      <c r="G14" s="107">
        <v>0.49134897909839809</v>
      </c>
    </row>
    <row r="15" spans="1:7">
      <c r="A15" s="17" t="s">
        <v>228</v>
      </c>
      <c r="B15" s="18">
        <v>147383</v>
      </c>
      <c r="C15" s="18">
        <v>184252</v>
      </c>
      <c r="D15" s="19">
        <v>224239</v>
      </c>
      <c r="E15" s="106">
        <v>0.81584841581493672</v>
      </c>
      <c r="F15" s="106">
        <v>0.97060313387888097</v>
      </c>
      <c r="G15" s="107">
        <v>1.1363993989381227</v>
      </c>
    </row>
    <row r="16" spans="1:7">
      <c r="A16" s="17" t="s">
        <v>229</v>
      </c>
      <c r="B16" s="18">
        <v>646884</v>
      </c>
      <c r="C16" s="18">
        <v>686509</v>
      </c>
      <c r="D16" s="19">
        <v>756255</v>
      </c>
      <c r="E16" s="106">
        <v>3.580869480306613</v>
      </c>
      <c r="F16" s="106">
        <v>3.6163937804531661</v>
      </c>
      <c r="G16" s="107">
        <v>3.8325524437941212</v>
      </c>
    </row>
    <row r="17" spans="1:7">
      <c r="A17" s="17" t="s">
        <v>230</v>
      </c>
      <c r="B17" s="18">
        <v>913280</v>
      </c>
      <c r="C17" s="18">
        <v>973417</v>
      </c>
      <c r="D17" s="19">
        <v>1011719</v>
      </c>
      <c r="E17" s="106">
        <v>5.0555222868001426</v>
      </c>
      <c r="F17" s="106">
        <v>5.1277684408906214</v>
      </c>
      <c r="G17" s="107">
        <v>5.127194036248282</v>
      </c>
    </row>
    <row r="18" spans="1:7">
      <c r="A18" s="17" t="s">
        <v>231</v>
      </c>
      <c r="B18" s="18">
        <v>0</v>
      </c>
      <c r="C18" s="18">
        <v>0</v>
      </c>
      <c r="D18" s="19">
        <v>0</v>
      </c>
      <c r="E18" s="106" t="s">
        <v>234</v>
      </c>
      <c r="F18" s="106" t="s">
        <v>234</v>
      </c>
      <c r="G18" s="107" t="s">
        <v>234</v>
      </c>
    </row>
    <row r="19" spans="1:7">
      <c r="A19" s="17" t="s">
        <v>232</v>
      </c>
      <c r="B19" s="18">
        <v>187860</v>
      </c>
      <c r="C19" s="18">
        <v>282576</v>
      </c>
      <c r="D19" s="19">
        <v>292112</v>
      </c>
      <c r="E19" s="106">
        <v>1.0399115460737942</v>
      </c>
      <c r="F19" s="106">
        <v>1.4885545402978457</v>
      </c>
      <c r="G19" s="107">
        <v>1.4803664894269637</v>
      </c>
    </row>
    <row r="20" spans="1:7">
      <c r="A20" s="17" t="s">
        <v>233</v>
      </c>
      <c r="B20" s="18">
        <v>0</v>
      </c>
      <c r="C20" s="18">
        <v>0</v>
      </c>
      <c r="D20" s="19">
        <v>4765</v>
      </c>
      <c r="E20" s="106" t="s">
        <v>234</v>
      </c>
      <c r="F20" s="106" t="s">
        <v>234</v>
      </c>
      <c r="G20" s="107">
        <v>2.4148088137835765E-2</v>
      </c>
    </row>
    <row r="21" spans="1:7">
      <c r="A21" s="17" t="s">
        <v>235</v>
      </c>
      <c r="B21" s="18">
        <v>0</v>
      </c>
      <c r="C21" s="18">
        <v>0</v>
      </c>
      <c r="D21" s="19">
        <v>4905</v>
      </c>
      <c r="E21" s="106" t="s">
        <v>234</v>
      </c>
      <c r="F21" s="106" t="s">
        <v>234</v>
      </c>
      <c r="G21" s="107">
        <v>2.4857580758884456E-2</v>
      </c>
    </row>
    <row r="22" spans="1:7">
      <c r="A22" s="17" t="s">
        <v>236</v>
      </c>
      <c r="B22" s="18">
        <v>0</v>
      </c>
      <c r="C22" s="18">
        <v>0</v>
      </c>
      <c r="D22" s="19">
        <v>6280</v>
      </c>
      <c r="E22" s="106" t="s">
        <v>234</v>
      </c>
      <c r="F22" s="106" t="s">
        <v>234</v>
      </c>
      <c r="G22" s="107">
        <v>3.1825811858469805E-2</v>
      </c>
    </row>
    <row r="23" spans="1:7">
      <c r="A23" s="17" t="s">
        <v>237</v>
      </c>
      <c r="B23" s="18">
        <v>0</v>
      </c>
      <c r="C23" s="18">
        <v>0</v>
      </c>
      <c r="D23" s="19">
        <v>0</v>
      </c>
      <c r="E23" s="106" t="s">
        <v>234</v>
      </c>
      <c r="F23" s="106" t="s">
        <v>234</v>
      </c>
      <c r="G23" s="107" t="s">
        <v>234</v>
      </c>
    </row>
    <row r="24" spans="1:7">
      <c r="A24" s="17" t="s">
        <v>238</v>
      </c>
      <c r="B24" s="18">
        <v>183957</v>
      </c>
      <c r="C24" s="18">
        <v>250407</v>
      </c>
      <c r="D24" s="19">
        <v>131775</v>
      </c>
      <c r="E24" s="106">
        <v>1.0183062295384699</v>
      </c>
      <c r="F24" s="106">
        <v>1.3190946038317573</v>
      </c>
      <c r="G24" s="107">
        <v>0.66780992956207941</v>
      </c>
    </row>
    <row r="25" spans="1:7">
      <c r="A25" s="17" t="s">
        <v>239</v>
      </c>
      <c r="B25" s="18">
        <v>0</v>
      </c>
      <c r="C25" s="18">
        <v>0</v>
      </c>
      <c r="D25" s="19">
        <v>0</v>
      </c>
      <c r="E25" s="106" t="s">
        <v>234</v>
      </c>
      <c r="F25" s="106" t="s">
        <v>234</v>
      </c>
      <c r="G25" s="107" t="s">
        <v>234</v>
      </c>
    </row>
    <row r="26" spans="1:7">
      <c r="A26" s="17" t="s">
        <v>240</v>
      </c>
      <c r="B26" s="18">
        <v>366179</v>
      </c>
      <c r="C26" s="18">
        <v>440826</v>
      </c>
      <c r="D26" s="19">
        <v>505851</v>
      </c>
      <c r="E26" s="106">
        <v>2.0270082509834766</v>
      </c>
      <c r="F26" s="106">
        <v>2.3221842753147408</v>
      </c>
      <c r="G26" s="107">
        <v>2.5635539417864344</v>
      </c>
    </row>
    <row r="27" spans="1:7">
      <c r="A27" s="17" t="s">
        <v>241</v>
      </c>
      <c r="B27" s="18">
        <v>22844</v>
      </c>
      <c r="C27" s="18">
        <v>26066</v>
      </c>
      <c r="D27" s="19">
        <v>28514</v>
      </c>
      <c r="E27" s="106">
        <v>0.12645448396949727</v>
      </c>
      <c r="F27" s="106">
        <v>0.13731053821769593</v>
      </c>
      <c r="G27" s="107">
        <v>0.14450337568987387</v>
      </c>
    </row>
    <row r="28" spans="1:7">
      <c r="A28" s="17" t="s">
        <v>242</v>
      </c>
      <c r="B28" s="18">
        <v>24486</v>
      </c>
      <c r="C28" s="18">
        <v>49547</v>
      </c>
      <c r="D28" s="19">
        <v>110798</v>
      </c>
      <c r="E28" s="106">
        <v>0.13554388436688453</v>
      </c>
      <c r="F28" s="106">
        <v>0.26100380714617433</v>
      </c>
      <c r="G28" s="107">
        <v>0.56150259590680529</v>
      </c>
    </row>
    <row r="29" spans="1:7">
      <c r="A29" s="17" t="s">
        <v>243</v>
      </c>
      <c r="B29" s="18">
        <v>11693</v>
      </c>
      <c r="C29" s="18">
        <v>12582</v>
      </c>
      <c r="D29" s="19">
        <v>14846</v>
      </c>
      <c r="E29" s="106">
        <v>6.4727380539981241E-2</v>
      </c>
      <c r="F29" s="106">
        <v>6.6279490211580236E-2</v>
      </c>
      <c r="G29" s="107">
        <v>7.5236624657777501E-2</v>
      </c>
    </row>
    <row r="30" spans="1:7">
      <c r="A30" s="17" t="s">
        <v>244</v>
      </c>
      <c r="B30" s="18">
        <v>0</v>
      </c>
      <c r="C30" s="18">
        <v>0</v>
      </c>
      <c r="D30" s="19">
        <v>11054</v>
      </c>
      <c r="E30" s="106" t="s">
        <v>234</v>
      </c>
      <c r="F30" s="106" t="s">
        <v>234</v>
      </c>
      <c r="G30" s="107">
        <v>5.6019510236230127E-2</v>
      </c>
    </row>
    <row r="31" spans="1:7">
      <c r="A31" s="17" t="s">
        <v>245</v>
      </c>
      <c r="B31" s="18">
        <v>0</v>
      </c>
      <c r="C31" s="18">
        <v>0</v>
      </c>
      <c r="D31" s="19">
        <v>77022</v>
      </c>
      <c r="E31" s="106" t="s">
        <v>234</v>
      </c>
      <c r="F31" s="106" t="s">
        <v>234</v>
      </c>
      <c r="G31" s="107">
        <v>0.39033243327437278</v>
      </c>
    </row>
    <row r="32" spans="1:7">
      <c r="A32" s="17" t="s">
        <v>246</v>
      </c>
      <c r="B32" s="18">
        <v>0</v>
      </c>
      <c r="C32" s="18">
        <v>0</v>
      </c>
      <c r="D32" s="19">
        <v>0</v>
      </c>
      <c r="E32" s="106" t="s">
        <v>234</v>
      </c>
      <c r="F32" s="106" t="s">
        <v>234</v>
      </c>
      <c r="G32" s="107" t="s">
        <v>234</v>
      </c>
    </row>
    <row r="33" spans="1:7">
      <c r="A33" s="17" t="s">
        <v>247</v>
      </c>
      <c r="B33" s="18">
        <v>0</v>
      </c>
      <c r="C33" s="18">
        <v>0</v>
      </c>
      <c r="D33" s="19">
        <v>20653</v>
      </c>
      <c r="E33" s="106" t="s">
        <v>234</v>
      </c>
      <c r="F33" s="106" t="s">
        <v>234</v>
      </c>
      <c r="G33" s="107">
        <v>0.10466536501798994</v>
      </c>
    </row>
    <row r="34" spans="1:7">
      <c r="A34" s="17" t="s">
        <v>248</v>
      </c>
      <c r="B34" s="18">
        <v>0</v>
      </c>
      <c r="C34" s="18">
        <v>0</v>
      </c>
      <c r="D34" s="19">
        <v>19</v>
      </c>
      <c r="E34" s="106" t="s">
        <v>234</v>
      </c>
      <c r="F34" s="106" t="s">
        <v>234</v>
      </c>
      <c r="G34" s="107">
        <v>9.6288284285179338E-5</v>
      </c>
    </row>
    <row r="35" spans="1:7" ht="13.5" thickBot="1">
      <c r="A35" s="20" t="s">
        <v>5</v>
      </c>
      <c r="B35" s="21">
        <v>18064998</v>
      </c>
      <c r="C35" s="21">
        <v>18983248</v>
      </c>
      <c r="D35" s="22">
        <v>19732411</v>
      </c>
      <c r="E35" s="110">
        <v>100</v>
      </c>
      <c r="F35" s="110">
        <v>100</v>
      </c>
      <c r="G35" s="111">
        <v>100</v>
      </c>
    </row>
    <row r="37" spans="1:7" ht="16.5" thickBot="1">
      <c r="A37" s="5" t="s">
        <v>46</v>
      </c>
      <c r="B37" s="6"/>
      <c r="C37" s="6"/>
      <c r="D37" s="6"/>
      <c r="E37" s="6"/>
      <c r="F37" s="6"/>
    </row>
    <row r="38" spans="1:7">
      <c r="A38" s="7"/>
      <c r="B38" s="117"/>
      <c r="C38" s="116" t="s">
        <v>37</v>
      </c>
      <c r="D38" s="118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894891</v>
      </c>
      <c r="C40" s="18">
        <v>926397</v>
      </c>
      <c r="D40" s="19">
        <v>930827</v>
      </c>
      <c r="E40" s="106">
        <v>23.179092864424902</v>
      </c>
      <c r="F40" s="106">
        <v>23.384869909880621</v>
      </c>
      <c r="G40" s="107">
        <v>22.741619645961269</v>
      </c>
    </row>
    <row r="41" spans="1:7">
      <c r="A41" s="17" t="s">
        <v>223</v>
      </c>
      <c r="B41" s="18">
        <v>68211</v>
      </c>
      <c r="C41" s="18">
        <v>73723</v>
      </c>
      <c r="D41" s="19">
        <v>92140</v>
      </c>
      <c r="E41" s="106">
        <v>1.7667728286185547</v>
      </c>
      <c r="F41" s="106">
        <v>1.8609761952663155</v>
      </c>
      <c r="G41" s="107">
        <v>2.2511302682226355</v>
      </c>
    </row>
    <row r="42" spans="1:7">
      <c r="A42" s="17" t="s">
        <v>137</v>
      </c>
      <c r="B42" s="18">
        <v>1059960</v>
      </c>
      <c r="C42" s="18">
        <v>1059575</v>
      </c>
      <c r="D42" s="19">
        <v>1073929</v>
      </c>
      <c r="E42" s="106">
        <v>27.454641149118519</v>
      </c>
      <c r="F42" s="106">
        <v>26.746657787926512</v>
      </c>
      <c r="G42" s="107">
        <v>26.237834575885248</v>
      </c>
    </row>
    <row r="43" spans="1:7">
      <c r="A43" s="17" t="s">
        <v>166</v>
      </c>
      <c r="B43" s="18">
        <v>630117</v>
      </c>
      <c r="C43" s="18">
        <v>624505</v>
      </c>
      <c r="D43" s="19">
        <v>657537</v>
      </c>
      <c r="E43" s="106">
        <v>16.321027318916858</v>
      </c>
      <c r="F43" s="106">
        <v>15.764265410045581</v>
      </c>
      <c r="G43" s="107">
        <v>16.064699839117726</v>
      </c>
    </row>
    <row r="44" spans="1:7">
      <c r="A44" s="17" t="s">
        <v>224</v>
      </c>
      <c r="B44" s="18">
        <v>411506</v>
      </c>
      <c r="C44" s="18">
        <v>408584</v>
      </c>
      <c r="D44" s="19">
        <v>406332</v>
      </c>
      <c r="E44" s="106">
        <v>10.65865651600925</v>
      </c>
      <c r="F44" s="106">
        <v>10.313811127690032</v>
      </c>
      <c r="G44" s="107">
        <v>9.9273525520668553</v>
      </c>
    </row>
    <row r="45" spans="1:7">
      <c r="A45" s="17" t="s">
        <v>225</v>
      </c>
      <c r="B45" s="18">
        <v>94472</v>
      </c>
      <c r="C45" s="18">
        <v>99171</v>
      </c>
      <c r="D45" s="19">
        <v>103875</v>
      </c>
      <c r="E45" s="106">
        <v>2.4469742807648633</v>
      </c>
      <c r="F45" s="106">
        <v>2.5033554014453534</v>
      </c>
      <c r="G45" s="107">
        <v>2.5378354309922542</v>
      </c>
    </row>
    <row r="46" spans="1:7">
      <c r="A46" s="17" t="s">
        <v>226</v>
      </c>
      <c r="B46" s="18">
        <v>112046</v>
      </c>
      <c r="C46" s="18">
        <v>110393</v>
      </c>
      <c r="D46" s="19">
        <v>110337</v>
      </c>
      <c r="E46" s="106">
        <v>2.9021686876807928</v>
      </c>
      <c r="F46" s="106">
        <v>2.7866302934502714</v>
      </c>
      <c r="G46" s="107">
        <v>2.6957126156379525</v>
      </c>
    </row>
    <row r="47" spans="1:7">
      <c r="A47" s="17" t="s">
        <v>227</v>
      </c>
      <c r="B47" s="18">
        <v>17938</v>
      </c>
      <c r="C47" s="18">
        <v>19902</v>
      </c>
      <c r="D47" s="19">
        <v>23763</v>
      </c>
      <c r="E47" s="106">
        <v>0.46462258286434199</v>
      </c>
      <c r="F47" s="106">
        <v>0.50238254327944076</v>
      </c>
      <c r="G47" s="107">
        <v>0.58056879274771533</v>
      </c>
    </row>
    <row r="48" spans="1:7">
      <c r="A48" s="17" t="s">
        <v>228</v>
      </c>
      <c r="B48" s="18">
        <v>34313</v>
      </c>
      <c r="C48" s="18">
        <v>42069</v>
      </c>
      <c r="D48" s="19">
        <v>48875</v>
      </c>
      <c r="E48" s="106">
        <v>0.88876099263151787</v>
      </c>
      <c r="F48" s="106">
        <v>1.0619400669893877</v>
      </c>
      <c r="G48" s="107">
        <v>1.1940958526088703</v>
      </c>
    </row>
    <row r="49" spans="1:7">
      <c r="A49" s="17" t="s">
        <v>229</v>
      </c>
      <c r="B49" s="18">
        <v>136137</v>
      </c>
      <c r="C49" s="18">
        <v>138294</v>
      </c>
      <c r="D49" s="19">
        <v>144861</v>
      </c>
      <c r="E49" s="106">
        <v>3.5261637062884899</v>
      </c>
      <c r="F49" s="106">
        <v>3.490930129649632</v>
      </c>
      <c r="G49" s="107">
        <v>3.5391901648035513</v>
      </c>
    </row>
    <row r="50" spans="1:7">
      <c r="A50" s="17" t="s">
        <v>230</v>
      </c>
      <c r="B50" s="18">
        <v>223079</v>
      </c>
      <c r="C50" s="18">
        <v>230334</v>
      </c>
      <c r="D50" s="19">
        <v>235762</v>
      </c>
      <c r="E50" s="106">
        <v>5.7780990725161416</v>
      </c>
      <c r="F50" s="106">
        <v>5.8142790033025173</v>
      </c>
      <c r="G50" s="107">
        <v>5.7600496450695138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106" t="s">
        <v>234</v>
      </c>
      <c r="F51" s="106" t="s">
        <v>234</v>
      </c>
      <c r="G51" s="107" t="s">
        <v>234</v>
      </c>
    </row>
    <row r="52" spans="1:7">
      <c r="A52" s="17" t="s">
        <v>232</v>
      </c>
      <c r="B52" s="18">
        <v>35055</v>
      </c>
      <c r="C52" s="18">
        <v>50159</v>
      </c>
      <c r="D52" s="19">
        <v>55735</v>
      </c>
      <c r="E52" s="106">
        <v>0.90797996668020453</v>
      </c>
      <c r="F52" s="106">
        <v>1.2661544562533147</v>
      </c>
      <c r="G52" s="107">
        <v>1.3616968254763251</v>
      </c>
    </row>
    <row r="53" spans="1:7">
      <c r="A53" s="17" t="s">
        <v>233</v>
      </c>
      <c r="B53" s="18">
        <v>0</v>
      </c>
      <c r="C53" s="18">
        <v>0</v>
      </c>
      <c r="D53" s="19">
        <v>20</v>
      </c>
      <c r="E53" s="106" t="s">
        <v>234</v>
      </c>
      <c r="F53" s="106" t="s">
        <v>234</v>
      </c>
      <c r="G53" s="107">
        <v>4.8863257395759404E-4</v>
      </c>
    </row>
    <row r="54" spans="1:7">
      <c r="A54" s="17" t="s">
        <v>235</v>
      </c>
      <c r="B54" s="18">
        <v>0</v>
      </c>
      <c r="C54" s="18">
        <v>0</v>
      </c>
      <c r="D54" s="19">
        <v>1584</v>
      </c>
      <c r="E54" s="106" t="s">
        <v>234</v>
      </c>
      <c r="F54" s="106" t="s">
        <v>234</v>
      </c>
      <c r="G54" s="107">
        <v>3.8699699857441448E-2</v>
      </c>
    </row>
    <row r="55" spans="1:7">
      <c r="A55" s="17" t="s">
        <v>236</v>
      </c>
      <c r="B55" s="18">
        <v>0</v>
      </c>
      <c r="C55" s="18">
        <v>0</v>
      </c>
      <c r="D55" s="19">
        <v>1211</v>
      </c>
      <c r="E55" s="106" t="s">
        <v>234</v>
      </c>
      <c r="F55" s="106" t="s">
        <v>234</v>
      </c>
      <c r="G55" s="107">
        <v>2.9586702353132318E-2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106" t="s">
        <v>234</v>
      </c>
      <c r="F56" s="106" t="s">
        <v>234</v>
      </c>
      <c r="G56" s="107" t="s">
        <v>234</v>
      </c>
    </row>
    <row r="57" spans="1:7">
      <c r="A57" s="17" t="s">
        <v>238</v>
      </c>
      <c r="B57" s="18">
        <v>39681</v>
      </c>
      <c r="C57" s="18">
        <v>55036</v>
      </c>
      <c r="D57" s="19">
        <v>35535</v>
      </c>
      <c r="E57" s="106">
        <v>1.027800686288324</v>
      </c>
      <c r="F57" s="106">
        <v>1.3892636746019145</v>
      </c>
      <c r="G57" s="107">
        <v>0.8681779257791552</v>
      </c>
    </row>
    <row r="58" spans="1:7">
      <c r="A58" s="17" t="s">
        <v>239</v>
      </c>
      <c r="B58" s="18">
        <v>0</v>
      </c>
      <c r="C58" s="18">
        <v>0</v>
      </c>
      <c r="D58" s="19">
        <v>0</v>
      </c>
      <c r="E58" s="106" t="s">
        <v>234</v>
      </c>
      <c r="F58" s="106" t="s">
        <v>234</v>
      </c>
      <c r="G58" s="107" t="s">
        <v>234</v>
      </c>
    </row>
    <row r="59" spans="1:7">
      <c r="A59" s="17" t="s">
        <v>240</v>
      </c>
      <c r="B59" s="18">
        <v>91316</v>
      </c>
      <c r="C59" s="18">
        <v>107406</v>
      </c>
      <c r="D59" s="19">
        <v>118749</v>
      </c>
      <c r="E59" s="106">
        <v>2.3652288871022553</v>
      </c>
      <c r="F59" s="106">
        <v>2.7112299991695115</v>
      </c>
      <c r="G59" s="107">
        <v>2.9012314762445168</v>
      </c>
    </row>
    <row r="60" spans="1:7">
      <c r="A60" s="17" t="s">
        <v>241</v>
      </c>
      <c r="B60" s="18">
        <v>5359</v>
      </c>
      <c r="C60" s="18">
        <v>6012</v>
      </c>
      <c r="D60" s="19">
        <v>6311</v>
      </c>
      <c r="E60" s="106">
        <v>0.13880657941632338</v>
      </c>
      <c r="F60" s="106">
        <v>0.15175981560627061</v>
      </c>
      <c r="G60" s="107">
        <v>0.1541880087123188</v>
      </c>
    </row>
    <row r="61" spans="1:7">
      <c r="A61" s="17" t="s">
        <v>242</v>
      </c>
      <c r="B61" s="18">
        <v>6687</v>
      </c>
      <c r="C61" s="18">
        <v>9963</v>
      </c>
      <c r="D61" s="19">
        <v>23320</v>
      </c>
      <c r="E61" s="106">
        <v>0.17320388067866291</v>
      </c>
      <c r="F61" s="106">
        <v>0.25149418544332569</v>
      </c>
      <c r="G61" s="107">
        <v>0.56974558123455465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106" t="s">
        <v>234</v>
      </c>
      <c r="F62" s="106" t="s">
        <v>234</v>
      </c>
      <c r="G62" s="107" t="s">
        <v>234</v>
      </c>
    </row>
    <row r="63" spans="1:7">
      <c r="A63" s="17" t="s">
        <v>244</v>
      </c>
      <c r="B63" s="18">
        <v>0</v>
      </c>
      <c r="C63" s="18">
        <v>0</v>
      </c>
      <c r="D63" s="19">
        <v>5348</v>
      </c>
      <c r="E63" s="106" t="s">
        <v>234</v>
      </c>
      <c r="F63" s="106" t="s">
        <v>234</v>
      </c>
      <c r="G63" s="107">
        <v>0.13066035027626063</v>
      </c>
    </row>
    <row r="64" spans="1:7">
      <c r="A64" s="17" t="s">
        <v>245</v>
      </c>
      <c r="B64" s="18">
        <v>0</v>
      </c>
      <c r="C64" s="18">
        <v>0</v>
      </c>
      <c r="D64" s="19">
        <v>16547</v>
      </c>
      <c r="E64" s="106" t="s">
        <v>234</v>
      </c>
      <c r="F64" s="106" t="s">
        <v>234</v>
      </c>
      <c r="G64" s="107">
        <v>0.40427016006381539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106" t="s">
        <v>234</v>
      </c>
      <c r="F65" s="106" t="s">
        <v>234</v>
      </c>
      <c r="G65" s="107" t="s">
        <v>234</v>
      </c>
    </row>
    <row r="66" spans="1:7">
      <c r="A66" s="17" t="s">
        <v>247</v>
      </c>
      <c r="B66" s="18">
        <v>0</v>
      </c>
      <c r="C66" s="18">
        <v>0</v>
      </c>
      <c r="D66" s="19">
        <v>448</v>
      </c>
      <c r="E66" s="106" t="s">
        <v>234</v>
      </c>
      <c r="F66" s="106" t="s">
        <v>234</v>
      </c>
      <c r="G66" s="107">
        <v>1.0945369656650106E-2</v>
      </c>
    </row>
    <row r="67" spans="1:7">
      <c r="A67" s="17" t="s">
        <v>248</v>
      </c>
      <c r="B67" s="18">
        <v>0</v>
      </c>
      <c r="C67" s="18">
        <v>0</v>
      </c>
      <c r="D67" s="19">
        <v>9</v>
      </c>
      <c r="E67" s="106" t="s">
        <v>234</v>
      </c>
      <c r="F67" s="106" t="s">
        <v>234</v>
      </c>
      <c r="G67" s="107">
        <v>2.1988465828091732E-4</v>
      </c>
    </row>
    <row r="68" spans="1:7" ht="13.5" thickBot="1">
      <c r="A68" s="20" t="s">
        <v>5</v>
      </c>
      <c r="B68" s="21">
        <v>3860768</v>
      </c>
      <c r="C68" s="21">
        <v>3961523</v>
      </c>
      <c r="D68" s="22">
        <v>4093055</v>
      </c>
      <c r="E68" s="110">
        <v>100</v>
      </c>
      <c r="F68" s="110">
        <v>100</v>
      </c>
      <c r="G68" s="111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6" t="s">
        <v>221</v>
      </c>
      <c r="F70" s="25"/>
      <c r="G70" s="121">
        <v>11</v>
      </c>
    </row>
    <row r="71" spans="1:7">
      <c r="A71" s="26" t="s">
        <v>222</v>
      </c>
      <c r="F71" s="25"/>
      <c r="G71" s="122"/>
    </row>
    <row r="76" spans="1:7" ht="12.75" customHeight="1"/>
    <row r="77" spans="1:7" ht="12.75" customHeight="1"/>
  </sheetData>
  <mergeCells count="1">
    <mergeCell ref="G70:G71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196</v>
      </c>
      <c r="C6" s="15" t="s">
        <v>200</v>
      </c>
      <c r="D6" s="73" t="s">
        <v>219</v>
      </c>
      <c r="E6" s="15" t="s">
        <v>196</v>
      </c>
      <c r="F6" s="15" t="s">
        <v>200</v>
      </c>
      <c r="G6" s="16" t="s">
        <v>219</v>
      </c>
    </row>
    <row r="7" spans="1:7">
      <c r="A7" s="17" t="s">
        <v>135</v>
      </c>
      <c r="B7" s="18">
        <v>3644865</v>
      </c>
      <c r="C7" s="18">
        <v>3891508</v>
      </c>
      <c r="D7" s="18">
        <v>3978260</v>
      </c>
      <c r="E7" s="114">
        <v>24.459349504839206</v>
      </c>
      <c r="F7" s="106">
        <v>24.733378666645141</v>
      </c>
      <c r="G7" s="107">
        <v>24.284542519314503</v>
      </c>
    </row>
    <row r="8" spans="1:7">
      <c r="A8" s="17" t="s">
        <v>223</v>
      </c>
      <c r="B8" s="18">
        <v>316654</v>
      </c>
      <c r="C8" s="18">
        <v>343948</v>
      </c>
      <c r="D8" s="18">
        <v>417954</v>
      </c>
      <c r="E8" s="108">
        <v>2.1249486217199687</v>
      </c>
      <c r="F8" s="106">
        <v>2.1860410220498747</v>
      </c>
      <c r="G8" s="107">
        <v>2.5513218553130197</v>
      </c>
    </row>
    <row r="9" spans="1:7">
      <c r="A9" s="17" t="s">
        <v>137</v>
      </c>
      <c r="B9" s="18">
        <v>3898188</v>
      </c>
      <c r="C9" s="18">
        <v>4007842</v>
      </c>
      <c r="D9" s="18">
        <v>4156757</v>
      </c>
      <c r="E9" s="108">
        <v>26.159307060088683</v>
      </c>
      <c r="F9" s="106">
        <v>25.472766295761026</v>
      </c>
      <c r="G9" s="107">
        <v>25.374143999878889</v>
      </c>
    </row>
    <row r="10" spans="1:7">
      <c r="A10" s="17" t="s">
        <v>166</v>
      </c>
      <c r="B10" s="18">
        <v>2468093</v>
      </c>
      <c r="C10" s="18">
        <v>2496412</v>
      </c>
      <c r="D10" s="18">
        <v>2498240</v>
      </c>
      <c r="E10" s="108">
        <v>16.562465083740307</v>
      </c>
      <c r="F10" s="106">
        <v>15.866523544075184</v>
      </c>
      <c r="G10" s="107">
        <v>15.250037831477144</v>
      </c>
    </row>
    <row r="11" spans="1:7">
      <c r="A11" s="17" t="s">
        <v>224</v>
      </c>
      <c r="B11" s="18">
        <v>1619396</v>
      </c>
      <c r="C11" s="18">
        <v>1669731</v>
      </c>
      <c r="D11" s="18">
        <v>1698002</v>
      </c>
      <c r="E11" s="108">
        <v>10.867171418074083</v>
      </c>
      <c r="F11" s="106">
        <v>10.612361350519146</v>
      </c>
      <c r="G11" s="107">
        <v>10.365134950174465</v>
      </c>
    </row>
    <row r="12" spans="1:7">
      <c r="A12" s="17" t="s">
        <v>225</v>
      </c>
      <c r="B12" s="18">
        <v>301822</v>
      </c>
      <c r="C12" s="18">
        <v>331597</v>
      </c>
      <c r="D12" s="18">
        <v>351362</v>
      </c>
      <c r="E12" s="108">
        <v>2.0254165205706052</v>
      </c>
      <c r="F12" s="106">
        <v>2.1075413864557206</v>
      </c>
      <c r="G12" s="107">
        <v>2.1448234727421993</v>
      </c>
    </row>
    <row r="13" spans="1:7">
      <c r="A13" s="17" t="s">
        <v>226</v>
      </c>
      <c r="B13" s="18">
        <v>462508</v>
      </c>
      <c r="C13" s="18">
        <v>447651</v>
      </c>
      <c r="D13" s="18">
        <v>453321</v>
      </c>
      <c r="E13" s="108">
        <v>3.103721213483674</v>
      </c>
      <c r="F13" s="106">
        <v>2.8451494108459663</v>
      </c>
      <c r="G13" s="107">
        <v>2.7672130779280817</v>
      </c>
    </row>
    <row r="14" spans="1:7">
      <c r="A14" s="17" t="s">
        <v>227</v>
      </c>
      <c r="B14" s="18">
        <v>52050</v>
      </c>
      <c r="C14" s="18">
        <v>54666</v>
      </c>
      <c r="D14" s="18">
        <v>61972</v>
      </c>
      <c r="E14" s="108">
        <v>0.34928842130692922</v>
      </c>
      <c r="F14" s="106">
        <v>0.34744239975629582</v>
      </c>
      <c r="G14" s="107">
        <v>0.37829645850370724</v>
      </c>
    </row>
    <row r="15" spans="1:7">
      <c r="A15" s="17" t="s">
        <v>228</v>
      </c>
      <c r="B15" s="18">
        <v>104052</v>
      </c>
      <c r="C15" s="18">
        <v>136292</v>
      </c>
      <c r="D15" s="18">
        <v>173942</v>
      </c>
      <c r="E15" s="108">
        <v>0.6982547322541518</v>
      </c>
      <c r="F15" s="106">
        <v>0.86623531166694245</v>
      </c>
      <c r="G15" s="107">
        <v>1.0617963368142362</v>
      </c>
    </row>
    <row r="16" spans="1:7">
      <c r="A16" s="17" t="s">
        <v>229</v>
      </c>
      <c r="B16" s="18">
        <v>620921</v>
      </c>
      <c r="C16" s="18">
        <v>660594</v>
      </c>
      <c r="D16" s="18">
        <v>727360</v>
      </c>
      <c r="E16" s="108">
        <v>4.1667726387381325</v>
      </c>
      <c r="F16" s="106">
        <v>4.1985578718876537</v>
      </c>
      <c r="G16" s="107">
        <v>4.440032789925394</v>
      </c>
    </row>
    <row r="17" spans="1:7">
      <c r="A17" s="17" t="s">
        <v>230</v>
      </c>
      <c r="B17" s="18">
        <v>757360</v>
      </c>
      <c r="C17" s="18">
        <v>813845</v>
      </c>
      <c r="D17" s="18">
        <v>841139</v>
      </c>
      <c r="E17" s="108">
        <v>5.0823646255718717</v>
      </c>
      <c r="F17" s="106">
        <v>5.1725800283478325</v>
      </c>
      <c r="G17" s="107">
        <v>5.1345753696725911</v>
      </c>
    </row>
    <row r="18" spans="1:7">
      <c r="A18" s="17" t="s">
        <v>231</v>
      </c>
      <c r="B18" s="18">
        <v>0</v>
      </c>
      <c r="C18" s="18">
        <v>0</v>
      </c>
      <c r="D18" s="18">
        <v>0</v>
      </c>
      <c r="E18" s="108" t="s">
        <v>234</v>
      </c>
      <c r="F18" s="106" t="s">
        <v>234</v>
      </c>
      <c r="G18" s="107" t="s">
        <v>234</v>
      </c>
    </row>
    <row r="19" spans="1:7">
      <c r="A19" s="17" t="s">
        <v>232</v>
      </c>
      <c r="B19" s="18">
        <v>140354</v>
      </c>
      <c r="C19" s="18">
        <v>224321</v>
      </c>
      <c r="D19" s="18">
        <v>245151</v>
      </c>
      <c r="E19" s="108">
        <v>0.94186411304731499</v>
      </c>
      <c r="F19" s="106">
        <v>1.4257239702142472</v>
      </c>
      <c r="G19" s="107">
        <v>1.4964783305144636</v>
      </c>
    </row>
    <row r="20" spans="1:7">
      <c r="A20" s="17" t="s">
        <v>233</v>
      </c>
      <c r="B20" s="18">
        <v>0</v>
      </c>
      <c r="C20" s="18">
        <v>0</v>
      </c>
      <c r="D20" s="18">
        <v>4765</v>
      </c>
      <c r="E20" s="108" t="s">
        <v>234</v>
      </c>
      <c r="F20" s="106" t="s">
        <v>234</v>
      </c>
      <c r="G20" s="107">
        <v>2.9087049389565692E-2</v>
      </c>
    </row>
    <row r="21" spans="1:7">
      <c r="A21" s="17" t="s">
        <v>235</v>
      </c>
      <c r="B21" s="18">
        <v>0</v>
      </c>
      <c r="C21" s="18">
        <v>0</v>
      </c>
      <c r="D21" s="18">
        <v>3428</v>
      </c>
      <c r="E21" s="108" t="s">
        <v>234</v>
      </c>
      <c r="F21" s="106" t="s">
        <v>234</v>
      </c>
      <c r="G21" s="107">
        <v>2.0925583485295107E-2</v>
      </c>
    </row>
    <row r="22" spans="1:7">
      <c r="A22" s="17" t="s">
        <v>236</v>
      </c>
      <c r="B22" s="18">
        <v>0</v>
      </c>
      <c r="C22" s="18">
        <v>0</v>
      </c>
      <c r="D22" s="18">
        <v>5689</v>
      </c>
      <c r="E22" s="108" t="s">
        <v>234</v>
      </c>
      <c r="F22" s="106" t="s">
        <v>234</v>
      </c>
      <c r="G22" s="107">
        <v>3.4727434202988294E-2</v>
      </c>
    </row>
    <row r="23" spans="1:7">
      <c r="A23" s="17" t="s">
        <v>237</v>
      </c>
      <c r="B23" s="18">
        <v>0</v>
      </c>
      <c r="C23" s="18">
        <v>0</v>
      </c>
      <c r="D23" s="18">
        <v>0</v>
      </c>
      <c r="E23" s="108" t="s">
        <v>234</v>
      </c>
      <c r="F23" s="106" t="s">
        <v>234</v>
      </c>
      <c r="G23" s="107" t="s">
        <v>234</v>
      </c>
    </row>
    <row r="24" spans="1:7">
      <c r="A24" s="17" t="s">
        <v>238</v>
      </c>
      <c r="B24" s="18">
        <v>147866</v>
      </c>
      <c r="C24" s="18">
        <v>200126</v>
      </c>
      <c r="D24" s="18">
        <v>106964</v>
      </c>
      <c r="E24" s="108">
        <v>0.99227438434141013</v>
      </c>
      <c r="F24" s="106">
        <v>1.2719470547255782</v>
      </c>
      <c r="G24" s="107">
        <v>0.65294168959192123</v>
      </c>
    </row>
    <row r="25" spans="1:7">
      <c r="A25" s="17" t="s">
        <v>239</v>
      </c>
      <c r="B25" s="18">
        <v>0</v>
      </c>
      <c r="C25" s="18">
        <v>0</v>
      </c>
      <c r="D25" s="18">
        <v>0</v>
      </c>
      <c r="E25" s="108" t="s">
        <v>234</v>
      </c>
      <c r="F25" s="106" t="s">
        <v>234</v>
      </c>
      <c r="G25" s="107" t="s">
        <v>234</v>
      </c>
    </row>
    <row r="26" spans="1:7">
      <c r="A26" s="17" t="s">
        <v>240</v>
      </c>
      <c r="B26" s="18">
        <v>325743</v>
      </c>
      <c r="C26" s="18">
        <v>389605</v>
      </c>
      <c r="D26" s="18">
        <v>445134</v>
      </c>
      <c r="E26" s="108">
        <v>2.1859415604569268</v>
      </c>
      <c r="F26" s="106">
        <v>2.4762246397587466</v>
      </c>
      <c r="G26" s="107">
        <v>2.7172370709286326</v>
      </c>
    </row>
    <row r="27" spans="1:7">
      <c r="A27" s="17" t="s">
        <v>241</v>
      </c>
      <c r="B27" s="18">
        <v>19162</v>
      </c>
      <c r="C27" s="18">
        <v>21911</v>
      </c>
      <c r="D27" s="18">
        <v>24583</v>
      </c>
      <c r="E27" s="108">
        <v>0.12858913984790352</v>
      </c>
      <c r="F27" s="106">
        <v>0.13926042551238793</v>
      </c>
      <c r="G27" s="107">
        <v>0.15006231587485697</v>
      </c>
    </row>
    <row r="28" spans="1:7">
      <c r="A28" s="17" t="s">
        <v>242</v>
      </c>
      <c r="B28" s="18">
        <v>22691</v>
      </c>
      <c r="C28" s="18">
        <v>43782</v>
      </c>
      <c r="D28" s="18">
        <v>75157</v>
      </c>
      <c r="E28" s="108">
        <v>0.15227096191883827</v>
      </c>
      <c r="F28" s="106">
        <v>0.27826662177825606</v>
      </c>
      <c r="G28" s="107">
        <v>0.45878181972121485</v>
      </c>
    </row>
    <row r="29" spans="1:7">
      <c r="A29" s="17" t="s">
        <v>243</v>
      </c>
      <c r="B29" s="18">
        <v>0</v>
      </c>
      <c r="C29" s="18">
        <v>0</v>
      </c>
      <c r="D29" s="18">
        <v>12756</v>
      </c>
      <c r="E29" s="108" t="s">
        <v>234</v>
      </c>
      <c r="F29" s="106" t="s">
        <v>234</v>
      </c>
      <c r="G29" s="107">
        <v>7.7866611125561369E-2</v>
      </c>
    </row>
    <row r="30" spans="1:7">
      <c r="A30" s="17" t="s">
        <v>244</v>
      </c>
      <c r="B30" s="18">
        <v>0</v>
      </c>
      <c r="C30" s="18">
        <v>0</v>
      </c>
      <c r="D30" s="18">
        <v>11028</v>
      </c>
      <c r="E30" s="108" t="s">
        <v>234</v>
      </c>
      <c r="F30" s="106" t="s">
        <v>234</v>
      </c>
      <c r="G30" s="107">
        <v>6.7318359006952877E-2</v>
      </c>
    </row>
    <row r="31" spans="1:7">
      <c r="A31" s="17" t="s">
        <v>245</v>
      </c>
      <c r="B31" s="18">
        <v>0</v>
      </c>
      <c r="C31" s="18">
        <v>0</v>
      </c>
      <c r="D31" s="18">
        <v>77022</v>
      </c>
      <c r="E31" s="108" t="s">
        <v>234</v>
      </c>
      <c r="F31" s="106" t="s">
        <v>234</v>
      </c>
      <c r="G31" s="107">
        <v>0.4701663626617269</v>
      </c>
    </row>
    <row r="32" spans="1:7">
      <c r="A32" s="17" t="s">
        <v>246</v>
      </c>
      <c r="B32" s="18">
        <v>0</v>
      </c>
      <c r="C32" s="18">
        <v>0</v>
      </c>
      <c r="D32" s="18">
        <v>0</v>
      </c>
      <c r="E32" s="108" t="s">
        <v>234</v>
      </c>
      <c r="F32" s="106" t="s">
        <v>234</v>
      </c>
      <c r="G32" s="107" t="s">
        <v>234</v>
      </c>
    </row>
    <row r="33" spans="1:7">
      <c r="A33" s="17" t="s">
        <v>247</v>
      </c>
      <c r="B33" s="18">
        <v>0</v>
      </c>
      <c r="C33" s="18">
        <v>0</v>
      </c>
      <c r="D33" s="18">
        <v>11875</v>
      </c>
      <c r="E33" s="108" t="s">
        <v>234</v>
      </c>
      <c r="F33" s="106" t="s">
        <v>234</v>
      </c>
      <c r="G33" s="107">
        <v>7.2488711752590251E-2</v>
      </c>
    </row>
    <row r="34" spans="1:7">
      <c r="A34" s="17" t="s">
        <v>248</v>
      </c>
      <c r="B34" s="18">
        <v>0</v>
      </c>
      <c r="C34" s="18">
        <v>0</v>
      </c>
      <c r="D34" s="18">
        <v>0</v>
      </c>
      <c r="E34" s="108" t="s">
        <v>234</v>
      </c>
      <c r="F34" s="106" t="s">
        <v>234</v>
      </c>
      <c r="G34" s="107" t="s">
        <v>234</v>
      </c>
    </row>
    <row r="35" spans="1:7" ht="13.5" thickBot="1">
      <c r="A35" s="20" t="s">
        <v>5</v>
      </c>
      <c r="B35" s="21">
        <v>14901725</v>
      </c>
      <c r="C35" s="21">
        <v>15733831</v>
      </c>
      <c r="D35" s="21">
        <v>16381861</v>
      </c>
      <c r="E35" s="115">
        <v>100</v>
      </c>
      <c r="F35" s="110">
        <v>100</v>
      </c>
      <c r="G35" s="111">
        <v>100</v>
      </c>
    </row>
    <row r="37" spans="1:7" ht="16.5" thickBot="1">
      <c r="A37" s="5" t="s">
        <v>6</v>
      </c>
      <c r="B37" s="6"/>
      <c r="C37" s="6"/>
      <c r="D37" s="6"/>
      <c r="E37" s="6"/>
      <c r="F37" s="6"/>
    </row>
    <row r="38" spans="1:7">
      <c r="A38" s="7"/>
      <c r="B38" s="8"/>
      <c r="C38" s="9" t="s">
        <v>7</v>
      </c>
      <c r="D38" s="10"/>
      <c r="E38" s="11"/>
      <c r="F38" s="9" t="s">
        <v>3</v>
      </c>
      <c r="G38" s="12"/>
    </row>
    <row r="39" spans="1:7">
      <c r="A39" s="13" t="s">
        <v>4</v>
      </c>
      <c r="B39" s="14" t="s">
        <v>196</v>
      </c>
      <c r="C39" s="15" t="s">
        <v>200</v>
      </c>
      <c r="D39" s="73" t="s">
        <v>219</v>
      </c>
      <c r="E39" s="15" t="s">
        <v>196</v>
      </c>
      <c r="F39" s="15" t="s">
        <v>200</v>
      </c>
      <c r="G39" s="16" t="s">
        <v>219</v>
      </c>
    </row>
    <row r="40" spans="1:7">
      <c r="A40" s="17" t="s">
        <v>135</v>
      </c>
      <c r="B40" s="18">
        <v>603760</v>
      </c>
      <c r="C40" s="18">
        <v>624150</v>
      </c>
      <c r="D40" s="18">
        <v>619780</v>
      </c>
      <c r="E40" s="114">
        <v>22.405603924469037</v>
      </c>
      <c r="F40" s="106">
        <v>22.996463301270065</v>
      </c>
      <c r="G40" s="107">
        <v>22.262620471854909</v>
      </c>
    </row>
    <row r="41" spans="1:7">
      <c r="A41" s="17" t="s">
        <v>223</v>
      </c>
      <c r="B41" s="18">
        <v>58626</v>
      </c>
      <c r="C41" s="18">
        <v>62949</v>
      </c>
      <c r="D41" s="18">
        <v>76883</v>
      </c>
      <c r="E41" s="108">
        <v>2.1756176886112391</v>
      </c>
      <c r="F41" s="106">
        <v>2.3193212662847862</v>
      </c>
      <c r="G41" s="107">
        <v>2.7616526021130414</v>
      </c>
    </row>
    <row r="42" spans="1:7">
      <c r="A42" s="17" t="s">
        <v>137</v>
      </c>
      <c r="B42" s="18">
        <v>674840</v>
      </c>
      <c r="C42" s="18">
        <v>676232</v>
      </c>
      <c r="D42" s="18">
        <v>688227</v>
      </c>
      <c r="E42" s="108">
        <v>25.043391003691344</v>
      </c>
      <c r="F42" s="106">
        <v>24.915395932299059</v>
      </c>
      <c r="G42" s="107">
        <v>24.721250281524554</v>
      </c>
    </row>
    <row r="43" spans="1:7">
      <c r="A43" s="17" t="s">
        <v>166</v>
      </c>
      <c r="B43" s="18">
        <v>456211</v>
      </c>
      <c r="C43" s="18">
        <v>449910</v>
      </c>
      <c r="D43" s="18">
        <v>437033</v>
      </c>
      <c r="E43" s="108">
        <v>16.930043348327057</v>
      </c>
      <c r="F43" s="106">
        <v>16.576686379675422</v>
      </c>
      <c r="G43" s="107">
        <v>15.698312002123602</v>
      </c>
    </row>
    <row r="44" spans="1:7">
      <c r="A44" s="17" t="s">
        <v>224</v>
      </c>
      <c r="B44" s="18">
        <v>299717</v>
      </c>
      <c r="C44" s="18">
        <v>292523</v>
      </c>
      <c r="D44" s="18">
        <v>294172</v>
      </c>
      <c r="E44" s="108">
        <v>11.122532780293637</v>
      </c>
      <c r="F44" s="106">
        <v>10.777848969442319</v>
      </c>
      <c r="G44" s="107">
        <v>10.566716559822037</v>
      </c>
    </row>
    <row r="45" spans="1:7">
      <c r="A45" s="17" t="s">
        <v>225</v>
      </c>
      <c r="B45" s="18">
        <v>72039</v>
      </c>
      <c r="C45" s="18">
        <v>75735</v>
      </c>
      <c r="D45" s="18">
        <v>79213</v>
      </c>
      <c r="E45" s="108">
        <v>2.6733756809242499</v>
      </c>
      <c r="F45" s="106">
        <v>2.7904144005794893</v>
      </c>
      <c r="G45" s="107">
        <v>2.845346664037308</v>
      </c>
    </row>
    <row r="46" spans="1:7">
      <c r="A46" s="17" t="s">
        <v>226</v>
      </c>
      <c r="B46" s="18">
        <v>89743</v>
      </c>
      <c r="C46" s="18">
        <v>85583</v>
      </c>
      <c r="D46" s="18">
        <v>85047</v>
      </c>
      <c r="E46" s="108">
        <v>3.3303731830423096</v>
      </c>
      <c r="F46" s="106">
        <v>3.1532585415566707</v>
      </c>
      <c r="G46" s="107">
        <v>3.0549051006322312</v>
      </c>
    </row>
    <row r="47" spans="1:7">
      <c r="A47" s="17" t="s">
        <v>227</v>
      </c>
      <c r="B47" s="18">
        <v>11370</v>
      </c>
      <c r="C47" s="18">
        <v>12494</v>
      </c>
      <c r="D47" s="18">
        <v>13307</v>
      </c>
      <c r="E47" s="108">
        <v>0.42194202434943184</v>
      </c>
      <c r="F47" s="106">
        <v>0.46033455497247167</v>
      </c>
      <c r="G47" s="107">
        <v>0.47799007812283917</v>
      </c>
    </row>
    <row r="48" spans="1:7">
      <c r="A48" s="17" t="s">
        <v>228</v>
      </c>
      <c r="B48" s="18">
        <v>23012</v>
      </c>
      <c r="C48" s="18">
        <v>29322</v>
      </c>
      <c r="D48" s="18">
        <v>35634</v>
      </c>
      <c r="E48" s="108">
        <v>0.85397800038074978</v>
      </c>
      <c r="F48" s="106">
        <v>1.0803529550906688</v>
      </c>
      <c r="G48" s="107">
        <v>1.2799803444675173</v>
      </c>
    </row>
    <row r="49" spans="1:7">
      <c r="A49" s="17" t="s">
        <v>229</v>
      </c>
      <c r="B49" s="18">
        <v>119666</v>
      </c>
      <c r="C49" s="18">
        <v>121054</v>
      </c>
      <c r="D49" s="18">
        <v>126011</v>
      </c>
      <c r="E49" s="108">
        <v>4.4408191983992182</v>
      </c>
      <c r="F49" s="106">
        <v>4.4601680180596759</v>
      </c>
      <c r="G49" s="107">
        <v>4.5263401017762899</v>
      </c>
    </row>
    <row r="50" spans="1:7">
      <c r="A50" s="17" t="s">
        <v>230</v>
      </c>
      <c r="B50" s="18">
        <v>153327</v>
      </c>
      <c r="C50" s="18">
        <v>158779</v>
      </c>
      <c r="D50" s="18">
        <v>161667</v>
      </c>
      <c r="E50" s="108">
        <v>5.6899828291491055</v>
      </c>
      <c r="F50" s="106">
        <v>5.8501248842623719</v>
      </c>
      <c r="G50" s="107">
        <v>5.8071106906053238</v>
      </c>
    </row>
    <row r="51" spans="1:7">
      <c r="A51" s="17" t="s">
        <v>231</v>
      </c>
      <c r="B51" s="18">
        <v>0</v>
      </c>
      <c r="C51" s="18">
        <v>0</v>
      </c>
      <c r="D51" s="18">
        <v>0</v>
      </c>
      <c r="E51" s="108" t="s">
        <v>234</v>
      </c>
      <c r="F51" s="106" t="s">
        <v>234</v>
      </c>
      <c r="G51" s="107" t="s">
        <v>234</v>
      </c>
    </row>
    <row r="52" spans="1:7">
      <c r="A52" s="17" t="s">
        <v>232</v>
      </c>
      <c r="B52" s="18">
        <v>27054</v>
      </c>
      <c r="C52" s="18">
        <v>39807</v>
      </c>
      <c r="D52" s="18">
        <v>44914</v>
      </c>
      <c r="E52" s="108">
        <v>1.003977091182896</v>
      </c>
      <c r="F52" s="106">
        <v>1.4666670105481976</v>
      </c>
      <c r="G52" s="107">
        <v>1.6133197842345532</v>
      </c>
    </row>
    <row r="53" spans="1:7">
      <c r="A53" s="17" t="s">
        <v>233</v>
      </c>
      <c r="B53" s="18">
        <v>0</v>
      </c>
      <c r="C53" s="18">
        <v>0</v>
      </c>
      <c r="D53" s="18">
        <v>0</v>
      </c>
      <c r="E53" s="108" t="s">
        <v>234</v>
      </c>
      <c r="F53" s="106" t="s">
        <v>234</v>
      </c>
      <c r="G53" s="107" t="s">
        <v>234</v>
      </c>
    </row>
    <row r="54" spans="1:7">
      <c r="A54" s="17" t="s">
        <v>235</v>
      </c>
      <c r="B54" s="18">
        <v>0</v>
      </c>
      <c r="C54" s="18">
        <v>0</v>
      </c>
      <c r="D54" s="18">
        <v>1031</v>
      </c>
      <c r="E54" s="108" t="s">
        <v>234</v>
      </c>
      <c r="F54" s="106" t="s">
        <v>234</v>
      </c>
      <c r="G54" s="107">
        <v>3.7033724396531686E-2</v>
      </c>
    </row>
    <row r="55" spans="1:7">
      <c r="A55" s="17" t="s">
        <v>236</v>
      </c>
      <c r="B55" s="18">
        <v>0</v>
      </c>
      <c r="C55" s="18">
        <v>0</v>
      </c>
      <c r="D55" s="18">
        <v>892</v>
      </c>
      <c r="E55" s="108" t="s">
        <v>234</v>
      </c>
      <c r="F55" s="106" t="s">
        <v>234</v>
      </c>
      <c r="G55" s="107">
        <v>3.20408168396763E-2</v>
      </c>
    </row>
    <row r="56" spans="1:7">
      <c r="A56" s="17" t="s">
        <v>237</v>
      </c>
      <c r="B56" s="18">
        <v>0</v>
      </c>
      <c r="C56" s="18">
        <v>0</v>
      </c>
      <c r="D56" s="18">
        <v>0</v>
      </c>
      <c r="E56" s="108" t="s">
        <v>234</v>
      </c>
      <c r="F56" s="106" t="s">
        <v>234</v>
      </c>
      <c r="G56" s="107" t="s">
        <v>234</v>
      </c>
    </row>
    <row r="57" spans="1:7">
      <c r="A57" s="17" t="s">
        <v>238</v>
      </c>
      <c r="B57" s="18">
        <v>27756</v>
      </c>
      <c r="C57" s="18">
        <v>62</v>
      </c>
      <c r="D57" s="18">
        <v>0</v>
      </c>
      <c r="E57" s="108">
        <v>1.0300283929501171</v>
      </c>
      <c r="F57" s="106">
        <v>2.2843558834875336E-3</v>
      </c>
      <c r="G57" s="107" t="s">
        <v>234</v>
      </c>
    </row>
    <row r="58" spans="1:7">
      <c r="A58" s="17" t="s">
        <v>239</v>
      </c>
      <c r="B58" s="18">
        <v>0</v>
      </c>
      <c r="C58" s="18">
        <v>0</v>
      </c>
      <c r="D58" s="18">
        <v>0</v>
      </c>
      <c r="E58" s="108" t="s">
        <v>234</v>
      </c>
      <c r="F58" s="106" t="s">
        <v>234</v>
      </c>
      <c r="G58" s="107" t="s">
        <v>234</v>
      </c>
    </row>
    <row r="59" spans="1:7">
      <c r="A59" s="17" t="s">
        <v>240</v>
      </c>
      <c r="B59" s="18">
        <v>69339</v>
      </c>
      <c r="C59" s="18">
        <v>80056</v>
      </c>
      <c r="D59" s="18">
        <v>87783</v>
      </c>
      <c r="E59" s="108">
        <v>2.5731783664349388</v>
      </c>
      <c r="F59" s="106">
        <v>2.9496192678786772</v>
      </c>
      <c r="G59" s="107">
        <v>3.1531827630463058</v>
      </c>
    </row>
    <row r="60" spans="1:7">
      <c r="A60" s="17" t="s">
        <v>241</v>
      </c>
      <c r="B60" s="18">
        <v>1886</v>
      </c>
      <c r="C60" s="18">
        <v>413</v>
      </c>
      <c r="D60" s="18">
        <v>429</v>
      </c>
      <c r="E60" s="108">
        <v>6.9989679676607602E-2</v>
      </c>
      <c r="F60" s="106">
        <v>1.5216757740005667E-2</v>
      </c>
      <c r="G60" s="107">
        <v>1.5409765049575261E-2</v>
      </c>
    </row>
    <row r="61" spans="1:7">
      <c r="A61" s="17" t="s">
        <v>242</v>
      </c>
      <c r="B61" s="18">
        <v>6337</v>
      </c>
      <c r="C61" s="18">
        <v>5044</v>
      </c>
      <c r="D61" s="18">
        <v>13383</v>
      </c>
      <c r="E61" s="108">
        <v>0.23516680811806065</v>
      </c>
      <c r="F61" s="106">
        <v>0.18584340445663095</v>
      </c>
      <c r="G61" s="107">
        <v>0.48072001318989682</v>
      </c>
    </row>
    <row r="62" spans="1:7">
      <c r="A62" s="17" t="s">
        <v>243</v>
      </c>
      <c r="B62" s="18">
        <v>0</v>
      </c>
      <c r="C62" s="18">
        <v>0</v>
      </c>
      <c r="D62" s="18">
        <v>0</v>
      </c>
      <c r="E62" s="108" t="s">
        <v>234</v>
      </c>
      <c r="F62" s="106" t="s">
        <v>234</v>
      </c>
      <c r="G62" s="107" t="s">
        <v>234</v>
      </c>
    </row>
    <row r="63" spans="1:7">
      <c r="A63" s="17" t="s">
        <v>244</v>
      </c>
      <c r="B63" s="18">
        <v>0</v>
      </c>
      <c r="C63" s="18">
        <v>0</v>
      </c>
      <c r="D63" s="18">
        <v>1777</v>
      </c>
      <c r="E63" s="108" t="s">
        <v>234</v>
      </c>
      <c r="F63" s="106" t="s">
        <v>234</v>
      </c>
      <c r="G63" s="107">
        <v>6.3830192291597296E-2</v>
      </c>
    </row>
    <row r="64" spans="1:7">
      <c r="A64" s="17" t="s">
        <v>245</v>
      </c>
      <c r="B64" s="18">
        <v>0</v>
      </c>
      <c r="C64" s="18">
        <v>0</v>
      </c>
      <c r="D64" s="18">
        <v>16547</v>
      </c>
      <c r="E64" s="108" t="s">
        <v>234</v>
      </c>
      <c r="F64" s="106" t="s">
        <v>234</v>
      </c>
      <c r="G64" s="107">
        <v>0.59437152045529573</v>
      </c>
    </row>
    <row r="65" spans="1:7">
      <c r="A65" s="17" t="s">
        <v>246</v>
      </c>
      <c r="B65" s="18">
        <v>0</v>
      </c>
      <c r="C65" s="18">
        <v>0</v>
      </c>
      <c r="D65" s="18">
        <v>0</v>
      </c>
      <c r="E65" s="108" t="s">
        <v>234</v>
      </c>
      <c r="F65" s="106" t="s">
        <v>234</v>
      </c>
      <c r="G65" s="107" t="s">
        <v>234</v>
      </c>
    </row>
    <row r="66" spans="1:7">
      <c r="A66" s="17" t="s">
        <v>247</v>
      </c>
      <c r="B66" s="18">
        <v>0</v>
      </c>
      <c r="C66" s="18">
        <v>0</v>
      </c>
      <c r="D66" s="18">
        <v>219</v>
      </c>
      <c r="E66" s="108" t="s">
        <v>234</v>
      </c>
      <c r="F66" s="106" t="s">
        <v>234</v>
      </c>
      <c r="G66" s="107">
        <v>7.8665234169160419E-3</v>
      </c>
    </row>
    <row r="67" spans="1:7">
      <c r="A67" s="17" t="s">
        <v>248</v>
      </c>
      <c r="B67" s="18">
        <v>0</v>
      </c>
      <c r="C67" s="18">
        <v>0</v>
      </c>
      <c r="D67" s="18">
        <v>0</v>
      </c>
      <c r="E67" s="108" t="s">
        <v>234</v>
      </c>
      <c r="F67" s="106" t="s">
        <v>234</v>
      </c>
      <c r="G67" s="107" t="s">
        <v>234</v>
      </c>
    </row>
    <row r="68" spans="1:7" ht="13.5" thickBot="1">
      <c r="A68" s="20" t="s">
        <v>5</v>
      </c>
      <c r="B68" s="21">
        <v>2694683</v>
      </c>
      <c r="C68" s="21">
        <v>2714113</v>
      </c>
      <c r="D68" s="21">
        <v>2783949</v>
      </c>
      <c r="E68" s="115">
        <v>100</v>
      </c>
      <c r="F68" s="110">
        <v>100</v>
      </c>
      <c r="G68" s="111">
        <v>100</v>
      </c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124">
        <v>12</v>
      </c>
      <c r="F70" s="25"/>
      <c r="G70" s="25" t="s">
        <v>221</v>
      </c>
    </row>
    <row r="71" spans="1:7">
      <c r="A71" s="125"/>
      <c r="F71" s="25"/>
      <c r="G71" s="25" t="s">
        <v>222</v>
      </c>
    </row>
  </sheetData>
  <mergeCells count="1">
    <mergeCell ref="A70:A71"/>
  </mergeCells>
  <phoneticPr fontId="0" type="noConversion"/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Dato_1årsiden</vt:lpstr>
      <vt:lpstr>Dato_2årsiden</vt:lpstr>
      <vt:lpstr>Dato_nå</vt:lpstr>
      <vt:lpstr>Innhold!Print_Area</vt:lpstr>
      <vt:lpstr>'Tab1'!Print_Area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'Tab2'!Print_Area</vt:lpstr>
      <vt:lpstr>'Tab3'!Print_Area</vt:lpstr>
      <vt:lpstr>'Tab4'!Print_Area</vt:lpstr>
      <vt:lpstr>'Tab5'!Print_Area</vt:lpstr>
      <vt:lpstr>'Tab6'!Print_Area</vt:lpstr>
      <vt:lpstr>'Tab7'!Print_Area</vt:lpstr>
      <vt:lpstr>'Tab8'!Print_Area</vt:lpstr>
      <vt:lpstr>'Tab9'!Print_Area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2013-11-04T09:32:06Z</cp:lastPrinted>
  <dcterms:created xsi:type="dcterms:W3CDTF">2001-06-06T07:37:41Z</dcterms:created>
  <dcterms:modified xsi:type="dcterms:W3CDTF">2013-11-04T09:35:53Z</dcterms:modified>
</cp:coreProperties>
</file>