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finansnorge.sharepoint.com/sites/FN-StatistikkogAnalyse/Delte dokumenter/Skadeforsikring/Kvartalsrapporter/premie/"/>
    </mc:Choice>
  </mc:AlternateContent>
  <xr:revisionPtr revIDLastSave="506" documentId="13_ncr:1_{EA2136B3-E387-4133-9659-05210FFB6EBD}" xr6:coauthVersionLast="47" xr6:coauthVersionMax="47" xr10:uidLastSave="{E3973772-6444-4D69-9AC5-61E20A269379}"/>
  <bookViews>
    <workbookView xWindow="19740" yWindow="885" windowWidth="31845" windowHeight="16935" tabRatio="805" xr2:uid="{00000000-000D-0000-FFFF-FFFF00000000}"/>
  </bookViews>
  <sheets>
    <sheet name="Forside" sheetId="64" r:id="rId1"/>
    <sheet name="Innhold" sheetId="2" r:id="rId2"/>
    <sheet name="Tab1" sheetId="3" r:id="rId3"/>
    <sheet name="Tab2" sheetId="4" r:id="rId4"/>
    <sheet name="Tab3" sheetId="5" r:id="rId5"/>
    <sheet name="Tab4" sheetId="6" r:id="rId6"/>
    <sheet name="Tab5" sheetId="7" r:id="rId7"/>
    <sheet name="Tab6" sheetId="8" r:id="rId8"/>
    <sheet name="Tab7" sheetId="60" r:id="rId9"/>
    <sheet name="Tab8" sheetId="10" r:id="rId10"/>
    <sheet name="Tab9" sheetId="55" r:id="rId11"/>
    <sheet name="Tab10" sheetId="14" r:id="rId12"/>
    <sheet name="Tab11" sheetId="15" r:id="rId13"/>
    <sheet name="Tab12" sheetId="52" r:id="rId14"/>
    <sheet name="Tab13" sheetId="53" r:id="rId15"/>
    <sheet name="Tab14" sheetId="54" r:id="rId16"/>
    <sheet name="Tab15" sheetId="16" r:id="rId17"/>
    <sheet name="Tab16" sheetId="17" r:id="rId18"/>
    <sheet name="Tab17" sheetId="18" r:id="rId19"/>
  </sheets>
  <externalReferences>
    <externalReference r:id="rId20"/>
  </externalReferences>
  <definedNames>
    <definedName name="DATA_11" localSheetId="0">#REF!</definedName>
    <definedName name="DATA_11">#REF!</definedName>
    <definedName name="DATA_12" localSheetId="0">#REF!</definedName>
    <definedName name="DATA_12">#REF!</definedName>
    <definedName name="DATA_21" localSheetId="0">#REF!</definedName>
    <definedName name="DATA_21">#REF!</definedName>
    <definedName name="DATA_31" localSheetId="0">#REF!</definedName>
    <definedName name="DATA_31">#REF!</definedName>
    <definedName name="DATA_32" localSheetId="0">#REF!</definedName>
    <definedName name="DATA_32">#REF!</definedName>
    <definedName name="DATA_41" localSheetId="0">#REF!</definedName>
    <definedName name="DATA_41">#REF!</definedName>
    <definedName name="DATA_42" localSheetId="0">#REF!</definedName>
    <definedName name="DATA_42">#REF!</definedName>
    <definedName name="DATA_51" localSheetId="0">#REF!</definedName>
    <definedName name="DATA_51">#REF!</definedName>
    <definedName name="DATA_52" localSheetId="0">#REF!</definedName>
    <definedName name="DATA_52">#REF!</definedName>
    <definedName name="DATA_61" localSheetId="0">#REF!</definedName>
    <definedName name="DATA_61">#REF!</definedName>
    <definedName name="DATA_62" localSheetId="0">#REF!</definedName>
    <definedName name="DATA_62">#REF!</definedName>
    <definedName name="DATA_63" localSheetId="0">#REF!</definedName>
    <definedName name="DATA_63">#REF!</definedName>
    <definedName name="DATA_64" localSheetId="0">#REF!</definedName>
    <definedName name="DATA_64">#REF!</definedName>
    <definedName name="DATA_71" localSheetId="0">#REF!</definedName>
    <definedName name="DATA_71">#REF!</definedName>
    <definedName name="DATA_72" localSheetId="0">#REF!</definedName>
    <definedName name="DATA_72">#REF!</definedName>
    <definedName name="DATA_81" localSheetId="0">#REF!</definedName>
    <definedName name="DATA_81">#REF!</definedName>
    <definedName name="DATA_82" localSheetId="0">#REF!</definedName>
    <definedName name="DATA_82">#REF!</definedName>
    <definedName name="DATA_91" localSheetId="0">#REF!</definedName>
    <definedName name="DATA_91">#REF!</definedName>
    <definedName name="DATA_92" localSheetId="0">#REF!</definedName>
    <definedName name="DATA_92">#REF!</definedName>
    <definedName name="DATA_93" localSheetId="0">#REF!</definedName>
    <definedName name="DATA_93">#REF!</definedName>
    <definedName name="DATA_B1" localSheetId="0">#REF!</definedName>
    <definedName name="DATA_B1">#REF!</definedName>
    <definedName name="DATA_B2" localSheetId="0">#REF!</definedName>
    <definedName name="DATA_B2">#REF!</definedName>
    <definedName name="DATA_K1" localSheetId="0">#REF!</definedName>
    <definedName name="DATA_K1">#REF!</definedName>
    <definedName name="DATA_K2" localSheetId="0">#REF!</definedName>
    <definedName name="DATA_K2">#REF!</definedName>
    <definedName name="DATA_M1" localSheetId="0">#REF!</definedName>
    <definedName name="DATA_M1">#REF!</definedName>
    <definedName name="DATA_M2" localSheetId="0">#REF!</definedName>
    <definedName name="DATA_M2">#REF!</definedName>
    <definedName name="DATA_P1" localSheetId="0">#REF!</definedName>
    <definedName name="DATA_P1">#REF!</definedName>
    <definedName name="DATA_P2" localSheetId="0">#REF!</definedName>
    <definedName name="DATA_P2">#REF!</definedName>
    <definedName name="Dato_1årsiden" localSheetId="0">[1]Tab5!$C$6</definedName>
    <definedName name="Dato_1årsiden">'Tab5'!$C$6</definedName>
    <definedName name="Dato_2årsiden">'Tab5'!$B$6</definedName>
    <definedName name="Dato_nå" localSheetId="0">[1]Tab5!$D$6</definedName>
    <definedName name="Dato_nå">'Tab5'!$D$6</definedName>
    <definedName name="_xlnm.Print_Area" localSheetId="1">Innhold!$A$1:$H$54</definedName>
    <definedName name="_xlnm.Print_Area" localSheetId="2">'Tab1'!$A$1:$C$53</definedName>
    <definedName name="_xlnm.Print_Area" localSheetId="16">'Tab15'!$A$1:$U$64</definedName>
    <definedName name="_xlnm.Print_Area" localSheetId="18">'Tab17'!$A$1:$C$53</definedName>
    <definedName name="_xlnm.Print_Area" localSheetId="3">'Tab2'!$A$1:$K$65</definedName>
    <definedName name="_xlnm.Print_Area">'Tab5'!$A$4:$G$61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2" l="1"/>
  <c r="K64" i="4"/>
  <c r="B53" i="2"/>
  <c r="A77" i="60"/>
  <c r="G76" i="60"/>
  <c r="H26" i="2"/>
  <c r="C52" i="18"/>
  <c r="G76" i="17"/>
  <c r="U63" i="16"/>
  <c r="U76" i="54"/>
  <c r="U76" i="53"/>
  <c r="U76" i="52"/>
  <c r="G76" i="15"/>
  <c r="U76" i="14"/>
  <c r="U76" i="8"/>
  <c r="U60" i="7"/>
  <c r="L55" i="6"/>
  <c r="L55" i="5"/>
  <c r="E64" i="4"/>
  <c r="C52" i="3"/>
  <c r="H24" i="2"/>
  <c r="H28" i="2"/>
  <c r="U76" i="10"/>
  <c r="A77" i="55"/>
  <c r="B97" i="4"/>
  <c r="C97" i="4"/>
  <c r="D97" i="4"/>
  <c r="B99" i="4"/>
  <c r="C99" i="4"/>
  <c r="D99" i="4"/>
  <c r="C91" i="4"/>
  <c r="B91" i="4"/>
  <c r="C87" i="4"/>
  <c r="B87" i="4"/>
  <c r="B88" i="4"/>
  <c r="G101" i="4"/>
  <c r="C88" i="4"/>
  <c r="C89" i="4"/>
  <c r="B89" i="4"/>
  <c r="G98" i="4"/>
  <c r="G97" i="4"/>
  <c r="G99" i="4"/>
  <c r="A76" i="55"/>
  <c r="A76" i="60"/>
  <c r="A77" i="53"/>
  <c r="A77" i="52"/>
  <c r="A77" i="54"/>
  <c r="A76" i="54"/>
  <c r="A76" i="53"/>
  <c r="A76" i="52"/>
  <c r="B107" i="4"/>
  <c r="B90" i="4"/>
  <c r="C90" i="4"/>
  <c r="B77" i="4"/>
  <c r="B106" i="4"/>
  <c r="A52" i="3"/>
  <c r="E101" i="4"/>
  <c r="E98" i="4"/>
  <c r="C84" i="4"/>
  <c r="C85" i="4"/>
  <c r="C82" i="4"/>
  <c r="B84" i="4"/>
  <c r="B85" i="4"/>
  <c r="B82" i="4"/>
  <c r="E99" i="4"/>
  <c r="E97" i="4"/>
  <c r="B86" i="4"/>
  <c r="C86" i="4"/>
  <c r="H32" i="2"/>
  <c r="H34" i="2"/>
  <c r="A77" i="10"/>
  <c r="A61" i="7"/>
  <c r="A64" i="16"/>
  <c r="A77" i="8"/>
  <c r="A56" i="6"/>
  <c r="A65" i="4"/>
  <c r="A56" i="5"/>
  <c r="A53" i="18"/>
  <c r="G65" i="4"/>
  <c r="A77" i="17"/>
  <c r="A77" i="15"/>
  <c r="A77" i="14"/>
  <c r="A53" i="3"/>
  <c r="A76" i="8"/>
  <c r="A60" i="7"/>
  <c r="A55" i="6"/>
  <c r="A76" i="17"/>
  <c r="A63" i="16"/>
  <c r="A76" i="15"/>
  <c r="A76" i="14"/>
  <c r="A76" i="10"/>
  <c r="A55" i="5"/>
  <c r="A64" i="4"/>
  <c r="G64" i="4"/>
  <c r="A52" i="18"/>
  <c r="B83" i="4"/>
  <c r="C83" i="4"/>
  <c r="H30" i="2"/>
  <c r="U76" i="55"/>
  <c r="G96" i="4"/>
  <c r="E96" i="4"/>
  <c r="H36" i="2"/>
  <c r="H38" i="2"/>
  <c r="H40" i="2"/>
  <c r="H43" i="2"/>
  <c r="B74" i="4"/>
  <c r="B75" i="4"/>
  <c r="B76" i="4"/>
  <c r="B78" i="4"/>
</calcChain>
</file>

<file path=xl/sharedStrings.xml><?xml version="1.0" encoding="utf-8"?>
<sst xmlns="http://schemas.openxmlformats.org/spreadsheetml/2006/main" count="3967" uniqueCount="185">
  <si>
    <t>Tilbake til innholdsfortegnelsen</t>
  </si>
  <si>
    <t>Bestandspremie i 1000 kr</t>
  </si>
  <si>
    <t>Markedsandel i prosent</t>
  </si>
  <si>
    <t>Selskap</t>
  </si>
  <si>
    <t>I ALT</t>
  </si>
  <si>
    <t xml:space="preserve"> </t>
  </si>
  <si>
    <t>INNHOLDSFORTEGNELSE</t>
  </si>
  <si>
    <t>Figur 1. Markedsandeler til de fire største selskaper, landbasert forsikring i alt ……………………………</t>
  </si>
  <si>
    <t>Figur 2. Bestandspremie i de største bransjene utenom motorvogn ………………………………………..</t>
  </si>
  <si>
    <t>Alle selskap</t>
  </si>
  <si>
    <t xml:space="preserve">Endring </t>
  </si>
  <si>
    <t>i prosent</t>
  </si>
  <si>
    <t>1. Motorvogn - totalt</t>
  </si>
  <si>
    <t>Personbil og varebil &lt; 3,5 t.</t>
  </si>
  <si>
    <t>Lastebil, buss og varebil &gt; 3,5 t.</t>
  </si>
  <si>
    <t>To-hjul</t>
  </si>
  <si>
    <t>Traktor, arbeidsmaskiner</t>
  </si>
  <si>
    <t>2. Motorvogn - herav trafikkforsikring</t>
  </si>
  <si>
    <t>Hjem</t>
  </si>
  <si>
    <t xml:space="preserve">Villa </t>
  </si>
  <si>
    <t>Hytte</t>
  </si>
  <si>
    <t>Andre</t>
  </si>
  <si>
    <t>Sum alle selskaper</t>
  </si>
  <si>
    <t>Markedsandeler - selskapstall</t>
  </si>
  <si>
    <t>Fritidsbåt</t>
  </si>
  <si>
    <t>Reise</t>
  </si>
  <si>
    <t>Ansvar</t>
  </si>
  <si>
    <t>Transport</t>
  </si>
  <si>
    <t>Andre bransjer</t>
  </si>
  <si>
    <t>Antall forsikringer</t>
  </si>
  <si>
    <t>Fors.sum (mill. kr.)</t>
  </si>
  <si>
    <t>Antall forsikrede</t>
  </si>
  <si>
    <t>Tabell 2.1 Landbasert forsikring i alt</t>
  </si>
  <si>
    <t>Tabell 3.1 Motorvogn i alt, bestandspremie</t>
  </si>
  <si>
    <t>SPESIAL I ALT</t>
  </si>
  <si>
    <t>I ALT LANDBASERT FORSIKRING</t>
  </si>
  <si>
    <t>Tabell 3.2 Motorvogn i alt, antall forsikringer</t>
  </si>
  <si>
    <t>Forsikringssum i mill. kr.</t>
  </si>
  <si>
    <t xml:space="preserve">Antall forsikrede </t>
  </si>
  <si>
    <t>Spesifikke kommentarer</t>
  </si>
  <si>
    <t>Tabell 1.1 Bestandspremie …………………………………………………………………………</t>
  </si>
  <si>
    <t>Tabell 1.2 Antall forsikringer / forsikringssum ………………………………………………….</t>
  </si>
  <si>
    <t>Tabell 2.1 Landbasert forsikring i alt ……………………………………………………………………</t>
  </si>
  <si>
    <t>Tabell 3.1 Motorvogn i alt, bestandspremie   …………………………………………………………..</t>
  </si>
  <si>
    <t>Tabell 3.2 Motorvogn i alt, antall forsikringer   …………………………………………………………</t>
  </si>
  <si>
    <t>2. FIGURDEL</t>
  </si>
  <si>
    <t>3. TABELLDEL</t>
  </si>
  <si>
    <t>Tabell 1.1  Bestandspremie</t>
  </si>
  <si>
    <t>Tabell 1.2  Antall forsikringer / forsikringssum</t>
  </si>
  <si>
    <t>Bestandsstatistikk</t>
  </si>
  <si>
    <t>4. PRINSIPPER, BEGREPER OG DEFINISJONER</t>
  </si>
  <si>
    <t>Privat</t>
  </si>
  <si>
    <t>Ulykke</t>
  </si>
  <si>
    <t>Yrkesskade</t>
  </si>
  <si>
    <t>Villa</t>
  </si>
  <si>
    <t>Øvrig-Privat</t>
  </si>
  <si>
    <t>Totalt</t>
  </si>
  <si>
    <t>Øvrig</t>
  </si>
  <si>
    <t>Trafikk</t>
  </si>
  <si>
    <t>FIG 1</t>
  </si>
  <si>
    <t>FIG 4</t>
  </si>
  <si>
    <t>FIG 3</t>
  </si>
  <si>
    <t>FIG 2</t>
  </si>
  <si>
    <t>Figur 2. Bestandspremie i de største bransjene utenom motorvogn</t>
  </si>
  <si>
    <t>Tab3</t>
  </si>
  <si>
    <t>1. HOVEDTREKK …………………………………………………………………………………………………..</t>
  </si>
  <si>
    <t>4. PRINSIPPER, BEGREPER OG DEFINISJONER …………………………………………………</t>
  </si>
  <si>
    <t>For mer detaljert beskrivelse av statistikkens innhold henviser vi til punkt 4. Prinsipper,</t>
  </si>
  <si>
    <t>Tab1</t>
  </si>
  <si>
    <t>Tab2</t>
  </si>
  <si>
    <t>Tab4</t>
  </si>
  <si>
    <t>Tab5</t>
  </si>
  <si>
    <t>Tab6</t>
  </si>
  <si>
    <t>Tab8</t>
  </si>
  <si>
    <t>Tab11</t>
  </si>
  <si>
    <t>Tab12</t>
  </si>
  <si>
    <t>Tab13</t>
  </si>
  <si>
    <t>Tab14</t>
  </si>
  <si>
    <t>Tab15</t>
  </si>
  <si>
    <t>gjeldende</t>
  </si>
  <si>
    <t>Figur 1. Markedsandeler til de fire største selskapene, landbasert forsikring i alt</t>
  </si>
  <si>
    <t>If Skadeforsikring</t>
  </si>
  <si>
    <t>Gjensidige</t>
  </si>
  <si>
    <t>Tab10</t>
  </si>
  <si>
    <t>Tryg</t>
  </si>
  <si>
    <t>Næring</t>
  </si>
  <si>
    <t>Fiskeoppdrett</t>
  </si>
  <si>
    <t>PERSON I ALT</t>
  </si>
  <si>
    <t xml:space="preserve">   Antall forsikringer</t>
  </si>
  <si>
    <t>Andre personprodukter (inkl. trygghet)</t>
  </si>
  <si>
    <t>Eierskifte</t>
  </si>
  <si>
    <t>PRIVAT</t>
  </si>
  <si>
    <t>NÆRING</t>
  </si>
  <si>
    <t>3. Brann-kombinert</t>
  </si>
  <si>
    <t>Hobbydyr / Kjæledyr / Husdyr</t>
  </si>
  <si>
    <t>Landbruk</t>
  </si>
  <si>
    <t>Barn</t>
  </si>
  <si>
    <t>Behandling</t>
  </si>
  <si>
    <t>Kritisk sykdom</t>
  </si>
  <si>
    <t>4. Person</t>
  </si>
  <si>
    <t>5. Spesial</t>
  </si>
  <si>
    <t>BRANN-KOMBINERT I ALT</t>
  </si>
  <si>
    <t>Tab17</t>
  </si>
  <si>
    <t>Tab16</t>
  </si>
  <si>
    <t>TOTALT</t>
  </si>
  <si>
    <t>MOTORVOGN I ALT</t>
  </si>
  <si>
    <t>begreper og definisjoner på side 23.</t>
  </si>
  <si>
    <t>INDIVIDUELL</t>
  </si>
  <si>
    <t>KOLLEKTIV</t>
  </si>
  <si>
    <t>Tabell 4.1 Brann-kombinert, bestandspremie</t>
  </si>
  <si>
    <t>Tabell 4.2 Brann-kombinert, antall forsikringer / forsikringssum</t>
  </si>
  <si>
    <t>Tabell 5.1 Person i alt, bestandspremie</t>
  </si>
  <si>
    <t>Tabell 5.2  Person i alt, antall forsikrede</t>
  </si>
  <si>
    <t>Tabell 5.3 Person - herav Ulykke, bestandspremie</t>
  </si>
  <si>
    <t>Tabell 5.4 Person - herav Ulykke, antall forsikrede</t>
  </si>
  <si>
    <t>Tabell 5.5 Person - herav Yrkesskade, bestandspremie</t>
  </si>
  <si>
    <t>Tabell 5.6 Person - herav Yrkesskade, antall forsikrede</t>
  </si>
  <si>
    <t>Tabell 5.7 Person - herav Barn, bestandspremie</t>
  </si>
  <si>
    <t>Tabell 5.8 Person - herav Barn, antall forsikrede</t>
  </si>
  <si>
    <t>Tabell 5.9 Person - herav Kritisk sykdom, bestandspremie</t>
  </si>
  <si>
    <t>Tabell 5.10 Person - herav Kritisk sykdom, antall forsikrede</t>
  </si>
  <si>
    <t>Tabell 5.11 Person - herav Behandling, bestandspremie</t>
  </si>
  <si>
    <t>Tabell 5.12 Person - herav Behandling, antall forsikrede</t>
  </si>
  <si>
    <t>Tabell 6.1 Spesial i alt, bestandspremie</t>
  </si>
  <si>
    <t>Tabell 6.2 Spesial - herav Ansvar, bestandspremie</t>
  </si>
  <si>
    <t>Tabell 6.3 Spesial - herav Ansvar, antall forsikringer</t>
  </si>
  <si>
    <t>Tabell 4.1 Brann-kombinert, bestandspremie   ……………………………………………</t>
  </si>
  <si>
    <t>Tabell 4.2 Brann-kombinert, antall forsikringer   ……………………………………………</t>
  </si>
  <si>
    <t>Tabell 5.1 Person i alt, bestandspremie   …………………………………………</t>
  </si>
  <si>
    <t>Tabell 5.2 Person i alt, antall forsikrede   ……………………………………………</t>
  </si>
  <si>
    <t>Tabell 5.3 Person - herav Ulykke, bestandspremie   …………………………………………………………………</t>
  </si>
  <si>
    <t>Tabell 5.4 Person - herav Ulykke, antall forsikrede   …………………………………………………………………</t>
  </si>
  <si>
    <t>Tabell 5.5 Person - herav Yrkesskade, bestandspremie   …………………………………………………………..</t>
  </si>
  <si>
    <t>Tabell 5.6 Person - herav Yrkesskade, antall forsikrede   …………………………………………………………</t>
  </si>
  <si>
    <t>Tabell 5.7 Person - herav Barn, bestandspremie   …………………………………………………………..</t>
  </si>
  <si>
    <t>Tabell 5.8 Person - herav Barn, antall forsikrede   …………………………………………………………</t>
  </si>
  <si>
    <t>Tabell 5.9 Person - herav Kritisk sykdom, bestandspremie   …………………………………………………………..</t>
  </si>
  <si>
    <t>Tabell 5.10 Person - herav Kritisk sykdom, antall forsikrede   …………………………………………………………</t>
  </si>
  <si>
    <t>Tabell 5.11.Person - herav Behandling, bestandspremie   …………………………………………………………..</t>
  </si>
  <si>
    <t>Tabell 5.12 Person - herav Behandling, antall forsikrede   …………………………………………………………</t>
  </si>
  <si>
    <t>Tabell 6.1  Spesial i alt, bestandspremie   ………………………………………………………………</t>
  </si>
  <si>
    <t>Tabell 6.2  Spesial - herav Ansvar, bestandspremie   …………………………………………………………………….</t>
  </si>
  <si>
    <t>Tabell 6.3  Spesial - herav Ansvar, antall forsikringer   ……………………………………………………….</t>
  </si>
  <si>
    <t>Tab9</t>
  </si>
  <si>
    <t>Tab7</t>
  </si>
  <si>
    <t>Antall trafikkforsikringer</t>
  </si>
  <si>
    <t>Tabell 3.3 Person og varebil &lt; 3.5 t, bestandspremie</t>
  </si>
  <si>
    <t>Tabell 3.4 Person og varebil &lt; 3.5 t, antall trafikkforsikringer</t>
  </si>
  <si>
    <t>Tabell 3.3 Personbil og varebil &lt;3.5 t, bestandspremie   ………………………………………………</t>
  </si>
  <si>
    <t>Tabell 3.4 Personbil og varebil &lt;3.5 t, antall trafikkforsikringer   ………………………………………</t>
  </si>
  <si>
    <t>Figur 3. Bestandspremie fordelt på private forsikringer og næringslivsforsikringer</t>
  </si>
  <si>
    <t>Figur 3. Bestandspremie fordelt på private forsikringer og næringslivsforsikringer ………………………………………………</t>
  </si>
  <si>
    <t>Fremtind</t>
  </si>
  <si>
    <t>30.06.2025</t>
  </si>
  <si>
    <t>30.06.2026</t>
  </si>
  <si>
    <t>30.06.2024</t>
  </si>
  <si>
    <t>Storebrand</t>
  </si>
  <si>
    <t>ERGO Forsikring</t>
  </si>
  <si>
    <t xml:space="preserve">-   </t>
  </si>
  <si>
    <t>Fremtind Skadeforsikring</t>
  </si>
  <si>
    <t>Norske tog Forsikring</t>
  </si>
  <si>
    <t>Norsk Forsikring</t>
  </si>
  <si>
    <t>JBF Forsikring Gjensidig</t>
  </si>
  <si>
    <t>Protector Forsikring</t>
  </si>
  <si>
    <t>GreenVaal</t>
  </si>
  <si>
    <t>KLP Skadeforsikring</t>
  </si>
  <si>
    <t>DNB Livsforsikring</t>
  </si>
  <si>
    <t>Nordea</t>
  </si>
  <si>
    <t>Gar-Bo Försäkring AB</t>
  </si>
  <si>
    <t>Ly Forsikring</t>
  </si>
  <si>
    <t>Eika Forsikring</t>
  </si>
  <si>
    <t>Telenor Forsikring</t>
  </si>
  <si>
    <t>YouPlus Livsforsikring</t>
  </si>
  <si>
    <t>Eir Försäkring AB</t>
  </si>
  <si>
    <t>Oslo Forsikring</t>
  </si>
  <si>
    <t>Frende Forsikring</t>
  </si>
  <si>
    <t>KNIF Trygghet Forsikring</t>
  </si>
  <si>
    <t>Landkreditt Forsikring</t>
  </si>
  <si>
    <t>Granne Forsikring</t>
  </si>
  <si>
    <t>Euro Insurance LTD</t>
  </si>
  <si>
    <t>Skogbrand</t>
  </si>
  <si>
    <t>W R Berkley</t>
  </si>
  <si>
    <t>WaterCircles</t>
  </si>
  <si>
    <t>Euro Accident</t>
  </si>
  <si>
    <t>HDI Global Specialty 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</si>
</sst>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_(* #,##0.00_);_(* \(#,##0.00\);_(* &quot;-&quot;??_);_(@_)"/>
    <numFmt numFmtId="165" formatCode="0.0_)"/>
    <numFmt numFmtId="166" formatCode="_ * #,##0_ ;_ * \-#,##0_ ;_ * &quot;-&quot;??_ ;_ @_ "/>
    <numFmt numFmtId="167" formatCode="0.0"/>
    <numFmt numFmtId="168" formatCode="0.0\ %"/>
    <numFmt numFmtId="169" formatCode="#,##0.000"/>
    <numFmt numFmtId="170" formatCode="_ * #.0_ ;_ * \-#.0_ ;_ * &quot;-&quot;??_ ;_ @_ "/>
    <numFmt numFmtId="171" formatCode="_ * 0.0_)\ ;_ * \-0.0_)\ ;_ * &quot;-&quot;??_ ;_ @_ 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u/>
      <sz val="12"/>
      <color indexed="12"/>
      <name val="System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0"/>
      <name val="Arial"/>
      <family val="2"/>
    </font>
    <font>
      <i/>
      <sz val="12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sz val="12"/>
      <name val="Arial"/>
      <family val="2"/>
    </font>
    <font>
      <sz val="18"/>
      <color indexed="23"/>
      <name val="Times New Roman"/>
      <family val="1"/>
    </font>
    <font>
      <sz val="14"/>
      <color indexed="23"/>
      <name val="Times New Roman"/>
      <family val="1"/>
    </font>
    <font>
      <sz val="10"/>
      <color indexed="23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8"/>
      <color rgb="FF3B6E8F"/>
      <name val="Cambria"/>
      <family val="1"/>
      <scheme val="maj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26"/>
      <color rgb="FF3B6E8F"/>
      <name val="Cambria"/>
      <family val="1"/>
      <scheme val="major"/>
    </font>
    <font>
      <b/>
      <sz val="28"/>
      <color rgb="FF54758C"/>
      <name val="Arial"/>
      <family val="2"/>
    </font>
    <font>
      <sz val="26"/>
      <color rgb="FF54758C"/>
      <name val="Arial"/>
      <family val="2"/>
    </font>
    <font>
      <sz val="14"/>
      <name val="Arial"/>
      <family val="2"/>
    </font>
    <font>
      <sz val="14"/>
      <color indexed="22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">
    <xf numFmtId="0" fontId="0" fillId="0" borderId="0"/>
    <xf numFmtId="164" fontId="6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6" fillId="0" borderId="0"/>
    <xf numFmtId="9" fontId="6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0" fillId="0" borderId="0"/>
    <xf numFmtId="43" fontId="30" fillId="0" borderId="0" applyFont="0" applyFill="0" applyBorder="0" applyAlignment="0" applyProtection="0"/>
    <xf numFmtId="0" fontId="6" fillId="0" borderId="0"/>
    <xf numFmtId="0" fontId="36" fillId="0" borderId="0"/>
    <xf numFmtId="0" fontId="6" fillId="0" borderId="0"/>
  </cellStyleXfs>
  <cellXfs count="186">
    <xf numFmtId="0" fontId="0" fillId="0" borderId="0" xfId="0"/>
    <xf numFmtId="0" fontId="9" fillId="0" borderId="0" xfId="0" applyFont="1"/>
    <xf numFmtId="0" fontId="8" fillId="0" borderId="0" xfId="4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4" applyFont="1" applyAlignment="1" applyProtection="1">
      <alignment horizontal="left"/>
    </xf>
    <xf numFmtId="0" fontId="11" fillId="2" borderId="0" xfId="0" applyFont="1" applyFill="1"/>
    <xf numFmtId="165" fontId="9" fillId="0" borderId="0" xfId="0" applyNumberFormat="1" applyFont="1"/>
    <xf numFmtId="0" fontId="12" fillId="2" borderId="1" xfId="0" applyFont="1" applyFill="1" applyBorder="1"/>
    <xf numFmtId="0" fontId="12" fillId="2" borderId="5" xfId="0" applyFont="1" applyFill="1" applyBorder="1" applyAlignment="1">
      <alignment horizontal="left"/>
    </xf>
    <xf numFmtId="14" fontId="12" fillId="2" borderId="6" xfId="0" applyNumberFormat="1" applyFont="1" applyFill="1" applyBorder="1" applyAlignment="1">
      <alignment horizontal="right"/>
    </xf>
    <xf numFmtId="14" fontId="12" fillId="2" borderId="7" xfId="0" applyNumberFormat="1" applyFont="1" applyFill="1" applyBorder="1" applyAlignment="1">
      <alignment horizontal="right"/>
    </xf>
    <xf numFmtId="14" fontId="12" fillId="2" borderId="8" xfId="0" applyNumberFormat="1" applyFont="1" applyFill="1" applyBorder="1" applyAlignment="1">
      <alignment horizontal="right"/>
    </xf>
    <xf numFmtId="0" fontId="9" fillId="0" borderId="9" xfId="0" applyFont="1" applyBorder="1"/>
    <xf numFmtId="166" fontId="9" fillId="0" borderId="0" xfId="1" applyNumberFormat="1" applyFont="1" applyProtection="1"/>
    <xf numFmtId="166" fontId="9" fillId="0" borderId="10" xfId="1" applyNumberFormat="1" applyFont="1" applyBorder="1" applyProtection="1"/>
    <xf numFmtId="0" fontId="12" fillId="0" borderId="11" xfId="0" applyFont="1" applyBorder="1"/>
    <xf numFmtId="166" fontId="12" fillId="0" borderId="12" xfId="1" applyNumberFormat="1" applyFont="1" applyBorder="1" applyProtection="1"/>
    <xf numFmtId="166" fontId="12" fillId="0" borderId="13" xfId="1" applyNumberFormat="1" applyFont="1" applyBorder="1" applyProtection="1"/>
    <xf numFmtId="165" fontId="12" fillId="0" borderId="12" xfId="0" applyNumberFormat="1" applyFont="1" applyBorder="1"/>
    <xf numFmtId="0" fontId="9" fillId="0" borderId="7" xfId="0" applyFont="1" applyBorder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165" fontId="9" fillId="0" borderId="0" xfId="0" applyNumberFormat="1" applyFont="1" applyAlignment="1">
      <alignment horizontal="right"/>
    </xf>
    <xf numFmtId="165" fontId="9" fillId="0" borderId="14" xfId="0" applyNumberFormat="1" applyFont="1" applyBorder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0" fontId="12" fillId="2" borderId="15" xfId="0" applyFont="1" applyFill="1" applyBorder="1" applyAlignment="1">
      <alignment horizontal="left"/>
    </xf>
    <xf numFmtId="14" fontId="12" fillId="2" borderId="16" xfId="0" applyNumberFormat="1" applyFont="1" applyFill="1" applyBorder="1" applyAlignment="1">
      <alignment horizontal="center"/>
    </xf>
    <xf numFmtId="165" fontId="9" fillId="0" borderId="17" xfId="0" applyNumberFormat="1" applyFont="1" applyBorder="1" applyAlignment="1">
      <alignment horizontal="right"/>
    </xf>
    <xf numFmtId="0" fontId="12" fillId="2" borderId="18" xfId="0" applyFont="1" applyFill="1" applyBorder="1" applyAlignment="1">
      <alignment horizontal="center"/>
    </xf>
    <xf numFmtId="14" fontId="12" fillId="2" borderId="19" xfId="0" applyNumberFormat="1" applyFont="1" applyFill="1" applyBorder="1" applyAlignment="1">
      <alignment horizontal="center"/>
    </xf>
    <xf numFmtId="165" fontId="12" fillId="0" borderId="17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/>
    <xf numFmtId="0" fontId="16" fillId="0" borderId="0" xfId="0" applyFont="1"/>
    <xf numFmtId="0" fontId="12" fillId="0" borderId="0" xfId="0" applyFont="1"/>
    <xf numFmtId="0" fontId="12" fillId="0" borderId="1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165" fontId="12" fillId="0" borderId="22" xfId="0" applyNumberFormat="1" applyFont="1" applyBorder="1"/>
    <xf numFmtId="0" fontId="8" fillId="0" borderId="0" xfId="4" applyAlignment="1" applyProtection="1"/>
    <xf numFmtId="166" fontId="12" fillId="0" borderId="0" xfId="1" applyNumberFormat="1" applyFont="1" applyBorder="1" applyProtection="1"/>
    <xf numFmtId="165" fontId="12" fillId="0" borderId="0" xfId="0" applyNumberFormat="1" applyFont="1"/>
    <xf numFmtId="165" fontId="17" fillId="0" borderId="0" xfId="0" applyNumberFormat="1" applyFont="1"/>
    <xf numFmtId="0" fontId="18" fillId="0" borderId="0" xfId="0" applyFont="1"/>
    <xf numFmtId="0" fontId="15" fillId="0" borderId="7" xfId="0" applyFont="1" applyBorder="1"/>
    <xf numFmtId="166" fontId="9" fillId="0" borderId="23" xfId="1" applyNumberFormat="1" applyFont="1" applyBorder="1" applyAlignment="1" applyProtection="1">
      <alignment horizontal="center"/>
    </xf>
    <xf numFmtId="166" fontId="9" fillId="0" borderId="24" xfId="1" applyNumberFormat="1" applyFont="1" applyBorder="1" applyAlignment="1" applyProtection="1">
      <alignment horizontal="center"/>
    </xf>
    <xf numFmtId="166" fontId="12" fillId="0" borderId="24" xfId="1" applyNumberFormat="1" applyFont="1" applyBorder="1" applyAlignment="1" applyProtection="1">
      <alignment horizontal="center"/>
    </xf>
    <xf numFmtId="166" fontId="12" fillId="0" borderId="25" xfId="1" applyNumberFormat="1" applyFont="1" applyBorder="1" applyAlignment="1" applyProtection="1">
      <alignment horizontal="center"/>
    </xf>
    <xf numFmtId="0" fontId="14" fillId="0" borderId="26" xfId="0" applyFont="1" applyBorder="1" applyAlignment="1">
      <alignment horizontal="left"/>
    </xf>
    <xf numFmtId="0" fontId="9" fillId="0" borderId="26" xfId="0" applyFont="1" applyBorder="1"/>
    <xf numFmtId="0" fontId="12" fillId="0" borderId="21" xfId="0" applyFont="1" applyBorder="1" applyAlignment="1">
      <alignment horizontal="center"/>
    </xf>
    <xf numFmtId="14" fontId="12" fillId="2" borderId="12" xfId="0" applyNumberFormat="1" applyFont="1" applyFill="1" applyBorder="1" applyAlignment="1">
      <alignment horizontal="center"/>
    </xf>
    <xf numFmtId="14" fontId="12" fillId="2" borderId="27" xfId="0" applyNumberFormat="1" applyFont="1" applyFill="1" applyBorder="1" applyAlignment="1">
      <alignment horizontal="right"/>
    </xf>
    <xf numFmtId="14" fontId="17" fillId="0" borderId="0" xfId="0" quotePrefix="1" applyNumberFormat="1" applyFont="1" applyAlignment="1">
      <alignment horizontal="right"/>
    </xf>
    <xf numFmtId="14" fontId="0" fillId="0" borderId="0" xfId="0" quotePrefix="1" applyNumberFormat="1"/>
    <xf numFmtId="168" fontId="6" fillId="0" borderId="0" xfId="7" applyNumberFormat="1"/>
    <xf numFmtId="0" fontId="10" fillId="0" borderId="0" xfId="3" applyFont="1" applyAlignment="1" applyProtection="1">
      <alignment horizontal="left"/>
    </xf>
    <xf numFmtId="14" fontId="19" fillId="0" borderId="0" xfId="0" quotePrefix="1" applyNumberFormat="1" applyFont="1"/>
    <xf numFmtId="0" fontId="7" fillId="0" borderId="0" xfId="4" applyFont="1" applyAlignment="1" applyProtection="1"/>
    <xf numFmtId="0" fontId="7" fillId="0" borderId="0" xfId="4" applyFont="1" applyAlignment="1" applyProtection="1">
      <alignment horizontal="left"/>
    </xf>
    <xf numFmtId="0" fontId="7" fillId="0" borderId="0" xfId="5" applyAlignment="1" applyProtection="1"/>
    <xf numFmtId="14" fontId="6" fillId="0" borderId="0" xfId="0" quotePrefix="1" applyNumberFormat="1" applyFont="1"/>
    <xf numFmtId="165" fontId="9" fillId="0" borderId="28" xfId="0" applyNumberFormat="1" applyFont="1" applyBorder="1" applyAlignment="1">
      <alignment horizontal="right"/>
    </xf>
    <xf numFmtId="0" fontId="12" fillId="0" borderId="15" xfId="0" applyFont="1" applyBorder="1" applyAlignment="1">
      <alignment horizontal="left"/>
    </xf>
    <xf numFmtId="170" fontId="9" fillId="0" borderId="17" xfId="0" applyNumberFormat="1" applyFont="1" applyBorder="1" applyAlignment="1">
      <alignment horizontal="right"/>
    </xf>
    <xf numFmtId="171" fontId="9" fillId="0" borderId="17" xfId="0" applyNumberFormat="1" applyFont="1" applyBorder="1" applyAlignment="1">
      <alignment horizontal="right"/>
    </xf>
    <xf numFmtId="171" fontId="12" fillId="0" borderId="17" xfId="0" applyNumberFormat="1" applyFont="1" applyBorder="1" applyAlignment="1">
      <alignment horizontal="right"/>
    </xf>
    <xf numFmtId="171" fontId="9" fillId="0" borderId="0" xfId="0" applyNumberFormat="1" applyFont="1" applyAlignment="1">
      <alignment horizontal="right"/>
    </xf>
    <xf numFmtId="171" fontId="9" fillId="0" borderId="14" xfId="0" applyNumberFormat="1" applyFont="1" applyBorder="1" applyAlignment="1">
      <alignment horizontal="right"/>
    </xf>
    <xf numFmtId="171" fontId="9" fillId="0" borderId="28" xfId="0" applyNumberFormat="1" applyFont="1" applyBorder="1" applyAlignment="1">
      <alignment horizontal="right"/>
    </xf>
    <xf numFmtId="171" fontId="12" fillId="0" borderId="12" xfId="0" applyNumberFormat="1" applyFont="1" applyBorder="1"/>
    <xf numFmtId="171" fontId="12" fillId="0" borderId="22" xfId="0" applyNumberFormat="1" applyFont="1" applyBorder="1"/>
    <xf numFmtId="171" fontId="12" fillId="0" borderId="19" xfId="0" applyNumberFormat="1" applyFont="1" applyBorder="1" applyAlignment="1">
      <alignment horizontal="right"/>
    </xf>
    <xf numFmtId="171" fontId="12" fillId="0" borderId="22" xfId="0" applyNumberFormat="1" applyFont="1" applyBorder="1" applyAlignment="1">
      <alignment horizontal="right"/>
    </xf>
    <xf numFmtId="166" fontId="9" fillId="0" borderId="9" xfId="1" applyNumberFormat="1" applyFont="1" applyBorder="1" applyAlignment="1" applyProtection="1">
      <alignment horizontal="center"/>
    </xf>
    <xf numFmtId="166" fontId="12" fillId="0" borderId="9" xfId="1" applyNumberFormat="1" applyFont="1" applyBorder="1" applyAlignment="1" applyProtection="1">
      <alignment horizontal="center"/>
    </xf>
    <xf numFmtId="166" fontId="12" fillId="0" borderId="11" xfId="1" applyNumberFormat="1" applyFont="1" applyBorder="1" applyAlignment="1" applyProtection="1">
      <alignment horizontal="center"/>
    </xf>
    <xf numFmtId="166" fontId="9" fillId="0" borderId="29" xfId="1" applyNumberFormat="1" applyFont="1" applyBorder="1" applyAlignment="1" applyProtection="1">
      <alignment horizontal="center"/>
    </xf>
    <xf numFmtId="14" fontId="12" fillId="2" borderId="15" xfId="0" applyNumberFormat="1" applyFont="1" applyFill="1" applyBorder="1" applyAlignment="1">
      <alignment horizontal="center"/>
    </xf>
    <xf numFmtId="0" fontId="14" fillId="0" borderId="26" xfId="0" applyFont="1" applyBorder="1" applyAlignment="1">
      <alignment horizontal="right"/>
    </xf>
    <xf numFmtId="14" fontId="12" fillId="2" borderId="5" xfId="0" applyNumberFormat="1" applyFont="1" applyFill="1" applyBorder="1" applyAlignment="1">
      <alignment horizontal="right"/>
    </xf>
    <xf numFmtId="166" fontId="9" fillId="0" borderId="21" xfId="1" applyNumberFormat="1" applyFont="1" applyBorder="1" applyProtection="1"/>
    <xf numFmtId="166" fontId="12" fillId="0" borderId="15" xfId="1" applyNumberFormat="1" applyFont="1" applyBorder="1" applyProtection="1"/>
    <xf numFmtId="0" fontId="12" fillId="0" borderId="21" xfId="0" applyFont="1" applyBorder="1"/>
    <xf numFmtId="14" fontId="12" fillId="2" borderId="13" xfId="0" applyNumberFormat="1" applyFont="1" applyFill="1" applyBorder="1" applyAlignment="1">
      <alignment horizontal="center"/>
    </xf>
    <xf numFmtId="3" fontId="12" fillId="0" borderId="10" xfId="0" applyNumberFormat="1" applyFont="1" applyBorder="1" applyAlignment="1">
      <alignment horizontal="right"/>
    </xf>
    <xf numFmtId="3" fontId="9" fillId="0" borderId="10" xfId="0" applyNumberFormat="1" applyFont="1" applyBorder="1" applyAlignment="1">
      <alignment horizontal="right"/>
    </xf>
    <xf numFmtId="0" fontId="9" fillId="0" borderId="21" xfId="0" applyFont="1" applyBorder="1"/>
    <xf numFmtId="0" fontId="9" fillId="0" borderId="3" xfId="0" applyFont="1" applyBorder="1"/>
    <xf numFmtId="0" fontId="0" fillId="0" borderId="26" xfId="0" applyBorder="1"/>
    <xf numFmtId="0" fontId="12" fillId="0" borderId="15" xfId="0" applyFont="1" applyBorder="1"/>
    <xf numFmtId="166" fontId="9" fillId="0" borderId="28" xfId="1" applyNumberFormat="1" applyFont="1" applyBorder="1" applyProtection="1"/>
    <xf numFmtId="166" fontId="12" fillId="0" borderId="16" xfId="1" applyNumberFormat="1" applyFont="1" applyBorder="1" applyProtection="1"/>
    <xf numFmtId="0" fontId="12" fillId="2" borderId="29" xfId="0" applyFont="1" applyFill="1" applyBorder="1"/>
    <xf numFmtId="0" fontId="12" fillId="2" borderId="30" xfId="0" applyFont="1" applyFill="1" applyBorder="1" applyAlignment="1">
      <alignment horizontal="left"/>
    </xf>
    <xf numFmtId="166" fontId="9" fillId="0" borderId="0" xfId="1" applyNumberFormat="1" applyFont="1" applyBorder="1" applyProtection="1"/>
    <xf numFmtId="171" fontId="12" fillId="0" borderId="0" xfId="0" applyNumberFormat="1" applyFont="1"/>
    <xf numFmtId="166" fontId="9" fillId="0" borderId="26" xfId="1" applyNumberFormat="1" applyFont="1" applyBorder="1" applyProtection="1"/>
    <xf numFmtId="171" fontId="9" fillId="0" borderId="26" xfId="0" applyNumberFormat="1" applyFont="1" applyBorder="1" applyAlignment="1">
      <alignment horizontal="right"/>
    </xf>
    <xf numFmtId="0" fontId="9" fillId="0" borderId="0" xfId="9" applyFont="1"/>
    <xf numFmtId="0" fontId="9" fillId="0" borderId="0" xfId="9" applyFont="1" applyAlignment="1">
      <alignment horizontal="left"/>
    </xf>
    <xf numFmtId="0" fontId="10" fillId="0" borderId="0" xfId="5" applyFont="1" applyAlignment="1" applyProtection="1">
      <alignment horizontal="left"/>
    </xf>
    <xf numFmtId="0" fontId="12" fillId="2" borderId="1" xfId="9" applyFont="1" applyFill="1" applyBorder="1"/>
    <xf numFmtId="0" fontId="12" fillId="2" borderId="5" xfId="9" applyFont="1" applyFill="1" applyBorder="1" applyAlignment="1">
      <alignment horizontal="left"/>
    </xf>
    <xf numFmtId="14" fontId="12" fillId="2" borderId="6" xfId="9" applyNumberFormat="1" applyFont="1" applyFill="1" applyBorder="1" applyAlignment="1">
      <alignment horizontal="right"/>
    </xf>
    <xf numFmtId="14" fontId="12" fillId="2" borderId="7" xfId="9" applyNumberFormat="1" applyFont="1" applyFill="1" applyBorder="1" applyAlignment="1">
      <alignment horizontal="right"/>
    </xf>
    <xf numFmtId="14" fontId="12" fillId="2" borderId="27" xfId="9" applyNumberFormat="1" applyFont="1" applyFill="1" applyBorder="1" applyAlignment="1">
      <alignment horizontal="right"/>
    </xf>
    <xf numFmtId="14" fontId="12" fillId="2" borderId="8" xfId="9" applyNumberFormat="1" applyFont="1" applyFill="1" applyBorder="1" applyAlignment="1">
      <alignment horizontal="right"/>
    </xf>
    <xf numFmtId="0" fontId="9" fillId="0" borderId="9" xfId="9" applyFont="1" applyBorder="1"/>
    <xf numFmtId="171" fontId="9" fillId="0" borderId="31" xfId="9" applyNumberFormat="1" applyFont="1" applyBorder="1" applyAlignment="1">
      <alignment horizontal="right"/>
    </xf>
    <xf numFmtId="171" fontId="9" fillId="0" borderId="0" xfId="9" applyNumberFormat="1" applyFont="1" applyAlignment="1">
      <alignment horizontal="right"/>
    </xf>
    <xf numFmtId="171" fontId="9" fillId="0" borderId="14" xfId="9" applyNumberFormat="1" applyFont="1" applyBorder="1" applyAlignment="1">
      <alignment horizontal="right"/>
    </xf>
    <xf numFmtId="171" fontId="9" fillId="0" borderId="28" xfId="9" applyNumberFormat="1" applyFont="1" applyBorder="1" applyAlignment="1">
      <alignment horizontal="right"/>
    </xf>
    <xf numFmtId="0" fontId="12" fillId="0" borderId="11" xfId="9" applyFont="1" applyBorder="1"/>
    <xf numFmtId="171" fontId="12" fillId="0" borderId="16" xfId="9" applyNumberFormat="1" applyFont="1" applyBorder="1"/>
    <xf numFmtId="171" fontId="12" fillId="0" borderId="12" xfId="9" applyNumberFormat="1" applyFont="1" applyBorder="1"/>
    <xf numFmtId="171" fontId="12" fillId="0" borderId="22" xfId="9" applyNumberFormat="1" applyFont="1" applyBorder="1"/>
    <xf numFmtId="0" fontId="9" fillId="0" borderId="7" xfId="9" applyFont="1" applyBorder="1"/>
    <xf numFmtId="0" fontId="14" fillId="0" borderId="0" xfId="9" applyFont="1" applyAlignment="1">
      <alignment horizontal="right"/>
    </xf>
    <xf numFmtId="0" fontId="24" fillId="0" borderId="0" xfId="16" applyFont="1"/>
    <xf numFmtId="0" fontId="6" fillId="0" borderId="0" xfId="16"/>
    <xf numFmtId="0" fontId="0" fillId="0" borderId="0" xfId="16" applyFont="1"/>
    <xf numFmtId="0" fontId="22" fillId="0" borderId="0" xfId="16" applyFont="1" applyAlignment="1">
      <alignment horizontal="right"/>
    </xf>
    <xf numFmtId="0" fontId="27" fillId="0" borderId="0" xfId="16" applyFont="1" applyAlignment="1">
      <alignment horizontal="left"/>
    </xf>
    <xf numFmtId="0" fontId="31" fillId="0" borderId="0" xfId="16" applyFont="1" applyAlignment="1">
      <alignment horizontal="left"/>
    </xf>
    <xf numFmtId="0" fontId="21" fillId="0" borderId="0" xfId="16" applyFont="1" applyAlignment="1">
      <alignment horizontal="right"/>
    </xf>
    <xf numFmtId="0" fontId="6" fillId="0" borderId="0" xfId="16" applyAlignment="1">
      <alignment horizontal="right"/>
    </xf>
    <xf numFmtId="0" fontId="28" fillId="0" borderId="0" xfId="16" applyFont="1" applyAlignment="1">
      <alignment horizontal="left"/>
    </xf>
    <xf numFmtId="14" fontId="29" fillId="0" borderId="0" xfId="16" applyNumberFormat="1" applyFont="1" applyAlignment="1">
      <alignment horizontal="left"/>
    </xf>
    <xf numFmtId="0" fontId="29" fillId="0" borderId="0" xfId="16" applyFont="1" applyAlignment="1">
      <alignment horizontal="left"/>
    </xf>
    <xf numFmtId="14" fontId="23" fillId="0" borderId="0" xfId="16" applyNumberFormat="1" applyFont="1"/>
    <xf numFmtId="14" fontId="35" fillId="0" borderId="0" xfId="16" applyNumberFormat="1" applyFont="1" applyAlignment="1">
      <alignment horizontal="right"/>
    </xf>
    <xf numFmtId="171" fontId="12" fillId="0" borderId="16" xfId="0" applyNumberFormat="1" applyFont="1" applyBorder="1"/>
    <xf numFmtId="165" fontId="9" fillId="0" borderId="0" xfId="0" applyNumberFormat="1" applyFont="1" applyAlignment="1">
      <alignment horizontal="center"/>
    </xf>
    <xf numFmtId="0" fontId="11" fillId="2" borderId="12" xfId="0" applyFont="1" applyFill="1" applyBorder="1"/>
    <xf numFmtId="166" fontId="9" fillId="0" borderId="3" xfId="0" applyNumberFormat="1" applyFont="1" applyBorder="1"/>
    <xf numFmtId="0" fontId="6" fillId="0" borderId="0" xfId="18"/>
    <xf numFmtId="0" fontId="20" fillId="0" borderId="0" xfId="18" applyFont="1" applyAlignment="1">
      <alignment horizontal="left"/>
    </xf>
    <xf numFmtId="0" fontId="32" fillId="0" borderId="0" xfId="18" applyFont="1" applyAlignment="1">
      <alignment vertical="center"/>
    </xf>
    <xf numFmtId="0" fontId="33" fillId="0" borderId="0" xfId="18" applyFont="1" applyAlignment="1">
      <alignment vertical="center"/>
    </xf>
    <xf numFmtId="0" fontId="34" fillId="0" borderId="0" xfId="18" applyFont="1"/>
    <xf numFmtId="0" fontId="37" fillId="0" borderId="0" xfId="0" applyFont="1"/>
    <xf numFmtId="168" fontId="37" fillId="0" borderId="0" xfId="7" applyNumberFormat="1" applyFont="1"/>
    <xf numFmtId="0" fontId="38" fillId="0" borderId="0" xfId="0" applyFont="1"/>
    <xf numFmtId="0" fontId="39" fillId="0" borderId="0" xfId="0" applyFont="1"/>
    <xf numFmtId="14" fontId="40" fillId="0" borderId="0" xfId="0" applyNumberFormat="1" applyFont="1"/>
    <xf numFmtId="167" fontId="37" fillId="0" borderId="0" xfId="0" applyNumberFormat="1" applyFont="1"/>
    <xf numFmtId="0" fontId="38" fillId="0" borderId="0" xfId="0" applyFont="1" applyAlignment="1">
      <alignment horizontal="right"/>
    </xf>
    <xf numFmtId="14" fontId="40" fillId="0" borderId="0" xfId="0" quotePrefix="1" applyNumberFormat="1" applyFont="1" applyAlignment="1">
      <alignment horizontal="right"/>
    </xf>
    <xf numFmtId="14" fontId="40" fillId="0" borderId="0" xfId="0" quotePrefix="1" applyNumberFormat="1" applyFont="1"/>
    <xf numFmtId="169" fontId="37" fillId="0" borderId="0" xfId="0" applyNumberFormat="1" applyFont="1"/>
    <xf numFmtId="3" fontId="38" fillId="0" borderId="0" xfId="0" applyNumberFormat="1" applyFont="1"/>
    <xf numFmtId="14" fontId="20" fillId="0" borderId="0" xfId="16" applyNumberFormat="1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26" xfId="0" applyFont="1" applyBorder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166" fontId="12" fillId="0" borderId="21" xfId="1" applyNumberFormat="1" applyFont="1" applyBorder="1" applyAlignment="1" applyProtection="1">
      <alignment horizontal="center"/>
    </xf>
    <xf numFmtId="166" fontId="12" fillId="0" borderId="10" xfId="1" applyNumberFormat="1" applyFont="1" applyBorder="1" applyAlignment="1" applyProtection="1">
      <alignment horizontal="center"/>
    </xf>
    <xf numFmtId="166" fontId="12" fillId="0" borderId="1" xfId="1" applyNumberFormat="1" applyFont="1" applyBorder="1" applyAlignment="1" applyProtection="1">
      <alignment horizontal="center"/>
    </xf>
    <xf numFmtId="166" fontId="12" fillId="0" borderId="20" xfId="1" applyNumberFormat="1" applyFont="1" applyBorder="1" applyAlignment="1" applyProtection="1">
      <alignment horizontal="center"/>
    </xf>
    <xf numFmtId="166" fontId="12" fillId="0" borderId="2" xfId="1" applyNumberFormat="1" applyFont="1" applyBorder="1" applyAlignment="1" applyProtection="1">
      <alignment horizontal="center"/>
    </xf>
    <xf numFmtId="166" fontId="12" fillId="0" borderId="28" xfId="1" applyNumberFormat="1" applyFont="1" applyBorder="1" applyAlignment="1" applyProtection="1">
      <alignment horizontal="center"/>
    </xf>
    <xf numFmtId="0" fontId="7" fillId="0" borderId="0" xfId="4" applyFont="1" applyAlignment="1" applyProtection="1">
      <alignment horizontal="left"/>
    </xf>
    <xf numFmtId="0" fontId="14" fillId="0" borderId="0" xfId="0" applyFont="1" applyAlignment="1">
      <alignment horizontal="left"/>
    </xf>
    <xf numFmtId="0" fontId="14" fillId="0" borderId="26" xfId="0" applyFont="1" applyBorder="1" applyAlignment="1">
      <alignment horizontal="left"/>
    </xf>
    <xf numFmtId="165" fontId="12" fillId="0" borderId="12" xfId="0" applyNumberFormat="1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left"/>
    </xf>
    <xf numFmtId="0" fontId="11" fillId="2" borderId="12" xfId="9" applyFont="1" applyFill="1" applyBorder="1" applyAlignment="1">
      <alignment horizontal="left"/>
    </xf>
    <xf numFmtId="0" fontId="7" fillId="0" borderId="0" xfId="5" applyAlignment="1" applyProtection="1">
      <alignment horizontal="left"/>
    </xf>
    <xf numFmtId="0" fontId="14" fillId="0" borderId="0" xfId="9" applyFont="1" applyAlignment="1">
      <alignment horizontal="left"/>
    </xf>
    <xf numFmtId="0" fontId="14" fillId="0" borderId="26" xfId="9" applyFont="1" applyBorder="1" applyAlignment="1">
      <alignment horizontal="left"/>
    </xf>
    <xf numFmtId="0" fontId="13" fillId="0" borderId="26" xfId="9" applyFont="1" applyBorder="1" applyAlignment="1">
      <alignment horizontal="right"/>
    </xf>
    <xf numFmtId="0" fontId="13" fillId="0" borderId="0" xfId="9" applyFont="1" applyAlignment="1">
      <alignment horizontal="right"/>
    </xf>
    <xf numFmtId="0" fontId="12" fillId="2" borderId="2" xfId="9" applyFont="1" applyFill="1" applyBorder="1" applyAlignment="1">
      <alignment horizontal="center"/>
    </xf>
    <xf numFmtId="0" fontId="12" fillId="2" borderId="3" xfId="9" applyFont="1" applyFill="1" applyBorder="1" applyAlignment="1">
      <alignment horizontal="center"/>
    </xf>
    <xf numFmtId="0" fontId="12" fillId="2" borderId="20" xfId="9" applyFont="1" applyFill="1" applyBorder="1" applyAlignment="1">
      <alignment horizontal="center"/>
    </xf>
    <xf numFmtId="0" fontId="12" fillId="2" borderId="4" xfId="9" applyFont="1" applyFill="1" applyBorder="1" applyAlignment="1">
      <alignment horizontal="center"/>
    </xf>
  </cellXfs>
  <cellStyles count="19">
    <cellStyle name="Comma" xfId="1" builtinId="3"/>
    <cellStyle name="Comma 2" xfId="2" xr:uid="{00000000-0005-0000-0000-000001000000}"/>
    <cellStyle name="Hyperkobling_premiestatistikken" xfId="3" xr:uid="{00000000-0005-0000-0000-000002000000}"/>
    <cellStyle name="Hyperlink" xfId="4" builtinId="8"/>
    <cellStyle name="Hyperlink 2" xfId="5" xr:uid="{00000000-0005-0000-0000-000004000000}"/>
    <cellStyle name="Normal" xfId="0" builtinId="0"/>
    <cellStyle name="Normal 2" xfId="8" xr:uid="{00000000-0005-0000-0000-000006000000}"/>
    <cellStyle name="Normal 2 2" xfId="14" xr:uid="{00000000-0005-0000-0000-000007000000}"/>
    <cellStyle name="Normal 2 2 2" xfId="16" xr:uid="{00000000-0005-0000-0000-000008000000}"/>
    <cellStyle name="Normal 2 3" xfId="17" xr:uid="{00000000-0005-0000-0000-000009000000}"/>
    <cellStyle name="Normal 2 3 2" xfId="18" xr:uid="{09CA6707-E7AA-464E-8477-D0EC764781C6}"/>
    <cellStyle name="Normal 3" xfId="9" xr:uid="{00000000-0005-0000-0000-00000A000000}"/>
    <cellStyle name="Normal 4" xfId="10" xr:uid="{00000000-0005-0000-0000-00000B000000}"/>
    <cellStyle name="Normal 5" xfId="11" xr:uid="{00000000-0005-0000-0000-00000C000000}"/>
    <cellStyle name="Normal 6" xfId="12" xr:uid="{00000000-0005-0000-0000-00000D000000}"/>
    <cellStyle name="Normal 7" xfId="13" xr:uid="{00000000-0005-0000-0000-00000E000000}"/>
    <cellStyle name="Normal 8" xfId="6" xr:uid="{00000000-0005-0000-0000-00000F000000}"/>
    <cellStyle name="Percent" xfId="7" builtinId="5"/>
    <cellStyle name="Tusenskille 2" xfId="15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67144637624364E-3"/>
          <c:y val="1.5798515474081806E-4"/>
          <c:w val="0.9477984711129237"/>
          <c:h val="0.85061102237021002"/>
        </c:manualLayout>
      </c:layout>
      <c:bubbleChart>
        <c:varyColors val="0"/>
        <c:ser>
          <c:idx val="0"/>
          <c:order val="0"/>
          <c:tx>
            <c:strRef>
              <c:f>'Tab2'!$A$74</c:f>
              <c:strCache>
                <c:ptCount val="1"/>
                <c:pt idx="0">
                  <c:v>Gjensidige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Ref>
              <c:f>'Tab2'!$A$74:$A$78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bubbleSize>
            <c:numRef>
              <c:f>'Tab2'!$B$74:$B$78</c:f>
              <c:numCache>
                <c:formatCode>0.0\ %</c:formatCode>
                <c:ptCount val="5"/>
                <c:pt idx="0">
                  <c:v>0.26083055828216328</c:v>
                </c:pt>
                <c:pt idx="1">
                  <c:v>0.20431306680015635</c:v>
                </c:pt>
                <c:pt idx="2">
                  <c:v>0.12074572270187646</c:v>
                </c:pt>
                <c:pt idx="3">
                  <c:v>0.18152162217696535</c:v>
                </c:pt>
                <c:pt idx="4">
                  <c:v>0.23258903003883857</c:v>
                </c:pt>
              </c:numCache>
            </c:numRef>
          </c:bubbleSize>
          <c:bubble3D val="1"/>
          <c:extLst>
            <c:ext xmlns:c16="http://schemas.microsoft.com/office/drawing/2014/chart" uri="{C3380CC4-5D6E-409C-BE32-E72D297353CC}">
              <c16:uniqueId val="{00000000-12E5-4DDD-A337-CE02AFE8F6A4}"/>
            </c:ext>
          </c:extLst>
        </c:ser>
        <c:ser>
          <c:idx val="1"/>
          <c:order val="1"/>
          <c:tx>
            <c:strRef>
              <c:f>'Tab2'!$A$75</c:f>
              <c:strCache>
                <c:ptCount val="1"/>
                <c:pt idx="0">
                  <c:v>If Skadeforsikring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yVal>
            <c:numRef>
              <c:f>'Tab2'!$C$74:$C$78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yVal>
          <c:bubbleSize>
            <c:numRef>
              <c:f>'Tab2'!$D$74:$D$78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bubbleSize>
          <c:bubble3D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12E5-4DDD-A337-CE02AFE8F6A4}"/>
            </c:ext>
          </c:extLst>
        </c:ser>
        <c:ser>
          <c:idx val="2"/>
          <c:order val="2"/>
          <c:tx>
            <c:strRef>
              <c:f>'Tab2'!$A$76</c:f>
              <c:strCache>
                <c:ptCount val="1"/>
                <c:pt idx="0">
                  <c:v>Tryg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yVal>
            <c:numRef>
              <c:f>'Tab2'!$E$74:$E$78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bubbleSize>
            <c:numRef>
              <c:f>'Tab2'!$F$74:$F$78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bubbleSize>
          <c:bubble3D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12E5-4DDD-A337-CE02AFE8F6A4}"/>
            </c:ext>
          </c:extLst>
        </c:ser>
        <c:ser>
          <c:idx val="3"/>
          <c:order val="3"/>
          <c:tx>
            <c:strRef>
              <c:f>'Tab2'!$A$77</c:f>
              <c:strCache>
                <c:ptCount val="1"/>
                <c:pt idx="0">
                  <c:v>Fremtind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yVal>
            <c:numRef>
              <c:f>'Tab2'!$G$74:$G$78</c:f>
              <c:numCache>
                <c:formatCode>General</c:formatCode>
                <c:ptCount val="5"/>
              </c:numCache>
            </c:numRef>
          </c:yVal>
          <c:bubbleSize>
            <c:numRef>
              <c:f>'Tab2'!$H$74:$H$78</c:f>
              <c:numCache>
                <c:formatCode>General</c:formatCode>
                <c:ptCount val="5"/>
              </c:numCache>
            </c:numRef>
          </c:bubbleSize>
          <c:bubble3D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12E5-4DDD-A337-CE02AFE8F6A4}"/>
            </c:ext>
          </c:extLst>
        </c:ser>
        <c:ser>
          <c:idx val="4"/>
          <c:order val="4"/>
          <c:tx>
            <c:strRef>
              <c:f>'Tab2'!$A$78</c:f>
              <c:strCache>
                <c:ptCount val="1"/>
                <c:pt idx="0">
                  <c:v>Andre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yVal>
            <c:numRef>
              <c:f>'Tab2'!$I$74:$I$78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bubbleSize>
            <c:numLit>
              <c:formatCode>General</c:formatCode>
              <c:ptCount val="5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</c:numLit>
          </c:bubbleSize>
          <c:bubble3D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4-12E5-4DDD-A337-CE02AFE8F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20"/>
        <c:showNegBubbles val="0"/>
        <c:axId val="274056704"/>
        <c:axId val="274058240"/>
      </c:bubbleChart>
      <c:valAx>
        <c:axId val="274056704"/>
        <c:scaling>
          <c:orientation val="minMax"/>
        </c:scaling>
        <c:delete val="1"/>
        <c:axPos val="b"/>
        <c:majorTickMark val="out"/>
        <c:minorTickMark val="none"/>
        <c:tickLblPos val="none"/>
        <c:crossAx val="274058240"/>
        <c:crosses val="autoZero"/>
        <c:crossBetween val="midCat"/>
      </c:valAx>
      <c:valAx>
        <c:axId val="274058240"/>
        <c:scaling>
          <c:orientation val="minMax"/>
          <c:max val="0.2"/>
          <c:min val="-0.2"/>
        </c:scaling>
        <c:delete val="1"/>
        <c:axPos val="l"/>
        <c:numFmt formatCode="General" sourceLinked="1"/>
        <c:majorTickMark val="out"/>
        <c:minorTickMark val="none"/>
        <c:tickLblPos val="none"/>
        <c:crossAx val="27405670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1566068515505873E-3"/>
          <c:y val="0.60061071634344043"/>
          <c:w val="0.88580818914760728"/>
          <c:h val="0.109756417642916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376845891783923"/>
          <c:y val="2.5352147546417802E-2"/>
          <c:w val="0.81729265753459723"/>
          <c:h val="0.7690151422413378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'Tab2'!$B$83</c:f>
              <c:strCache>
                <c:ptCount val="1"/>
                <c:pt idx="0">
                  <c:v>30.06.2025</c:v>
                </c:pt>
              </c:strCache>
            </c:strRef>
          </c:tx>
          <c:spPr>
            <a:pattFill prst="wdUpDiag">
              <a:fgClr>
                <a:srgbClr val="9999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'Tab2'!$A$84:$A$91</c:f>
              <c:strCache>
                <c:ptCount val="8"/>
                <c:pt idx="0">
                  <c:v>Hjem</c:v>
                </c:pt>
                <c:pt idx="1">
                  <c:v>Villa</c:v>
                </c:pt>
                <c:pt idx="2">
                  <c:v>Øvrig-Privat</c:v>
                </c:pt>
                <c:pt idx="3">
                  <c:v>Næring</c:v>
                </c:pt>
                <c:pt idx="4">
                  <c:v>Ulykke</c:v>
                </c:pt>
                <c:pt idx="5">
                  <c:v>Yrkesskade</c:v>
                </c:pt>
                <c:pt idx="6">
                  <c:v>Reise</c:v>
                </c:pt>
                <c:pt idx="7">
                  <c:v>Ansvar</c:v>
                </c:pt>
              </c:strCache>
            </c:strRef>
          </c:cat>
          <c:val>
            <c:numRef>
              <c:f>'Tab2'!$B$84:$B$91</c:f>
              <c:numCache>
                <c:formatCode>0.0</c:formatCode>
                <c:ptCount val="8"/>
                <c:pt idx="0">
                  <c:v>3708.654</c:v>
                </c:pt>
                <c:pt idx="1">
                  <c:v>12909.609</c:v>
                </c:pt>
                <c:pt idx="2">
                  <c:v>2817.1429999999982</c:v>
                </c:pt>
                <c:pt idx="3">
                  <c:v>14433.78</c:v>
                </c:pt>
                <c:pt idx="4">
                  <c:v>1699.4940000000001</c:v>
                </c:pt>
                <c:pt idx="5">
                  <c:v>3035.1840000000002</c:v>
                </c:pt>
                <c:pt idx="6">
                  <c:v>5212.6180000000004</c:v>
                </c:pt>
                <c:pt idx="7">
                  <c:v>3443.9209999999998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06-481E-A104-D9191D8713E3}"/>
            </c:ext>
          </c:extLst>
        </c:ser>
        <c:ser>
          <c:idx val="1"/>
          <c:order val="1"/>
          <c:tx>
            <c:strRef>
              <c:f>'Tab2'!$C$83</c:f>
              <c:strCache>
                <c:ptCount val="1"/>
                <c:pt idx="0">
                  <c:v>30.06.2026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'Tab2'!$A$84:$A$91</c:f>
              <c:strCache>
                <c:ptCount val="8"/>
                <c:pt idx="0">
                  <c:v>Hjem</c:v>
                </c:pt>
                <c:pt idx="1">
                  <c:v>Villa</c:v>
                </c:pt>
                <c:pt idx="2">
                  <c:v>Øvrig-Privat</c:v>
                </c:pt>
                <c:pt idx="3">
                  <c:v>Næring</c:v>
                </c:pt>
                <c:pt idx="4">
                  <c:v>Ulykke</c:v>
                </c:pt>
                <c:pt idx="5">
                  <c:v>Yrkesskade</c:v>
                </c:pt>
                <c:pt idx="6">
                  <c:v>Reise</c:v>
                </c:pt>
                <c:pt idx="7">
                  <c:v>Ansvar</c:v>
                </c:pt>
              </c:strCache>
            </c:strRef>
          </c:cat>
          <c:val>
            <c:numRef>
              <c:f>'Tab2'!$C$84:$C$91</c:f>
              <c:numCache>
                <c:formatCode>0.0</c:formatCode>
                <c:ptCount val="8"/>
                <c:pt idx="0">
                  <c:v>4029.181</c:v>
                </c:pt>
                <c:pt idx="1">
                  <c:v>14327.776</c:v>
                </c:pt>
                <c:pt idx="2">
                  <c:v>3018.5519999999979</c:v>
                </c:pt>
                <c:pt idx="3">
                  <c:v>15388.296</c:v>
                </c:pt>
                <c:pt idx="4">
                  <c:v>1854.6659999999999</c:v>
                </c:pt>
                <c:pt idx="5">
                  <c:v>3137.2530000000002</c:v>
                </c:pt>
                <c:pt idx="6">
                  <c:v>5560.6719999999996</c:v>
                </c:pt>
                <c:pt idx="7">
                  <c:v>3676.373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06-481E-A104-D9191D871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77352448"/>
        <c:axId val="277353984"/>
        <c:axId val="0"/>
      </c:bar3DChart>
      <c:catAx>
        <c:axId val="27735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27735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7353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b-NO"/>
                  <a:t>millioner kroner</a:t>
                </a:r>
              </a:p>
            </c:rich>
          </c:tx>
          <c:layout>
            <c:manualLayout>
              <c:xMode val="edge"/>
              <c:yMode val="edge"/>
              <c:x val="5.7096247960850034E-2"/>
              <c:y val="0.3154932534841595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277352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174602766826303"/>
          <c:y val="6.8544600938967137E-2"/>
          <c:w val="0.24306705544351814"/>
          <c:h val="0.1295777605264130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ln w="15875"/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nb-NO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'Tab2'!$A$106:$A$107</c:f>
              <c:strCache>
                <c:ptCount val="2"/>
                <c:pt idx="0">
                  <c:v>Privat</c:v>
                </c:pt>
                <c:pt idx="1">
                  <c:v>Næring</c:v>
                </c:pt>
              </c:strCache>
            </c:strRef>
          </c:cat>
          <c:val>
            <c:numRef>
              <c:f>'Tab2'!$B$106:$B$107</c:f>
              <c:numCache>
                <c:formatCode>#,##0</c:formatCode>
                <c:ptCount val="2"/>
                <c:pt idx="0">
                  <c:v>72385598</c:v>
                </c:pt>
                <c:pt idx="1">
                  <c:v>40609916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8-4FB8-9176-55D05E98D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 w="12700"/>
  </c:sp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108858</xdr:colOff>
      <xdr:row>4</xdr:row>
      <xdr:rowOff>123825</xdr:rowOff>
    </xdr:from>
    <xdr:to>
      <xdr:col>2</xdr:col>
      <xdr:colOff>346333</xdr:colOff>
      <xdr:row>7</xdr:row>
      <xdr:rowOff>149678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67CC8216-7F83-49A5-B131-0FB7F285DEE9}"/>
            </a:ext>
          </a:extLst>
        </xdr:cNvPr>
        <xdr:cNvSpPr txBox="1"/>
      </xdr:nvSpPr>
      <xdr:spPr>
        <a:xfrm>
          <a:off x="106953" y="811530"/>
          <a:ext cx="2144380" cy="652598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="" xmlns:ma14="http://schemas.microsoft.com/office/mac/drawingml/2011/main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  <a:spcAft>
              <a:spcPts val="0"/>
            </a:spcAft>
          </a:pPr>
          <a:r>
            <a:rPr lang="nb-NO" sz="1400" cap="all">
              <a:ln w="0" cap="flat" cmpd="sng" algn="ctr">
                <a:noFill/>
                <a:prstDash val="solid"/>
                <a:round/>
              </a:ln>
              <a:solidFill>
                <a:schemeClr val="bg1"/>
              </a:solidFill>
              <a:effectLst/>
              <a:latin typeface="Arial"/>
              <a:ea typeface="ＭＳ 明朝"/>
              <a:cs typeface="Arial"/>
            </a:rPr>
            <a:t>SKADEFORSIKRING</a:t>
          </a:r>
          <a:endParaRPr lang="nb-NO" sz="1400">
            <a:ln w="0" cap="flat" cmpd="sng" algn="ctr">
              <a:noFill/>
              <a:prstDash val="solid"/>
              <a:round/>
            </a:ln>
            <a:solidFill>
              <a:schemeClr val="bg1"/>
            </a:solidFill>
            <a:effectLst/>
            <a:latin typeface="Arial"/>
            <a:ea typeface="ＭＳ 明朝"/>
            <a:cs typeface="Arial"/>
          </a:endParaRPr>
        </a:p>
        <a:p>
          <a:pPr>
            <a:spcAft>
              <a:spcPts val="0"/>
            </a:spcAft>
          </a:pPr>
          <a:r>
            <a:rPr lang="nb-NO" sz="1200">
              <a:effectLst/>
              <a:ea typeface="ＭＳ 明朝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108858</xdr:colOff>
      <xdr:row>4</xdr:row>
      <xdr:rowOff>123825</xdr:rowOff>
    </xdr:from>
    <xdr:to>
      <xdr:col>2</xdr:col>
      <xdr:colOff>346333</xdr:colOff>
      <xdr:row>7</xdr:row>
      <xdr:rowOff>149678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405DDB9-0F82-4091-817E-DC24D0E032AC}"/>
            </a:ext>
          </a:extLst>
        </xdr:cNvPr>
        <xdr:cNvSpPr txBox="1"/>
      </xdr:nvSpPr>
      <xdr:spPr>
        <a:xfrm>
          <a:off x="106953" y="811530"/>
          <a:ext cx="2144380" cy="652598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ma14="http://schemas.microsoft.com/office/mac/drawingml/2011/main" xmlns="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  <a:spcAft>
              <a:spcPts val="0"/>
            </a:spcAft>
          </a:pPr>
          <a:r>
            <a:rPr lang="nb-NO" sz="1400" cap="all">
              <a:ln w="0" cap="flat" cmpd="sng" algn="ctr">
                <a:noFill/>
                <a:prstDash val="solid"/>
                <a:round/>
              </a:ln>
              <a:solidFill>
                <a:schemeClr val="bg1"/>
              </a:solidFill>
              <a:effectLst/>
              <a:latin typeface="Arial"/>
              <a:ea typeface="ＭＳ 明朝"/>
              <a:cs typeface="Arial"/>
            </a:rPr>
            <a:t>SKADEFORSIKRING</a:t>
          </a:r>
          <a:endParaRPr lang="nb-NO" sz="1400">
            <a:ln w="0" cap="flat" cmpd="sng" algn="ctr">
              <a:noFill/>
              <a:prstDash val="solid"/>
              <a:round/>
            </a:ln>
            <a:solidFill>
              <a:schemeClr val="bg1"/>
            </a:solidFill>
            <a:effectLst/>
            <a:latin typeface="Arial"/>
            <a:ea typeface="ＭＳ 明朝"/>
            <a:cs typeface="Arial"/>
          </a:endParaRPr>
        </a:p>
        <a:p>
          <a:pPr>
            <a:spcAft>
              <a:spcPts val="0"/>
            </a:spcAft>
          </a:pPr>
          <a:r>
            <a:rPr lang="nb-NO" sz="1200">
              <a:effectLst/>
              <a:ea typeface="ＭＳ 明朝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108858</xdr:colOff>
      <xdr:row>4</xdr:row>
      <xdr:rowOff>123825</xdr:rowOff>
    </xdr:from>
    <xdr:to>
      <xdr:col>2</xdr:col>
      <xdr:colOff>346333</xdr:colOff>
      <xdr:row>7</xdr:row>
      <xdr:rowOff>149678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A47A00E-DDB1-4C97-B604-331664BA9BEC}"/>
            </a:ext>
          </a:extLst>
        </xdr:cNvPr>
        <xdr:cNvSpPr txBox="1"/>
      </xdr:nvSpPr>
      <xdr:spPr>
        <a:xfrm>
          <a:off x="106953" y="811530"/>
          <a:ext cx="2144380" cy="652598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ma14="http://schemas.microsoft.com/office/mac/drawingml/2011/main" xmlns="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  <a:spcAft>
              <a:spcPts val="0"/>
            </a:spcAft>
          </a:pPr>
          <a:r>
            <a:rPr lang="nb-NO" sz="1400" cap="all">
              <a:ln w="0" cap="flat" cmpd="sng" algn="ctr">
                <a:noFill/>
                <a:prstDash val="solid"/>
                <a:round/>
              </a:ln>
              <a:solidFill>
                <a:schemeClr val="bg1"/>
              </a:solidFill>
              <a:effectLst/>
              <a:latin typeface="Arial"/>
              <a:ea typeface="ＭＳ 明朝"/>
              <a:cs typeface="Arial"/>
            </a:rPr>
            <a:t>SKADEFORSIKRING</a:t>
          </a:r>
          <a:endParaRPr lang="nb-NO" sz="1400">
            <a:ln w="0" cap="flat" cmpd="sng" algn="ctr">
              <a:noFill/>
              <a:prstDash val="solid"/>
              <a:round/>
            </a:ln>
            <a:solidFill>
              <a:schemeClr val="bg1"/>
            </a:solidFill>
            <a:effectLst/>
            <a:latin typeface="Arial"/>
            <a:ea typeface="ＭＳ 明朝"/>
            <a:cs typeface="Arial"/>
          </a:endParaRPr>
        </a:p>
        <a:p>
          <a:pPr>
            <a:spcAft>
              <a:spcPts val="0"/>
            </a:spcAft>
          </a:pPr>
          <a:r>
            <a:rPr lang="nb-NO" sz="1200">
              <a:effectLst/>
              <a:ea typeface="ＭＳ 明朝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108858</xdr:colOff>
      <xdr:row>4</xdr:row>
      <xdr:rowOff>123825</xdr:rowOff>
    </xdr:from>
    <xdr:to>
      <xdr:col>2</xdr:col>
      <xdr:colOff>346333</xdr:colOff>
      <xdr:row>7</xdr:row>
      <xdr:rowOff>149678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4B66E4A1-0E29-4AC9-B939-7B1C325516EF}"/>
            </a:ext>
          </a:extLst>
        </xdr:cNvPr>
        <xdr:cNvSpPr txBox="1"/>
      </xdr:nvSpPr>
      <xdr:spPr>
        <a:xfrm>
          <a:off x="106953" y="811530"/>
          <a:ext cx="2144380" cy="652598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ma14="http://schemas.microsoft.com/office/mac/drawingml/2011/main" xmlns="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20000"/>
            </a:lnSpc>
            <a:spcAft>
              <a:spcPts val="0"/>
            </a:spcAft>
          </a:pPr>
          <a:r>
            <a:rPr lang="nb-NO" sz="1400" cap="all">
              <a:ln w="0" cap="flat" cmpd="sng" algn="ctr">
                <a:noFill/>
                <a:prstDash val="solid"/>
                <a:round/>
              </a:ln>
              <a:solidFill>
                <a:schemeClr val="bg1"/>
              </a:solidFill>
              <a:effectLst/>
              <a:latin typeface="Arial"/>
              <a:ea typeface="ＭＳ 明朝"/>
              <a:cs typeface="Arial"/>
            </a:rPr>
            <a:t>SKADEFORSIKRING</a:t>
          </a:r>
          <a:endParaRPr lang="nb-NO" sz="1400">
            <a:ln w="0" cap="flat" cmpd="sng" algn="ctr">
              <a:noFill/>
              <a:prstDash val="solid"/>
              <a:round/>
            </a:ln>
            <a:solidFill>
              <a:schemeClr val="bg1"/>
            </a:solidFill>
            <a:effectLst/>
            <a:latin typeface="Arial"/>
            <a:ea typeface="ＭＳ 明朝"/>
            <a:cs typeface="Arial"/>
          </a:endParaRPr>
        </a:p>
        <a:p>
          <a:pPr>
            <a:spcAft>
              <a:spcPts val="0"/>
            </a:spcAft>
          </a:pPr>
          <a:r>
            <a:rPr lang="nb-NO" sz="1200">
              <a:effectLst/>
              <a:ea typeface="ＭＳ 明朝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666017</xdr:colOff>
      <xdr:row>18</xdr:row>
      <xdr:rowOff>109170</xdr:rowOff>
    </xdr:from>
    <xdr:to>
      <xdr:col>4</xdr:col>
      <xdr:colOff>786684</xdr:colOff>
      <xdr:row>21</xdr:row>
      <xdr:rowOff>71070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50E73616-08E8-4CB9-AC89-EECD4E8E720F}"/>
            </a:ext>
          </a:extLst>
        </xdr:cNvPr>
        <xdr:cNvSpPr txBox="1"/>
      </xdr:nvSpPr>
      <xdr:spPr>
        <a:xfrm>
          <a:off x="669827" y="4412565"/>
          <a:ext cx="3580147" cy="53340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ma14="http://schemas.microsoft.com/office/mac/drawingml/2011/main" xmlns="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nb-NO" sz="1600" b="1">
              <a:effectLst/>
              <a:latin typeface="Arial"/>
              <a:ea typeface="ＭＳ 明朝"/>
              <a:cs typeface="Times New Roman"/>
            </a:rPr>
            <a:t>2. KVARTAL 2026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(1. september 2026)</a:t>
          </a:r>
          <a:endParaRPr lang="nb-NO" sz="1200">
            <a:effectLst/>
            <a:ea typeface="ＭＳ 明朝"/>
            <a:cs typeface="Times New Roman"/>
          </a:endParaRPr>
        </a:p>
      </xdr:txBody>
    </xdr:sp>
    <xdr:clientData/>
  </xdr:twoCellAnchor>
  <xdr:twoCellAnchor>
    <xdr:from>
      <xdr:col>0</xdr:col>
      <xdr:colOff>666750</xdr:colOff>
      <xdr:row>13</xdr:row>
      <xdr:rowOff>117231</xdr:rowOff>
    </xdr:from>
    <xdr:to>
      <xdr:col>7</xdr:col>
      <xdr:colOff>466725</xdr:colOff>
      <xdr:row>17</xdr:row>
      <xdr:rowOff>101600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2FCC2FFF-7A82-4139-BB99-E6F0B013D3BE}"/>
            </a:ext>
          </a:extLst>
        </xdr:cNvPr>
        <xdr:cNvSpPr txBox="1"/>
      </xdr:nvSpPr>
      <xdr:spPr>
        <a:xfrm>
          <a:off x="662940" y="2822331"/>
          <a:ext cx="5806440" cy="1171184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ma14="http://schemas.microsoft.com/office/mac/drawingml/2011/main" xmlns="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nb-NO" sz="2800" b="1">
              <a:solidFill>
                <a:srgbClr val="005670"/>
              </a:solidFill>
              <a:effectLst/>
              <a:latin typeface="Arial"/>
              <a:ea typeface="ＭＳ 明朝"/>
              <a:cs typeface="Times New Roman"/>
            </a:rPr>
            <a:t>PREMIESTATISTIKK	</a:t>
          </a:r>
          <a:endParaRPr lang="nb-NO" sz="1200">
            <a:solidFill>
              <a:srgbClr val="005670"/>
            </a:solidFill>
            <a:effectLst/>
            <a:ea typeface="ＭＳ 明朝"/>
            <a:cs typeface="Times New Roman"/>
          </a:endParaRPr>
        </a:p>
        <a:p>
          <a:pPr>
            <a:lnSpc>
              <a:spcPct val="120000"/>
            </a:lnSpc>
            <a:spcAft>
              <a:spcPts val="0"/>
            </a:spcAft>
          </a:pPr>
          <a:r>
            <a:rPr lang="en-GB" sz="2600">
              <a:solidFill>
                <a:srgbClr val="005670"/>
              </a:solidFill>
              <a:effectLst/>
              <a:latin typeface="Arial"/>
              <a:ea typeface="ＭＳ 明朝"/>
              <a:cs typeface="MinionPro-Regular"/>
            </a:rPr>
            <a:t>landbasert</a:t>
          </a:r>
          <a:r>
            <a:rPr lang="en-GB" sz="2600" baseline="0">
              <a:solidFill>
                <a:srgbClr val="005670"/>
              </a:solidFill>
              <a:effectLst/>
              <a:latin typeface="Arial"/>
              <a:ea typeface="ＭＳ 明朝"/>
              <a:cs typeface="MinionPro-Regular"/>
            </a:rPr>
            <a:t> skadeforsikring</a:t>
          </a:r>
          <a:r>
            <a:rPr lang="nb-NO" sz="1200">
              <a:effectLst/>
              <a:ea typeface="ＭＳ 明朝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654050</xdr:colOff>
      <xdr:row>16</xdr:row>
      <xdr:rowOff>410309</xdr:rowOff>
    </xdr:from>
    <xdr:to>
      <xdr:col>7</xdr:col>
      <xdr:colOff>295303</xdr:colOff>
      <xdr:row>18</xdr:row>
      <xdr:rowOff>43961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16298575-B3FD-4808-8C73-E0751ABF621B}"/>
            </a:ext>
          </a:extLst>
        </xdr:cNvPr>
        <xdr:cNvSpPr txBox="1"/>
      </xdr:nvSpPr>
      <xdr:spPr>
        <a:xfrm>
          <a:off x="655955" y="3894554"/>
          <a:ext cx="5638193" cy="456612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ma14="http://schemas.microsoft.com/office/mac/drawingml/2011/main" xmlns="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n-GB" sz="14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Bransje- og selskapsfordelt premie og bestand</a:t>
          </a:r>
          <a:endParaRPr lang="nb-NO" sz="14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spcAft>
              <a:spcPts val="0"/>
            </a:spcAft>
          </a:pPr>
          <a:r>
            <a:rPr lang="nb-NO" sz="1400">
              <a:effectLst/>
              <a:latin typeface="Arial" panose="020B0604020202020204" pitchFamily="34" charset="0"/>
              <a:ea typeface="ＭＳ 明朝"/>
              <a:cs typeface="Arial" panose="020B0604020202020204" pitchFamily="34" charset="0"/>
            </a:rPr>
            <a:t> </a:t>
          </a:r>
        </a:p>
      </xdr:txBody>
    </xdr:sp>
    <xdr:clientData/>
  </xdr:twoCellAnchor>
  <xdr:oneCellAnchor>
    <xdr:from>
      <xdr:col>0</xdr:col>
      <xdr:colOff>433754</xdr:colOff>
      <xdr:row>5</xdr:row>
      <xdr:rowOff>14653</xdr:rowOff>
    </xdr:from>
    <xdr:ext cx="8012235" cy="1795029"/>
    <xdr:pic>
      <xdr:nvPicPr>
        <xdr:cNvPr id="9" name="Bilde 7">
          <a:extLst>
            <a:ext uri="{FF2B5EF4-FFF2-40B4-BE49-F238E27FC236}">
              <a16:creationId xmlns:a16="http://schemas.microsoft.com/office/drawing/2014/main" id="{EC130A89-C9A6-41E6-A9B1-1DF55A03C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564" y="875713"/>
          <a:ext cx="8012235" cy="179502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7</xdr:row>
      <xdr:rowOff>0</xdr:rowOff>
    </xdr:from>
    <xdr:to>
      <xdr:col>0</xdr:col>
      <xdr:colOff>2562225</xdr:colOff>
      <xdr:row>45</xdr:row>
      <xdr:rowOff>133350</xdr:rowOff>
    </xdr:to>
    <xdr:sp macro="" textlink="">
      <xdr:nvSpPr>
        <xdr:cNvPr id="13315" name="Text Box 3">
          <a:extLst>
            <a:ext uri="{FF2B5EF4-FFF2-40B4-BE49-F238E27FC236}">
              <a16:creationId xmlns:a16="http://schemas.microsoft.com/office/drawing/2014/main" id="{00000000-0008-0000-0200-000003340000}"/>
            </a:ext>
          </a:extLst>
        </xdr:cNvPr>
        <xdr:cNvSpPr txBox="1">
          <a:spLocks noChangeArrowheads="1"/>
        </xdr:cNvSpPr>
      </xdr:nvSpPr>
      <xdr:spPr bwMode="auto">
        <a:xfrm>
          <a:off x="19050" y="1114425"/>
          <a:ext cx="2543175" cy="769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 baseline="0">
              <a:effectLst/>
              <a:latin typeface="+mn-lt"/>
              <a:ea typeface="+mn-ea"/>
              <a:cs typeface="+mn-cs"/>
            </a:rPr>
            <a:t>Mange kan ha flere enn én reiseforsikring (individuelle- og kollektive forsikringer, f. eks. via kredittkort). Antallet reiseforsikringer representerer derfor antall avtaler og ikke antall forsikrede. Over tid kan det være forskjellige tellemåter som medfører svigninger i antallet på skade.</a:t>
          </a:r>
          <a:endParaRPr lang="nb-NO" sz="1200">
            <a:effectLst/>
          </a:endParaRPr>
        </a:p>
        <a:p>
          <a:pPr rtl="0"/>
          <a:endParaRPr lang="en-US" sz="1200" b="0" i="0" strike="noStrike" baseline="0">
            <a:solidFill>
              <a:srgbClr val="000000"/>
            </a:solidFill>
            <a:latin typeface="Times New Roman"/>
            <a:ea typeface="+mn-ea"/>
            <a:cs typeface="Times New Roman"/>
          </a:endParaRPr>
        </a:p>
      </xdr:txBody>
    </xdr:sp>
    <xdr:clientData/>
  </xdr:twoCellAnchor>
  <xdr:twoCellAnchor>
    <xdr:from>
      <xdr:col>1</xdr:col>
      <xdr:colOff>142875</xdr:colOff>
      <xdr:row>6</xdr:row>
      <xdr:rowOff>190500</xdr:rowOff>
    </xdr:from>
    <xdr:to>
      <xdr:col>3</xdr:col>
      <xdr:colOff>0</xdr:colOff>
      <xdr:row>45</xdr:row>
      <xdr:rowOff>133350</xdr:rowOff>
    </xdr:to>
    <xdr:sp macro="" textlink="">
      <xdr:nvSpPr>
        <xdr:cNvPr id="13316" name="Text Box 4">
          <a:extLst>
            <a:ext uri="{FF2B5EF4-FFF2-40B4-BE49-F238E27FC236}">
              <a16:creationId xmlns:a16="http://schemas.microsoft.com/office/drawing/2014/main" id="{00000000-0008-0000-0200-000004340000}"/>
            </a:ext>
          </a:extLst>
        </xdr:cNvPr>
        <xdr:cNvSpPr txBox="1">
          <a:spLocks noChangeArrowheads="1"/>
        </xdr:cNvSpPr>
      </xdr:nvSpPr>
      <xdr:spPr bwMode="auto">
        <a:xfrm>
          <a:off x="2771775" y="1104900"/>
          <a:ext cx="2867025" cy="770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Endringer pr 30.6.2022: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Ly Forsikring er med i statistikken f.o.m. 2.kvartal 2022.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Møretrygd har byttet navn til Granne Forsikring.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Norske Codan ble en del av Tryg Norge fra 1. april 2022 etter oppkjøpet av britiske RSA.</a:t>
          </a:r>
        </a:p>
        <a:p>
          <a:pPr rtl="0" fontAlgn="base"/>
          <a:endParaRPr lang="en-US" sz="1100" b="0" i="1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Endringer pr 30.9.2022: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Små elektriske kjøretøy (el-sparkesykler mm.) ble i juni 2022 omklassifisert fra sykkel til motorvogn og omfattes dermed av bilansvarslova. Forsikringsplikt for utleiefirmaer trådte i kraft 1. september 2022, og  fra 1. januar 2023 gjaldt også forsikringsplikten for privateide små elektriske kjøretøy. Disse tallene rapporteres derfor nå inn under 'Motorvogn'-tallene.</a:t>
          </a:r>
        </a:p>
        <a:p>
          <a:pPr rtl="0" fontAlgn="base"/>
          <a:endParaRPr lang="en-US" sz="1100" b="0" i="1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Endringer pr 31.3.2023: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Tidlig i januar 2023 ble det gjennomført fusjon mellom Storebrand Livsforsikring AS (overtakende selskap) og Storebrand Danica Pensjonsforsikring AS (overdragende selskap). Historiske Danica-tall legges derfor f.o.m. 1.kv. 2023 inn i Storebrand.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Etter ønske fra selskapet vil vi fra 1.kv. 2023 presentere Fremtind-tall i en rad (tidligere har det vært splittet på Fremtind Skadeforsikring og Fremtind Livsforsikring)</a:t>
          </a:r>
        </a:p>
        <a:p>
          <a:pPr rtl="0" fontAlgn="base"/>
          <a:endParaRPr lang="en-US" sz="1100" b="0" i="1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Endringer pr 30.9.2023: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W R Berkley har ikke levert oppdaterte premietall.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Motorvogntall for Gjensidige ble oppdatert etter opprinnelig rapportpublisering og ny rapport ble derfor lagt ut 30.11.2023</a:t>
          </a:r>
        </a:p>
        <a:p>
          <a:pPr rtl="0" fontAlgn="base"/>
          <a:endParaRPr lang="en-US" sz="1100" b="0" i="1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Endringer pr 31.3.2024: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Eir Försäkring AB har ikke levert oppdaterte premietall.</a:t>
          </a:r>
        </a:p>
        <a:p>
          <a:pPr rtl="0" fontAlgn="base"/>
          <a:endParaRPr lang="en-US" sz="1100" b="0" i="1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Endringer pr 30.6.2024: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ERGO  forsikring overtok Storebrand Helse 2. april 2024 og gjelder kun behandlingsforsikring.</a:t>
          </a:r>
        </a:p>
        <a:p>
          <a:pPr rtl="0" fontAlgn="base"/>
          <a:endParaRPr lang="en-US" sz="1100" b="0" i="1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Endring pr 21.3.2026: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Granne sine tall er ute fra 1.kv.2025 i statistikken. </a:t>
          </a:r>
        </a:p>
        <a:p>
          <a:pPr rtl="0" fontAlgn="base"/>
          <a:endParaRPr lang="en-US" sz="1100" b="0" i="1" baseline="0">
            <a:latin typeface="Times New Roman" pitchFamily="18" charset="0"/>
            <a:ea typeface="+mn-ea"/>
            <a:cs typeface="Times New Roman" pitchFamily="18" charset="0"/>
          </a:endParaRP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Endring pr 30.6.2026:</a:t>
          </a:r>
        </a:p>
        <a:p>
          <a:pPr rtl="0" fontAlgn="base"/>
          <a:r>
            <a:rPr lang="en-US" sz="1100" b="0" i="1" baseline="0">
              <a:latin typeface="Times New Roman" pitchFamily="18" charset="0"/>
              <a:ea typeface="+mn-ea"/>
              <a:cs typeface="Times New Roman" pitchFamily="18" charset="0"/>
            </a:rPr>
            <a:t>Granne, Norsk tog Forsikring, Norsk Forsikring og GreenVal sine tall er inne fra 2.kv.2026 i statistikken.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38100</xdr:rowOff>
    </xdr:from>
    <xdr:to>
      <xdr:col>5</xdr:col>
      <xdr:colOff>266700</xdr:colOff>
      <xdr:row>25</xdr:row>
      <xdr:rowOff>85725</xdr:rowOff>
    </xdr:to>
    <xdr:graphicFrame macro="">
      <xdr:nvGraphicFramePr>
        <xdr:cNvPr id="2277" name="Chart 1">
          <a:extLst>
            <a:ext uri="{FF2B5EF4-FFF2-40B4-BE49-F238E27FC236}">
              <a16:creationId xmlns:a16="http://schemas.microsoft.com/office/drawing/2014/main" id="{00000000-0008-0000-0300-0000E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133350</xdr:rowOff>
    </xdr:from>
    <xdr:to>
      <xdr:col>5</xdr:col>
      <xdr:colOff>247650</xdr:colOff>
      <xdr:row>52</xdr:row>
      <xdr:rowOff>114300</xdr:rowOff>
    </xdr:to>
    <xdr:graphicFrame macro="">
      <xdr:nvGraphicFramePr>
        <xdr:cNvPr id="2278" name="Chart 2">
          <a:extLst>
            <a:ext uri="{FF2B5EF4-FFF2-40B4-BE49-F238E27FC236}">
              <a16:creationId xmlns:a16="http://schemas.microsoft.com/office/drawing/2014/main" id="{00000000-0008-0000-0300-0000E6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1635125</xdr:colOff>
      <xdr:row>8</xdr:row>
      <xdr:rowOff>90826</xdr:rowOff>
    </xdr:from>
    <xdr:to>
      <xdr:col>10</xdr:col>
      <xdr:colOff>1193165</xdr:colOff>
      <xdr:row>24</xdr:row>
      <xdr:rowOff>63839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38100</xdr:rowOff>
    </xdr:from>
    <xdr:to>
      <xdr:col>1</xdr:col>
      <xdr:colOff>123825</xdr:colOff>
      <xdr:row>50</xdr:row>
      <xdr:rowOff>161925</xdr:rowOff>
    </xdr:to>
    <xdr:sp macro="" textlink="">
      <xdr:nvSpPr>
        <xdr:cNvPr id="14337" name="Text Box 1">
          <a:extLst>
            <a:ext uri="{FF2B5EF4-FFF2-40B4-BE49-F238E27FC236}">
              <a16:creationId xmlns:a16="http://schemas.microsoft.com/office/drawing/2014/main" id="{00000000-0008-0000-1200-000001380000}"/>
            </a:ext>
          </a:extLst>
        </xdr:cNvPr>
        <xdr:cNvSpPr txBox="1">
          <a:spLocks noChangeArrowheads="1"/>
        </xdr:cNvSpPr>
      </xdr:nvSpPr>
      <xdr:spPr bwMode="auto">
        <a:xfrm>
          <a:off x="0" y="561975"/>
          <a:ext cx="2686050" cy="9286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en-US" sz="1050" b="1" i="0">
              <a:effectLst/>
              <a:latin typeface="+mn-lt"/>
              <a:ea typeface="+mn-ea"/>
              <a:cs typeface="+mn-cs"/>
            </a:rPr>
            <a:t>Formål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Hovedformålet med statistikken er å gi 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bestandsmessige utviklingstrekk for 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hovedbransjene innen landbasert 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skadeforsikring, samt vise markeds-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andelene til forsikringsselskapene.</a:t>
          </a:r>
          <a:endParaRPr lang="nb-NO" sz="1100">
            <a:effectLst/>
          </a:endParaRPr>
        </a:p>
        <a:p>
          <a:pPr rtl="0"/>
          <a:r>
            <a:rPr lang="en-US" sz="1050" b="1" i="0">
              <a:effectLst/>
              <a:latin typeface="+mn-lt"/>
              <a:ea typeface="+mn-ea"/>
              <a:cs typeface="+mn-cs"/>
            </a:rPr>
            <a:t>Datagrunnlag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Følgende selskaper inngår i statistikken: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DNB Livsforsikring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Eika Forsikring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Eir Försäkring AB</a:t>
          </a:r>
          <a:r>
            <a:rPr lang="en-US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en-US" sz="1050" b="0" i="0">
            <a:effectLst/>
            <a:latin typeface="+mn-lt"/>
            <a:ea typeface="+mn-ea"/>
            <a:cs typeface="+mn-cs"/>
          </a:endParaRPr>
        </a:p>
        <a:p>
          <a:pPr rtl="0"/>
          <a:r>
            <a:rPr lang="en-US" sz="1050" b="0" i="0" baseline="0">
              <a:effectLst/>
              <a:latin typeface="+mn-lt"/>
              <a:ea typeface="+mn-ea"/>
              <a:cs typeface="+mn-cs"/>
            </a:rPr>
            <a:t>   </a:t>
          </a:r>
          <a:r>
            <a:rPr lang="en-US" sz="1050" b="0" i="0">
              <a:effectLst/>
              <a:latin typeface="+mn-lt"/>
              <a:ea typeface="+mn-ea"/>
              <a:cs typeface="+mn-cs"/>
            </a:rPr>
            <a:t>ERGO Forsikring</a:t>
          </a:r>
        </a:p>
        <a:p>
          <a:pPr rtl="0"/>
          <a:r>
            <a:rPr lang="en-US" sz="1100" b="0" i="0">
              <a:effectLst/>
              <a:latin typeface="+mn-lt"/>
              <a:ea typeface="+mn-ea"/>
              <a:cs typeface="+mn-cs"/>
            </a:rPr>
            <a:t>   </a:t>
          </a:r>
          <a:r>
            <a:rPr lang="nb-NO" sz="1100" b="0" i="0">
              <a:effectLst/>
              <a:latin typeface="+mn-lt"/>
              <a:ea typeface="+mn-ea"/>
              <a:cs typeface="+mn-cs"/>
            </a:rPr>
            <a:t>Euro Accident</a:t>
          </a:r>
          <a:endParaRPr lang="nb-NO" sz="1100">
            <a:effectLst/>
          </a:endParaRPr>
        </a:p>
        <a:p>
          <a:r>
            <a:rPr lang="en-US" sz="1050" b="0" i="0">
              <a:effectLst/>
              <a:latin typeface="+mn-lt"/>
              <a:ea typeface="+mn-ea"/>
              <a:cs typeface="+mn-cs"/>
            </a:rPr>
            <a:t>   Euro Insurance LTD</a:t>
          </a:r>
          <a:r>
            <a:rPr lang="nb-NO">
              <a:effectLst/>
            </a:rPr>
            <a:t> </a:t>
          </a:r>
        </a:p>
        <a:p>
          <a:r>
            <a:rPr lang="nb-NO" sz="1100" baseline="0">
              <a:effectLst/>
            </a:rPr>
            <a:t>   Fremtind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Frende Forsikring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Gar-Bo Försäkring AB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Gjensidige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Granne Forsikring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GreenVaal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0" i="0">
              <a:effectLst/>
              <a:latin typeface="+mn-lt"/>
              <a:ea typeface="+mn-ea"/>
              <a:cs typeface="+mn-cs"/>
            </a:rPr>
            <a:t>   HDI Global Specialty SE</a:t>
          </a:r>
          <a:r>
            <a:rPr lang="nb-NO" sz="1100">
              <a:effectLst/>
              <a:latin typeface="+mn-lt"/>
              <a:ea typeface="+mn-ea"/>
              <a:cs typeface="+mn-cs"/>
            </a:rPr>
            <a:t> 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If Skadeforsikring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JBF Forsikring Gjensidig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KLP skadeforsikring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KNIF Trygghet Forsikring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Landkreditt Forsikring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Ly Forsikring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Nordea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Norsk Forsikring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Norske tog Forsikring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Oslo Forsikring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Protector Forsikring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Skogbrand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Storebrand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Telenor Forsikring</a:t>
          </a: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  Tryg</a:t>
          </a:r>
          <a:endParaRPr lang="nb-NO" sz="1100">
            <a:effectLst/>
          </a:endParaRPr>
        </a:p>
        <a:p>
          <a:pPr rtl="0" eaLnBrk="1" fontAlgn="auto" latinLnBrk="0" hangingPunct="1"/>
          <a:r>
            <a:rPr lang="en-US" sz="1050" b="0" i="0">
              <a:effectLst/>
              <a:latin typeface="+mn-lt"/>
              <a:ea typeface="+mn-ea"/>
              <a:cs typeface="+mn-cs"/>
            </a:rPr>
            <a:t>   W R Berkley</a:t>
          </a:r>
        </a:p>
        <a:p>
          <a:pPr rtl="0" eaLnBrk="1" fontAlgn="auto" latinLnBrk="0" hangingPunct="1"/>
          <a:r>
            <a:rPr lang="en-US" sz="1050" b="0" i="0">
              <a:effectLst/>
              <a:latin typeface="+mn-lt"/>
              <a:ea typeface="+mn-ea"/>
              <a:cs typeface="+mn-cs"/>
            </a:rPr>
            <a:t>   WaterCircles</a:t>
          </a:r>
        </a:p>
        <a:p>
          <a:pPr rtl="0" eaLnBrk="1" fontAlgn="auto" latinLnBrk="0" hangingPunct="1"/>
          <a:r>
            <a:rPr lang="en-US" sz="1050" b="0" i="0">
              <a:effectLst/>
              <a:latin typeface="+mn-lt"/>
              <a:ea typeface="+mn-ea"/>
              <a:cs typeface="+mn-cs"/>
            </a:rPr>
            <a:t>   YouPlus Livsforsikring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 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Disse selskapene utgjør hovedtyngden av 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det norske markedet for landbasert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skadeforsikring, men vi gjør oppmerksom 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på at dette varierer fra bransje til bransje.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For eksempel vil disse selskapene utgjøre 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så å si hele motorvognmarkedet, mens for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industriforsikring eksisterer det en rekke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andre aktører (captives og utenlandske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selskaper) som ikke rapporterer til denne</a:t>
          </a:r>
          <a:endParaRPr lang="nb-NO" sz="1100">
            <a:effectLst/>
          </a:endParaRPr>
        </a:p>
        <a:p>
          <a:pPr rtl="0"/>
          <a:r>
            <a:rPr lang="en-US" sz="1050" b="0" i="0">
              <a:effectLst/>
              <a:latin typeface="+mn-lt"/>
              <a:ea typeface="+mn-ea"/>
              <a:cs typeface="+mn-cs"/>
            </a:rPr>
            <a:t>statistikken.</a:t>
          </a:r>
          <a:endParaRPr lang="nb-NO" sz="1100">
            <a:effectLst/>
          </a:endParaRPr>
        </a:p>
        <a:p>
          <a:pPr algn="l" rtl="0">
            <a:defRPr sz="1000"/>
          </a:pPr>
          <a:endParaRPr lang="en-US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130175</xdr:colOff>
      <xdr:row>4</xdr:row>
      <xdr:rowOff>28575</xdr:rowOff>
    </xdr:from>
    <xdr:to>
      <xdr:col>2</xdr:col>
      <xdr:colOff>2533650</xdr:colOff>
      <xdr:row>50</xdr:row>
      <xdr:rowOff>161925</xdr:rowOff>
    </xdr:to>
    <xdr:sp macro="" textlink="">
      <xdr:nvSpPr>
        <xdr:cNvPr id="14338" name="Text Box 2">
          <a:extLst>
            <a:ext uri="{FF2B5EF4-FFF2-40B4-BE49-F238E27FC236}">
              <a16:creationId xmlns:a16="http://schemas.microsoft.com/office/drawing/2014/main" id="{00000000-0008-0000-1200-000002380000}"/>
            </a:ext>
          </a:extLst>
        </xdr:cNvPr>
        <xdr:cNvSpPr txBox="1">
          <a:spLocks noChangeArrowheads="1"/>
        </xdr:cNvSpPr>
      </xdr:nvSpPr>
      <xdr:spPr bwMode="auto">
        <a:xfrm>
          <a:off x="2686050" y="552450"/>
          <a:ext cx="2784475" cy="9578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endParaRPr lang="en-US" sz="1200" b="1" i="0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rtl="0"/>
          <a:r>
            <a:rPr lang="en-US" sz="1200" b="1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Begreper</a:t>
          </a:r>
        </a:p>
        <a:p>
          <a:pPr rtl="0"/>
          <a:r>
            <a:rPr lang="en-US" sz="1200" b="0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Definisjon av bestandspremie:</a:t>
          </a:r>
          <a:endParaRPr lang="nb-NO" sz="1200" b="0" i="0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rtl="0"/>
          <a:r>
            <a:rPr lang="en-US" sz="1200" b="0" i="0" strike="noStrike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Bestandspremie er en sum av premie for forsikringene i bestanden på betraktnings-tidspunktet for den avtaleperioden som da gjelder. Premien som summeres er premien for forsikringene som er i kraft slik de er på betraktningstidspunktet, men til den tariffpremie som gjaldt da avtaleperioden ble påbegynt.</a:t>
          </a:r>
          <a:endParaRPr lang="nb-NO" sz="1200" b="0" i="0" strike="noStrike">
            <a:solidFill>
              <a:srgbClr val="000000"/>
            </a:solidFill>
            <a:latin typeface="Times New Roman"/>
            <a:ea typeface="+mn-ea"/>
            <a:cs typeface="Times New Roman"/>
          </a:endParaRPr>
        </a:p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Andre premiebegreper: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Bestandspremie er et begrep som er 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velegnet til å studere endringer i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markedsandeler. Ved årets slutt vil den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som regel være ganske lik den </a:t>
          </a:r>
          <a:r>
            <a:rPr lang="en-US" sz="1200" b="0" i="1" strike="noStrike">
              <a:solidFill>
                <a:srgbClr val="000000"/>
              </a:solidFill>
              <a:latin typeface="Times New Roman"/>
              <a:cs typeface="Times New Roman"/>
            </a:rPr>
            <a:t>forfalte</a:t>
          </a:r>
        </a:p>
        <a:p>
          <a:pPr algn="l" rtl="0">
            <a:defRPr sz="1000"/>
          </a:pPr>
          <a:r>
            <a:rPr lang="en-US" sz="1200" b="0" i="1" strike="noStrike">
              <a:solidFill>
                <a:srgbClr val="000000"/>
              </a:solidFill>
              <a:latin typeface="Times New Roman"/>
              <a:cs typeface="Times New Roman"/>
            </a:rPr>
            <a:t>premie,</a:t>
          </a: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 som er premie ved hovedforfall, et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begrep som ofte finnes i andre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publikasjoner. Et annet premiebegrep som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er vanlig å bruke er inntektsbegrepet</a:t>
          </a:r>
        </a:p>
        <a:p>
          <a:pPr algn="l" rtl="0">
            <a:defRPr sz="1000"/>
          </a:pPr>
          <a:r>
            <a:rPr lang="en-US" sz="1200" b="0" i="1" strike="noStrike">
              <a:solidFill>
                <a:srgbClr val="000000"/>
              </a:solidFill>
              <a:latin typeface="Times New Roman"/>
              <a:cs typeface="Times New Roman"/>
            </a:rPr>
            <a:t>opptjent premie.</a:t>
          </a: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 Bestandspremien pr.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30/06 i et regnskapsår kan gi en god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tilnærming av hva den opptjente premie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blir for regnskapsåret. Mens forfalt og 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opptjent premie vokser raskt gjennom året,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vil bestandspremien vise små variasjoner 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med mindre det har funnet sted store </a:t>
          </a: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Times New Roman"/>
              <a:cs typeface="Times New Roman"/>
            </a:rPr>
            <a:t>premiepåslag eller nytegning.</a:t>
          </a: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emiestatistikken_2015q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side "/>
      <sheetName val="Innhold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 t="str">
            <v>31.12.2014</v>
          </cell>
          <cell r="D6" t="str">
            <v>31.12.2015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2A1F-3C04-4A08-86A8-74C17F29BF56}">
  <sheetPr>
    <pageSetUpPr fitToPage="1"/>
  </sheetPr>
  <dimension ref="A5:J57"/>
  <sheetViews>
    <sheetView showGridLines="0" showRowColHeaders="0" tabSelected="1" zoomScale="65" zoomScaleNormal="65" zoomScaleSheetLayoutView="100" workbookViewId="0">
      <selection activeCell="B25" sqref="B25"/>
    </sheetView>
  </sheetViews>
  <sheetFormatPr defaultColWidth="11.42578125" defaultRowHeight="12.75" x14ac:dyDescent="0.2"/>
  <cols>
    <col min="1" max="1" width="16.28515625" style="124" customWidth="1"/>
    <col min="2" max="4" width="11.42578125" style="124"/>
    <col min="5" max="5" width="14.140625" style="124" bestFit="1" customWidth="1"/>
    <col min="6" max="7" width="11.42578125" style="124"/>
    <col min="8" max="8" width="13.42578125" style="124" customWidth="1"/>
    <col min="9" max="9" width="11.42578125" style="124"/>
    <col min="10" max="10" width="13.42578125" style="124" bestFit="1" customWidth="1"/>
    <col min="11" max="256" width="11.42578125" style="124"/>
    <col min="257" max="257" width="16.28515625" style="124" customWidth="1"/>
    <col min="258" max="260" width="11.42578125" style="124"/>
    <col min="261" max="261" width="14.140625" style="124" bestFit="1" customWidth="1"/>
    <col min="262" max="263" width="11.42578125" style="124"/>
    <col min="264" max="264" width="13.42578125" style="124" customWidth="1"/>
    <col min="265" max="265" width="11.42578125" style="124"/>
    <col min="266" max="266" width="13.42578125" style="124" bestFit="1" customWidth="1"/>
    <col min="267" max="512" width="11.42578125" style="124"/>
    <col min="513" max="513" width="16.28515625" style="124" customWidth="1"/>
    <col min="514" max="516" width="11.42578125" style="124"/>
    <col min="517" max="517" width="14.140625" style="124" bestFit="1" customWidth="1"/>
    <col min="518" max="519" width="11.42578125" style="124"/>
    <col min="520" max="520" width="13.42578125" style="124" customWidth="1"/>
    <col min="521" max="521" width="11.42578125" style="124"/>
    <col min="522" max="522" width="13.42578125" style="124" bestFit="1" customWidth="1"/>
    <col min="523" max="768" width="11.42578125" style="124"/>
    <col min="769" max="769" width="16.28515625" style="124" customWidth="1"/>
    <col min="770" max="772" width="11.42578125" style="124"/>
    <col min="773" max="773" width="14.140625" style="124" bestFit="1" customWidth="1"/>
    <col min="774" max="775" width="11.42578125" style="124"/>
    <col min="776" max="776" width="13.42578125" style="124" customWidth="1"/>
    <col min="777" max="777" width="11.42578125" style="124"/>
    <col min="778" max="778" width="13.42578125" style="124" bestFit="1" customWidth="1"/>
    <col min="779" max="1024" width="11.42578125" style="124"/>
    <col min="1025" max="1025" width="16.28515625" style="124" customWidth="1"/>
    <col min="1026" max="1028" width="11.42578125" style="124"/>
    <col min="1029" max="1029" width="14.140625" style="124" bestFit="1" customWidth="1"/>
    <col min="1030" max="1031" width="11.42578125" style="124"/>
    <col min="1032" max="1032" width="13.42578125" style="124" customWidth="1"/>
    <col min="1033" max="1033" width="11.42578125" style="124"/>
    <col min="1034" max="1034" width="13.42578125" style="124" bestFit="1" customWidth="1"/>
    <col min="1035" max="1280" width="11.42578125" style="124"/>
    <col min="1281" max="1281" width="16.28515625" style="124" customWidth="1"/>
    <col min="1282" max="1284" width="11.42578125" style="124"/>
    <col min="1285" max="1285" width="14.140625" style="124" bestFit="1" customWidth="1"/>
    <col min="1286" max="1287" width="11.42578125" style="124"/>
    <col min="1288" max="1288" width="13.42578125" style="124" customWidth="1"/>
    <col min="1289" max="1289" width="11.42578125" style="124"/>
    <col min="1290" max="1290" width="13.42578125" style="124" bestFit="1" customWidth="1"/>
    <col min="1291" max="1536" width="11.42578125" style="124"/>
    <col min="1537" max="1537" width="16.28515625" style="124" customWidth="1"/>
    <col min="1538" max="1540" width="11.42578125" style="124"/>
    <col min="1541" max="1541" width="14.140625" style="124" bestFit="1" customWidth="1"/>
    <col min="1542" max="1543" width="11.42578125" style="124"/>
    <col min="1544" max="1544" width="13.42578125" style="124" customWidth="1"/>
    <col min="1545" max="1545" width="11.42578125" style="124"/>
    <col min="1546" max="1546" width="13.42578125" style="124" bestFit="1" customWidth="1"/>
    <col min="1547" max="1792" width="11.42578125" style="124"/>
    <col min="1793" max="1793" width="16.28515625" style="124" customWidth="1"/>
    <col min="1794" max="1796" width="11.42578125" style="124"/>
    <col min="1797" max="1797" width="14.140625" style="124" bestFit="1" customWidth="1"/>
    <col min="1798" max="1799" width="11.42578125" style="124"/>
    <col min="1800" max="1800" width="13.42578125" style="124" customWidth="1"/>
    <col min="1801" max="1801" width="11.42578125" style="124"/>
    <col min="1802" max="1802" width="13.42578125" style="124" bestFit="1" customWidth="1"/>
    <col min="1803" max="2048" width="11.42578125" style="124"/>
    <col min="2049" max="2049" width="16.28515625" style="124" customWidth="1"/>
    <col min="2050" max="2052" width="11.42578125" style="124"/>
    <col min="2053" max="2053" width="14.140625" style="124" bestFit="1" customWidth="1"/>
    <col min="2054" max="2055" width="11.42578125" style="124"/>
    <col min="2056" max="2056" width="13.42578125" style="124" customWidth="1"/>
    <col min="2057" max="2057" width="11.42578125" style="124"/>
    <col min="2058" max="2058" width="13.42578125" style="124" bestFit="1" customWidth="1"/>
    <col min="2059" max="2304" width="11.42578125" style="124"/>
    <col min="2305" max="2305" width="16.28515625" style="124" customWidth="1"/>
    <col min="2306" max="2308" width="11.42578125" style="124"/>
    <col min="2309" max="2309" width="14.140625" style="124" bestFit="1" customWidth="1"/>
    <col min="2310" max="2311" width="11.42578125" style="124"/>
    <col min="2312" max="2312" width="13.42578125" style="124" customWidth="1"/>
    <col min="2313" max="2313" width="11.42578125" style="124"/>
    <col min="2314" max="2314" width="13.42578125" style="124" bestFit="1" customWidth="1"/>
    <col min="2315" max="2560" width="11.42578125" style="124"/>
    <col min="2561" max="2561" width="16.28515625" style="124" customWidth="1"/>
    <col min="2562" max="2564" width="11.42578125" style="124"/>
    <col min="2565" max="2565" width="14.140625" style="124" bestFit="1" customWidth="1"/>
    <col min="2566" max="2567" width="11.42578125" style="124"/>
    <col min="2568" max="2568" width="13.42578125" style="124" customWidth="1"/>
    <col min="2569" max="2569" width="11.42578125" style="124"/>
    <col min="2570" max="2570" width="13.42578125" style="124" bestFit="1" customWidth="1"/>
    <col min="2571" max="2816" width="11.42578125" style="124"/>
    <col min="2817" max="2817" width="16.28515625" style="124" customWidth="1"/>
    <col min="2818" max="2820" width="11.42578125" style="124"/>
    <col min="2821" max="2821" width="14.140625" style="124" bestFit="1" customWidth="1"/>
    <col min="2822" max="2823" width="11.42578125" style="124"/>
    <col min="2824" max="2824" width="13.42578125" style="124" customWidth="1"/>
    <col min="2825" max="2825" width="11.42578125" style="124"/>
    <col min="2826" max="2826" width="13.42578125" style="124" bestFit="1" customWidth="1"/>
    <col min="2827" max="3072" width="11.42578125" style="124"/>
    <col min="3073" max="3073" width="16.28515625" style="124" customWidth="1"/>
    <col min="3074" max="3076" width="11.42578125" style="124"/>
    <col min="3077" max="3077" width="14.140625" style="124" bestFit="1" customWidth="1"/>
    <col min="3078" max="3079" width="11.42578125" style="124"/>
    <col min="3080" max="3080" width="13.42578125" style="124" customWidth="1"/>
    <col min="3081" max="3081" width="11.42578125" style="124"/>
    <col min="3082" max="3082" width="13.42578125" style="124" bestFit="1" customWidth="1"/>
    <col min="3083" max="3328" width="11.42578125" style="124"/>
    <col min="3329" max="3329" width="16.28515625" style="124" customWidth="1"/>
    <col min="3330" max="3332" width="11.42578125" style="124"/>
    <col min="3333" max="3333" width="14.140625" style="124" bestFit="1" customWidth="1"/>
    <col min="3334" max="3335" width="11.42578125" style="124"/>
    <col min="3336" max="3336" width="13.42578125" style="124" customWidth="1"/>
    <col min="3337" max="3337" width="11.42578125" style="124"/>
    <col min="3338" max="3338" width="13.42578125" style="124" bestFit="1" customWidth="1"/>
    <col min="3339" max="3584" width="11.42578125" style="124"/>
    <col min="3585" max="3585" width="16.28515625" style="124" customWidth="1"/>
    <col min="3586" max="3588" width="11.42578125" style="124"/>
    <col min="3589" max="3589" width="14.140625" style="124" bestFit="1" customWidth="1"/>
    <col min="3590" max="3591" width="11.42578125" style="124"/>
    <col min="3592" max="3592" width="13.42578125" style="124" customWidth="1"/>
    <col min="3593" max="3593" width="11.42578125" style="124"/>
    <col min="3594" max="3594" width="13.42578125" style="124" bestFit="1" customWidth="1"/>
    <col min="3595" max="3840" width="11.42578125" style="124"/>
    <col min="3841" max="3841" width="16.28515625" style="124" customWidth="1"/>
    <col min="3842" max="3844" width="11.42578125" style="124"/>
    <col min="3845" max="3845" width="14.140625" style="124" bestFit="1" customWidth="1"/>
    <col min="3846" max="3847" width="11.42578125" style="124"/>
    <col min="3848" max="3848" width="13.42578125" style="124" customWidth="1"/>
    <col min="3849" max="3849" width="11.42578125" style="124"/>
    <col min="3850" max="3850" width="13.42578125" style="124" bestFit="1" customWidth="1"/>
    <col min="3851" max="4096" width="11.42578125" style="124"/>
    <col min="4097" max="4097" width="16.28515625" style="124" customWidth="1"/>
    <col min="4098" max="4100" width="11.42578125" style="124"/>
    <col min="4101" max="4101" width="14.140625" style="124" bestFit="1" customWidth="1"/>
    <col min="4102" max="4103" width="11.42578125" style="124"/>
    <col min="4104" max="4104" width="13.42578125" style="124" customWidth="1"/>
    <col min="4105" max="4105" width="11.42578125" style="124"/>
    <col min="4106" max="4106" width="13.42578125" style="124" bestFit="1" customWidth="1"/>
    <col min="4107" max="4352" width="11.42578125" style="124"/>
    <col min="4353" max="4353" width="16.28515625" style="124" customWidth="1"/>
    <col min="4354" max="4356" width="11.42578125" style="124"/>
    <col min="4357" max="4357" width="14.140625" style="124" bestFit="1" customWidth="1"/>
    <col min="4358" max="4359" width="11.42578125" style="124"/>
    <col min="4360" max="4360" width="13.42578125" style="124" customWidth="1"/>
    <col min="4361" max="4361" width="11.42578125" style="124"/>
    <col min="4362" max="4362" width="13.42578125" style="124" bestFit="1" customWidth="1"/>
    <col min="4363" max="4608" width="11.42578125" style="124"/>
    <col min="4609" max="4609" width="16.28515625" style="124" customWidth="1"/>
    <col min="4610" max="4612" width="11.42578125" style="124"/>
    <col min="4613" max="4613" width="14.140625" style="124" bestFit="1" customWidth="1"/>
    <col min="4614" max="4615" width="11.42578125" style="124"/>
    <col min="4616" max="4616" width="13.42578125" style="124" customWidth="1"/>
    <col min="4617" max="4617" width="11.42578125" style="124"/>
    <col min="4618" max="4618" width="13.42578125" style="124" bestFit="1" customWidth="1"/>
    <col min="4619" max="4864" width="11.42578125" style="124"/>
    <col min="4865" max="4865" width="16.28515625" style="124" customWidth="1"/>
    <col min="4866" max="4868" width="11.42578125" style="124"/>
    <col min="4869" max="4869" width="14.140625" style="124" bestFit="1" customWidth="1"/>
    <col min="4870" max="4871" width="11.42578125" style="124"/>
    <col min="4872" max="4872" width="13.42578125" style="124" customWidth="1"/>
    <col min="4873" max="4873" width="11.42578125" style="124"/>
    <col min="4874" max="4874" width="13.42578125" style="124" bestFit="1" customWidth="1"/>
    <col min="4875" max="5120" width="11.42578125" style="124"/>
    <col min="5121" max="5121" width="16.28515625" style="124" customWidth="1"/>
    <col min="5122" max="5124" width="11.42578125" style="124"/>
    <col min="5125" max="5125" width="14.140625" style="124" bestFit="1" customWidth="1"/>
    <col min="5126" max="5127" width="11.42578125" style="124"/>
    <col min="5128" max="5128" width="13.42578125" style="124" customWidth="1"/>
    <col min="5129" max="5129" width="11.42578125" style="124"/>
    <col min="5130" max="5130" width="13.42578125" style="124" bestFit="1" customWidth="1"/>
    <col min="5131" max="5376" width="11.42578125" style="124"/>
    <col min="5377" max="5377" width="16.28515625" style="124" customWidth="1"/>
    <col min="5378" max="5380" width="11.42578125" style="124"/>
    <col min="5381" max="5381" width="14.140625" style="124" bestFit="1" customWidth="1"/>
    <col min="5382" max="5383" width="11.42578125" style="124"/>
    <col min="5384" max="5384" width="13.42578125" style="124" customWidth="1"/>
    <col min="5385" max="5385" width="11.42578125" style="124"/>
    <col min="5386" max="5386" width="13.42578125" style="124" bestFit="1" customWidth="1"/>
    <col min="5387" max="5632" width="11.42578125" style="124"/>
    <col min="5633" max="5633" width="16.28515625" style="124" customWidth="1"/>
    <col min="5634" max="5636" width="11.42578125" style="124"/>
    <col min="5637" max="5637" width="14.140625" style="124" bestFit="1" customWidth="1"/>
    <col min="5638" max="5639" width="11.42578125" style="124"/>
    <col min="5640" max="5640" width="13.42578125" style="124" customWidth="1"/>
    <col min="5641" max="5641" width="11.42578125" style="124"/>
    <col min="5642" max="5642" width="13.42578125" style="124" bestFit="1" customWidth="1"/>
    <col min="5643" max="5888" width="11.42578125" style="124"/>
    <col min="5889" max="5889" width="16.28515625" style="124" customWidth="1"/>
    <col min="5890" max="5892" width="11.42578125" style="124"/>
    <col min="5893" max="5893" width="14.140625" style="124" bestFit="1" customWidth="1"/>
    <col min="5894" max="5895" width="11.42578125" style="124"/>
    <col min="5896" max="5896" width="13.42578125" style="124" customWidth="1"/>
    <col min="5897" max="5897" width="11.42578125" style="124"/>
    <col min="5898" max="5898" width="13.42578125" style="124" bestFit="1" customWidth="1"/>
    <col min="5899" max="6144" width="11.42578125" style="124"/>
    <col min="6145" max="6145" width="16.28515625" style="124" customWidth="1"/>
    <col min="6146" max="6148" width="11.42578125" style="124"/>
    <col min="6149" max="6149" width="14.140625" style="124" bestFit="1" customWidth="1"/>
    <col min="6150" max="6151" width="11.42578125" style="124"/>
    <col min="6152" max="6152" width="13.42578125" style="124" customWidth="1"/>
    <col min="6153" max="6153" width="11.42578125" style="124"/>
    <col min="6154" max="6154" width="13.42578125" style="124" bestFit="1" customWidth="1"/>
    <col min="6155" max="6400" width="11.42578125" style="124"/>
    <col min="6401" max="6401" width="16.28515625" style="124" customWidth="1"/>
    <col min="6402" max="6404" width="11.42578125" style="124"/>
    <col min="6405" max="6405" width="14.140625" style="124" bestFit="1" customWidth="1"/>
    <col min="6406" max="6407" width="11.42578125" style="124"/>
    <col min="6408" max="6408" width="13.42578125" style="124" customWidth="1"/>
    <col min="6409" max="6409" width="11.42578125" style="124"/>
    <col min="6410" max="6410" width="13.42578125" style="124" bestFit="1" customWidth="1"/>
    <col min="6411" max="6656" width="11.42578125" style="124"/>
    <col min="6657" max="6657" width="16.28515625" style="124" customWidth="1"/>
    <col min="6658" max="6660" width="11.42578125" style="124"/>
    <col min="6661" max="6661" width="14.140625" style="124" bestFit="1" customWidth="1"/>
    <col min="6662" max="6663" width="11.42578125" style="124"/>
    <col min="6664" max="6664" width="13.42578125" style="124" customWidth="1"/>
    <col min="6665" max="6665" width="11.42578125" style="124"/>
    <col min="6666" max="6666" width="13.42578125" style="124" bestFit="1" customWidth="1"/>
    <col min="6667" max="6912" width="11.42578125" style="124"/>
    <col min="6913" max="6913" width="16.28515625" style="124" customWidth="1"/>
    <col min="6914" max="6916" width="11.42578125" style="124"/>
    <col min="6917" max="6917" width="14.140625" style="124" bestFit="1" customWidth="1"/>
    <col min="6918" max="6919" width="11.42578125" style="124"/>
    <col min="6920" max="6920" width="13.42578125" style="124" customWidth="1"/>
    <col min="6921" max="6921" width="11.42578125" style="124"/>
    <col min="6922" max="6922" width="13.42578125" style="124" bestFit="1" customWidth="1"/>
    <col min="6923" max="7168" width="11.42578125" style="124"/>
    <col min="7169" max="7169" width="16.28515625" style="124" customWidth="1"/>
    <col min="7170" max="7172" width="11.42578125" style="124"/>
    <col min="7173" max="7173" width="14.140625" style="124" bestFit="1" customWidth="1"/>
    <col min="7174" max="7175" width="11.42578125" style="124"/>
    <col min="7176" max="7176" width="13.42578125" style="124" customWidth="1"/>
    <col min="7177" max="7177" width="11.42578125" style="124"/>
    <col min="7178" max="7178" width="13.42578125" style="124" bestFit="1" customWidth="1"/>
    <col min="7179" max="7424" width="11.42578125" style="124"/>
    <col min="7425" max="7425" width="16.28515625" style="124" customWidth="1"/>
    <col min="7426" max="7428" width="11.42578125" style="124"/>
    <col min="7429" max="7429" width="14.140625" style="124" bestFit="1" customWidth="1"/>
    <col min="7430" max="7431" width="11.42578125" style="124"/>
    <col min="7432" max="7432" width="13.42578125" style="124" customWidth="1"/>
    <col min="7433" max="7433" width="11.42578125" style="124"/>
    <col min="7434" max="7434" width="13.42578125" style="124" bestFit="1" customWidth="1"/>
    <col min="7435" max="7680" width="11.42578125" style="124"/>
    <col min="7681" max="7681" width="16.28515625" style="124" customWidth="1"/>
    <col min="7682" max="7684" width="11.42578125" style="124"/>
    <col min="7685" max="7685" width="14.140625" style="124" bestFit="1" customWidth="1"/>
    <col min="7686" max="7687" width="11.42578125" style="124"/>
    <col min="7688" max="7688" width="13.42578125" style="124" customWidth="1"/>
    <col min="7689" max="7689" width="11.42578125" style="124"/>
    <col min="7690" max="7690" width="13.42578125" style="124" bestFit="1" customWidth="1"/>
    <col min="7691" max="7936" width="11.42578125" style="124"/>
    <col min="7937" max="7937" width="16.28515625" style="124" customWidth="1"/>
    <col min="7938" max="7940" width="11.42578125" style="124"/>
    <col min="7941" max="7941" width="14.140625" style="124" bestFit="1" customWidth="1"/>
    <col min="7942" max="7943" width="11.42578125" style="124"/>
    <col min="7944" max="7944" width="13.42578125" style="124" customWidth="1"/>
    <col min="7945" max="7945" width="11.42578125" style="124"/>
    <col min="7946" max="7946" width="13.42578125" style="124" bestFit="1" customWidth="1"/>
    <col min="7947" max="8192" width="11.42578125" style="124"/>
    <col min="8193" max="8193" width="16.28515625" style="124" customWidth="1"/>
    <col min="8194" max="8196" width="11.42578125" style="124"/>
    <col min="8197" max="8197" width="14.140625" style="124" bestFit="1" customWidth="1"/>
    <col min="8198" max="8199" width="11.42578125" style="124"/>
    <col min="8200" max="8200" width="13.42578125" style="124" customWidth="1"/>
    <col min="8201" max="8201" width="11.42578125" style="124"/>
    <col min="8202" max="8202" width="13.42578125" style="124" bestFit="1" customWidth="1"/>
    <col min="8203" max="8448" width="11.42578125" style="124"/>
    <col min="8449" max="8449" width="16.28515625" style="124" customWidth="1"/>
    <col min="8450" max="8452" width="11.42578125" style="124"/>
    <col min="8453" max="8453" width="14.140625" style="124" bestFit="1" customWidth="1"/>
    <col min="8454" max="8455" width="11.42578125" style="124"/>
    <col min="8456" max="8456" width="13.42578125" style="124" customWidth="1"/>
    <col min="8457" max="8457" width="11.42578125" style="124"/>
    <col min="8458" max="8458" width="13.42578125" style="124" bestFit="1" customWidth="1"/>
    <col min="8459" max="8704" width="11.42578125" style="124"/>
    <col min="8705" max="8705" width="16.28515625" style="124" customWidth="1"/>
    <col min="8706" max="8708" width="11.42578125" style="124"/>
    <col min="8709" max="8709" width="14.140625" style="124" bestFit="1" customWidth="1"/>
    <col min="8710" max="8711" width="11.42578125" style="124"/>
    <col min="8712" max="8712" width="13.42578125" style="124" customWidth="1"/>
    <col min="8713" max="8713" width="11.42578125" style="124"/>
    <col min="8714" max="8714" width="13.42578125" style="124" bestFit="1" customWidth="1"/>
    <col min="8715" max="8960" width="11.42578125" style="124"/>
    <col min="8961" max="8961" width="16.28515625" style="124" customWidth="1"/>
    <col min="8962" max="8964" width="11.42578125" style="124"/>
    <col min="8965" max="8965" width="14.140625" style="124" bestFit="1" customWidth="1"/>
    <col min="8966" max="8967" width="11.42578125" style="124"/>
    <col min="8968" max="8968" width="13.42578125" style="124" customWidth="1"/>
    <col min="8969" max="8969" width="11.42578125" style="124"/>
    <col min="8970" max="8970" width="13.42578125" style="124" bestFit="1" customWidth="1"/>
    <col min="8971" max="9216" width="11.42578125" style="124"/>
    <col min="9217" max="9217" width="16.28515625" style="124" customWidth="1"/>
    <col min="9218" max="9220" width="11.42578125" style="124"/>
    <col min="9221" max="9221" width="14.140625" style="124" bestFit="1" customWidth="1"/>
    <col min="9222" max="9223" width="11.42578125" style="124"/>
    <col min="9224" max="9224" width="13.42578125" style="124" customWidth="1"/>
    <col min="9225" max="9225" width="11.42578125" style="124"/>
    <col min="9226" max="9226" width="13.42578125" style="124" bestFit="1" customWidth="1"/>
    <col min="9227" max="9472" width="11.42578125" style="124"/>
    <col min="9473" max="9473" width="16.28515625" style="124" customWidth="1"/>
    <col min="9474" max="9476" width="11.42578125" style="124"/>
    <col min="9477" max="9477" width="14.140625" style="124" bestFit="1" customWidth="1"/>
    <col min="9478" max="9479" width="11.42578125" style="124"/>
    <col min="9480" max="9480" width="13.42578125" style="124" customWidth="1"/>
    <col min="9481" max="9481" width="11.42578125" style="124"/>
    <col min="9482" max="9482" width="13.42578125" style="124" bestFit="1" customWidth="1"/>
    <col min="9483" max="9728" width="11.42578125" style="124"/>
    <col min="9729" max="9729" width="16.28515625" style="124" customWidth="1"/>
    <col min="9730" max="9732" width="11.42578125" style="124"/>
    <col min="9733" max="9733" width="14.140625" style="124" bestFit="1" customWidth="1"/>
    <col min="9734" max="9735" width="11.42578125" style="124"/>
    <col min="9736" max="9736" width="13.42578125" style="124" customWidth="1"/>
    <col min="9737" max="9737" width="11.42578125" style="124"/>
    <col min="9738" max="9738" width="13.42578125" style="124" bestFit="1" customWidth="1"/>
    <col min="9739" max="9984" width="11.42578125" style="124"/>
    <col min="9985" max="9985" width="16.28515625" style="124" customWidth="1"/>
    <col min="9986" max="9988" width="11.42578125" style="124"/>
    <col min="9989" max="9989" width="14.140625" style="124" bestFit="1" customWidth="1"/>
    <col min="9990" max="9991" width="11.42578125" style="124"/>
    <col min="9992" max="9992" width="13.42578125" style="124" customWidth="1"/>
    <col min="9993" max="9993" width="11.42578125" style="124"/>
    <col min="9994" max="9994" width="13.42578125" style="124" bestFit="1" customWidth="1"/>
    <col min="9995" max="10240" width="11.42578125" style="124"/>
    <col min="10241" max="10241" width="16.28515625" style="124" customWidth="1"/>
    <col min="10242" max="10244" width="11.42578125" style="124"/>
    <col min="10245" max="10245" width="14.140625" style="124" bestFit="1" customWidth="1"/>
    <col min="10246" max="10247" width="11.42578125" style="124"/>
    <col min="10248" max="10248" width="13.42578125" style="124" customWidth="1"/>
    <col min="10249" max="10249" width="11.42578125" style="124"/>
    <col min="10250" max="10250" width="13.42578125" style="124" bestFit="1" customWidth="1"/>
    <col min="10251" max="10496" width="11.42578125" style="124"/>
    <col min="10497" max="10497" width="16.28515625" style="124" customWidth="1"/>
    <col min="10498" max="10500" width="11.42578125" style="124"/>
    <col min="10501" max="10501" width="14.140625" style="124" bestFit="1" customWidth="1"/>
    <col min="10502" max="10503" width="11.42578125" style="124"/>
    <col min="10504" max="10504" width="13.42578125" style="124" customWidth="1"/>
    <col min="10505" max="10505" width="11.42578125" style="124"/>
    <col min="10506" max="10506" width="13.42578125" style="124" bestFit="1" customWidth="1"/>
    <col min="10507" max="10752" width="11.42578125" style="124"/>
    <col min="10753" max="10753" width="16.28515625" style="124" customWidth="1"/>
    <col min="10754" max="10756" width="11.42578125" style="124"/>
    <col min="10757" max="10757" width="14.140625" style="124" bestFit="1" customWidth="1"/>
    <col min="10758" max="10759" width="11.42578125" style="124"/>
    <col min="10760" max="10760" width="13.42578125" style="124" customWidth="1"/>
    <col min="10761" max="10761" width="11.42578125" style="124"/>
    <col min="10762" max="10762" width="13.42578125" style="124" bestFit="1" customWidth="1"/>
    <col min="10763" max="11008" width="11.42578125" style="124"/>
    <col min="11009" max="11009" width="16.28515625" style="124" customWidth="1"/>
    <col min="11010" max="11012" width="11.42578125" style="124"/>
    <col min="11013" max="11013" width="14.140625" style="124" bestFit="1" customWidth="1"/>
    <col min="11014" max="11015" width="11.42578125" style="124"/>
    <col min="11016" max="11016" width="13.42578125" style="124" customWidth="1"/>
    <col min="11017" max="11017" width="11.42578125" style="124"/>
    <col min="11018" max="11018" width="13.42578125" style="124" bestFit="1" customWidth="1"/>
    <col min="11019" max="11264" width="11.42578125" style="124"/>
    <col min="11265" max="11265" width="16.28515625" style="124" customWidth="1"/>
    <col min="11266" max="11268" width="11.42578125" style="124"/>
    <col min="11269" max="11269" width="14.140625" style="124" bestFit="1" customWidth="1"/>
    <col min="11270" max="11271" width="11.42578125" style="124"/>
    <col min="11272" max="11272" width="13.42578125" style="124" customWidth="1"/>
    <col min="11273" max="11273" width="11.42578125" style="124"/>
    <col min="11274" max="11274" width="13.42578125" style="124" bestFit="1" customWidth="1"/>
    <col min="11275" max="11520" width="11.42578125" style="124"/>
    <col min="11521" max="11521" width="16.28515625" style="124" customWidth="1"/>
    <col min="11522" max="11524" width="11.42578125" style="124"/>
    <col min="11525" max="11525" width="14.140625" style="124" bestFit="1" customWidth="1"/>
    <col min="11526" max="11527" width="11.42578125" style="124"/>
    <col min="11528" max="11528" width="13.42578125" style="124" customWidth="1"/>
    <col min="11529" max="11529" width="11.42578125" style="124"/>
    <col min="11530" max="11530" width="13.42578125" style="124" bestFit="1" customWidth="1"/>
    <col min="11531" max="11776" width="11.42578125" style="124"/>
    <col min="11777" max="11777" width="16.28515625" style="124" customWidth="1"/>
    <col min="11778" max="11780" width="11.42578125" style="124"/>
    <col min="11781" max="11781" width="14.140625" style="124" bestFit="1" customWidth="1"/>
    <col min="11782" max="11783" width="11.42578125" style="124"/>
    <col min="11784" max="11784" width="13.42578125" style="124" customWidth="1"/>
    <col min="11785" max="11785" width="11.42578125" style="124"/>
    <col min="11786" max="11786" width="13.42578125" style="124" bestFit="1" customWidth="1"/>
    <col min="11787" max="12032" width="11.42578125" style="124"/>
    <col min="12033" max="12033" width="16.28515625" style="124" customWidth="1"/>
    <col min="12034" max="12036" width="11.42578125" style="124"/>
    <col min="12037" max="12037" width="14.140625" style="124" bestFit="1" customWidth="1"/>
    <col min="12038" max="12039" width="11.42578125" style="124"/>
    <col min="12040" max="12040" width="13.42578125" style="124" customWidth="1"/>
    <col min="12041" max="12041" width="11.42578125" style="124"/>
    <col min="12042" max="12042" width="13.42578125" style="124" bestFit="1" customWidth="1"/>
    <col min="12043" max="12288" width="11.42578125" style="124"/>
    <col min="12289" max="12289" width="16.28515625" style="124" customWidth="1"/>
    <col min="12290" max="12292" width="11.42578125" style="124"/>
    <col min="12293" max="12293" width="14.140625" style="124" bestFit="1" customWidth="1"/>
    <col min="12294" max="12295" width="11.42578125" style="124"/>
    <col min="12296" max="12296" width="13.42578125" style="124" customWidth="1"/>
    <col min="12297" max="12297" width="11.42578125" style="124"/>
    <col min="12298" max="12298" width="13.42578125" style="124" bestFit="1" customWidth="1"/>
    <col min="12299" max="12544" width="11.42578125" style="124"/>
    <col min="12545" max="12545" width="16.28515625" style="124" customWidth="1"/>
    <col min="12546" max="12548" width="11.42578125" style="124"/>
    <col min="12549" max="12549" width="14.140625" style="124" bestFit="1" customWidth="1"/>
    <col min="12550" max="12551" width="11.42578125" style="124"/>
    <col min="12552" max="12552" width="13.42578125" style="124" customWidth="1"/>
    <col min="12553" max="12553" width="11.42578125" style="124"/>
    <col min="12554" max="12554" width="13.42578125" style="124" bestFit="1" customWidth="1"/>
    <col min="12555" max="12800" width="11.42578125" style="124"/>
    <col min="12801" max="12801" width="16.28515625" style="124" customWidth="1"/>
    <col min="12802" max="12804" width="11.42578125" style="124"/>
    <col min="12805" max="12805" width="14.140625" style="124" bestFit="1" customWidth="1"/>
    <col min="12806" max="12807" width="11.42578125" style="124"/>
    <col min="12808" max="12808" width="13.42578125" style="124" customWidth="1"/>
    <col min="12809" max="12809" width="11.42578125" style="124"/>
    <col min="12810" max="12810" width="13.42578125" style="124" bestFit="1" customWidth="1"/>
    <col min="12811" max="13056" width="11.42578125" style="124"/>
    <col min="13057" max="13057" width="16.28515625" style="124" customWidth="1"/>
    <col min="13058" max="13060" width="11.42578125" style="124"/>
    <col min="13061" max="13061" width="14.140625" style="124" bestFit="1" customWidth="1"/>
    <col min="13062" max="13063" width="11.42578125" style="124"/>
    <col min="13064" max="13064" width="13.42578125" style="124" customWidth="1"/>
    <col min="13065" max="13065" width="11.42578125" style="124"/>
    <col min="13066" max="13066" width="13.42578125" style="124" bestFit="1" customWidth="1"/>
    <col min="13067" max="13312" width="11.42578125" style="124"/>
    <col min="13313" max="13313" width="16.28515625" style="124" customWidth="1"/>
    <col min="13314" max="13316" width="11.42578125" style="124"/>
    <col min="13317" max="13317" width="14.140625" style="124" bestFit="1" customWidth="1"/>
    <col min="13318" max="13319" width="11.42578125" style="124"/>
    <col min="13320" max="13320" width="13.42578125" style="124" customWidth="1"/>
    <col min="13321" max="13321" width="11.42578125" style="124"/>
    <col min="13322" max="13322" width="13.42578125" style="124" bestFit="1" customWidth="1"/>
    <col min="13323" max="13568" width="11.42578125" style="124"/>
    <col min="13569" max="13569" width="16.28515625" style="124" customWidth="1"/>
    <col min="13570" max="13572" width="11.42578125" style="124"/>
    <col min="13573" max="13573" width="14.140625" style="124" bestFit="1" customWidth="1"/>
    <col min="13574" max="13575" width="11.42578125" style="124"/>
    <col min="13576" max="13576" width="13.42578125" style="124" customWidth="1"/>
    <col min="13577" max="13577" width="11.42578125" style="124"/>
    <col min="13578" max="13578" width="13.42578125" style="124" bestFit="1" customWidth="1"/>
    <col min="13579" max="13824" width="11.42578125" style="124"/>
    <col min="13825" max="13825" width="16.28515625" style="124" customWidth="1"/>
    <col min="13826" max="13828" width="11.42578125" style="124"/>
    <col min="13829" max="13829" width="14.140625" style="124" bestFit="1" customWidth="1"/>
    <col min="13830" max="13831" width="11.42578125" style="124"/>
    <col min="13832" max="13832" width="13.42578125" style="124" customWidth="1"/>
    <col min="13833" max="13833" width="11.42578125" style="124"/>
    <col min="13834" max="13834" width="13.42578125" style="124" bestFit="1" customWidth="1"/>
    <col min="13835" max="14080" width="11.42578125" style="124"/>
    <col min="14081" max="14081" width="16.28515625" style="124" customWidth="1"/>
    <col min="14082" max="14084" width="11.42578125" style="124"/>
    <col min="14085" max="14085" width="14.140625" style="124" bestFit="1" customWidth="1"/>
    <col min="14086" max="14087" width="11.42578125" style="124"/>
    <col min="14088" max="14088" width="13.42578125" style="124" customWidth="1"/>
    <col min="14089" max="14089" width="11.42578125" style="124"/>
    <col min="14090" max="14090" width="13.42578125" style="124" bestFit="1" customWidth="1"/>
    <col min="14091" max="14336" width="11.42578125" style="124"/>
    <col min="14337" max="14337" width="16.28515625" style="124" customWidth="1"/>
    <col min="14338" max="14340" width="11.42578125" style="124"/>
    <col min="14341" max="14341" width="14.140625" style="124" bestFit="1" customWidth="1"/>
    <col min="14342" max="14343" width="11.42578125" style="124"/>
    <col min="14344" max="14344" width="13.42578125" style="124" customWidth="1"/>
    <col min="14345" max="14345" width="11.42578125" style="124"/>
    <col min="14346" max="14346" width="13.42578125" style="124" bestFit="1" customWidth="1"/>
    <col min="14347" max="14592" width="11.42578125" style="124"/>
    <col min="14593" max="14593" width="16.28515625" style="124" customWidth="1"/>
    <col min="14594" max="14596" width="11.42578125" style="124"/>
    <col min="14597" max="14597" width="14.140625" style="124" bestFit="1" customWidth="1"/>
    <col min="14598" max="14599" width="11.42578125" style="124"/>
    <col min="14600" max="14600" width="13.42578125" style="124" customWidth="1"/>
    <col min="14601" max="14601" width="11.42578125" style="124"/>
    <col min="14602" max="14602" width="13.42578125" style="124" bestFit="1" customWidth="1"/>
    <col min="14603" max="14848" width="11.42578125" style="124"/>
    <col min="14849" max="14849" width="16.28515625" style="124" customWidth="1"/>
    <col min="14850" max="14852" width="11.42578125" style="124"/>
    <col min="14853" max="14853" width="14.140625" style="124" bestFit="1" customWidth="1"/>
    <col min="14854" max="14855" width="11.42578125" style="124"/>
    <col min="14856" max="14856" width="13.42578125" style="124" customWidth="1"/>
    <col min="14857" max="14857" width="11.42578125" style="124"/>
    <col min="14858" max="14858" width="13.42578125" style="124" bestFit="1" customWidth="1"/>
    <col min="14859" max="15104" width="11.42578125" style="124"/>
    <col min="15105" max="15105" width="16.28515625" style="124" customWidth="1"/>
    <col min="15106" max="15108" width="11.42578125" style="124"/>
    <col min="15109" max="15109" width="14.140625" style="124" bestFit="1" customWidth="1"/>
    <col min="15110" max="15111" width="11.42578125" style="124"/>
    <col min="15112" max="15112" width="13.42578125" style="124" customWidth="1"/>
    <col min="15113" max="15113" width="11.42578125" style="124"/>
    <col min="15114" max="15114" width="13.42578125" style="124" bestFit="1" customWidth="1"/>
    <col min="15115" max="15360" width="11.42578125" style="124"/>
    <col min="15361" max="15361" width="16.28515625" style="124" customWidth="1"/>
    <col min="15362" max="15364" width="11.42578125" style="124"/>
    <col min="15365" max="15365" width="14.140625" style="124" bestFit="1" customWidth="1"/>
    <col min="15366" max="15367" width="11.42578125" style="124"/>
    <col min="15368" max="15368" width="13.42578125" style="124" customWidth="1"/>
    <col min="15369" max="15369" width="11.42578125" style="124"/>
    <col min="15370" max="15370" width="13.42578125" style="124" bestFit="1" customWidth="1"/>
    <col min="15371" max="15616" width="11.42578125" style="124"/>
    <col min="15617" max="15617" width="16.28515625" style="124" customWidth="1"/>
    <col min="15618" max="15620" width="11.42578125" style="124"/>
    <col min="15621" max="15621" width="14.140625" style="124" bestFit="1" customWidth="1"/>
    <col min="15622" max="15623" width="11.42578125" style="124"/>
    <col min="15624" max="15624" width="13.42578125" style="124" customWidth="1"/>
    <col min="15625" max="15625" width="11.42578125" style="124"/>
    <col min="15626" max="15626" width="13.42578125" style="124" bestFit="1" customWidth="1"/>
    <col min="15627" max="15872" width="11.42578125" style="124"/>
    <col min="15873" max="15873" width="16.28515625" style="124" customWidth="1"/>
    <col min="15874" max="15876" width="11.42578125" style="124"/>
    <col min="15877" max="15877" width="14.140625" style="124" bestFit="1" customWidth="1"/>
    <col min="15878" max="15879" width="11.42578125" style="124"/>
    <col min="15880" max="15880" width="13.42578125" style="124" customWidth="1"/>
    <col min="15881" max="15881" width="11.42578125" style="124"/>
    <col min="15882" max="15882" width="13.42578125" style="124" bestFit="1" customWidth="1"/>
    <col min="15883" max="16128" width="11.42578125" style="124"/>
    <col min="16129" max="16129" width="16.28515625" style="124" customWidth="1"/>
    <col min="16130" max="16132" width="11.42578125" style="124"/>
    <col min="16133" max="16133" width="14.140625" style="124" bestFit="1" customWidth="1"/>
    <col min="16134" max="16135" width="11.42578125" style="124"/>
    <col min="16136" max="16136" width="13.42578125" style="124" customWidth="1"/>
    <col min="16137" max="16137" width="11.42578125" style="124"/>
    <col min="16138" max="16138" width="13.42578125" style="124" bestFit="1" customWidth="1"/>
    <col min="16139" max="16384" width="11.42578125" style="124"/>
  </cols>
  <sheetData>
    <row r="5" spans="2:9" x14ac:dyDescent="0.2">
      <c r="B5" s="123"/>
      <c r="C5" s="123"/>
      <c r="D5" s="123"/>
      <c r="E5" s="123"/>
      <c r="F5" s="123"/>
      <c r="G5" s="123"/>
      <c r="H5" s="123"/>
    </row>
    <row r="6" spans="2:9" ht="23.25" x14ac:dyDescent="0.35">
      <c r="B6" s="125"/>
      <c r="C6" s="123"/>
      <c r="D6" s="123"/>
      <c r="E6" s="123"/>
      <c r="F6" s="123"/>
      <c r="G6" s="123"/>
      <c r="H6" s="123"/>
      <c r="I6" s="126"/>
    </row>
    <row r="7" spans="2:9" x14ac:dyDescent="0.2">
      <c r="B7" s="123"/>
      <c r="C7" s="123"/>
      <c r="D7" s="123"/>
      <c r="E7" s="123"/>
      <c r="F7" s="123"/>
      <c r="G7" s="123"/>
      <c r="H7" s="123"/>
      <c r="I7" s="123"/>
    </row>
    <row r="8" spans="2:9" x14ac:dyDescent="0.2">
      <c r="B8" s="123"/>
      <c r="C8" s="123"/>
      <c r="D8" s="123"/>
      <c r="F8" s="123"/>
      <c r="G8" s="123"/>
      <c r="H8" s="123"/>
    </row>
    <row r="9" spans="2:9" x14ac:dyDescent="0.2">
      <c r="B9" s="123"/>
      <c r="C9" s="123"/>
      <c r="D9" s="123"/>
      <c r="E9" s="123"/>
      <c r="F9" s="123"/>
      <c r="G9" s="123"/>
      <c r="H9" s="123"/>
    </row>
    <row r="10" spans="2:9" ht="23.25" x14ac:dyDescent="0.35">
      <c r="B10" s="123"/>
      <c r="C10" s="123"/>
      <c r="D10" s="123"/>
      <c r="I10" s="126"/>
    </row>
    <row r="11" spans="2:9" x14ac:dyDescent="0.2">
      <c r="B11" s="123"/>
      <c r="C11" s="123"/>
      <c r="D11" s="123"/>
    </row>
    <row r="12" spans="2:9" ht="27" customHeight="1" x14ac:dyDescent="0.35">
      <c r="B12" s="123"/>
      <c r="C12" s="123"/>
      <c r="D12" s="123"/>
      <c r="E12" s="123"/>
      <c r="F12" s="123"/>
      <c r="G12" s="123"/>
      <c r="H12" s="123"/>
      <c r="I12" s="126"/>
    </row>
    <row r="13" spans="2:9" ht="19.5" customHeight="1" x14ac:dyDescent="0.35">
      <c r="B13" s="123"/>
      <c r="C13" s="140"/>
      <c r="D13" s="140"/>
      <c r="E13" s="140"/>
      <c r="F13" s="140"/>
      <c r="G13" s="140"/>
      <c r="H13" s="140"/>
      <c r="I13" s="126"/>
    </row>
    <row r="14" spans="2:9" x14ac:dyDescent="0.2">
      <c r="B14" s="123"/>
      <c r="C14" s="123"/>
      <c r="D14" s="123"/>
      <c r="F14" s="123"/>
      <c r="G14" s="123"/>
      <c r="H14" s="123"/>
    </row>
    <row r="15" spans="2:9" x14ac:dyDescent="0.2">
      <c r="B15" s="123"/>
      <c r="C15" s="123"/>
      <c r="D15" s="123"/>
      <c r="F15" s="123"/>
      <c r="G15" s="123"/>
      <c r="H15" s="123"/>
      <c r="I15" s="123"/>
    </row>
    <row r="16" spans="2:9" ht="34.5" x14ac:dyDescent="0.45">
      <c r="B16" s="123"/>
      <c r="C16" s="123"/>
      <c r="D16" s="123"/>
      <c r="E16" s="127"/>
      <c r="F16" s="123"/>
      <c r="G16" s="123"/>
      <c r="H16" s="123"/>
      <c r="I16" s="123"/>
    </row>
    <row r="17" spans="2:9" ht="33" x14ac:dyDescent="0.45">
      <c r="B17" s="123"/>
      <c r="C17" s="123"/>
      <c r="D17" s="123"/>
      <c r="E17" s="128"/>
      <c r="F17" s="123"/>
      <c r="G17" s="123"/>
      <c r="H17" s="123"/>
      <c r="I17" s="123"/>
    </row>
    <row r="18" spans="2:9" ht="33" x14ac:dyDescent="0.45">
      <c r="D18" s="128"/>
    </row>
    <row r="19" spans="2:9" ht="18.75" x14ac:dyDescent="0.3">
      <c r="E19" s="141"/>
      <c r="I19" s="129"/>
    </row>
    <row r="21" spans="2:9" x14ac:dyDescent="0.2">
      <c r="E21" s="130"/>
    </row>
    <row r="22" spans="2:9" ht="26.25" x14ac:dyDescent="0.4">
      <c r="E22" s="131"/>
    </row>
    <row r="25" spans="2:9" ht="18.75" x14ac:dyDescent="0.3">
      <c r="E25" s="132"/>
    </row>
    <row r="26" spans="2:9" ht="18.75" x14ac:dyDescent="0.3">
      <c r="E26" s="133"/>
    </row>
    <row r="28" spans="2:9" x14ac:dyDescent="0.2">
      <c r="D28" s="140"/>
      <c r="E28" s="140"/>
      <c r="F28" s="140"/>
      <c r="G28" s="140"/>
      <c r="H28" s="140"/>
    </row>
    <row r="33" spans="1:9" ht="35.25" x14ac:dyDescent="0.2">
      <c r="A33" s="142"/>
    </row>
    <row r="36" spans="1:9" ht="33" x14ac:dyDescent="0.2">
      <c r="B36" s="143"/>
    </row>
    <row r="39" spans="1:9" ht="18" x14ac:dyDescent="0.25">
      <c r="B39" s="144"/>
    </row>
    <row r="41" spans="1:9" ht="18.75" x14ac:dyDescent="0.3">
      <c r="I41" s="134"/>
    </row>
    <row r="43" spans="1:9" ht="18.75" x14ac:dyDescent="0.3">
      <c r="B43" s="156"/>
      <c r="C43" s="156"/>
      <c r="D43" s="156"/>
    </row>
    <row r="57" spans="10:10" ht="18.75" x14ac:dyDescent="0.3">
      <c r="J57" s="135"/>
    </row>
  </sheetData>
  <mergeCells count="1">
    <mergeCell ref="B43:D43"/>
  </mergeCells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83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" bestFit="1" customWidth="1"/>
    <col min="2" max="2" width="15.7109375" bestFit="1" customWidth="1"/>
    <col min="3" max="4" width="15.42578125" bestFit="1" customWidth="1"/>
    <col min="5" max="5" width="14.42578125" bestFit="1" customWidth="1"/>
    <col min="6" max="6" width="14.28515625" bestFit="1" customWidth="1"/>
    <col min="7" max="7" width="14.42578125" bestFit="1" customWidth="1"/>
    <col min="8" max="8" width="6.7109375" style="1" customWidth="1"/>
    <col min="9" max="10" width="15.140625" style="1" bestFit="1" customWidth="1"/>
    <col min="11" max="11" width="14.7109375" style="1" bestFit="1" customWidth="1"/>
    <col min="12" max="12" width="14.42578125" style="1" bestFit="1" customWidth="1"/>
    <col min="13" max="13" width="14.28515625" style="1" bestFit="1" customWidth="1"/>
    <col min="14" max="14" width="14.42578125" style="1" bestFit="1" customWidth="1"/>
    <col min="15" max="15" width="6.7109375" style="1" customWidth="1"/>
    <col min="16" max="16" width="15" style="1" bestFit="1" customWidth="1"/>
    <col min="17" max="18" width="15.140625" style="1" bestFit="1" customWidth="1"/>
    <col min="19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11.42578125" style="1"/>
  </cols>
  <sheetData>
    <row r="1" spans="1:21" ht="5.25" customHeight="1" x14ac:dyDescent="0.2"/>
    <row r="2" spans="1:21" x14ac:dyDescent="0.2">
      <c r="A2" s="169" t="s">
        <v>0</v>
      </c>
      <c r="B2" s="169"/>
      <c r="I2" s="3"/>
      <c r="J2" s="3"/>
      <c r="K2" s="3"/>
      <c r="L2" s="3"/>
      <c r="M2" s="3"/>
    </row>
    <row r="3" spans="1:21" ht="6" customHeight="1" x14ac:dyDescent="0.2">
      <c r="A3" s="4"/>
      <c r="I3" s="3"/>
      <c r="J3" s="3"/>
      <c r="K3" s="3"/>
      <c r="L3" s="3"/>
      <c r="M3" s="3"/>
    </row>
    <row r="4" spans="1:21" ht="16.5" thickBot="1" x14ac:dyDescent="0.3">
      <c r="A4" s="175" t="s">
        <v>109</v>
      </c>
      <c r="B4" s="175"/>
      <c r="C4" s="175"/>
      <c r="D4" s="172" t="s">
        <v>104</v>
      </c>
      <c r="E4" s="172"/>
      <c r="I4" s="172" t="s">
        <v>91</v>
      </c>
      <c r="J4" s="172"/>
      <c r="K4" s="172"/>
      <c r="L4" s="172"/>
      <c r="M4" s="172"/>
      <c r="N4" s="172"/>
      <c r="P4" s="172" t="s">
        <v>92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91" t="s">
        <v>81</v>
      </c>
      <c r="B7" s="95">
        <v>6965812</v>
      </c>
      <c r="C7" s="13">
        <v>7518848</v>
      </c>
      <c r="D7" s="14">
        <v>8245050</v>
      </c>
      <c r="E7" s="22">
        <v>23.244302072496016</v>
      </c>
      <c r="F7" s="22">
        <v>22.199671406333771</v>
      </c>
      <c r="G7" s="23">
        <v>22.427085553304398</v>
      </c>
      <c r="I7" s="85">
        <v>3036254</v>
      </c>
      <c r="J7" s="13">
        <v>3485431</v>
      </c>
      <c r="K7" s="14">
        <v>3872185</v>
      </c>
      <c r="L7" s="22">
        <v>17.993761499250382</v>
      </c>
      <c r="M7" s="22">
        <v>17.933409778010297</v>
      </c>
      <c r="N7" s="23">
        <v>18.115054008772375</v>
      </c>
      <c r="P7" s="85">
        <v>3929558</v>
      </c>
      <c r="Q7" s="13">
        <v>4033417</v>
      </c>
      <c r="R7" s="14">
        <v>4372865</v>
      </c>
      <c r="S7" s="22">
        <v>29.511160603981917</v>
      </c>
      <c r="T7" s="22">
        <v>27.944287636364141</v>
      </c>
      <c r="U7" s="23">
        <v>28.416824059012121</v>
      </c>
    </row>
    <row r="8" spans="1:21" x14ac:dyDescent="0.2">
      <c r="A8" s="91" t="s">
        <v>156</v>
      </c>
      <c r="B8" s="95">
        <v>1067402</v>
      </c>
      <c r="C8" s="13">
        <v>1386863</v>
      </c>
      <c r="D8" s="14">
        <v>1662889</v>
      </c>
      <c r="E8" s="22">
        <v>3.5618266069750937</v>
      </c>
      <c r="F8" s="22">
        <v>4.094763304910841</v>
      </c>
      <c r="G8" s="23">
        <v>4.5231689157311115</v>
      </c>
      <c r="I8" s="85">
        <v>936548</v>
      </c>
      <c r="J8" s="13">
        <v>1214872</v>
      </c>
      <c r="K8" s="14">
        <v>1437186</v>
      </c>
      <c r="L8" s="22">
        <v>5.5502673177540309</v>
      </c>
      <c r="M8" s="22">
        <v>6.2508187377202207</v>
      </c>
      <c r="N8" s="23">
        <v>6.7235170867744012</v>
      </c>
      <c r="P8" s="85">
        <v>130854</v>
      </c>
      <c r="Q8" s="13">
        <v>171991</v>
      </c>
      <c r="R8" s="14">
        <v>225703</v>
      </c>
      <c r="S8" s="22">
        <v>0.98271953478570606</v>
      </c>
      <c r="T8" s="22">
        <v>1.1915866806893274</v>
      </c>
      <c r="U8" s="23">
        <v>1.4667186022415997</v>
      </c>
    </row>
    <row r="9" spans="1:21" x14ac:dyDescent="0.2">
      <c r="A9" s="91" t="s">
        <v>157</v>
      </c>
      <c r="B9" s="95">
        <v>0</v>
      </c>
      <c r="C9" s="13">
        <v>0</v>
      </c>
      <c r="D9" s="14">
        <v>0</v>
      </c>
      <c r="E9" s="22" t="s">
        <v>158</v>
      </c>
      <c r="F9" s="22" t="s">
        <v>158</v>
      </c>
      <c r="G9" s="23" t="s">
        <v>158</v>
      </c>
      <c r="I9" s="85">
        <v>0</v>
      </c>
      <c r="J9" s="13">
        <v>0</v>
      </c>
      <c r="K9" s="14">
        <v>0</v>
      </c>
      <c r="L9" s="22" t="s">
        <v>158</v>
      </c>
      <c r="M9" s="22" t="s">
        <v>158</v>
      </c>
      <c r="N9" s="23" t="s">
        <v>158</v>
      </c>
      <c r="P9" s="85">
        <v>0</v>
      </c>
      <c r="Q9" s="13">
        <v>0</v>
      </c>
      <c r="R9" s="14">
        <v>0</v>
      </c>
      <c r="S9" s="22" t="s">
        <v>158</v>
      </c>
      <c r="T9" s="22" t="s">
        <v>158</v>
      </c>
      <c r="U9" s="23" t="s">
        <v>158</v>
      </c>
    </row>
    <row r="10" spans="1:21" x14ac:dyDescent="0.2">
      <c r="A10" s="91" t="s">
        <v>82</v>
      </c>
      <c r="B10" s="95">
        <v>8380893</v>
      </c>
      <c r="C10" s="13">
        <v>9464638</v>
      </c>
      <c r="D10" s="14">
        <v>10131494</v>
      </c>
      <c r="E10" s="22">
        <v>27.966302927679838</v>
      </c>
      <c r="F10" s="22">
        <v>27.944686949370439</v>
      </c>
      <c r="G10" s="23">
        <v>27.558338969538109</v>
      </c>
      <c r="I10" s="85">
        <v>3828261</v>
      </c>
      <c r="J10" s="13">
        <v>4405515</v>
      </c>
      <c r="K10" s="14">
        <v>4789314</v>
      </c>
      <c r="L10" s="22">
        <v>22.68743504031012</v>
      </c>
      <c r="M10" s="22">
        <v>22.667470903360599</v>
      </c>
      <c r="N10" s="23">
        <v>22.405613826552621</v>
      </c>
      <c r="P10" s="85">
        <v>4552632</v>
      </c>
      <c r="Q10" s="13">
        <v>5059123</v>
      </c>
      <c r="R10" s="14">
        <v>5342180</v>
      </c>
      <c r="S10" s="22">
        <v>34.190474888734919</v>
      </c>
      <c r="T10" s="22">
        <v>35.050575802042154</v>
      </c>
      <c r="U10" s="23">
        <v>34.715864576558701</v>
      </c>
    </row>
    <row r="11" spans="1:21" x14ac:dyDescent="0.2">
      <c r="A11" s="91" t="s">
        <v>84</v>
      </c>
      <c r="B11" s="95">
        <v>3584870</v>
      </c>
      <c r="C11" s="13">
        <v>3956814</v>
      </c>
      <c r="D11" s="14">
        <v>4097223</v>
      </c>
      <c r="E11" s="22">
        <v>11.962395937563173</v>
      </c>
      <c r="F11" s="22">
        <v>11.68263683691719</v>
      </c>
      <c r="G11" s="23">
        <v>11.144719650210309</v>
      </c>
      <c r="I11" s="85">
        <v>2383168</v>
      </c>
      <c r="J11" s="13">
        <v>2596329</v>
      </c>
      <c r="K11" s="14">
        <v>2756285</v>
      </c>
      <c r="L11" s="22">
        <v>14.123375911450601</v>
      </c>
      <c r="M11" s="22">
        <v>13.35875875193963</v>
      </c>
      <c r="N11" s="23">
        <v>12.89459352757401</v>
      </c>
      <c r="P11" s="85">
        <v>1201702</v>
      </c>
      <c r="Q11" s="13">
        <v>1360485</v>
      </c>
      <c r="R11" s="14">
        <v>1340938</v>
      </c>
      <c r="S11" s="22">
        <v>9.0248370733111152</v>
      </c>
      <c r="T11" s="22">
        <v>9.4257013755232517</v>
      </c>
      <c r="U11" s="23">
        <v>8.7140122597069869</v>
      </c>
    </row>
    <row r="12" spans="1:21" x14ac:dyDescent="0.2">
      <c r="A12" s="91" t="s">
        <v>152</v>
      </c>
      <c r="B12" s="95">
        <v>4803068</v>
      </c>
      <c r="C12" s="13">
        <v>6903861</v>
      </c>
      <c r="D12" s="14">
        <v>7285534</v>
      </c>
      <c r="E12" s="22">
        <v>16.027415535581394</v>
      </c>
      <c r="F12" s="22">
        <v>20.383899985077882</v>
      </c>
      <c r="G12" s="23">
        <v>19.817138079151491</v>
      </c>
      <c r="I12" s="85">
        <v>3966127</v>
      </c>
      <c r="J12" s="13">
        <v>5343100</v>
      </c>
      <c r="K12" s="14">
        <v>5624867</v>
      </c>
      <c r="L12" s="22">
        <v>23.504470743797263</v>
      </c>
      <c r="M12" s="22">
        <v>27.491579028500873</v>
      </c>
      <c r="N12" s="23">
        <v>26.314540626845424</v>
      </c>
      <c r="P12" s="85">
        <v>836941</v>
      </c>
      <c r="Q12" s="13">
        <v>1560761</v>
      </c>
      <c r="R12" s="14">
        <v>1660667</v>
      </c>
      <c r="S12" s="22">
        <v>6.2854652525951336</v>
      </c>
      <c r="T12" s="22">
        <v>10.813251968645774</v>
      </c>
      <c r="U12" s="23">
        <v>10.791753680849393</v>
      </c>
    </row>
    <row r="13" spans="1:21" x14ac:dyDescent="0.2">
      <c r="A13" s="91" t="s">
        <v>160</v>
      </c>
      <c r="B13" s="95">
        <v>0</v>
      </c>
      <c r="C13" s="13">
        <v>0</v>
      </c>
      <c r="D13" s="14">
        <v>140</v>
      </c>
      <c r="E13" s="22" t="s">
        <v>158</v>
      </c>
      <c r="F13" s="22" t="s">
        <v>158</v>
      </c>
      <c r="G13" s="23">
        <v>3.8080933135185542E-4</v>
      </c>
      <c r="I13" s="85">
        <v>0</v>
      </c>
      <c r="J13" s="13">
        <v>0</v>
      </c>
      <c r="K13" s="14">
        <v>140</v>
      </c>
      <c r="L13" s="22" t="s">
        <v>158</v>
      </c>
      <c r="M13" s="22" t="s">
        <v>158</v>
      </c>
      <c r="N13" s="23">
        <v>6.5495516387469412E-4</v>
      </c>
      <c r="P13" s="85">
        <v>0</v>
      </c>
      <c r="Q13" s="13">
        <v>0</v>
      </c>
      <c r="R13" s="14">
        <v>0</v>
      </c>
      <c r="S13" s="22" t="s">
        <v>158</v>
      </c>
      <c r="T13" s="22" t="s">
        <v>158</v>
      </c>
      <c r="U13" s="23" t="s">
        <v>158</v>
      </c>
    </row>
    <row r="14" spans="1:21" x14ac:dyDescent="0.2">
      <c r="A14" s="91" t="s">
        <v>161</v>
      </c>
      <c r="B14" s="95">
        <v>0</v>
      </c>
      <c r="C14" s="13">
        <v>0</v>
      </c>
      <c r="D14" s="14">
        <v>0</v>
      </c>
      <c r="E14" s="22" t="s">
        <v>158</v>
      </c>
      <c r="F14" s="22" t="s">
        <v>158</v>
      </c>
      <c r="G14" s="23" t="s">
        <v>158</v>
      </c>
      <c r="I14" s="85">
        <v>0</v>
      </c>
      <c r="J14" s="13">
        <v>0</v>
      </c>
      <c r="K14" s="14">
        <v>0</v>
      </c>
      <c r="L14" s="22" t="s">
        <v>158</v>
      </c>
      <c r="M14" s="22" t="s">
        <v>158</v>
      </c>
      <c r="N14" s="23" t="s">
        <v>158</v>
      </c>
      <c r="P14" s="85">
        <v>0</v>
      </c>
      <c r="Q14" s="13">
        <v>0</v>
      </c>
      <c r="R14" s="14">
        <v>0</v>
      </c>
      <c r="S14" s="22" t="s">
        <v>158</v>
      </c>
      <c r="T14" s="22" t="s">
        <v>158</v>
      </c>
      <c r="U14" s="23" t="s">
        <v>158</v>
      </c>
    </row>
    <row r="15" spans="1:21" x14ac:dyDescent="0.2">
      <c r="A15" s="91" t="s">
        <v>162</v>
      </c>
      <c r="B15" s="95">
        <v>378607</v>
      </c>
      <c r="C15" s="13">
        <v>452966</v>
      </c>
      <c r="D15" s="14">
        <v>512432</v>
      </c>
      <c r="E15" s="22">
        <v>1.2633782644093035</v>
      </c>
      <c r="F15" s="22">
        <v>1.33739854273439</v>
      </c>
      <c r="G15" s="23">
        <v>1.3938491948806713</v>
      </c>
      <c r="I15" s="85">
        <v>375625</v>
      </c>
      <c r="J15" s="13">
        <v>450059</v>
      </c>
      <c r="K15" s="14">
        <v>509367</v>
      </c>
      <c r="L15" s="22">
        <v>2.2260676027617996</v>
      </c>
      <c r="M15" s="22">
        <v>2.3156655435960536</v>
      </c>
      <c r="N15" s="23">
        <v>2.3829467639811526</v>
      </c>
      <c r="P15" s="85">
        <v>2982</v>
      </c>
      <c r="Q15" s="13">
        <v>2907</v>
      </c>
      <c r="R15" s="14">
        <v>3065</v>
      </c>
      <c r="S15" s="22">
        <v>2.2394956613714333E-2</v>
      </c>
      <c r="T15" s="22">
        <v>2.0140254320074158E-2</v>
      </c>
      <c r="U15" s="23">
        <v>1.9917734881107044E-2</v>
      </c>
    </row>
    <row r="16" spans="1:21" x14ac:dyDescent="0.2">
      <c r="A16" s="91" t="s">
        <v>163</v>
      </c>
      <c r="B16" s="95">
        <v>555769</v>
      </c>
      <c r="C16" s="13">
        <v>630357</v>
      </c>
      <c r="D16" s="14">
        <v>711068</v>
      </c>
      <c r="E16" s="22">
        <v>1.8545522788339734</v>
      </c>
      <c r="F16" s="22">
        <v>1.861151903680236</v>
      </c>
      <c r="G16" s="23">
        <v>1.934152354469294</v>
      </c>
      <c r="I16" s="85">
        <v>0</v>
      </c>
      <c r="J16" s="13">
        <v>0</v>
      </c>
      <c r="K16" s="14">
        <v>0</v>
      </c>
      <c r="L16" s="22" t="s">
        <v>158</v>
      </c>
      <c r="M16" s="22" t="s">
        <v>158</v>
      </c>
      <c r="N16" s="23" t="s">
        <v>158</v>
      </c>
      <c r="P16" s="85">
        <v>555769</v>
      </c>
      <c r="Q16" s="13">
        <v>630357</v>
      </c>
      <c r="R16" s="14">
        <v>711068</v>
      </c>
      <c r="S16" s="22">
        <v>4.1738506513237432</v>
      </c>
      <c r="T16" s="22">
        <v>4.3672343627241093</v>
      </c>
      <c r="U16" s="23">
        <v>4.6208365110730911</v>
      </c>
    </row>
    <row r="17" spans="1:21" x14ac:dyDescent="0.2">
      <c r="A17" s="91" t="s">
        <v>164</v>
      </c>
      <c r="B17" s="95">
        <v>0</v>
      </c>
      <c r="C17" s="13">
        <v>0</v>
      </c>
      <c r="D17" s="14">
        <v>0</v>
      </c>
      <c r="E17" s="22" t="s">
        <v>158</v>
      </c>
      <c r="F17" s="22" t="s">
        <v>158</v>
      </c>
      <c r="G17" s="23" t="s">
        <v>158</v>
      </c>
      <c r="I17" s="85">
        <v>0</v>
      </c>
      <c r="J17" s="13">
        <v>0</v>
      </c>
      <c r="K17" s="14">
        <v>0</v>
      </c>
      <c r="L17" s="22" t="s">
        <v>158</v>
      </c>
      <c r="M17" s="22" t="s">
        <v>158</v>
      </c>
      <c r="N17" s="23" t="s">
        <v>158</v>
      </c>
      <c r="P17" s="85">
        <v>0</v>
      </c>
      <c r="Q17" s="13">
        <v>0</v>
      </c>
      <c r="R17" s="14">
        <v>0</v>
      </c>
      <c r="S17" s="22" t="s">
        <v>158</v>
      </c>
      <c r="T17" s="22" t="s">
        <v>158</v>
      </c>
      <c r="U17" s="23" t="s">
        <v>158</v>
      </c>
    </row>
    <row r="18" spans="1:21" x14ac:dyDescent="0.2">
      <c r="A18" s="91" t="s">
        <v>165</v>
      </c>
      <c r="B18" s="95">
        <v>887469</v>
      </c>
      <c r="C18" s="13">
        <v>1016708</v>
      </c>
      <c r="D18" s="14">
        <v>1170269</v>
      </c>
      <c r="E18" s="22">
        <v>2.961406009231367</v>
      </c>
      <c r="F18" s="22">
        <v>3.0018672429859992</v>
      </c>
      <c r="G18" s="23">
        <v>3.1832096813700321</v>
      </c>
      <c r="I18" s="85">
        <v>284562</v>
      </c>
      <c r="J18" s="13">
        <v>346170</v>
      </c>
      <c r="K18" s="14">
        <v>482051</v>
      </c>
      <c r="L18" s="22">
        <v>1.6864006633666639</v>
      </c>
      <c r="M18" s="22">
        <v>1.7811307878003682</v>
      </c>
      <c r="N18" s="23">
        <v>2.2551556550068583</v>
      </c>
      <c r="P18" s="85">
        <v>602907</v>
      </c>
      <c r="Q18" s="13">
        <v>670538</v>
      </c>
      <c r="R18" s="14">
        <v>688218</v>
      </c>
      <c r="S18" s="22">
        <v>4.5278591908466357</v>
      </c>
      <c r="T18" s="22">
        <v>4.6456160479098338</v>
      </c>
      <c r="U18" s="23">
        <v>4.4723470356951802</v>
      </c>
    </row>
    <row r="19" spans="1:21" x14ac:dyDescent="0.2">
      <c r="A19" s="91" t="s">
        <v>166</v>
      </c>
      <c r="B19" s="95">
        <v>0</v>
      </c>
      <c r="C19" s="13">
        <v>0</v>
      </c>
      <c r="D19" s="14">
        <v>0</v>
      </c>
      <c r="E19" s="22" t="s">
        <v>158</v>
      </c>
      <c r="F19" s="22" t="s">
        <v>158</v>
      </c>
      <c r="G19" s="23" t="s">
        <v>158</v>
      </c>
      <c r="I19" s="85">
        <v>0</v>
      </c>
      <c r="J19" s="13">
        <v>0</v>
      </c>
      <c r="K19" s="14">
        <v>0</v>
      </c>
      <c r="L19" s="22" t="s">
        <v>158</v>
      </c>
      <c r="M19" s="22" t="s">
        <v>158</v>
      </c>
      <c r="N19" s="23" t="s">
        <v>158</v>
      </c>
      <c r="P19" s="85">
        <v>0</v>
      </c>
      <c r="Q19" s="13">
        <v>0</v>
      </c>
      <c r="R19" s="14">
        <v>0</v>
      </c>
      <c r="S19" s="22" t="s">
        <v>158</v>
      </c>
      <c r="T19" s="22" t="s">
        <v>158</v>
      </c>
      <c r="U19" s="23" t="s">
        <v>158</v>
      </c>
    </row>
    <row r="20" spans="1:21" x14ac:dyDescent="0.2">
      <c r="A20" s="91" t="s">
        <v>167</v>
      </c>
      <c r="B20" s="95">
        <v>0</v>
      </c>
      <c r="C20" s="13">
        <v>0</v>
      </c>
      <c r="D20" s="14">
        <v>0</v>
      </c>
      <c r="E20" s="22" t="s">
        <v>158</v>
      </c>
      <c r="F20" s="22" t="s">
        <v>158</v>
      </c>
      <c r="G20" s="23" t="s">
        <v>158</v>
      </c>
      <c r="I20" s="85">
        <v>0</v>
      </c>
      <c r="J20" s="13">
        <v>0</v>
      </c>
      <c r="K20" s="14">
        <v>0</v>
      </c>
      <c r="L20" s="22" t="s">
        <v>158</v>
      </c>
      <c r="M20" s="22" t="s">
        <v>158</v>
      </c>
      <c r="N20" s="23" t="s">
        <v>158</v>
      </c>
      <c r="P20" s="85">
        <v>0</v>
      </c>
      <c r="Q20" s="13">
        <v>0</v>
      </c>
      <c r="R20" s="14">
        <v>0</v>
      </c>
      <c r="S20" s="22" t="s">
        <v>158</v>
      </c>
      <c r="T20" s="22" t="s">
        <v>158</v>
      </c>
      <c r="U20" s="23" t="s">
        <v>158</v>
      </c>
    </row>
    <row r="21" spans="1:21" x14ac:dyDescent="0.2">
      <c r="A21" s="91" t="s">
        <v>168</v>
      </c>
      <c r="B21" s="95">
        <v>19420</v>
      </c>
      <c r="C21" s="13">
        <v>32981</v>
      </c>
      <c r="D21" s="14">
        <v>33576</v>
      </c>
      <c r="E21" s="22">
        <v>6.4802832210784991E-2</v>
      </c>
      <c r="F21" s="22">
        <v>9.7377598623126047E-2</v>
      </c>
      <c r="G21" s="23">
        <v>9.1328957924784987E-2</v>
      </c>
      <c r="I21" s="85">
        <v>2700</v>
      </c>
      <c r="J21" s="13">
        <v>5204</v>
      </c>
      <c r="K21" s="14">
        <v>5656</v>
      </c>
      <c r="L21" s="22">
        <v>1.6001018375925082E-2</v>
      </c>
      <c r="M21" s="22">
        <v>2.6775874916119581E-2</v>
      </c>
      <c r="N21" s="23">
        <v>2.6460188620537645E-2</v>
      </c>
      <c r="P21" s="85">
        <v>16720</v>
      </c>
      <c r="Q21" s="13">
        <v>27777</v>
      </c>
      <c r="R21" s="14">
        <v>27920</v>
      </c>
      <c r="S21" s="22">
        <v>0.12556796598970613</v>
      </c>
      <c r="T21" s="22">
        <v>0.19244439086642584</v>
      </c>
      <c r="U21" s="23">
        <v>0.1814365931094645</v>
      </c>
    </row>
    <row r="22" spans="1:21" x14ac:dyDescent="0.2">
      <c r="A22" s="91" t="s">
        <v>169</v>
      </c>
      <c r="B22" s="95">
        <v>171987</v>
      </c>
      <c r="C22" s="13">
        <v>186363</v>
      </c>
      <c r="D22" s="14">
        <v>198711</v>
      </c>
      <c r="E22" s="22">
        <v>0.57390549451268169</v>
      </c>
      <c r="F22" s="22">
        <v>0.55024351633369639</v>
      </c>
      <c r="G22" s="23">
        <v>0.5405071645875611</v>
      </c>
      <c r="I22" s="85">
        <v>0</v>
      </c>
      <c r="J22" s="13">
        <v>0</v>
      </c>
      <c r="K22" s="14">
        <v>0</v>
      </c>
      <c r="L22" s="22" t="s">
        <v>158</v>
      </c>
      <c r="M22" s="22" t="s">
        <v>158</v>
      </c>
      <c r="N22" s="23" t="s">
        <v>158</v>
      </c>
      <c r="P22" s="85">
        <v>171987</v>
      </c>
      <c r="Q22" s="13">
        <v>186363</v>
      </c>
      <c r="R22" s="14">
        <v>198711</v>
      </c>
      <c r="S22" s="22">
        <v>1.2916302492028462</v>
      </c>
      <c r="T22" s="22">
        <v>1.2911586569838254</v>
      </c>
      <c r="U22" s="23">
        <v>1.291312566381619</v>
      </c>
    </row>
    <row r="23" spans="1:21" x14ac:dyDescent="0.2">
      <c r="A23" s="91" t="s">
        <v>170</v>
      </c>
      <c r="B23" s="95">
        <v>1389464</v>
      </c>
      <c r="C23" s="13">
        <v>0</v>
      </c>
      <c r="D23" s="14">
        <v>0</v>
      </c>
      <c r="E23" s="22">
        <v>4.6365191789354352</v>
      </c>
      <c r="F23" s="22" t="s">
        <v>158</v>
      </c>
      <c r="G23" s="23" t="s">
        <v>158</v>
      </c>
      <c r="I23" s="85">
        <v>740679</v>
      </c>
      <c r="J23" s="13">
        <v>0</v>
      </c>
      <c r="K23" s="14">
        <v>0</v>
      </c>
      <c r="L23" s="22">
        <v>4.389488255430301</v>
      </c>
      <c r="M23" s="22" t="s">
        <v>158</v>
      </c>
      <c r="N23" s="23" t="s">
        <v>158</v>
      </c>
      <c r="P23" s="85">
        <v>648785</v>
      </c>
      <c r="Q23" s="13">
        <v>0</v>
      </c>
      <c r="R23" s="14">
        <v>0</v>
      </c>
      <c r="S23" s="22">
        <v>4.8724050726454244</v>
      </c>
      <c r="T23" s="22" t="s">
        <v>158</v>
      </c>
      <c r="U23" s="23" t="s">
        <v>158</v>
      </c>
    </row>
    <row r="24" spans="1:21" x14ac:dyDescent="0.2">
      <c r="A24" s="91" t="s">
        <v>171</v>
      </c>
      <c r="B24" s="95">
        <v>0</v>
      </c>
      <c r="C24" s="13">
        <v>0</v>
      </c>
      <c r="D24" s="14">
        <v>0</v>
      </c>
      <c r="E24" s="22" t="s">
        <v>158</v>
      </c>
      <c r="F24" s="22" t="s">
        <v>158</v>
      </c>
      <c r="G24" s="23" t="s">
        <v>158</v>
      </c>
      <c r="I24" s="85">
        <v>0</v>
      </c>
      <c r="J24" s="13">
        <v>0</v>
      </c>
      <c r="K24" s="14">
        <v>0</v>
      </c>
      <c r="L24" s="22" t="s">
        <v>158</v>
      </c>
      <c r="M24" s="22" t="s">
        <v>158</v>
      </c>
      <c r="N24" s="23" t="s">
        <v>158</v>
      </c>
      <c r="P24" s="85">
        <v>0</v>
      </c>
      <c r="Q24" s="13">
        <v>0</v>
      </c>
      <c r="R24" s="14">
        <v>0</v>
      </c>
      <c r="S24" s="22" t="s">
        <v>158</v>
      </c>
      <c r="T24" s="22" t="s">
        <v>158</v>
      </c>
      <c r="U24" s="23" t="s">
        <v>158</v>
      </c>
    </row>
    <row r="25" spans="1:21" x14ac:dyDescent="0.2">
      <c r="A25" s="91" t="s">
        <v>172</v>
      </c>
      <c r="B25" s="95">
        <v>0</v>
      </c>
      <c r="C25" s="13">
        <v>0</v>
      </c>
      <c r="D25" s="14">
        <v>0</v>
      </c>
      <c r="E25" s="22" t="s">
        <v>158</v>
      </c>
      <c r="F25" s="22" t="s">
        <v>158</v>
      </c>
      <c r="G25" s="23" t="s">
        <v>158</v>
      </c>
      <c r="I25" s="85">
        <v>0</v>
      </c>
      <c r="J25" s="13">
        <v>0</v>
      </c>
      <c r="K25" s="14">
        <v>0</v>
      </c>
      <c r="L25" s="22" t="s">
        <v>158</v>
      </c>
      <c r="M25" s="22" t="s">
        <v>158</v>
      </c>
      <c r="N25" s="23" t="s">
        <v>158</v>
      </c>
      <c r="P25" s="85">
        <v>0</v>
      </c>
      <c r="Q25" s="13">
        <v>0</v>
      </c>
      <c r="R25" s="14">
        <v>0</v>
      </c>
      <c r="S25" s="22" t="s">
        <v>158</v>
      </c>
      <c r="T25" s="22" t="s">
        <v>158</v>
      </c>
      <c r="U25" s="23" t="s">
        <v>158</v>
      </c>
    </row>
    <row r="26" spans="1:21" x14ac:dyDescent="0.2">
      <c r="A26" s="91" t="s">
        <v>173</v>
      </c>
      <c r="B26" s="95">
        <v>23352</v>
      </c>
      <c r="C26" s="13">
        <v>23352</v>
      </c>
      <c r="D26" s="14">
        <v>0</v>
      </c>
      <c r="E26" s="22">
        <v>7.7923570431835801E-2</v>
      </c>
      <c r="F26" s="22">
        <v>6.8947626907832973E-2</v>
      </c>
      <c r="G26" s="23" t="s">
        <v>158</v>
      </c>
      <c r="I26" s="85">
        <v>23352</v>
      </c>
      <c r="J26" s="13">
        <v>23352</v>
      </c>
      <c r="K26" s="14">
        <v>0</v>
      </c>
      <c r="L26" s="22">
        <v>0.13839103004244538</v>
      </c>
      <c r="M26" s="22">
        <v>0.12015185069969725</v>
      </c>
      <c r="N26" s="23" t="s">
        <v>158</v>
      </c>
      <c r="P26" s="85">
        <v>0</v>
      </c>
      <c r="Q26" s="13">
        <v>0</v>
      </c>
      <c r="R26" s="14">
        <v>0</v>
      </c>
      <c r="S26" s="22" t="s">
        <v>158</v>
      </c>
      <c r="T26" s="22" t="s">
        <v>158</v>
      </c>
      <c r="U26" s="23" t="s">
        <v>158</v>
      </c>
    </row>
    <row r="27" spans="1:21" x14ac:dyDescent="0.2">
      <c r="A27" s="91" t="s">
        <v>174</v>
      </c>
      <c r="B27" s="95">
        <v>85351</v>
      </c>
      <c r="C27" s="13">
        <v>96826</v>
      </c>
      <c r="D27" s="14">
        <v>103136</v>
      </c>
      <c r="E27" s="22">
        <v>0.28480878125760606</v>
      </c>
      <c r="F27" s="22">
        <v>0.28588227659206217</v>
      </c>
      <c r="G27" s="23">
        <v>0.28053679427360689</v>
      </c>
      <c r="I27" s="85">
        <v>0</v>
      </c>
      <c r="J27" s="13">
        <v>0</v>
      </c>
      <c r="K27" s="14">
        <v>0</v>
      </c>
      <c r="L27" s="22" t="s">
        <v>158</v>
      </c>
      <c r="M27" s="22" t="s">
        <v>158</v>
      </c>
      <c r="N27" s="23" t="s">
        <v>158</v>
      </c>
      <c r="P27" s="85">
        <v>85351</v>
      </c>
      <c r="Q27" s="13">
        <v>96826</v>
      </c>
      <c r="R27" s="14">
        <v>103136</v>
      </c>
      <c r="S27" s="22">
        <v>0.64098992016671097</v>
      </c>
      <c r="T27" s="22">
        <v>0.67082912445665654</v>
      </c>
      <c r="U27" s="23">
        <v>0.67022365569261211</v>
      </c>
    </row>
    <row r="28" spans="1:21" x14ac:dyDescent="0.2">
      <c r="A28" s="91" t="s">
        <v>175</v>
      </c>
      <c r="B28" s="95">
        <v>1065485</v>
      </c>
      <c r="C28" s="13">
        <v>1321075</v>
      </c>
      <c r="D28" s="14">
        <v>1578409</v>
      </c>
      <c r="E28" s="22">
        <v>3.5554297465555225</v>
      </c>
      <c r="F28" s="22">
        <v>3.9005218489750537</v>
      </c>
      <c r="G28" s="23">
        <v>4.2933776849267913</v>
      </c>
      <c r="I28" s="85">
        <v>828699</v>
      </c>
      <c r="J28" s="13">
        <v>1005632</v>
      </c>
      <c r="K28" s="14">
        <v>1192422</v>
      </c>
      <c r="L28" s="22">
        <v>4.9111214544854587</v>
      </c>
      <c r="M28" s="22">
        <v>5.1742268723380409</v>
      </c>
      <c r="N28" s="23">
        <v>5.5784496172699329</v>
      </c>
      <c r="P28" s="85">
        <v>236786</v>
      </c>
      <c r="Q28" s="13">
        <v>315443</v>
      </c>
      <c r="R28" s="14">
        <v>385987</v>
      </c>
      <c r="S28" s="22">
        <v>1.7782737078252724</v>
      </c>
      <c r="T28" s="22">
        <v>2.1854496881620755</v>
      </c>
      <c r="U28" s="23">
        <v>2.5083154106211629</v>
      </c>
    </row>
    <row r="29" spans="1:21" x14ac:dyDescent="0.2">
      <c r="A29" s="91" t="s">
        <v>176</v>
      </c>
      <c r="B29" s="95">
        <v>209471</v>
      </c>
      <c r="C29" s="13">
        <v>224084</v>
      </c>
      <c r="D29" s="14">
        <v>232887</v>
      </c>
      <c r="E29" s="22">
        <v>0.69898630618050173</v>
      </c>
      <c r="F29" s="22">
        <v>0.6616161368625747</v>
      </c>
      <c r="G29" s="23">
        <v>0.63346816250385396</v>
      </c>
      <c r="I29" s="85">
        <v>65288</v>
      </c>
      <c r="J29" s="13">
        <v>70037</v>
      </c>
      <c r="K29" s="14">
        <v>69553</v>
      </c>
      <c r="L29" s="22">
        <v>0.38691647693607284</v>
      </c>
      <c r="M29" s="22">
        <v>0.36035779237130422</v>
      </c>
      <c r="N29" s="23">
        <v>0.32538640366411858</v>
      </c>
      <c r="P29" s="85">
        <v>144183</v>
      </c>
      <c r="Q29" s="13">
        <v>154047</v>
      </c>
      <c r="R29" s="14">
        <v>163334</v>
      </c>
      <c r="S29" s="22">
        <v>1.0828209354242704</v>
      </c>
      <c r="T29" s="22">
        <v>1.0672672023544767</v>
      </c>
      <c r="U29" s="23">
        <v>1.0614170665809912</v>
      </c>
    </row>
    <row r="30" spans="1:21" x14ac:dyDescent="0.2">
      <c r="A30" s="91" t="s">
        <v>177</v>
      </c>
      <c r="B30" s="95">
        <v>295390</v>
      </c>
      <c r="C30" s="13">
        <v>391777</v>
      </c>
      <c r="D30" s="14">
        <v>471498</v>
      </c>
      <c r="E30" s="22">
        <v>0.98569045348835116</v>
      </c>
      <c r="F30" s="22">
        <v>1.1567358010907023</v>
      </c>
      <c r="G30" s="23">
        <v>1.2825059865266939</v>
      </c>
      <c r="I30" s="85">
        <v>139548</v>
      </c>
      <c r="J30" s="13">
        <v>234485</v>
      </c>
      <c r="K30" s="14">
        <v>313327</v>
      </c>
      <c r="L30" s="22">
        <v>0.82700374530503451</v>
      </c>
      <c r="M30" s="22">
        <v>1.2064836721188124</v>
      </c>
      <c r="N30" s="23">
        <v>1.4658224045097592</v>
      </c>
      <c r="P30" s="85">
        <v>155842</v>
      </c>
      <c r="Q30" s="13">
        <v>157292</v>
      </c>
      <c r="R30" s="14">
        <v>158171</v>
      </c>
      <c r="S30" s="22">
        <v>1.1703805595554895</v>
      </c>
      <c r="T30" s="22">
        <v>1.0897491855910233</v>
      </c>
      <c r="U30" s="23">
        <v>1.0278655934354266</v>
      </c>
    </row>
    <row r="31" spans="1:21" x14ac:dyDescent="0.2">
      <c r="A31" s="91" t="s">
        <v>178</v>
      </c>
      <c r="B31" s="95">
        <v>77187</v>
      </c>
      <c r="C31" s="13">
        <v>0</v>
      </c>
      <c r="D31" s="14">
        <v>0</v>
      </c>
      <c r="E31" s="22">
        <v>0.25756623119741817</v>
      </c>
      <c r="F31" s="22" t="s">
        <v>158</v>
      </c>
      <c r="G31" s="23" t="s">
        <v>158</v>
      </c>
      <c r="I31" s="85">
        <v>41517</v>
      </c>
      <c r="J31" s="13">
        <v>0</v>
      </c>
      <c r="K31" s="14">
        <v>0</v>
      </c>
      <c r="L31" s="22">
        <v>0.24604232589380801</v>
      </c>
      <c r="M31" s="22" t="s">
        <v>158</v>
      </c>
      <c r="N31" s="23" t="s">
        <v>158</v>
      </c>
      <c r="P31" s="85">
        <v>35670</v>
      </c>
      <c r="Q31" s="13">
        <v>0</v>
      </c>
      <c r="R31" s="14">
        <v>0</v>
      </c>
      <c r="S31" s="22">
        <v>0.26788333414191495</v>
      </c>
      <c r="T31" s="22" t="s">
        <v>158</v>
      </c>
      <c r="U31" s="23" t="s">
        <v>158</v>
      </c>
    </row>
    <row r="32" spans="1:21" x14ac:dyDescent="0.2">
      <c r="A32" s="91" t="s">
        <v>179</v>
      </c>
      <c r="B32" s="95">
        <v>0</v>
      </c>
      <c r="C32" s="13">
        <v>0</v>
      </c>
      <c r="D32" s="14">
        <v>0</v>
      </c>
      <c r="E32" s="22" t="s">
        <v>158</v>
      </c>
      <c r="F32" s="22" t="s">
        <v>158</v>
      </c>
      <c r="G32" s="23" t="s">
        <v>158</v>
      </c>
      <c r="I32" s="85">
        <v>0</v>
      </c>
      <c r="J32" s="13">
        <v>0</v>
      </c>
      <c r="K32" s="14">
        <v>0</v>
      </c>
      <c r="L32" s="22" t="s">
        <v>158</v>
      </c>
      <c r="M32" s="22" t="s">
        <v>158</v>
      </c>
      <c r="N32" s="23" t="s">
        <v>158</v>
      </c>
      <c r="P32" s="85">
        <v>0</v>
      </c>
      <c r="Q32" s="13">
        <v>0</v>
      </c>
      <c r="R32" s="14">
        <v>0</v>
      </c>
      <c r="S32" s="22" t="s">
        <v>158</v>
      </c>
      <c r="T32" s="22" t="s">
        <v>158</v>
      </c>
      <c r="U32" s="23" t="s">
        <v>158</v>
      </c>
    </row>
    <row r="33" spans="1:21" x14ac:dyDescent="0.2">
      <c r="A33" s="91" t="s">
        <v>180</v>
      </c>
      <c r="B33" s="95">
        <v>0</v>
      </c>
      <c r="C33" s="13">
        <v>0</v>
      </c>
      <c r="D33" s="14">
        <v>0</v>
      </c>
      <c r="E33" s="22" t="s">
        <v>158</v>
      </c>
      <c r="F33" s="22" t="s">
        <v>158</v>
      </c>
      <c r="G33" s="23" t="s">
        <v>158</v>
      </c>
      <c r="I33" s="85">
        <v>0</v>
      </c>
      <c r="J33" s="13">
        <v>0</v>
      </c>
      <c r="K33" s="14">
        <v>0</v>
      </c>
      <c r="L33" s="22" t="s">
        <v>158</v>
      </c>
      <c r="M33" s="22" t="s">
        <v>158</v>
      </c>
      <c r="N33" s="23" t="s">
        <v>158</v>
      </c>
      <c r="P33" s="85">
        <v>0</v>
      </c>
      <c r="Q33" s="13">
        <v>0</v>
      </c>
      <c r="R33" s="14">
        <v>0</v>
      </c>
      <c r="S33" s="22" t="s">
        <v>158</v>
      </c>
      <c r="T33" s="22" t="s">
        <v>158</v>
      </c>
      <c r="U33" s="23" t="s">
        <v>158</v>
      </c>
    </row>
    <row r="34" spans="1:21" x14ac:dyDescent="0.2">
      <c r="A34" s="91" t="s">
        <v>181</v>
      </c>
      <c r="B34" s="95">
        <v>12</v>
      </c>
      <c r="C34" s="13">
        <v>6</v>
      </c>
      <c r="D34" s="14">
        <v>0</v>
      </c>
      <c r="E34" s="22">
        <v>4.004294472345108E-5</v>
      </c>
      <c r="F34" s="22">
        <v>1.7715217602218134E-5</v>
      </c>
      <c r="G34" s="23" t="s">
        <v>158</v>
      </c>
      <c r="I34" s="85">
        <v>0</v>
      </c>
      <c r="J34" s="13">
        <v>0</v>
      </c>
      <c r="K34" s="14">
        <v>0</v>
      </c>
      <c r="L34" s="22" t="s">
        <v>158</v>
      </c>
      <c r="M34" s="22" t="s">
        <v>158</v>
      </c>
      <c r="N34" s="23" t="s">
        <v>158</v>
      </c>
      <c r="P34" s="85">
        <v>12</v>
      </c>
      <c r="Q34" s="13">
        <v>6</v>
      </c>
      <c r="R34" s="14">
        <v>0</v>
      </c>
      <c r="S34" s="22">
        <v>9.0120549753377612E-5</v>
      </c>
      <c r="T34" s="22">
        <v>4.1569152363414157E-5</v>
      </c>
      <c r="U34" s="23" t="s">
        <v>158</v>
      </c>
    </row>
    <row r="35" spans="1:21" x14ac:dyDescent="0.2">
      <c r="A35" s="91" t="s">
        <v>182</v>
      </c>
      <c r="B35" s="95">
        <v>6817</v>
      </c>
      <c r="C35" s="13">
        <v>261667</v>
      </c>
      <c r="D35" s="14">
        <v>310501</v>
      </c>
      <c r="E35" s="22">
        <v>2.27477295149805E-2</v>
      </c>
      <c r="F35" s="22">
        <v>0.77258130738660213</v>
      </c>
      <c r="G35" s="23">
        <v>0.84458341567201767</v>
      </c>
      <c r="I35" s="85">
        <v>221598</v>
      </c>
      <c r="J35" s="13">
        <v>255220</v>
      </c>
      <c r="K35" s="14">
        <v>304168</v>
      </c>
      <c r="L35" s="22">
        <v>1.3132569148400912</v>
      </c>
      <c r="M35" s="22">
        <v>1.3131704066279861</v>
      </c>
      <c r="N35" s="23">
        <v>1.4229743020388428</v>
      </c>
      <c r="P35" s="85">
        <v>6817</v>
      </c>
      <c r="Q35" s="13">
        <v>6447</v>
      </c>
      <c r="R35" s="14">
        <v>6333</v>
      </c>
      <c r="S35" s="22">
        <v>5.1195982305731261E-2</v>
      </c>
      <c r="T35" s="22">
        <v>4.4666054214488514E-2</v>
      </c>
      <c r="U35" s="23">
        <v>4.115465416053863E-2</v>
      </c>
    </row>
    <row r="36" spans="1:21" x14ac:dyDescent="0.2">
      <c r="A36" s="91" t="s">
        <v>183</v>
      </c>
      <c r="B36" s="95">
        <v>0</v>
      </c>
      <c r="C36" s="13">
        <v>0</v>
      </c>
      <c r="D36" s="14">
        <v>0</v>
      </c>
      <c r="E36" s="22" t="s">
        <v>158</v>
      </c>
      <c r="F36" s="22" t="s">
        <v>158</v>
      </c>
      <c r="G36" s="23" t="s">
        <v>158</v>
      </c>
      <c r="I36" s="85">
        <v>0</v>
      </c>
      <c r="J36" s="13">
        <v>0</v>
      </c>
      <c r="K36" s="14">
        <v>0</v>
      </c>
      <c r="L36" s="22" t="s">
        <v>158</v>
      </c>
      <c r="M36" s="22" t="s">
        <v>158</v>
      </c>
      <c r="N36" s="23" t="s">
        <v>158</v>
      </c>
      <c r="P36" s="85">
        <v>0</v>
      </c>
      <c r="Q36" s="13">
        <v>0</v>
      </c>
      <c r="R36" s="14">
        <v>0</v>
      </c>
      <c r="S36" s="22" t="s">
        <v>158</v>
      </c>
      <c r="T36" s="22" t="s">
        <v>158</v>
      </c>
      <c r="U36" s="23" t="s">
        <v>158</v>
      </c>
    </row>
    <row r="37" spans="1:21" x14ac:dyDescent="0.2">
      <c r="A37" s="91" t="s">
        <v>184</v>
      </c>
      <c r="B37" s="95">
        <v>0</v>
      </c>
      <c r="C37" s="13">
        <v>0</v>
      </c>
      <c r="D37" s="14">
        <v>18988</v>
      </c>
      <c r="E37" s="22" t="s">
        <v>158</v>
      </c>
      <c r="F37" s="22" t="s">
        <v>158</v>
      </c>
      <c r="G37" s="23">
        <v>5.1648625597921653E-2</v>
      </c>
      <c r="I37" s="85">
        <v>0</v>
      </c>
      <c r="J37" s="13">
        <v>0</v>
      </c>
      <c r="K37" s="14">
        <v>18988</v>
      </c>
      <c r="L37" s="22" t="s">
        <v>158</v>
      </c>
      <c r="M37" s="22" t="s">
        <v>158</v>
      </c>
      <c r="N37" s="23">
        <v>8.8830633226090666E-2</v>
      </c>
      <c r="P37" s="85">
        <v>0</v>
      </c>
      <c r="Q37" s="13">
        <v>0</v>
      </c>
      <c r="R37" s="14">
        <v>0</v>
      </c>
      <c r="S37" s="22" t="s">
        <v>158</v>
      </c>
      <c r="T37" s="22" t="s">
        <v>158</v>
      </c>
      <c r="U37" s="23" t="s">
        <v>158</v>
      </c>
    </row>
    <row r="38" spans="1:21" ht="13.5" thickBot="1" x14ac:dyDescent="0.25">
      <c r="A38" s="94" t="s">
        <v>4</v>
      </c>
      <c r="B38" s="96">
        <v>29967826</v>
      </c>
      <c r="C38" s="16">
        <v>33869186</v>
      </c>
      <c r="D38" s="17">
        <v>36763805</v>
      </c>
      <c r="E38" s="18">
        <v>100</v>
      </c>
      <c r="F38" s="18">
        <v>100</v>
      </c>
      <c r="G38" s="41">
        <v>100</v>
      </c>
      <c r="I38" s="86">
        <v>16873926</v>
      </c>
      <c r="J38" s="16">
        <v>19435406</v>
      </c>
      <c r="K38" s="17">
        <v>21375509</v>
      </c>
      <c r="L38" s="18">
        <v>100</v>
      </c>
      <c r="M38" s="18">
        <v>100</v>
      </c>
      <c r="N38" s="41">
        <v>100</v>
      </c>
      <c r="P38" s="86">
        <v>13315498</v>
      </c>
      <c r="Q38" s="16">
        <v>14433780</v>
      </c>
      <c r="R38" s="17">
        <v>15388296</v>
      </c>
      <c r="S38" s="18">
        <v>100</v>
      </c>
      <c r="T38" s="18">
        <v>100</v>
      </c>
      <c r="U38" s="41">
        <v>100</v>
      </c>
    </row>
    <row r="39" spans="1:21" x14ac:dyDescent="0.2">
      <c r="I39" s="92"/>
    </row>
    <row r="40" spans="1:21" ht="16.5" thickBot="1" x14ac:dyDescent="0.3">
      <c r="A40" s="159" t="s">
        <v>110</v>
      </c>
      <c r="B40" s="159"/>
      <c r="C40" s="159"/>
      <c r="D40" s="159"/>
      <c r="E40" s="159"/>
      <c r="F40" s="159"/>
      <c r="G40" s="159"/>
      <c r="H40" s="159"/>
      <c r="I40" s="172" t="s">
        <v>91</v>
      </c>
      <c r="J40" s="172"/>
      <c r="K40" s="172"/>
      <c r="L40" s="172"/>
      <c r="M40" s="172"/>
      <c r="N40" s="172"/>
      <c r="P40" s="172" t="s">
        <v>92</v>
      </c>
      <c r="Q40" s="172"/>
      <c r="R40" s="172"/>
      <c r="S40" s="172"/>
      <c r="T40" s="172"/>
      <c r="U40" s="172"/>
    </row>
    <row r="41" spans="1:21" x14ac:dyDescent="0.2">
      <c r="A41" s="97"/>
      <c r="I41" s="160" t="s">
        <v>29</v>
      </c>
      <c r="J41" s="173"/>
      <c r="K41" s="161"/>
      <c r="L41" s="162" t="s">
        <v>2</v>
      </c>
      <c r="M41" s="173"/>
      <c r="N41" s="174"/>
      <c r="P41" s="160" t="s">
        <v>37</v>
      </c>
      <c r="Q41" s="173"/>
      <c r="R41" s="161"/>
      <c r="S41" s="162" t="s">
        <v>2</v>
      </c>
      <c r="T41" s="173"/>
      <c r="U41" s="174"/>
    </row>
    <row r="42" spans="1:21" x14ac:dyDescent="0.2">
      <c r="A42" s="98" t="s">
        <v>3</v>
      </c>
      <c r="I42" s="84" t="s">
        <v>155</v>
      </c>
      <c r="J42" s="10" t="s">
        <v>153</v>
      </c>
      <c r="K42" s="56" t="s">
        <v>154</v>
      </c>
      <c r="L42" s="10" t="s">
        <v>155</v>
      </c>
      <c r="M42" s="10" t="s">
        <v>153</v>
      </c>
      <c r="N42" s="11" t="s">
        <v>154</v>
      </c>
      <c r="P42" s="84" t="s">
        <v>155</v>
      </c>
      <c r="Q42" s="10" t="s">
        <v>153</v>
      </c>
      <c r="R42" s="56" t="s">
        <v>154</v>
      </c>
      <c r="S42" s="10" t="s">
        <v>155</v>
      </c>
      <c r="T42" s="10" t="s">
        <v>153</v>
      </c>
      <c r="U42" s="11" t="s">
        <v>154</v>
      </c>
    </row>
    <row r="43" spans="1:21" x14ac:dyDescent="0.2">
      <c r="A43" s="12" t="s">
        <v>81</v>
      </c>
      <c r="I43" s="85">
        <v>622380</v>
      </c>
      <c r="J43" s="13">
        <v>633646</v>
      </c>
      <c r="K43" s="14">
        <v>625112</v>
      </c>
      <c r="L43" s="22">
        <v>13.534987348599103</v>
      </c>
      <c r="M43" s="22">
        <v>13.628557153300889</v>
      </c>
      <c r="N43" s="23">
        <v>13.363861613680433</v>
      </c>
      <c r="P43" s="85">
        <v>6815240</v>
      </c>
      <c r="Q43" s="13">
        <v>5842859</v>
      </c>
      <c r="R43" s="14">
        <v>7177855</v>
      </c>
      <c r="S43" s="22">
        <v>40.550930591746656</v>
      </c>
      <c r="T43" s="22">
        <v>35.291225168402946</v>
      </c>
      <c r="U43" s="23">
        <v>39.286990751662124</v>
      </c>
    </row>
    <row r="44" spans="1:21" x14ac:dyDescent="0.2">
      <c r="A44" s="12" t="s">
        <v>156</v>
      </c>
      <c r="I44" s="85">
        <v>258415</v>
      </c>
      <c r="J44" s="13">
        <v>288335</v>
      </c>
      <c r="K44" s="14">
        <v>324197</v>
      </c>
      <c r="L44" s="22">
        <v>5.6197881610723952</v>
      </c>
      <c r="M44" s="22">
        <v>6.2015542223844413</v>
      </c>
      <c r="N44" s="23">
        <v>6.9307961510423013</v>
      </c>
      <c r="P44" s="85">
        <v>130514</v>
      </c>
      <c r="Q44" s="13">
        <v>168696</v>
      </c>
      <c r="R44" s="14">
        <v>214158</v>
      </c>
      <c r="S44" s="22">
        <v>0.77656313721178172</v>
      </c>
      <c r="T44" s="22">
        <v>1.0189341418317477</v>
      </c>
      <c r="U44" s="23">
        <v>1.1721640191107869</v>
      </c>
    </row>
    <row r="45" spans="1:21" x14ac:dyDescent="0.2">
      <c r="A45" s="12" t="s">
        <v>157</v>
      </c>
      <c r="I45" s="85">
        <v>0</v>
      </c>
      <c r="J45" s="13">
        <v>0</v>
      </c>
      <c r="K45" s="14">
        <v>0</v>
      </c>
      <c r="L45" s="22" t="s">
        <v>158</v>
      </c>
      <c r="M45" s="22" t="s">
        <v>158</v>
      </c>
      <c r="N45" s="23" t="s">
        <v>158</v>
      </c>
      <c r="P45" s="85">
        <v>0</v>
      </c>
      <c r="Q45" s="13">
        <v>0</v>
      </c>
      <c r="R45" s="14">
        <v>0</v>
      </c>
      <c r="S45" s="22" t="s">
        <v>158</v>
      </c>
      <c r="T45" s="22" t="s">
        <v>158</v>
      </c>
      <c r="U45" s="23" t="s">
        <v>158</v>
      </c>
    </row>
    <row r="46" spans="1:21" x14ac:dyDescent="0.2">
      <c r="A46" s="12" t="s">
        <v>82</v>
      </c>
      <c r="I46" s="85">
        <v>905290</v>
      </c>
      <c r="J46" s="13">
        <v>914079</v>
      </c>
      <c r="K46" s="14">
        <v>918574</v>
      </c>
      <c r="L46" s="22">
        <v>19.687471796672906</v>
      </c>
      <c r="M46" s="22">
        <v>19.660153925270773</v>
      </c>
      <c r="N46" s="23">
        <v>19.637594251789903</v>
      </c>
      <c r="P46" s="85">
        <v>5689924</v>
      </c>
      <c r="Q46" s="13">
        <v>6112342</v>
      </c>
      <c r="R46" s="14">
        <v>6173657</v>
      </c>
      <c r="S46" s="22">
        <v>33.855258684406344</v>
      </c>
      <c r="T46" s="22">
        <v>36.918918945038101</v>
      </c>
      <c r="U46" s="23">
        <v>33.790652703758177</v>
      </c>
    </row>
    <row r="47" spans="1:21" x14ac:dyDescent="0.2">
      <c r="A47" s="12" t="s">
        <v>84</v>
      </c>
      <c r="I47" s="85">
        <v>626629</v>
      </c>
      <c r="J47" s="13">
        <v>574418</v>
      </c>
      <c r="K47" s="14">
        <v>560654</v>
      </c>
      <c r="L47" s="22">
        <v>13.627390962539458</v>
      </c>
      <c r="M47" s="22">
        <v>12.354672076971669</v>
      </c>
      <c r="N47" s="23">
        <v>11.985856085239748</v>
      </c>
      <c r="P47" s="85">
        <v>1181680</v>
      </c>
      <c r="Q47" s="13">
        <v>1215887</v>
      </c>
      <c r="R47" s="14">
        <v>1279317</v>
      </c>
      <c r="S47" s="22">
        <v>7.0310397963468914</v>
      </c>
      <c r="T47" s="22">
        <v>7.344031731098414</v>
      </c>
      <c r="U47" s="23">
        <v>7.0021636195554429</v>
      </c>
    </row>
    <row r="48" spans="1:21" x14ac:dyDescent="0.2">
      <c r="A48" s="12" t="s">
        <v>152</v>
      </c>
      <c r="I48" s="85">
        <v>1564731</v>
      </c>
      <c r="J48" s="13">
        <v>1729396</v>
      </c>
      <c r="K48" s="14">
        <v>1676864</v>
      </c>
      <c r="L48" s="22">
        <v>34.028430041069484</v>
      </c>
      <c r="M48" s="22">
        <v>37.19611932639036</v>
      </c>
      <c r="N48" s="23">
        <v>35.848581439746198</v>
      </c>
      <c r="P48" s="85">
        <v>775417</v>
      </c>
      <c r="Q48" s="13">
        <v>1125225</v>
      </c>
      <c r="R48" s="14">
        <v>1195220</v>
      </c>
      <c r="S48" s="22">
        <v>4.6137598891103488</v>
      </c>
      <c r="T48" s="22">
        <v>6.7964277146027658</v>
      </c>
      <c r="U48" s="23">
        <v>6.5418703897197146</v>
      </c>
    </row>
    <row r="49" spans="1:21" x14ac:dyDescent="0.2">
      <c r="A49" s="12" t="s">
        <v>160</v>
      </c>
      <c r="I49" s="85">
        <v>0</v>
      </c>
      <c r="J49" s="13">
        <v>0</v>
      </c>
      <c r="K49" s="14">
        <v>0</v>
      </c>
      <c r="L49" s="22" t="s">
        <v>158</v>
      </c>
      <c r="M49" s="22" t="s">
        <v>158</v>
      </c>
      <c r="N49" s="23" t="s">
        <v>158</v>
      </c>
      <c r="P49" s="85">
        <v>0</v>
      </c>
      <c r="Q49" s="13">
        <v>0</v>
      </c>
      <c r="R49" s="14">
        <v>0</v>
      </c>
      <c r="S49" s="22" t="s">
        <v>158</v>
      </c>
      <c r="T49" s="22" t="s">
        <v>158</v>
      </c>
      <c r="U49" s="23" t="s">
        <v>158</v>
      </c>
    </row>
    <row r="50" spans="1:21" x14ac:dyDescent="0.2">
      <c r="A50" s="12" t="s">
        <v>161</v>
      </c>
      <c r="I50" s="85">
        <v>0</v>
      </c>
      <c r="J50" s="13">
        <v>0</v>
      </c>
      <c r="K50" s="14">
        <v>0</v>
      </c>
      <c r="L50" s="22" t="s">
        <v>158</v>
      </c>
      <c r="M50" s="22" t="s">
        <v>158</v>
      </c>
      <c r="N50" s="23" t="s">
        <v>158</v>
      </c>
      <c r="P50" s="85">
        <v>0</v>
      </c>
      <c r="Q50" s="13">
        <v>0</v>
      </c>
      <c r="R50" s="14">
        <v>0</v>
      </c>
      <c r="S50" s="22" t="s">
        <v>158</v>
      </c>
      <c r="T50" s="22" t="s">
        <v>158</v>
      </c>
      <c r="U50" s="23" t="s">
        <v>158</v>
      </c>
    </row>
    <row r="51" spans="1:21" x14ac:dyDescent="0.2">
      <c r="A51" s="12" t="s">
        <v>162</v>
      </c>
      <c r="I51" s="85">
        <v>78864</v>
      </c>
      <c r="J51" s="13">
        <v>78569</v>
      </c>
      <c r="K51" s="14">
        <v>79531</v>
      </c>
      <c r="L51" s="22">
        <v>1.7150667474210606</v>
      </c>
      <c r="M51" s="22">
        <v>1.6898743256924174</v>
      </c>
      <c r="N51" s="23">
        <v>1.7002413615442009</v>
      </c>
      <c r="P51" s="85">
        <v>2843</v>
      </c>
      <c r="Q51" s="13">
        <v>2749</v>
      </c>
      <c r="R51" s="14">
        <v>2540</v>
      </c>
      <c r="S51" s="22">
        <v>1.6915955369485997E-2</v>
      </c>
      <c r="T51" s="22">
        <v>1.6604127874374461E-2</v>
      </c>
      <c r="U51" s="23">
        <v>1.3902336632492825E-2</v>
      </c>
    </row>
    <row r="52" spans="1:21" x14ac:dyDescent="0.2">
      <c r="A52" s="12" t="s">
        <v>163</v>
      </c>
      <c r="I52" s="85">
        <v>0</v>
      </c>
      <c r="J52" s="13">
        <v>0</v>
      </c>
      <c r="K52" s="14">
        <v>0</v>
      </c>
      <c r="L52" s="22" t="s">
        <v>158</v>
      </c>
      <c r="M52" s="22" t="s">
        <v>158</v>
      </c>
      <c r="N52" s="23" t="s">
        <v>158</v>
      </c>
      <c r="P52" s="85">
        <v>0</v>
      </c>
      <c r="Q52" s="13">
        <v>0</v>
      </c>
      <c r="R52" s="14">
        <v>0</v>
      </c>
      <c r="S52" s="22" t="s">
        <v>158</v>
      </c>
      <c r="T52" s="22" t="s">
        <v>158</v>
      </c>
      <c r="U52" s="23" t="s">
        <v>158</v>
      </c>
    </row>
    <row r="53" spans="1:21" x14ac:dyDescent="0.2">
      <c r="A53" s="12" t="s">
        <v>164</v>
      </c>
      <c r="I53" s="85">
        <v>0</v>
      </c>
      <c r="J53" s="13">
        <v>0</v>
      </c>
      <c r="K53" s="14">
        <v>0</v>
      </c>
      <c r="L53" s="22" t="s">
        <v>158</v>
      </c>
      <c r="M53" s="22" t="s">
        <v>158</v>
      </c>
      <c r="N53" s="23" t="s">
        <v>158</v>
      </c>
      <c r="P53" s="85">
        <v>0</v>
      </c>
      <c r="Q53" s="13">
        <v>0</v>
      </c>
      <c r="R53" s="14">
        <v>0</v>
      </c>
      <c r="S53" s="22" t="s">
        <v>158</v>
      </c>
      <c r="T53" s="22" t="s">
        <v>158</v>
      </c>
      <c r="U53" s="23" t="s">
        <v>158</v>
      </c>
    </row>
    <row r="54" spans="1:21" x14ac:dyDescent="0.2">
      <c r="A54" s="12" t="s">
        <v>165</v>
      </c>
      <c r="I54" s="85">
        <v>79532</v>
      </c>
      <c r="J54" s="13">
        <v>79988</v>
      </c>
      <c r="K54" s="14">
        <v>85817</v>
      </c>
      <c r="L54" s="22">
        <v>1.7295938394691088</v>
      </c>
      <c r="M54" s="22">
        <v>1.7203943993621542</v>
      </c>
      <c r="N54" s="23">
        <v>1.8346256544446653</v>
      </c>
      <c r="P54" s="85">
        <v>1046632</v>
      </c>
      <c r="Q54" s="13">
        <v>1195754</v>
      </c>
      <c r="R54" s="14">
        <v>1273376</v>
      </c>
      <c r="S54" s="22">
        <v>6.2274991910924617</v>
      </c>
      <c r="T54" s="22">
        <v>7.2224271816277774</v>
      </c>
      <c r="U54" s="23">
        <v>6.9696463825736945</v>
      </c>
    </row>
    <row r="55" spans="1:21" x14ac:dyDescent="0.2">
      <c r="A55" s="12" t="s">
        <v>166</v>
      </c>
      <c r="I55" s="85">
        <v>0</v>
      </c>
      <c r="J55" s="13">
        <v>0</v>
      </c>
      <c r="K55" s="14">
        <v>0</v>
      </c>
      <c r="L55" s="22" t="s">
        <v>158</v>
      </c>
      <c r="M55" s="22" t="s">
        <v>158</v>
      </c>
      <c r="N55" s="23" t="s">
        <v>158</v>
      </c>
      <c r="P55" s="85">
        <v>0</v>
      </c>
      <c r="Q55" s="13">
        <v>0</v>
      </c>
      <c r="R55" s="14">
        <v>0</v>
      </c>
      <c r="S55" s="22" t="s">
        <v>158</v>
      </c>
      <c r="T55" s="22" t="s">
        <v>158</v>
      </c>
      <c r="U55" s="23" t="s">
        <v>158</v>
      </c>
    </row>
    <row r="56" spans="1:21" x14ac:dyDescent="0.2">
      <c r="A56" s="12" t="s">
        <v>167</v>
      </c>
      <c r="I56" s="85">
        <v>0</v>
      </c>
      <c r="J56" s="13">
        <v>0</v>
      </c>
      <c r="K56" s="14">
        <v>0</v>
      </c>
      <c r="L56" s="22" t="s">
        <v>158</v>
      </c>
      <c r="M56" s="22" t="s">
        <v>158</v>
      </c>
      <c r="N56" s="23" t="s">
        <v>158</v>
      </c>
      <c r="P56" s="85">
        <v>0</v>
      </c>
      <c r="Q56" s="13">
        <v>0</v>
      </c>
      <c r="R56" s="14">
        <v>0</v>
      </c>
      <c r="S56" s="22" t="s">
        <v>158</v>
      </c>
      <c r="T56" s="22" t="s">
        <v>158</v>
      </c>
      <c r="U56" s="23" t="s">
        <v>158</v>
      </c>
    </row>
    <row r="57" spans="1:21" x14ac:dyDescent="0.2">
      <c r="A57" s="12" t="s">
        <v>168</v>
      </c>
      <c r="I57" s="85">
        <v>314</v>
      </c>
      <c r="J57" s="13">
        <v>656</v>
      </c>
      <c r="K57" s="14">
        <v>643</v>
      </c>
      <c r="L57" s="22">
        <v>6.8286031483340056E-3</v>
      </c>
      <c r="M57" s="22">
        <v>1.4109350477341265E-2</v>
      </c>
      <c r="N57" s="23">
        <v>1.3746277495227284E-2</v>
      </c>
      <c r="P57" s="85">
        <v>4712</v>
      </c>
      <c r="Q57" s="13">
        <v>766</v>
      </c>
      <c r="R57" s="14">
        <v>733</v>
      </c>
      <c r="S57" s="22">
        <v>2.8036574639823432E-2</v>
      </c>
      <c r="T57" s="22">
        <v>4.6266867776539964E-3</v>
      </c>
      <c r="U57" s="23">
        <v>4.0119735242587565E-3</v>
      </c>
    </row>
    <row r="58" spans="1:21" x14ac:dyDescent="0.2">
      <c r="A58" s="12" t="s">
        <v>169</v>
      </c>
      <c r="I58" s="85">
        <v>0</v>
      </c>
      <c r="J58" s="13">
        <v>0</v>
      </c>
      <c r="K58" s="14">
        <v>0</v>
      </c>
      <c r="L58" s="22" t="s">
        <v>158</v>
      </c>
      <c r="M58" s="22" t="s">
        <v>158</v>
      </c>
      <c r="N58" s="23" t="s">
        <v>158</v>
      </c>
      <c r="P58" s="85">
        <v>150559</v>
      </c>
      <c r="Q58" s="13">
        <v>141341</v>
      </c>
      <c r="R58" s="14">
        <v>156642</v>
      </c>
      <c r="S58" s="22">
        <v>0.89583163013522416</v>
      </c>
      <c r="T58" s="22">
        <v>0.85370827133210647</v>
      </c>
      <c r="U58" s="23">
        <v>0.85735819479800834</v>
      </c>
    </row>
    <row r="59" spans="1:21" x14ac:dyDescent="0.2">
      <c r="A59" s="12" t="s">
        <v>170</v>
      </c>
      <c r="I59" s="85">
        <v>142559</v>
      </c>
      <c r="J59" s="13">
        <v>0</v>
      </c>
      <c r="K59" s="14">
        <v>0</v>
      </c>
      <c r="L59" s="22">
        <v>3.1002510707749922</v>
      </c>
      <c r="M59" s="22" t="s">
        <v>158</v>
      </c>
      <c r="N59" s="23" t="s">
        <v>158</v>
      </c>
      <c r="P59" s="85">
        <v>335895</v>
      </c>
      <c r="Q59" s="13">
        <v>0</v>
      </c>
      <c r="R59" s="14">
        <v>0</v>
      </c>
      <c r="S59" s="22">
        <v>1.9985876992027782</v>
      </c>
      <c r="T59" s="22" t="s">
        <v>158</v>
      </c>
      <c r="U59" s="23" t="s">
        <v>158</v>
      </c>
    </row>
    <row r="60" spans="1:21" x14ac:dyDescent="0.2">
      <c r="A60" s="12" t="s">
        <v>171</v>
      </c>
      <c r="I60" s="85">
        <v>0</v>
      </c>
      <c r="J60" s="13">
        <v>0</v>
      </c>
      <c r="K60" s="14">
        <v>0</v>
      </c>
      <c r="L60" s="22" t="s">
        <v>158</v>
      </c>
      <c r="M60" s="22" t="s">
        <v>158</v>
      </c>
      <c r="N60" s="23" t="s">
        <v>158</v>
      </c>
      <c r="P60" s="85">
        <v>0</v>
      </c>
      <c r="Q60" s="13">
        <v>0</v>
      </c>
      <c r="R60" s="14">
        <v>0</v>
      </c>
      <c r="S60" s="22" t="s">
        <v>158</v>
      </c>
      <c r="T60" s="22" t="s">
        <v>158</v>
      </c>
      <c r="U60" s="23" t="s">
        <v>158</v>
      </c>
    </row>
    <row r="61" spans="1:21" x14ac:dyDescent="0.2">
      <c r="A61" s="12" t="s">
        <v>172</v>
      </c>
      <c r="I61" s="85">
        <v>0</v>
      </c>
      <c r="J61" s="13">
        <v>0</v>
      </c>
      <c r="K61" s="14">
        <v>0</v>
      </c>
      <c r="L61" s="22" t="s">
        <v>158</v>
      </c>
      <c r="M61" s="22" t="s">
        <v>158</v>
      </c>
      <c r="N61" s="23" t="s">
        <v>158</v>
      </c>
      <c r="P61" s="85">
        <v>0</v>
      </c>
      <c r="Q61" s="13">
        <v>0</v>
      </c>
      <c r="R61" s="14">
        <v>0</v>
      </c>
      <c r="S61" s="22" t="s">
        <v>158</v>
      </c>
      <c r="T61" s="22" t="s">
        <v>158</v>
      </c>
      <c r="U61" s="23" t="s">
        <v>158</v>
      </c>
    </row>
    <row r="62" spans="1:21" x14ac:dyDescent="0.2">
      <c r="A62" s="12" t="s">
        <v>173</v>
      </c>
      <c r="I62" s="85">
        <v>5708</v>
      </c>
      <c r="J62" s="13">
        <v>5708</v>
      </c>
      <c r="K62" s="14">
        <v>0</v>
      </c>
      <c r="L62" s="22">
        <v>0.12413269672194428</v>
      </c>
      <c r="M62" s="22">
        <v>0.12276855567784137</v>
      </c>
      <c r="N62" s="23" t="s">
        <v>158</v>
      </c>
      <c r="P62" s="85">
        <v>0</v>
      </c>
      <c r="Q62" s="13">
        <v>0</v>
      </c>
      <c r="R62" s="14">
        <v>0</v>
      </c>
      <c r="S62" s="22" t="s">
        <v>158</v>
      </c>
      <c r="T62" s="22" t="s">
        <v>158</v>
      </c>
      <c r="U62" s="23" t="s">
        <v>158</v>
      </c>
    </row>
    <row r="63" spans="1:21" x14ac:dyDescent="0.2">
      <c r="A63" s="12" t="s">
        <v>174</v>
      </c>
      <c r="I63" s="85">
        <v>0</v>
      </c>
      <c r="J63" s="13">
        <v>0</v>
      </c>
      <c r="K63" s="14">
        <v>0</v>
      </c>
      <c r="L63" s="22" t="s">
        <v>158</v>
      </c>
      <c r="M63" s="22" t="s">
        <v>158</v>
      </c>
      <c r="N63" s="23" t="s">
        <v>158</v>
      </c>
      <c r="P63" s="85">
        <v>194377</v>
      </c>
      <c r="Q63" s="13">
        <v>213530</v>
      </c>
      <c r="R63" s="14">
        <v>221677</v>
      </c>
      <c r="S63" s="22">
        <v>1.156550354152156</v>
      </c>
      <c r="T63" s="22">
        <v>1.2897342397290574</v>
      </c>
      <c r="U63" s="23">
        <v>1.2133182195594929</v>
      </c>
    </row>
    <row r="64" spans="1:21" x14ac:dyDescent="0.2">
      <c r="A64" s="12" t="s">
        <v>175</v>
      </c>
      <c r="I64" s="85">
        <v>216688</v>
      </c>
      <c r="J64" s="13">
        <v>230825</v>
      </c>
      <c r="K64" s="14">
        <v>244563</v>
      </c>
      <c r="L64" s="22">
        <v>4.7123450923764301</v>
      </c>
      <c r="M64" s="22">
        <v>4.9646201584333802</v>
      </c>
      <c r="N64" s="23">
        <v>5.2283528196971547</v>
      </c>
      <c r="P64" s="85">
        <v>181877</v>
      </c>
      <c r="Q64" s="13">
        <v>235456</v>
      </c>
      <c r="R64" s="14">
        <v>288944</v>
      </c>
      <c r="S64" s="22">
        <v>1.0821748908673952</v>
      </c>
      <c r="T64" s="22">
        <v>1.4221686186936024</v>
      </c>
      <c r="U64" s="23">
        <v>1.5814947858027586</v>
      </c>
    </row>
    <row r="65" spans="1:21" x14ac:dyDescent="0.2">
      <c r="A65" s="12" t="s">
        <v>176</v>
      </c>
      <c r="I65" s="85">
        <v>26853</v>
      </c>
      <c r="J65" s="13">
        <v>25422</v>
      </c>
      <c r="K65" s="14">
        <v>22989</v>
      </c>
      <c r="L65" s="22">
        <v>0.58397605204526448</v>
      </c>
      <c r="M65" s="22">
        <v>0.54678034730940495</v>
      </c>
      <c r="N65" s="23">
        <v>0.4914668325626439</v>
      </c>
      <c r="P65" s="85">
        <v>157295</v>
      </c>
      <c r="Q65" s="13">
        <v>168890</v>
      </c>
      <c r="R65" s="14">
        <v>175406</v>
      </c>
      <c r="S65" s="22">
        <v>0.93591107979011601</v>
      </c>
      <c r="T65" s="22">
        <v>1.0201059136788297</v>
      </c>
      <c r="U65" s="23">
        <v>0.96006033833032933</v>
      </c>
    </row>
    <row r="66" spans="1:21" x14ac:dyDescent="0.2">
      <c r="A66" s="12" t="s">
        <v>177</v>
      </c>
      <c r="I66" s="85">
        <v>33866</v>
      </c>
      <c r="J66" s="13">
        <v>51675</v>
      </c>
      <c r="K66" s="14">
        <v>90970</v>
      </c>
      <c r="L66" s="22">
        <v>0.73648877140598545</v>
      </c>
      <c r="M66" s="22">
        <v>1.1114339724338564</v>
      </c>
      <c r="N66" s="23">
        <v>1.9447882795347216</v>
      </c>
      <c r="P66" s="85">
        <v>131361</v>
      </c>
      <c r="Q66" s="13">
        <v>125568</v>
      </c>
      <c r="R66" s="14">
        <v>104343</v>
      </c>
      <c r="S66" s="22">
        <v>0.78160281860395708</v>
      </c>
      <c r="T66" s="22">
        <v>0.75843838811547926</v>
      </c>
      <c r="U66" s="23">
        <v>0.57110689419062954</v>
      </c>
    </row>
    <row r="67" spans="1:21" x14ac:dyDescent="0.2">
      <c r="A67" s="12" t="s">
        <v>178</v>
      </c>
      <c r="I67" s="85">
        <v>0</v>
      </c>
      <c r="J67" s="13">
        <v>0</v>
      </c>
      <c r="K67" s="14">
        <v>0</v>
      </c>
      <c r="L67" s="22" t="s">
        <v>158</v>
      </c>
      <c r="M67" s="22" t="s">
        <v>158</v>
      </c>
      <c r="N67" s="23" t="s">
        <v>158</v>
      </c>
      <c r="P67" s="85">
        <v>0</v>
      </c>
      <c r="Q67" s="13">
        <v>0</v>
      </c>
      <c r="R67" s="14">
        <v>0</v>
      </c>
      <c r="S67" s="22" t="s">
        <v>158</v>
      </c>
      <c r="T67" s="22" t="s">
        <v>158</v>
      </c>
      <c r="U67" s="23" t="s">
        <v>158</v>
      </c>
    </row>
    <row r="68" spans="1:21" x14ac:dyDescent="0.2">
      <c r="A68" s="12" t="s">
        <v>179</v>
      </c>
      <c r="I68" s="85">
        <v>0</v>
      </c>
      <c r="J68" s="13">
        <v>0</v>
      </c>
      <c r="K68" s="14">
        <v>0</v>
      </c>
      <c r="L68" s="22" t="s">
        <v>158</v>
      </c>
      <c r="M68" s="22" t="s">
        <v>158</v>
      </c>
      <c r="N68" s="23" t="s">
        <v>158</v>
      </c>
      <c r="P68" s="85">
        <v>0</v>
      </c>
      <c r="Q68" s="13">
        <v>0</v>
      </c>
      <c r="R68" s="14">
        <v>0</v>
      </c>
      <c r="S68" s="22" t="s">
        <v>158</v>
      </c>
      <c r="T68" s="22" t="s">
        <v>158</v>
      </c>
      <c r="U68" s="23" t="s">
        <v>158</v>
      </c>
    </row>
    <row r="69" spans="1:21" x14ac:dyDescent="0.2">
      <c r="A69" s="12" t="s">
        <v>180</v>
      </c>
      <c r="I69" s="85">
        <v>0</v>
      </c>
      <c r="J69" s="13">
        <v>0</v>
      </c>
      <c r="K69" s="14">
        <v>0</v>
      </c>
      <c r="L69" s="22" t="s">
        <v>158</v>
      </c>
      <c r="M69" s="22" t="s">
        <v>158</v>
      </c>
      <c r="N69" s="23" t="s">
        <v>158</v>
      </c>
      <c r="P69" s="85">
        <v>0</v>
      </c>
      <c r="Q69" s="13">
        <v>0</v>
      </c>
      <c r="R69" s="14">
        <v>0</v>
      </c>
      <c r="S69" s="22" t="s">
        <v>158</v>
      </c>
      <c r="T69" s="22" t="s">
        <v>158</v>
      </c>
      <c r="U69" s="23" t="s">
        <v>158</v>
      </c>
    </row>
    <row r="70" spans="1:21" x14ac:dyDescent="0.2">
      <c r="A70" s="12" t="s">
        <v>181</v>
      </c>
      <c r="I70" s="85">
        <v>0</v>
      </c>
      <c r="J70" s="13">
        <v>0</v>
      </c>
      <c r="K70" s="14">
        <v>0</v>
      </c>
      <c r="L70" s="22" t="s">
        <v>158</v>
      </c>
      <c r="M70" s="22" t="s">
        <v>158</v>
      </c>
      <c r="N70" s="23" t="s">
        <v>158</v>
      </c>
      <c r="P70" s="85">
        <v>53</v>
      </c>
      <c r="Q70" s="13">
        <v>62</v>
      </c>
      <c r="R70" s="14">
        <v>0</v>
      </c>
      <c r="S70" s="22">
        <v>3.153519643273858E-4</v>
      </c>
      <c r="T70" s="22">
        <v>3.7448378618087181E-4</v>
      </c>
      <c r="U70" s="23" t="s">
        <v>158</v>
      </c>
    </row>
    <row r="71" spans="1:21" x14ac:dyDescent="0.2">
      <c r="A71" s="12" t="s">
        <v>182</v>
      </c>
      <c r="I71" s="85">
        <v>36476</v>
      </c>
      <c r="J71" s="13">
        <v>36682</v>
      </c>
      <c r="K71" s="14">
        <v>40085</v>
      </c>
      <c r="L71" s="22">
        <v>0.79324881668353886</v>
      </c>
      <c r="M71" s="22">
        <v>0.78896218629547599</v>
      </c>
      <c r="N71" s="23">
        <v>0.85695106282455002</v>
      </c>
      <c r="P71" s="85">
        <v>8239</v>
      </c>
      <c r="Q71" s="13">
        <v>6999</v>
      </c>
      <c r="R71" s="14">
        <v>6442</v>
      </c>
      <c r="S71" s="22">
        <v>4.9022355360251541E-2</v>
      </c>
      <c r="T71" s="22">
        <v>4.227438741096648E-2</v>
      </c>
      <c r="U71" s="23">
        <v>3.5259390782094009E-2</v>
      </c>
    </row>
    <row r="72" spans="1:21" x14ac:dyDescent="0.2">
      <c r="A72" s="12" t="s">
        <v>183</v>
      </c>
      <c r="I72" s="85">
        <v>0</v>
      </c>
      <c r="J72" s="13">
        <v>0</v>
      </c>
      <c r="K72" s="14">
        <v>0</v>
      </c>
      <c r="L72" s="22" t="s">
        <v>158</v>
      </c>
      <c r="M72" s="22" t="s">
        <v>158</v>
      </c>
      <c r="N72" s="23" t="s">
        <v>158</v>
      </c>
      <c r="P72" s="85">
        <v>0</v>
      </c>
      <c r="Q72" s="13">
        <v>0</v>
      </c>
      <c r="R72" s="14">
        <v>0</v>
      </c>
      <c r="S72" s="22" t="s">
        <v>158</v>
      </c>
      <c r="T72" s="22" t="s">
        <v>158</v>
      </c>
      <c r="U72" s="23" t="s">
        <v>158</v>
      </c>
    </row>
    <row r="73" spans="1:21" x14ac:dyDescent="0.2">
      <c r="A73" s="12" t="s">
        <v>184</v>
      </c>
      <c r="I73" s="85">
        <v>0</v>
      </c>
      <c r="J73" s="13">
        <v>0</v>
      </c>
      <c r="K73" s="14">
        <v>7631</v>
      </c>
      <c r="L73" s="22" t="s">
        <v>158</v>
      </c>
      <c r="M73" s="22" t="s">
        <v>158</v>
      </c>
      <c r="N73" s="23">
        <v>0.16313817039825723</v>
      </c>
      <c r="P73" s="85">
        <v>0</v>
      </c>
      <c r="Q73" s="13">
        <v>0</v>
      </c>
      <c r="R73" s="14">
        <v>0</v>
      </c>
      <c r="S73" s="22" t="s">
        <v>158</v>
      </c>
      <c r="T73" s="22" t="s">
        <v>158</v>
      </c>
      <c r="U73" s="23" t="s">
        <v>158</v>
      </c>
    </row>
    <row r="74" spans="1:21" ht="13.5" thickBot="1" x14ac:dyDescent="0.25">
      <c r="A74" s="15" t="s">
        <v>4</v>
      </c>
      <c r="I74" s="86">
        <v>4598305</v>
      </c>
      <c r="J74" s="16">
        <v>4649399</v>
      </c>
      <c r="K74" s="17">
        <v>4677630</v>
      </c>
      <c r="L74" s="18">
        <v>100</v>
      </c>
      <c r="M74" s="18">
        <v>100</v>
      </c>
      <c r="N74" s="41">
        <v>100</v>
      </c>
      <c r="P74" s="86">
        <v>16806618</v>
      </c>
      <c r="Q74" s="16">
        <v>16556124</v>
      </c>
      <c r="R74" s="17">
        <v>18270310</v>
      </c>
      <c r="S74" s="18">
        <v>100</v>
      </c>
      <c r="T74" s="18">
        <v>100</v>
      </c>
      <c r="U74" s="41">
        <v>100</v>
      </c>
    </row>
    <row r="76" spans="1:21" x14ac:dyDescent="0.2">
      <c r="A76" s="171" t="str">
        <f>+Innhold!B53</f>
        <v>Finans Norge / Skadeforsikringsstatistikk</v>
      </c>
      <c r="B76" s="171"/>
      <c r="C76" s="171"/>
      <c r="D76" s="93"/>
      <c r="E76" s="93"/>
      <c r="F76" s="93"/>
      <c r="G76" s="9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83"/>
      <c r="U76" s="158">
        <f>Innhold!H27</f>
        <v>10</v>
      </c>
    </row>
    <row r="77" spans="1:21" x14ac:dyDescent="0.2">
      <c r="A77" s="170" t="str">
        <f>+Innhold!B54</f>
        <v>Premiestatistikk skadeforsikring 2. kvartal 2026</v>
      </c>
      <c r="B77" s="170"/>
      <c r="C77" s="170"/>
      <c r="T77" s="20"/>
      <c r="U77" s="157"/>
    </row>
    <row r="82" ht="12.75" customHeight="1" x14ac:dyDescent="0.2"/>
    <row r="83" ht="12.75" customHeight="1" x14ac:dyDescent="0.2"/>
  </sheetData>
  <mergeCells count="21">
    <mergeCell ref="A76:C76"/>
    <mergeCell ref="A77:C77"/>
    <mergeCell ref="A4:C4"/>
    <mergeCell ref="A2:B2"/>
    <mergeCell ref="A40:H40"/>
    <mergeCell ref="B5:D5"/>
    <mergeCell ref="E5:G5"/>
    <mergeCell ref="U76:U77"/>
    <mergeCell ref="P4:U4"/>
    <mergeCell ref="I4:N4"/>
    <mergeCell ref="D4:E4"/>
    <mergeCell ref="I40:N40"/>
    <mergeCell ref="P40:U40"/>
    <mergeCell ref="I5:K5"/>
    <mergeCell ref="L5:N5"/>
    <mergeCell ref="P5:R5"/>
    <mergeCell ref="S5:U5"/>
    <mergeCell ref="I41:K41"/>
    <mergeCell ref="L41:N41"/>
    <mergeCell ref="P41:R41"/>
    <mergeCell ref="S41:U41"/>
  </mergeCells>
  <phoneticPr fontId="0" type="noConversion"/>
  <hyperlinks>
    <hyperlink ref="A2" location="Innhold!A28" tooltip="Move to Tab2" display="Tilbake til innholdsfortegnelsen" xr:uid="{00000000-0004-0000-0900-000000000000}"/>
  </hyperlinks>
  <pageMargins left="0.78740157480314965" right="0.78740157480314965" top="0.39370078740157483" bottom="0.19685039370078741" header="3.937007874015748E-2" footer="3.937007874015748E-2"/>
  <pageSetup paperSize="9" scale="43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83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" bestFit="1" customWidth="1"/>
    <col min="2" max="2" width="15.140625" style="1" bestFit="1" customWidth="1"/>
    <col min="3" max="3" width="14.7109375" style="1" bestFit="1" customWidth="1"/>
    <col min="4" max="4" width="15.140625" style="1" bestFit="1" customWidth="1"/>
    <col min="5" max="5" width="14.42578125" style="1" bestFit="1" customWidth="1"/>
    <col min="6" max="6" width="14.28515625" style="1" bestFit="1" customWidth="1"/>
    <col min="7" max="7" width="14.42578125" style="1" bestFit="1" customWidth="1"/>
    <col min="8" max="8" width="6.7109375" style="1" customWidth="1"/>
    <col min="9" max="9" width="14.42578125" style="1" bestFit="1" customWidth="1"/>
    <col min="10" max="10" width="14.28515625" style="1" bestFit="1" customWidth="1"/>
    <col min="11" max="12" width="14.42578125" style="1" bestFit="1" customWidth="1"/>
    <col min="13" max="13" width="14.28515625" style="1" bestFit="1" customWidth="1"/>
    <col min="14" max="14" width="14.42578125" style="1" bestFit="1" customWidth="1"/>
    <col min="15" max="15" width="6.7109375" style="1" customWidth="1"/>
    <col min="16" max="16" width="14.42578125" style="1" bestFit="1" customWidth="1"/>
    <col min="17" max="17" width="15.140625" style="1" bestFit="1" customWidth="1"/>
    <col min="18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11.42578125" style="1"/>
  </cols>
  <sheetData>
    <row r="1" spans="1:21" ht="5.25" customHeight="1" x14ac:dyDescent="0.2"/>
    <row r="2" spans="1:21" x14ac:dyDescent="0.2">
      <c r="A2" s="169" t="s">
        <v>0</v>
      </c>
      <c r="B2" s="169"/>
      <c r="C2" s="3"/>
      <c r="D2" s="3"/>
      <c r="E2" s="3"/>
      <c r="F2" s="3"/>
      <c r="I2" s="3"/>
      <c r="J2" s="3"/>
      <c r="K2" s="3"/>
      <c r="L2" s="3"/>
      <c r="M2" s="3"/>
      <c r="P2" s="3"/>
      <c r="Q2" s="3"/>
      <c r="R2" s="3"/>
      <c r="S2" s="3"/>
      <c r="T2" s="3"/>
    </row>
    <row r="3" spans="1:21" ht="6" customHeight="1" x14ac:dyDescent="0.2">
      <c r="A3" s="4"/>
      <c r="B3" s="3"/>
      <c r="C3" s="3"/>
      <c r="D3" s="3"/>
      <c r="E3" s="3"/>
      <c r="F3" s="3"/>
      <c r="I3" s="3"/>
      <c r="J3" s="3"/>
      <c r="K3" s="3"/>
      <c r="L3" s="3"/>
      <c r="M3" s="3"/>
      <c r="P3" s="3"/>
      <c r="Q3" s="3"/>
      <c r="R3" s="3"/>
      <c r="S3" s="3"/>
      <c r="T3" s="3"/>
    </row>
    <row r="4" spans="1:21" ht="16.5" thickBot="1" x14ac:dyDescent="0.3">
      <c r="A4" s="175" t="s">
        <v>111</v>
      </c>
      <c r="B4" s="175"/>
      <c r="C4" s="175"/>
      <c r="D4" s="172" t="s">
        <v>104</v>
      </c>
      <c r="E4" s="172"/>
      <c r="F4" s="6"/>
      <c r="I4" s="172" t="s">
        <v>107</v>
      </c>
      <c r="J4" s="172"/>
      <c r="K4" s="172"/>
      <c r="L4" s="172"/>
      <c r="M4" s="172"/>
      <c r="N4" s="172"/>
      <c r="P4" s="172" t="s">
        <v>108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12" t="s">
        <v>81</v>
      </c>
      <c r="B7" s="13">
        <v>2767532</v>
      </c>
      <c r="C7" s="13">
        <v>3106147</v>
      </c>
      <c r="D7" s="14">
        <v>3498652</v>
      </c>
      <c r="E7" s="71">
        <v>19.285765255891793</v>
      </c>
      <c r="F7" s="71">
        <v>19.328750367063975</v>
      </c>
      <c r="G7" s="72">
        <v>20.124313791288785</v>
      </c>
      <c r="I7" s="85">
        <v>1197981</v>
      </c>
      <c r="J7" s="13">
        <v>1387501</v>
      </c>
      <c r="K7" s="14">
        <v>1654919</v>
      </c>
      <c r="L7" s="71">
        <v>21.974266954892425</v>
      </c>
      <c r="M7" s="71">
        <v>22.489227465202504</v>
      </c>
      <c r="N7" s="72">
        <v>23.776837353443824</v>
      </c>
      <c r="P7" s="85">
        <v>1569551</v>
      </c>
      <c r="Q7" s="13">
        <v>1718646</v>
      </c>
      <c r="R7" s="14">
        <v>1843733</v>
      </c>
      <c r="S7" s="71">
        <v>17.638609172025973</v>
      </c>
      <c r="T7" s="71">
        <v>17.359250507703578</v>
      </c>
      <c r="U7" s="72">
        <v>17.685715392944488</v>
      </c>
    </row>
    <row r="8" spans="1:21" x14ac:dyDescent="0.2">
      <c r="A8" s="12" t="s">
        <v>156</v>
      </c>
      <c r="B8" s="13">
        <v>1435043</v>
      </c>
      <c r="C8" s="13">
        <v>1006579</v>
      </c>
      <c r="D8" s="14">
        <v>1135149</v>
      </c>
      <c r="E8" s="71">
        <v>10.000210451084477</v>
      </c>
      <c r="F8" s="71">
        <v>6.2636810864807391</v>
      </c>
      <c r="G8" s="72">
        <v>6.5293989444699481</v>
      </c>
      <c r="I8" s="85">
        <v>664540</v>
      </c>
      <c r="J8" s="13">
        <v>616662</v>
      </c>
      <c r="K8" s="14">
        <v>692804</v>
      </c>
      <c r="L8" s="71">
        <v>12.189491621489999</v>
      </c>
      <c r="M8" s="71">
        <v>9.9951293636161029</v>
      </c>
      <c r="N8" s="72">
        <v>9.9537729797139889</v>
      </c>
      <c r="P8" s="85">
        <v>770503</v>
      </c>
      <c r="Q8" s="13">
        <v>389917</v>
      </c>
      <c r="R8" s="14">
        <v>442345</v>
      </c>
      <c r="S8" s="71">
        <v>8.6589102761704009</v>
      </c>
      <c r="T8" s="71">
        <v>3.9383717648731946</v>
      </c>
      <c r="U8" s="72">
        <v>4.2431240182239129</v>
      </c>
    </row>
    <row r="9" spans="1:21" x14ac:dyDescent="0.2">
      <c r="A9" s="12" t="s">
        <v>157</v>
      </c>
      <c r="B9" s="13">
        <v>0</v>
      </c>
      <c r="C9" s="13">
        <v>634655</v>
      </c>
      <c r="D9" s="14">
        <v>627291</v>
      </c>
      <c r="E9" s="71" t="s">
        <v>158</v>
      </c>
      <c r="F9" s="71">
        <v>3.94929411396466</v>
      </c>
      <c r="G9" s="72">
        <v>3.6081899321371012</v>
      </c>
      <c r="I9" s="85">
        <v>0</v>
      </c>
      <c r="J9" s="13">
        <v>128040</v>
      </c>
      <c r="K9" s="14">
        <v>130009</v>
      </c>
      <c r="L9" s="71" t="s">
        <v>158</v>
      </c>
      <c r="M9" s="71">
        <v>2.0753287274348118</v>
      </c>
      <c r="N9" s="72">
        <v>1.8678877017448454</v>
      </c>
      <c r="P9" s="85">
        <v>0</v>
      </c>
      <c r="Q9" s="13">
        <v>506615</v>
      </c>
      <c r="R9" s="14">
        <v>497282</v>
      </c>
      <c r="S9" s="71" t="s">
        <v>158</v>
      </c>
      <c r="T9" s="71">
        <v>5.1170844350495965</v>
      </c>
      <c r="U9" s="72">
        <v>4.7700984481127264</v>
      </c>
    </row>
    <row r="10" spans="1:21" x14ac:dyDescent="0.2">
      <c r="A10" s="12" t="s">
        <v>82</v>
      </c>
      <c r="B10" s="13">
        <v>3373846</v>
      </c>
      <c r="C10" s="13">
        <v>3708483</v>
      </c>
      <c r="D10" s="14">
        <v>3919321</v>
      </c>
      <c r="E10" s="71">
        <v>23.51091223715914</v>
      </c>
      <c r="F10" s="71">
        <v>23.076931693026925</v>
      </c>
      <c r="G10" s="72">
        <v>22.544009993788393</v>
      </c>
      <c r="I10" s="85">
        <v>1088388</v>
      </c>
      <c r="J10" s="13">
        <v>1238778</v>
      </c>
      <c r="K10" s="14">
        <v>1351308</v>
      </c>
      <c r="L10" s="71">
        <v>19.964029865666866</v>
      </c>
      <c r="M10" s="71">
        <v>20.078659561966894</v>
      </c>
      <c r="N10" s="72">
        <v>19.414745090489301</v>
      </c>
      <c r="P10" s="85">
        <v>2285458</v>
      </c>
      <c r="Q10" s="13">
        <v>2469705</v>
      </c>
      <c r="R10" s="14">
        <v>2568013</v>
      </c>
      <c r="S10" s="71">
        <v>25.68396977293515</v>
      </c>
      <c r="T10" s="71">
        <v>24.945351035133513</v>
      </c>
      <c r="U10" s="72">
        <v>24.63325603185578</v>
      </c>
    </row>
    <row r="11" spans="1:21" x14ac:dyDescent="0.2">
      <c r="A11" s="12" t="s">
        <v>84</v>
      </c>
      <c r="B11" s="13">
        <v>1448851</v>
      </c>
      <c r="C11" s="13">
        <v>1522689</v>
      </c>
      <c r="D11" s="14">
        <v>1617466</v>
      </c>
      <c r="E11" s="71">
        <v>10.096432589312096</v>
      </c>
      <c r="F11" s="71">
        <v>9.4753002892890379</v>
      </c>
      <c r="G11" s="72">
        <v>9.3036956321293758</v>
      </c>
      <c r="I11" s="85">
        <v>480094</v>
      </c>
      <c r="J11" s="13">
        <v>528176</v>
      </c>
      <c r="K11" s="14">
        <v>608255</v>
      </c>
      <c r="L11" s="71">
        <v>8.8062446060848405</v>
      </c>
      <c r="M11" s="71">
        <v>8.5609092935145981</v>
      </c>
      <c r="N11" s="72">
        <v>8.7390260214662909</v>
      </c>
      <c r="P11" s="85">
        <v>968757</v>
      </c>
      <c r="Q11" s="13">
        <v>994513</v>
      </c>
      <c r="R11" s="14">
        <v>1009211</v>
      </c>
      <c r="S11" s="71">
        <v>10.886888100905525</v>
      </c>
      <c r="T11" s="71">
        <v>10.045117086455157</v>
      </c>
      <c r="U11" s="72">
        <v>9.6806959128186669</v>
      </c>
    </row>
    <row r="12" spans="1:21" x14ac:dyDescent="0.2">
      <c r="A12" s="12" t="s">
        <v>152</v>
      </c>
      <c r="B12" s="13">
        <v>1417292</v>
      </c>
      <c r="C12" s="13">
        <v>1965638</v>
      </c>
      <c r="D12" s="14">
        <v>2034284</v>
      </c>
      <c r="E12" s="71">
        <v>9.8765112060324469</v>
      </c>
      <c r="F12" s="71">
        <v>12.231657488848692</v>
      </c>
      <c r="G12" s="72">
        <v>11.701240808345077</v>
      </c>
      <c r="I12" s="85">
        <v>1035837</v>
      </c>
      <c r="J12" s="13">
        <v>1390497</v>
      </c>
      <c r="K12" s="14">
        <v>1476289</v>
      </c>
      <c r="L12" s="71">
        <v>19.0000999679919</v>
      </c>
      <c r="M12" s="71">
        <v>22.537787953076563</v>
      </c>
      <c r="N12" s="72">
        <v>21.210393644449201</v>
      </c>
      <c r="P12" s="85">
        <v>381455</v>
      </c>
      <c r="Q12" s="13">
        <v>575141</v>
      </c>
      <c r="R12" s="14">
        <v>557995</v>
      </c>
      <c r="S12" s="71">
        <v>4.2867900830971202</v>
      </c>
      <c r="T12" s="71">
        <v>5.8092339529205805</v>
      </c>
      <c r="U12" s="72">
        <v>5.3524782388155216</v>
      </c>
    </row>
    <row r="13" spans="1:21" x14ac:dyDescent="0.2">
      <c r="A13" s="12" t="s">
        <v>160</v>
      </c>
      <c r="B13" s="13">
        <v>0</v>
      </c>
      <c r="C13" s="13">
        <v>0</v>
      </c>
      <c r="D13" s="14">
        <v>0</v>
      </c>
      <c r="E13" s="71" t="s">
        <v>158</v>
      </c>
      <c r="F13" s="71" t="s">
        <v>158</v>
      </c>
      <c r="G13" s="72" t="s">
        <v>158</v>
      </c>
      <c r="I13" s="85">
        <v>0</v>
      </c>
      <c r="J13" s="13">
        <v>0</v>
      </c>
      <c r="K13" s="14">
        <v>0</v>
      </c>
      <c r="L13" s="71" t="s">
        <v>158</v>
      </c>
      <c r="M13" s="71" t="s">
        <v>158</v>
      </c>
      <c r="N13" s="72" t="s">
        <v>158</v>
      </c>
      <c r="P13" s="85">
        <v>0</v>
      </c>
      <c r="Q13" s="13">
        <v>0</v>
      </c>
      <c r="R13" s="14">
        <v>0</v>
      </c>
      <c r="S13" s="71" t="s">
        <v>158</v>
      </c>
      <c r="T13" s="71" t="s">
        <v>158</v>
      </c>
      <c r="U13" s="72" t="s">
        <v>158</v>
      </c>
    </row>
    <row r="14" spans="1:21" x14ac:dyDescent="0.2">
      <c r="A14" s="12" t="s">
        <v>161</v>
      </c>
      <c r="B14" s="13">
        <v>0</v>
      </c>
      <c r="C14" s="13">
        <v>0</v>
      </c>
      <c r="D14" s="14">
        <v>34912</v>
      </c>
      <c r="E14" s="71" t="s">
        <v>158</v>
      </c>
      <c r="F14" s="71" t="s">
        <v>158</v>
      </c>
      <c r="G14" s="72">
        <v>0.20081449743543345</v>
      </c>
      <c r="I14" s="85">
        <v>0</v>
      </c>
      <c r="J14" s="13">
        <v>0</v>
      </c>
      <c r="K14" s="14">
        <v>23165</v>
      </c>
      <c r="L14" s="71" t="s">
        <v>158</v>
      </c>
      <c r="M14" s="71" t="s">
        <v>158</v>
      </c>
      <c r="N14" s="72">
        <v>0.33282017868700897</v>
      </c>
      <c r="P14" s="85">
        <v>0</v>
      </c>
      <c r="Q14" s="13">
        <v>0</v>
      </c>
      <c r="R14" s="14">
        <v>11747</v>
      </c>
      <c r="S14" s="71" t="s">
        <v>158</v>
      </c>
      <c r="T14" s="71" t="s">
        <v>158</v>
      </c>
      <c r="U14" s="72">
        <v>0.11268122809588964</v>
      </c>
    </row>
    <row r="15" spans="1:21" x14ac:dyDescent="0.2">
      <c r="A15" s="12" t="s">
        <v>162</v>
      </c>
      <c r="B15" s="13">
        <v>99552</v>
      </c>
      <c r="C15" s="13">
        <v>117580</v>
      </c>
      <c r="D15" s="14">
        <v>179439</v>
      </c>
      <c r="E15" s="71">
        <v>0.69373597225056116</v>
      </c>
      <c r="F15" s="71">
        <v>0.73166996544573781</v>
      </c>
      <c r="G15" s="72">
        <v>1.0321365892906949</v>
      </c>
      <c r="I15" s="85">
        <v>81803</v>
      </c>
      <c r="J15" s="13">
        <v>97715</v>
      </c>
      <c r="K15" s="14">
        <v>112896</v>
      </c>
      <c r="L15" s="71">
        <v>1.5004920442904062</v>
      </c>
      <c r="M15" s="71">
        <v>1.5838077678951314</v>
      </c>
      <c r="N15" s="72">
        <v>1.6220188600495817</v>
      </c>
      <c r="P15" s="85">
        <v>17749</v>
      </c>
      <c r="Q15" s="13">
        <v>19865</v>
      </c>
      <c r="R15" s="14">
        <v>66543</v>
      </c>
      <c r="S15" s="71">
        <v>0.19946320584312902</v>
      </c>
      <c r="T15" s="71">
        <v>0.20064720212046669</v>
      </c>
      <c r="U15" s="72">
        <v>0.63830313792328119</v>
      </c>
    </row>
    <row r="16" spans="1:21" x14ac:dyDescent="0.2">
      <c r="A16" s="12" t="s">
        <v>163</v>
      </c>
      <c r="B16" s="13">
        <v>399275</v>
      </c>
      <c r="C16" s="13">
        <v>424307</v>
      </c>
      <c r="D16" s="14">
        <v>385333</v>
      </c>
      <c r="E16" s="71">
        <v>2.7823793627485411</v>
      </c>
      <c r="F16" s="71">
        <v>2.6403528493654078</v>
      </c>
      <c r="G16" s="72">
        <v>2.2164428488854226</v>
      </c>
      <c r="I16" s="85">
        <v>0</v>
      </c>
      <c r="J16" s="13">
        <v>0</v>
      </c>
      <c r="K16" s="14">
        <v>0</v>
      </c>
      <c r="L16" s="71" t="s">
        <v>158</v>
      </c>
      <c r="M16" s="71" t="s">
        <v>158</v>
      </c>
      <c r="N16" s="72" t="s">
        <v>158</v>
      </c>
      <c r="P16" s="85">
        <v>399275</v>
      </c>
      <c r="Q16" s="13">
        <v>424307</v>
      </c>
      <c r="R16" s="14">
        <v>385333</v>
      </c>
      <c r="S16" s="71">
        <v>4.4870511867156093</v>
      </c>
      <c r="T16" s="71">
        <v>4.2857292922289894</v>
      </c>
      <c r="U16" s="72">
        <v>3.6962454810482201</v>
      </c>
    </row>
    <row r="17" spans="1:21" x14ac:dyDescent="0.2">
      <c r="A17" s="12" t="s">
        <v>164</v>
      </c>
      <c r="B17" s="13">
        <v>0</v>
      </c>
      <c r="C17" s="13">
        <v>0</v>
      </c>
      <c r="D17" s="14">
        <v>0</v>
      </c>
      <c r="E17" s="71" t="s">
        <v>158</v>
      </c>
      <c r="F17" s="71" t="s">
        <v>158</v>
      </c>
      <c r="G17" s="72" t="s">
        <v>158</v>
      </c>
      <c r="I17" s="85">
        <v>0</v>
      </c>
      <c r="J17" s="13">
        <v>0</v>
      </c>
      <c r="K17" s="14">
        <v>0</v>
      </c>
      <c r="L17" s="71" t="s">
        <v>158</v>
      </c>
      <c r="M17" s="71" t="s">
        <v>158</v>
      </c>
      <c r="N17" s="72" t="s">
        <v>158</v>
      </c>
      <c r="P17" s="85">
        <v>0</v>
      </c>
      <c r="Q17" s="13">
        <v>0</v>
      </c>
      <c r="R17" s="14">
        <v>0</v>
      </c>
      <c r="S17" s="71" t="s">
        <v>158</v>
      </c>
      <c r="T17" s="71" t="s">
        <v>158</v>
      </c>
      <c r="U17" s="72" t="s">
        <v>158</v>
      </c>
    </row>
    <row r="18" spans="1:21" x14ac:dyDescent="0.2">
      <c r="A18" s="12" t="s">
        <v>165</v>
      </c>
      <c r="B18" s="13">
        <v>428405</v>
      </c>
      <c r="C18" s="13">
        <v>486196</v>
      </c>
      <c r="D18" s="14">
        <v>532979</v>
      </c>
      <c r="E18" s="71">
        <v>2.9853740677435074</v>
      </c>
      <c r="F18" s="71">
        <v>3.0254721085206322</v>
      </c>
      <c r="G18" s="72">
        <v>3.0657054889046713</v>
      </c>
      <c r="I18" s="85">
        <v>35423</v>
      </c>
      <c r="J18" s="13">
        <v>41100</v>
      </c>
      <c r="K18" s="14">
        <v>92207</v>
      </c>
      <c r="L18" s="71">
        <v>0.64975526184735344</v>
      </c>
      <c r="M18" s="71">
        <v>0.66616690641651644</v>
      </c>
      <c r="N18" s="72">
        <v>1.3247722951087</v>
      </c>
      <c r="P18" s="85">
        <v>392982</v>
      </c>
      <c r="Q18" s="13">
        <v>445096</v>
      </c>
      <c r="R18" s="14">
        <v>440772</v>
      </c>
      <c r="S18" s="71">
        <v>4.4163304726263188</v>
      </c>
      <c r="T18" s="71">
        <v>4.4957093921475586</v>
      </c>
      <c r="U18" s="72">
        <v>4.2280352660493294</v>
      </c>
    </row>
    <row r="19" spans="1:21" x14ac:dyDescent="0.2">
      <c r="A19" s="12" t="s">
        <v>166</v>
      </c>
      <c r="B19" s="13">
        <v>1311811</v>
      </c>
      <c r="C19" s="13">
        <v>1544197</v>
      </c>
      <c r="D19" s="14">
        <v>1678215</v>
      </c>
      <c r="E19" s="71">
        <v>9.1414585291504018</v>
      </c>
      <c r="F19" s="71">
        <v>9.6091390171067523</v>
      </c>
      <c r="G19" s="72">
        <v>9.6531250519479244</v>
      </c>
      <c r="I19" s="85">
        <v>0</v>
      </c>
      <c r="J19" s="13">
        <v>0</v>
      </c>
      <c r="K19" s="14">
        <v>0</v>
      </c>
      <c r="L19" s="71" t="s">
        <v>158</v>
      </c>
      <c r="M19" s="71" t="s">
        <v>158</v>
      </c>
      <c r="N19" s="72" t="s">
        <v>158</v>
      </c>
      <c r="P19" s="85">
        <v>1311811</v>
      </c>
      <c r="Q19" s="13">
        <v>1544197</v>
      </c>
      <c r="R19" s="14">
        <v>1678215</v>
      </c>
      <c r="S19" s="71">
        <v>14.742127867501321</v>
      </c>
      <c r="T19" s="71">
        <v>15.597221624607013</v>
      </c>
      <c r="U19" s="72">
        <v>16.098010318289216</v>
      </c>
    </row>
    <row r="20" spans="1:21" x14ac:dyDescent="0.2">
      <c r="A20" s="12" t="s">
        <v>167</v>
      </c>
      <c r="B20" s="13">
        <v>261168</v>
      </c>
      <c r="C20" s="13">
        <v>283544</v>
      </c>
      <c r="D20" s="14">
        <v>308219</v>
      </c>
      <c r="E20" s="71">
        <v>1.819969828840551</v>
      </c>
      <c r="F20" s="71">
        <v>1.7644210638063129</v>
      </c>
      <c r="G20" s="72">
        <v>1.7728816333940152</v>
      </c>
      <c r="I20" s="85">
        <v>261168</v>
      </c>
      <c r="J20" s="13">
        <v>283544</v>
      </c>
      <c r="K20" s="14">
        <v>308219</v>
      </c>
      <c r="L20" s="71">
        <v>4.7905395428436215</v>
      </c>
      <c r="M20" s="71">
        <v>4.5958060660088744</v>
      </c>
      <c r="N20" s="72">
        <v>4.4282971143851162</v>
      </c>
      <c r="P20" s="85">
        <v>0</v>
      </c>
      <c r="Q20" s="13">
        <v>0</v>
      </c>
      <c r="R20" s="14">
        <v>0</v>
      </c>
      <c r="S20" s="71" t="s">
        <v>158</v>
      </c>
      <c r="T20" s="71" t="s">
        <v>158</v>
      </c>
      <c r="U20" s="72" t="s">
        <v>158</v>
      </c>
    </row>
    <row r="21" spans="1:21" x14ac:dyDescent="0.2">
      <c r="A21" s="12" t="s">
        <v>168</v>
      </c>
      <c r="B21" s="13">
        <v>0</v>
      </c>
      <c r="C21" s="13">
        <v>0</v>
      </c>
      <c r="D21" s="14">
        <v>0</v>
      </c>
      <c r="E21" s="71" t="s">
        <v>158</v>
      </c>
      <c r="F21" s="71" t="s">
        <v>158</v>
      </c>
      <c r="G21" s="72" t="s">
        <v>158</v>
      </c>
      <c r="I21" s="85">
        <v>0</v>
      </c>
      <c r="J21" s="13">
        <v>0</v>
      </c>
      <c r="K21" s="14">
        <v>0</v>
      </c>
      <c r="L21" s="71" t="s">
        <v>158</v>
      </c>
      <c r="M21" s="71" t="s">
        <v>158</v>
      </c>
      <c r="N21" s="72" t="s">
        <v>158</v>
      </c>
      <c r="P21" s="85">
        <v>0</v>
      </c>
      <c r="Q21" s="13">
        <v>0</v>
      </c>
      <c r="R21" s="14">
        <v>0</v>
      </c>
      <c r="S21" s="71" t="s">
        <v>158</v>
      </c>
      <c r="T21" s="71" t="s">
        <v>158</v>
      </c>
      <c r="U21" s="72" t="s">
        <v>158</v>
      </c>
    </row>
    <row r="22" spans="1:21" x14ac:dyDescent="0.2">
      <c r="A22" s="12" t="s">
        <v>169</v>
      </c>
      <c r="B22" s="13">
        <v>85945</v>
      </c>
      <c r="C22" s="13">
        <v>86447</v>
      </c>
      <c r="D22" s="14">
        <v>92973</v>
      </c>
      <c r="E22" s="71">
        <v>0.59891451839314602</v>
      </c>
      <c r="F22" s="71">
        <v>0.53793734906351165</v>
      </c>
      <c r="G22" s="72">
        <v>0.53478248940377382</v>
      </c>
      <c r="I22" s="85">
        <v>0</v>
      </c>
      <c r="J22" s="13">
        <v>0</v>
      </c>
      <c r="K22" s="14">
        <v>0</v>
      </c>
      <c r="L22" s="71" t="s">
        <v>158</v>
      </c>
      <c r="M22" s="71" t="s">
        <v>158</v>
      </c>
      <c r="N22" s="72" t="s">
        <v>158</v>
      </c>
      <c r="P22" s="85">
        <v>85945</v>
      </c>
      <c r="Q22" s="13">
        <v>86447</v>
      </c>
      <c r="R22" s="14">
        <v>92973</v>
      </c>
      <c r="S22" s="71">
        <v>0.96584963807469293</v>
      </c>
      <c r="T22" s="71">
        <v>0.873161272675962</v>
      </c>
      <c r="U22" s="72">
        <v>0.89182870688338711</v>
      </c>
    </row>
    <row r="23" spans="1:21" x14ac:dyDescent="0.2">
      <c r="A23" s="12" t="s">
        <v>170</v>
      </c>
      <c r="B23" s="13">
        <v>393425</v>
      </c>
      <c r="C23" s="13">
        <v>0</v>
      </c>
      <c r="D23" s="14">
        <v>0</v>
      </c>
      <c r="E23" s="71">
        <v>2.7416131758545985</v>
      </c>
      <c r="F23" s="71" t="s">
        <v>158</v>
      </c>
      <c r="G23" s="72" t="s">
        <v>158</v>
      </c>
      <c r="I23" s="85">
        <v>240769</v>
      </c>
      <c r="J23" s="13">
        <v>0</v>
      </c>
      <c r="K23" s="14">
        <v>0</v>
      </c>
      <c r="L23" s="71">
        <v>4.4163657691252984</v>
      </c>
      <c r="M23" s="71" t="s">
        <v>158</v>
      </c>
      <c r="N23" s="72" t="s">
        <v>158</v>
      </c>
      <c r="P23" s="85">
        <v>152656</v>
      </c>
      <c r="Q23" s="13">
        <v>0</v>
      </c>
      <c r="R23" s="14">
        <v>0</v>
      </c>
      <c r="S23" s="71">
        <v>1.715547645004716</v>
      </c>
      <c r="T23" s="71" t="s">
        <v>158</v>
      </c>
      <c r="U23" s="72" t="s">
        <v>158</v>
      </c>
    </row>
    <row r="24" spans="1:21" x14ac:dyDescent="0.2">
      <c r="A24" s="12" t="s">
        <v>171</v>
      </c>
      <c r="B24" s="13">
        <v>5421</v>
      </c>
      <c r="C24" s="13">
        <v>6603</v>
      </c>
      <c r="D24" s="14">
        <v>6703</v>
      </c>
      <c r="E24" s="71">
        <v>3.7776666521720223E-2</v>
      </c>
      <c r="F24" s="71">
        <v>4.1088763240671941E-2</v>
      </c>
      <c r="G24" s="72">
        <v>3.8555785297597109E-2</v>
      </c>
      <c r="I24" s="85">
        <v>0</v>
      </c>
      <c r="J24" s="13">
        <v>0</v>
      </c>
      <c r="K24" s="14">
        <v>0</v>
      </c>
      <c r="L24" s="71" t="s">
        <v>158</v>
      </c>
      <c r="M24" s="71" t="s">
        <v>158</v>
      </c>
      <c r="N24" s="72" t="s">
        <v>158</v>
      </c>
      <c r="P24" s="85">
        <v>5421</v>
      </c>
      <c r="Q24" s="13">
        <v>6603</v>
      </c>
      <c r="R24" s="14">
        <v>6703</v>
      </c>
      <c r="S24" s="71">
        <v>6.0921180848250746E-2</v>
      </c>
      <c r="T24" s="71">
        <v>6.6693857316961577E-2</v>
      </c>
      <c r="U24" s="72">
        <v>6.4297460792265962E-2</v>
      </c>
    </row>
    <row r="25" spans="1:21" x14ac:dyDescent="0.2">
      <c r="A25" s="12" t="s">
        <v>172</v>
      </c>
      <c r="B25" s="13">
        <v>52460</v>
      </c>
      <c r="C25" s="13">
        <v>112207</v>
      </c>
      <c r="D25" s="14">
        <v>45146</v>
      </c>
      <c r="E25" s="71">
        <v>0.3655716520438006</v>
      </c>
      <c r="F25" s="71">
        <v>0.69823517445798522</v>
      </c>
      <c r="G25" s="72">
        <v>0.25968066284429647</v>
      </c>
      <c r="I25" s="85">
        <v>18582</v>
      </c>
      <c r="J25" s="13">
        <v>33104</v>
      </c>
      <c r="K25" s="14">
        <v>17279</v>
      </c>
      <c r="L25" s="71">
        <v>0.34084499550144037</v>
      </c>
      <c r="M25" s="71">
        <v>0.53656421581538583</v>
      </c>
      <c r="N25" s="72">
        <v>0.24825382549245964</v>
      </c>
      <c r="P25" s="85">
        <v>33878</v>
      </c>
      <c r="Q25" s="13">
        <v>79103</v>
      </c>
      <c r="R25" s="14">
        <v>27867</v>
      </c>
      <c r="S25" s="71">
        <v>0.38072085681184997</v>
      </c>
      <c r="T25" s="71">
        <v>0.79898291615078165</v>
      </c>
      <c r="U25" s="72">
        <v>0.26730976277757357</v>
      </c>
    </row>
    <row r="26" spans="1:21" x14ac:dyDescent="0.2">
      <c r="A26" s="12" t="s">
        <v>173</v>
      </c>
      <c r="B26" s="13">
        <v>10703</v>
      </c>
      <c r="C26" s="13">
        <v>10703</v>
      </c>
      <c r="D26" s="14">
        <v>0</v>
      </c>
      <c r="E26" s="71">
        <v>7.4584700568524551E-2</v>
      </c>
      <c r="F26" s="71">
        <v>6.6602004083736455E-2</v>
      </c>
      <c r="G26" s="72" t="s">
        <v>158</v>
      </c>
      <c r="I26" s="85">
        <v>449</v>
      </c>
      <c r="J26" s="13">
        <v>449</v>
      </c>
      <c r="K26" s="14">
        <v>0</v>
      </c>
      <c r="L26" s="71">
        <v>8.2358951124823342E-3</v>
      </c>
      <c r="M26" s="71">
        <v>7.2775898048908971E-3</v>
      </c>
      <c r="N26" s="72" t="s">
        <v>158</v>
      </c>
      <c r="P26" s="85">
        <v>10254</v>
      </c>
      <c r="Q26" s="13">
        <v>10254</v>
      </c>
      <c r="R26" s="14">
        <v>0</v>
      </c>
      <c r="S26" s="71">
        <v>0.11523441955690152</v>
      </c>
      <c r="T26" s="71">
        <v>0.1035709242659585</v>
      </c>
      <c r="U26" s="72" t="s">
        <v>158</v>
      </c>
    </row>
    <row r="27" spans="1:21" x14ac:dyDescent="0.2">
      <c r="A27" s="12" t="s">
        <v>174</v>
      </c>
      <c r="B27" s="13">
        <v>61127</v>
      </c>
      <c r="C27" s="13">
        <v>59796</v>
      </c>
      <c r="D27" s="14">
        <v>42473</v>
      </c>
      <c r="E27" s="71">
        <v>0.42596832585744182</v>
      </c>
      <c r="F27" s="71">
        <v>0.37209506084192323</v>
      </c>
      <c r="G27" s="72">
        <v>0.24430551528343161</v>
      </c>
      <c r="I27" s="85">
        <v>0</v>
      </c>
      <c r="J27" s="13">
        <v>0</v>
      </c>
      <c r="K27" s="14">
        <v>0</v>
      </c>
      <c r="L27" s="71" t="s">
        <v>158</v>
      </c>
      <c r="M27" s="71" t="s">
        <v>158</v>
      </c>
      <c r="N27" s="72" t="s">
        <v>158</v>
      </c>
      <c r="P27" s="85">
        <v>61127</v>
      </c>
      <c r="Q27" s="13">
        <v>59796</v>
      </c>
      <c r="R27" s="14">
        <v>42473</v>
      </c>
      <c r="S27" s="71">
        <v>0.68694503259749551</v>
      </c>
      <c r="T27" s="71">
        <v>0.60397181464864969</v>
      </c>
      <c r="U27" s="72">
        <v>0.40741549339548144</v>
      </c>
    </row>
    <row r="28" spans="1:21" x14ac:dyDescent="0.2">
      <c r="A28" s="12" t="s">
        <v>175</v>
      </c>
      <c r="B28" s="13">
        <v>333909</v>
      </c>
      <c r="C28" s="13">
        <v>368860</v>
      </c>
      <c r="D28" s="14">
        <v>437301</v>
      </c>
      <c r="E28" s="71">
        <v>2.3268712306956427</v>
      </c>
      <c r="F28" s="71">
        <v>2.2953204920421402</v>
      </c>
      <c r="G28" s="72">
        <v>2.5153637873227681</v>
      </c>
      <c r="I28" s="85">
        <v>251271</v>
      </c>
      <c r="J28" s="13">
        <v>283209</v>
      </c>
      <c r="K28" s="14">
        <v>333641</v>
      </c>
      <c r="L28" s="71">
        <v>4.6090013381036714</v>
      </c>
      <c r="M28" s="71">
        <v>4.5903762384261606</v>
      </c>
      <c r="N28" s="72">
        <v>4.7935444522906261</v>
      </c>
      <c r="P28" s="85">
        <v>82638</v>
      </c>
      <c r="Q28" s="13">
        <v>85651</v>
      </c>
      <c r="R28" s="14">
        <v>103660</v>
      </c>
      <c r="S28" s="71">
        <v>0.92868558253786104</v>
      </c>
      <c r="T28" s="71">
        <v>0.86512124383690381</v>
      </c>
      <c r="U28" s="72">
        <v>0.99434205366646122</v>
      </c>
    </row>
    <row r="29" spans="1:21" x14ac:dyDescent="0.2">
      <c r="A29" s="12" t="s">
        <v>176</v>
      </c>
      <c r="B29" s="13">
        <v>123209</v>
      </c>
      <c r="C29" s="13">
        <v>121914</v>
      </c>
      <c r="D29" s="14">
        <v>71045</v>
      </c>
      <c r="E29" s="71">
        <v>0.85859164461808279</v>
      </c>
      <c r="F29" s="71">
        <v>0.75863932783935772</v>
      </c>
      <c r="G29" s="72">
        <v>0.4086522104233607</v>
      </c>
      <c r="I29" s="85">
        <v>8841</v>
      </c>
      <c r="J29" s="13">
        <v>16399</v>
      </c>
      <c r="K29" s="14">
        <v>10292</v>
      </c>
      <c r="L29" s="71">
        <v>0.16216825988743053</v>
      </c>
      <c r="M29" s="71">
        <v>0.26580221650424457</v>
      </c>
      <c r="N29" s="72">
        <v>0.14786899542614704</v>
      </c>
      <c r="P29" s="85">
        <v>114368</v>
      </c>
      <c r="Q29" s="13">
        <v>105515</v>
      </c>
      <c r="R29" s="14">
        <v>60753</v>
      </c>
      <c r="S29" s="71">
        <v>1.2852672221458663</v>
      </c>
      <c r="T29" s="71">
        <v>1.0657583454186279</v>
      </c>
      <c r="U29" s="72">
        <v>0.58276348433724212</v>
      </c>
    </row>
    <row r="30" spans="1:21" x14ac:dyDescent="0.2">
      <c r="A30" s="12" t="s">
        <v>177</v>
      </c>
      <c r="B30" s="13">
        <v>153921</v>
      </c>
      <c r="C30" s="13">
        <v>204939</v>
      </c>
      <c r="D30" s="14">
        <v>227843</v>
      </c>
      <c r="E30" s="71">
        <v>1.0726106415218037</v>
      </c>
      <c r="F30" s="71">
        <v>1.2752824549114139</v>
      </c>
      <c r="G30" s="72">
        <v>1.3105573309802205</v>
      </c>
      <c r="I30" s="85">
        <v>74792</v>
      </c>
      <c r="J30" s="13">
        <v>112374</v>
      </c>
      <c r="K30" s="14">
        <v>135799</v>
      </c>
      <c r="L30" s="71">
        <v>1.3718910183803534</v>
      </c>
      <c r="M30" s="71">
        <v>1.8214072978503555</v>
      </c>
      <c r="N30" s="72">
        <v>1.9510747872012575</v>
      </c>
      <c r="P30" s="85">
        <v>79129</v>
      </c>
      <c r="Q30" s="13">
        <v>92565</v>
      </c>
      <c r="R30" s="14">
        <v>92044</v>
      </c>
      <c r="S30" s="71">
        <v>0.8892514516401463</v>
      </c>
      <c r="T30" s="71">
        <v>0.93495636870279386</v>
      </c>
      <c r="U30" s="72">
        <v>0.88291742222338188</v>
      </c>
    </row>
    <row r="31" spans="1:21" x14ac:dyDescent="0.2">
      <c r="A31" s="12" t="s">
        <v>178</v>
      </c>
      <c r="B31" s="13">
        <v>4857</v>
      </c>
      <c r="C31" s="13">
        <v>0</v>
      </c>
      <c r="D31" s="14">
        <v>0</v>
      </c>
      <c r="E31" s="71">
        <v>3.3846387990406776E-2</v>
      </c>
      <c r="F31" s="71" t="s">
        <v>158</v>
      </c>
      <c r="G31" s="72" t="s">
        <v>158</v>
      </c>
      <c r="I31" s="85">
        <v>657</v>
      </c>
      <c r="J31" s="13">
        <v>0</v>
      </c>
      <c r="K31" s="14">
        <v>0</v>
      </c>
      <c r="L31" s="71">
        <v>1.2051187280402879E-2</v>
      </c>
      <c r="M31" s="71" t="s">
        <v>158</v>
      </c>
      <c r="N31" s="72" t="s">
        <v>158</v>
      </c>
      <c r="P31" s="85">
        <v>4200</v>
      </c>
      <c r="Q31" s="13">
        <v>0</v>
      </c>
      <c r="R31" s="14">
        <v>0</v>
      </c>
      <c r="S31" s="71">
        <v>4.7199586711428355E-2</v>
      </c>
      <c r="T31" s="71" t="s">
        <v>158</v>
      </c>
      <c r="U31" s="72" t="s">
        <v>158</v>
      </c>
    </row>
    <row r="32" spans="1:21" x14ac:dyDescent="0.2">
      <c r="A32" s="12" t="s">
        <v>179</v>
      </c>
      <c r="B32" s="13">
        <v>0</v>
      </c>
      <c r="C32" s="13">
        <v>0</v>
      </c>
      <c r="D32" s="14">
        <v>0</v>
      </c>
      <c r="E32" s="71" t="s">
        <v>158</v>
      </c>
      <c r="F32" s="71" t="s">
        <v>158</v>
      </c>
      <c r="G32" s="72" t="s">
        <v>158</v>
      </c>
      <c r="I32" s="85">
        <v>0</v>
      </c>
      <c r="J32" s="13">
        <v>0</v>
      </c>
      <c r="K32" s="14">
        <v>0</v>
      </c>
      <c r="L32" s="71" t="s">
        <v>158</v>
      </c>
      <c r="M32" s="71" t="s">
        <v>158</v>
      </c>
      <c r="N32" s="72" t="s">
        <v>158</v>
      </c>
      <c r="P32" s="85">
        <v>0</v>
      </c>
      <c r="Q32" s="13">
        <v>0</v>
      </c>
      <c r="R32" s="14">
        <v>0</v>
      </c>
      <c r="S32" s="71" t="s">
        <v>158</v>
      </c>
      <c r="T32" s="71" t="s">
        <v>158</v>
      </c>
      <c r="U32" s="72" t="s">
        <v>158</v>
      </c>
    </row>
    <row r="33" spans="1:21" x14ac:dyDescent="0.2">
      <c r="A33" s="12" t="s">
        <v>180</v>
      </c>
      <c r="B33" s="13">
        <v>0</v>
      </c>
      <c r="C33" s="13">
        <v>0</v>
      </c>
      <c r="D33" s="14">
        <v>0</v>
      </c>
      <c r="E33" s="71" t="s">
        <v>158</v>
      </c>
      <c r="F33" s="71" t="s">
        <v>158</v>
      </c>
      <c r="G33" s="72" t="s">
        <v>158</v>
      </c>
      <c r="I33" s="85">
        <v>0</v>
      </c>
      <c r="J33" s="13">
        <v>0</v>
      </c>
      <c r="K33" s="14">
        <v>0</v>
      </c>
      <c r="L33" s="71" t="s">
        <v>158</v>
      </c>
      <c r="M33" s="71" t="s">
        <v>158</v>
      </c>
      <c r="N33" s="72" t="s">
        <v>158</v>
      </c>
      <c r="P33" s="85">
        <v>0</v>
      </c>
      <c r="Q33" s="13">
        <v>0</v>
      </c>
      <c r="R33" s="14">
        <v>0</v>
      </c>
      <c r="S33" s="71" t="s">
        <v>158</v>
      </c>
      <c r="T33" s="71" t="s">
        <v>158</v>
      </c>
      <c r="U33" s="72" t="s">
        <v>158</v>
      </c>
    </row>
    <row r="34" spans="1:21" x14ac:dyDescent="0.2">
      <c r="A34" s="12" t="s">
        <v>181</v>
      </c>
      <c r="B34" s="13">
        <v>0</v>
      </c>
      <c r="C34" s="13">
        <v>0</v>
      </c>
      <c r="D34" s="14">
        <v>0</v>
      </c>
      <c r="E34" s="71" t="s">
        <v>158</v>
      </c>
      <c r="F34" s="71" t="s">
        <v>158</v>
      </c>
      <c r="G34" s="72" t="s">
        <v>158</v>
      </c>
      <c r="I34" s="85">
        <v>0</v>
      </c>
      <c r="J34" s="13">
        <v>0</v>
      </c>
      <c r="K34" s="14">
        <v>0</v>
      </c>
      <c r="L34" s="71" t="s">
        <v>158</v>
      </c>
      <c r="M34" s="71" t="s">
        <v>158</v>
      </c>
      <c r="N34" s="72" t="s">
        <v>158</v>
      </c>
      <c r="P34" s="85">
        <v>0</v>
      </c>
      <c r="Q34" s="13">
        <v>0</v>
      </c>
      <c r="R34" s="14">
        <v>0</v>
      </c>
      <c r="S34" s="71" t="s">
        <v>158</v>
      </c>
      <c r="T34" s="71" t="s">
        <v>158</v>
      </c>
      <c r="U34" s="72" t="s">
        <v>158</v>
      </c>
    </row>
    <row r="35" spans="1:21" x14ac:dyDescent="0.2">
      <c r="A35" s="12" t="s">
        <v>182</v>
      </c>
      <c r="B35" s="13">
        <v>17382</v>
      </c>
      <c r="C35" s="13">
        <v>17837</v>
      </c>
      <c r="D35" s="14">
        <v>18126</v>
      </c>
      <c r="E35" s="71">
        <v>0.1211278394171815</v>
      </c>
      <c r="F35" s="71">
        <v>0.11099504315066869</v>
      </c>
      <c r="G35" s="72">
        <v>0.10426110164168957</v>
      </c>
      <c r="I35" s="85">
        <v>11150</v>
      </c>
      <c r="J35" s="13">
        <v>12077</v>
      </c>
      <c r="K35" s="14">
        <v>13133</v>
      </c>
      <c r="L35" s="71">
        <v>0.20452167150151007</v>
      </c>
      <c r="M35" s="71">
        <v>0.19574933646696518</v>
      </c>
      <c r="N35" s="72">
        <v>0.1886867000516507</v>
      </c>
      <c r="P35" s="85">
        <v>6232</v>
      </c>
      <c r="Q35" s="13">
        <v>5760</v>
      </c>
      <c r="R35" s="14">
        <v>4993</v>
      </c>
      <c r="S35" s="71">
        <v>7.0035196282290837E-2</v>
      </c>
      <c r="T35" s="71">
        <v>5.817910315700419E-2</v>
      </c>
      <c r="U35" s="72">
        <v>4.7894557919705198E-2</v>
      </c>
    </row>
    <row r="36" spans="1:21" x14ac:dyDescent="0.2">
      <c r="A36" s="12" t="s">
        <v>183</v>
      </c>
      <c r="B36" s="13">
        <v>164994</v>
      </c>
      <c r="C36" s="13">
        <v>280766</v>
      </c>
      <c r="D36" s="14">
        <v>492329</v>
      </c>
      <c r="E36" s="71">
        <v>1.1497737163041333</v>
      </c>
      <c r="F36" s="71">
        <v>1.7471342874497195</v>
      </c>
      <c r="G36" s="72">
        <v>2.8318859047860192</v>
      </c>
      <c r="I36" s="85">
        <v>0</v>
      </c>
      <c r="J36" s="13">
        <v>0</v>
      </c>
      <c r="K36" s="14">
        <v>0</v>
      </c>
      <c r="L36" s="71" t="s">
        <v>158</v>
      </c>
      <c r="M36" s="71" t="s">
        <v>158</v>
      </c>
      <c r="N36" s="72" t="s">
        <v>158</v>
      </c>
      <c r="P36" s="85">
        <v>164994</v>
      </c>
      <c r="Q36" s="13">
        <v>280766</v>
      </c>
      <c r="R36" s="14">
        <v>492329</v>
      </c>
      <c r="S36" s="71">
        <v>1.8542020499679548</v>
      </c>
      <c r="T36" s="71">
        <v>2.8358878605867082</v>
      </c>
      <c r="U36" s="72">
        <v>4.7225875838274671</v>
      </c>
    </row>
    <row r="37" spans="1:21" x14ac:dyDescent="0.2">
      <c r="A37" s="12" t="s">
        <v>184</v>
      </c>
      <c r="B37" s="13">
        <v>0</v>
      </c>
      <c r="C37" s="13">
        <v>0</v>
      </c>
      <c r="D37" s="14">
        <v>0</v>
      </c>
      <c r="E37" s="71" t="s">
        <v>158</v>
      </c>
      <c r="F37" s="71" t="s">
        <v>158</v>
      </c>
      <c r="G37" s="72" t="s">
        <v>158</v>
      </c>
      <c r="I37" s="85">
        <v>0</v>
      </c>
      <c r="J37" s="13">
        <v>0</v>
      </c>
      <c r="K37" s="14">
        <v>0</v>
      </c>
      <c r="L37" s="71" t="s">
        <v>158</v>
      </c>
      <c r="M37" s="71" t="s">
        <v>158</v>
      </c>
      <c r="N37" s="72" t="s">
        <v>158</v>
      </c>
      <c r="P37" s="85">
        <v>0</v>
      </c>
      <c r="Q37" s="13">
        <v>0</v>
      </c>
      <c r="R37" s="14">
        <v>0</v>
      </c>
      <c r="S37" s="71" t="s">
        <v>158</v>
      </c>
      <c r="T37" s="71" t="s">
        <v>158</v>
      </c>
      <c r="U37" s="72" t="s">
        <v>158</v>
      </c>
    </row>
    <row r="38" spans="1:21" ht="13.5" thickBot="1" x14ac:dyDescent="0.25">
      <c r="A38" s="15" t="s">
        <v>4</v>
      </c>
      <c r="B38" s="16">
        <v>14350128</v>
      </c>
      <c r="C38" s="16">
        <v>16070087</v>
      </c>
      <c r="D38" s="17">
        <v>17385199</v>
      </c>
      <c r="E38" s="74">
        <v>100</v>
      </c>
      <c r="F38" s="74">
        <v>100</v>
      </c>
      <c r="G38" s="75">
        <v>100</v>
      </c>
      <c r="I38" s="86">
        <v>5451745</v>
      </c>
      <c r="J38" s="16">
        <v>6169625</v>
      </c>
      <c r="K38" s="17">
        <v>6960215</v>
      </c>
      <c r="L38" s="74">
        <v>100</v>
      </c>
      <c r="M38" s="74">
        <v>100</v>
      </c>
      <c r="N38" s="75">
        <v>100</v>
      </c>
      <c r="P38" s="86">
        <v>8898383</v>
      </c>
      <c r="Q38" s="16">
        <v>9900462</v>
      </c>
      <c r="R38" s="17">
        <v>10424984</v>
      </c>
      <c r="S38" s="74">
        <v>100</v>
      </c>
      <c r="T38" s="74">
        <v>100</v>
      </c>
      <c r="U38" s="75">
        <v>100</v>
      </c>
    </row>
    <row r="39" spans="1:21" x14ac:dyDescent="0.2">
      <c r="I39" s="92"/>
      <c r="P39" s="92"/>
    </row>
    <row r="40" spans="1:21" ht="16.5" thickBot="1" x14ac:dyDescent="0.3">
      <c r="A40" s="175" t="s">
        <v>112</v>
      </c>
      <c r="B40" s="175"/>
      <c r="C40" s="137"/>
      <c r="D40" s="172" t="s">
        <v>104</v>
      </c>
      <c r="E40" s="172"/>
      <c r="F40" s="6"/>
      <c r="I40" s="172" t="s">
        <v>107</v>
      </c>
      <c r="J40" s="172"/>
      <c r="K40" s="172"/>
      <c r="L40" s="172"/>
      <c r="M40" s="172"/>
      <c r="N40" s="172"/>
      <c r="P40" s="172" t="s">
        <v>108</v>
      </c>
      <c r="Q40" s="172"/>
      <c r="R40" s="172"/>
      <c r="S40" s="172"/>
      <c r="T40" s="172"/>
      <c r="U40" s="172"/>
    </row>
    <row r="41" spans="1:21" x14ac:dyDescent="0.2">
      <c r="A41" s="7"/>
      <c r="B41" s="162" t="s">
        <v>31</v>
      </c>
      <c r="C41" s="173"/>
      <c r="D41" s="161"/>
      <c r="E41" s="162" t="s">
        <v>2</v>
      </c>
      <c r="F41" s="173"/>
      <c r="G41" s="174"/>
      <c r="I41" s="160" t="s">
        <v>31</v>
      </c>
      <c r="J41" s="173"/>
      <c r="K41" s="161"/>
      <c r="L41" s="162" t="s">
        <v>2</v>
      </c>
      <c r="M41" s="173"/>
      <c r="N41" s="174"/>
      <c r="P41" s="160" t="s">
        <v>31</v>
      </c>
      <c r="Q41" s="173"/>
      <c r="R41" s="161"/>
      <c r="S41" s="162" t="s">
        <v>2</v>
      </c>
      <c r="T41" s="173"/>
      <c r="U41" s="174"/>
    </row>
    <row r="42" spans="1:21" x14ac:dyDescent="0.2">
      <c r="A42" s="8" t="s">
        <v>3</v>
      </c>
      <c r="B42" s="9" t="s">
        <v>155</v>
      </c>
      <c r="C42" s="10" t="s">
        <v>153</v>
      </c>
      <c r="D42" s="56" t="s">
        <v>154</v>
      </c>
      <c r="E42" s="10" t="s">
        <v>155</v>
      </c>
      <c r="F42" s="10" t="s">
        <v>153</v>
      </c>
      <c r="G42" s="11" t="s">
        <v>154</v>
      </c>
      <c r="I42" s="84" t="s">
        <v>155</v>
      </c>
      <c r="J42" s="10" t="s">
        <v>153</v>
      </c>
      <c r="K42" s="56" t="s">
        <v>154</v>
      </c>
      <c r="L42" s="10" t="s">
        <v>155</v>
      </c>
      <c r="M42" s="10" t="s">
        <v>153</v>
      </c>
      <c r="N42" s="11" t="s">
        <v>154</v>
      </c>
      <c r="P42" s="84" t="s">
        <v>155</v>
      </c>
      <c r="Q42" s="10" t="s">
        <v>153</v>
      </c>
      <c r="R42" s="56" t="s">
        <v>154</v>
      </c>
      <c r="S42" s="10" t="s">
        <v>155</v>
      </c>
      <c r="T42" s="10" t="s">
        <v>153</v>
      </c>
      <c r="U42" s="11" t="s">
        <v>154</v>
      </c>
    </row>
    <row r="43" spans="1:21" x14ac:dyDescent="0.2">
      <c r="A43" s="12" t="s">
        <v>81</v>
      </c>
      <c r="B43" s="13">
        <v>1849897</v>
      </c>
      <c r="C43" s="13">
        <v>1862616</v>
      </c>
      <c r="D43" s="14">
        <v>1858128</v>
      </c>
      <c r="E43" s="71">
        <v>13.629661622232232</v>
      </c>
      <c r="F43" s="71">
        <v>13.51525732172944</v>
      </c>
      <c r="G43" s="72">
        <v>14.170940408207841</v>
      </c>
      <c r="I43" s="85">
        <v>453238</v>
      </c>
      <c r="J43" s="13">
        <v>478422</v>
      </c>
      <c r="K43" s="14">
        <v>494049</v>
      </c>
      <c r="L43" s="71">
        <v>17.020677337621443</v>
      </c>
      <c r="M43" s="71">
        <v>17.111354242036558</v>
      </c>
      <c r="N43" s="72">
        <v>17.562165321078481</v>
      </c>
      <c r="P43" s="85">
        <v>1396659</v>
      </c>
      <c r="Q43" s="13">
        <v>1384194</v>
      </c>
      <c r="R43" s="14">
        <v>1364079</v>
      </c>
      <c r="S43" s="71">
        <v>12.801975120339991</v>
      </c>
      <c r="T43" s="71">
        <v>12.600022556705126</v>
      </c>
      <c r="U43" s="72">
        <v>13.244645307773554</v>
      </c>
    </row>
    <row r="44" spans="1:21" x14ac:dyDescent="0.2">
      <c r="A44" s="12" t="s">
        <v>156</v>
      </c>
      <c r="B44" s="13">
        <v>569250</v>
      </c>
      <c r="C44" s="13">
        <v>486119</v>
      </c>
      <c r="D44" s="14">
        <v>533127</v>
      </c>
      <c r="E44" s="71">
        <v>4.194117228394715</v>
      </c>
      <c r="F44" s="71">
        <v>3.5273096408394391</v>
      </c>
      <c r="G44" s="72">
        <v>4.0658721826519066</v>
      </c>
      <c r="I44" s="85">
        <v>182262</v>
      </c>
      <c r="J44" s="13">
        <v>182149</v>
      </c>
      <c r="K44" s="14">
        <v>202945</v>
      </c>
      <c r="L44" s="71">
        <v>6.8445776676041277</v>
      </c>
      <c r="M44" s="71">
        <v>6.5147841525530117</v>
      </c>
      <c r="N44" s="72">
        <v>7.2141703375298238</v>
      </c>
      <c r="P44" s="85">
        <v>386988</v>
      </c>
      <c r="Q44" s="13">
        <v>303970</v>
      </c>
      <c r="R44" s="14">
        <v>330182</v>
      </c>
      <c r="S44" s="71">
        <v>3.5471870713396272</v>
      </c>
      <c r="T44" s="71">
        <v>2.7669740343923301</v>
      </c>
      <c r="U44" s="72">
        <v>3.205931237861801</v>
      </c>
    </row>
    <row r="45" spans="1:21" x14ac:dyDescent="0.2">
      <c r="A45" s="12" t="s">
        <v>157</v>
      </c>
      <c r="B45" s="13">
        <v>0</v>
      </c>
      <c r="C45" s="13">
        <v>107831</v>
      </c>
      <c r="D45" s="14">
        <v>96611</v>
      </c>
      <c r="E45" s="71" t="s">
        <v>158</v>
      </c>
      <c r="F45" s="71">
        <v>0.78242842983170291</v>
      </c>
      <c r="G45" s="72">
        <v>0.73680000719937899</v>
      </c>
      <c r="I45" s="85">
        <v>0</v>
      </c>
      <c r="J45" s="13">
        <v>9647</v>
      </c>
      <c r="K45" s="14">
        <v>8971</v>
      </c>
      <c r="L45" s="71" t="s">
        <v>158</v>
      </c>
      <c r="M45" s="71">
        <v>0.34503688035442909</v>
      </c>
      <c r="N45" s="72">
        <v>0.31889586882150361</v>
      </c>
      <c r="P45" s="85">
        <v>0</v>
      </c>
      <c r="Q45" s="13">
        <v>98184</v>
      </c>
      <c r="R45" s="14">
        <v>87640</v>
      </c>
      <c r="S45" s="71" t="s">
        <v>158</v>
      </c>
      <c r="T45" s="71">
        <v>0.89374799681802997</v>
      </c>
      <c r="U45" s="72">
        <v>0.85094830634682761</v>
      </c>
    </row>
    <row r="46" spans="1:21" x14ac:dyDescent="0.2">
      <c r="A46" s="12" t="s">
        <v>82</v>
      </c>
      <c r="B46" s="13">
        <v>3146857</v>
      </c>
      <c r="C46" s="13">
        <v>3138716</v>
      </c>
      <c r="D46" s="14">
        <v>3154674</v>
      </c>
      <c r="E46" s="71">
        <v>23.185396853745292</v>
      </c>
      <c r="F46" s="71">
        <v>22.774718138268618</v>
      </c>
      <c r="G46" s="72">
        <v>24.058997690860188</v>
      </c>
      <c r="I46" s="85">
        <v>409583</v>
      </c>
      <c r="J46" s="13">
        <v>434795</v>
      </c>
      <c r="K46" s="14">
        <v>441396</v>
      </c>
      <c r="L46" s="71">
        <v>15.381278899772314</v>
      </c>
      <c r="M46" s="71">
        <v>15.550980656546491</v>
      </c>
      <c r="N46" s="72">
        <v>15.690487227102487</v>
      </c>
      <c r="P46" s="85">
        <v>2737274</v>
      </c>
      <c r="Q46" s="13">
        <v>2703921</v>
      </c>
      <c r="R46" s="14">
        <v>2713278</v>
      </c>
      <c r="S46" s="71">
        <v>25.09024296235053</v>
      </c>
      <c r="T46" s="71">
        <v>24.613215771451603</v>
      </c>
      <c r="U46" s="72">
        <v>26.344811943725556</v>
      </c>
    </row>
    <row r="47" spans="1:21" x14ac:dyDescent="0.2">
      <c r="A47" s="12" t="s">
        <v>84</v>
      </c>
      <c r="B47" s="13">
        <v>1375409</v>
      </c>
      <c r="C47" s="13">
        <v>1303290</v>
      </c>
      <c r="D47" s="14">
        <v>1255700</v>
      </c>
      <c r="E47" s="71">
        <v>10.133731371083261</v>
      </c>
      <c r="F47" s="71">
        <v>9.4567531444145008</v>
      </c>
      <c r="G47" s="72">
        <v>9.576546863610357</v>
      </c>
      <c r="I47" s="85">
        <v>202649</v>
      </c>
      <c r="J47" s="13">
        <v>197193</v>
      </c>
      <c r="K47" s="14">
        <v>220576</v>
      </c>
      <c r="L47" s="71">
        <v>7.6101810567332127</v>
      </c>
      <c r="M47" s="71">
        <v>7.0528514095294845</v>
      </c>
      <c r="N47" s="72">
        <v>7.8409068288008008</v>
      </c>
      <c r="P47" s="85">
        <v>1172760</v>
      </c>
      <c r="Q47" s="13">
        <v>1106097</v>
      </c>
      <c r="R47" s="14">
        <v>1035124</v>
      </c>
      <c r="S47" s="71">
        <v>10.749685028435666</v>
      </c>
      <c r="T47" s="71">
        <v>10.06856491929879</v>
      </c>
      <c r="U47" s="72">
        <v>10.050627734584136</v>
      </c>
    </row>
    <row r="48" spans="1:21" x14ac:dyDescent="0.2">
      <c r="A48" s="12" t="s">
        <v>152</v>
      </c>
      <c r="B48" s="13">
        <v>1170975</v>
      </c>
      <c r="C48" s="13">
        <v>1430713</v>
      </c>
      <c r="D48" s="14">
        <v>1317041</v>
      </c>
      <c r="E48" s="71">
        <v>8.6275035951155061</v>
      </c>
      <c r="F48" s="71">
        <v>10.381342342460009</v>
      </c>
      <c r="G48" s="72">
        <v>10.044361597353069</v>
      </c>
      <c r="I48" s="85">
        <v>961544</v>
      </c>
      <c r="J48" s="13">
        <v>1121407</v>
      </c>
      <c r="K48" s="14">
        <v>1039871</v>
      </c>
      <c r="L48" s="71">
        <v>36.109351311950618</v>
      </c>
      <c r="M48" s="71">
        <v>40.1085076072996</v>
      </c>
      <c r="N48" s="72">
        <v>36.96472701006418</v>
      </c>
      <c r="P48" s="85">
        <v>209431</v>
      </c>
      <c r="Q48" s="13">
        <v>309306</v>
      </c>
      <c r="R48" s="14">
        <v>277170</v>
      </c>
      <c r="S48" s="71">
        <v>1.9196743452968295</v>
      </c>
      <c r="T48" s="71">
        <v>2.8155465035423042</v>
      </c>
      <c r="U48" s="72">
        <v>2.691206550321203</v>
      </c>
    </row>
    <row r="49" spans="1:21" x14ac:dyDescent="0.2">
      <c r="A49" s="12" t="s">
        <v>160</v>
      </c>
      <c r="B49" s="13">
        <v>0</v>
      </c>
      <c r="C49" s="13">
        <v>0</v>
      </c>
      <c r="D49" s="14">
        <v>0</v>
      </c>
      <c r="E49" s="71" t="s">
        <v>158</v>
      </c>
      <c r="F49" s="71" t="s">
        <v>158</v>
      </c>
      <c r="G49" s="72" t="s">
        <v>158</v>
      </c>
      <c r="I49" s="85">
        <v>0</v>
      </c>
      <c r="J49" s="13">
        <v>0</v>
      </c>
      <c r="K49" s="14">
        <v>0</v>
      </c>
      <c r="L49" s="71" t="s">
        <v>158</v>
      </c>
      <c r="M49" s="71" t="s">
        <v>158</v>
      </c>
      <c r="N49" s="72" t="s">
        <v>158</v>
      </c>
      <c r="P49" s="85">
        <v>0</v>
      </c>
      <c r="Q49" s="13">
        <v>0</v>
      </c>
      <c r="R49" s="14">
        <v>0</v>
      </c>
      <c r="S49" s="71" t="s">
        <v>158</v>
      </c>
      <c r="T49" s="71" t="s">
        <v>158</v>
      </c>
      <c r="U49" s="72" t="s">
        <v>158</v>
      </c>
    </row>
    <row r="50" spans="1:21" x14ac:dyDescent="0.2">
      <c r="A50" s="12" t="s">
        <v>161</v>
      </c>
      <c r="B50" s="13">
        <v>0</v>
      </c>
      <c r="C50" s="13">
        <v>0</v>
      </c>
      <c r="D50" s="14">
        <v>11660</v>
      </c>
      <c r="E50" s="71" t="s">
        <v>158</v>
      </c>
      <c r="F50" s="71" t="s">
        <v>158</v>
      </c>
      <c r="G50" s="72">
        <v>8.8924533272036921E-2</v>
      </c>
      <c r="I50" s="85">
        <v>0</v>
      </c>
      <c r="J50" s="13">
        <v>0</v>
      </c>
      <c r="K50" s="14">
        <v>6953</v>
      </c>
      <c r="L50" s="71" t="s">
        <v>158</v>
      </c>
      <c r="M50" s="71" t="s">
        <v>158</v>
      </c>
      <c r="N50" s="72">
        <v>0.24716118335925924</v>
      </c>
      <c r="P50" s="85">
        <v>0</v>
      </c>
      <c r="Q50" s="13">
        <v>0</v>
      </c>
      <c r="R50" s="14">
        <v>4707</v>
      </c>
      <c r="S50" s="71" t="s">
        <v>158</v>
      </c>
      <c r="T50" s="71" t="s">
        <v>158</v>
      </c>
      <c r="U50" s="72">
        <v>4.5703031469357801E-2</v>
      </c>
    </row>
    <row r="51" spans="1:21" x14ac:dyDescent="0.2">
      <c r="A51" s="12" t="s">
        <v>162</v>
      </c>
      <c r="B51" s="13">
        <v>44088</v>
      </c>
      <c r="C51" s="13">
        <v>45373</v>
      </c>
      <c r="D51" s="14">
        <v>53397</v>
      </c>
      <c r="E51" s="71">
        <v>0.32483134012378778</v>
      </c>
      <c r="F51" s="71">
        <v>0.3292293046225469</v>
      </c>
      <c r="G51" s="72">
        <v>0.40723012891311799</v>
      </c>
      <c r="I51" s="85">
        <v>35737</v>
      </c>
      <c r="J51" s="13">
        <v>36502</v>
      </c>
      <c r="K51" s="14">
        <v>37713</v>
      </c>
      <c r="L51" s="71">
        <v>1.3420497531420081</v>
      </c>
      <c r="M51" s="71">
        <v>1.3055391527622442</v>
      </c>
      <c r="N51" s="72">
        <v>1.3405996991266711</v>
      </c>
      <c r="P51" s="85">
        <v>8351</v>
      </c>
      <c r="Q51" s="13">
        <v>8871</v>
      </c>
      <c r="R51" s="14">
        <v>15684</v>
      </c>
      <c r="S51" s="71">
        <v>7.6546454238263784E-2</v>
      </c>
      <c r="T51" s="71">
        <v>8.0750819683173866E-2</v>
      </c>
      <c r="U51" s="72">
        <v>0.15228518070223238</v>
      </c>
    </row>
    <row r="52" spans="1:21" x14ac:dyDescent="0.2">
      <c r="A52" s="12" t="s">
        <v>163</v>
      </c>
      <c r="B52" s="13">
        <v>296474</v>
      </c>
      <c r="C52" s="13">
        <v>220761</v>
      </c>
      <c r="D52" s="14">
        <v>206492</v>
      </c>
      <c r="E52" s="71">
        <v>2.1843596155838294</v>
      </c>
      <c r="F52" s="71">
        <v>1.6018555201943463</v>
      </c>
      <c r="G52" s="72">
        <v>1.5748031496062993</v>
      </c>
      <c r="I52" s="85">
        <v>0</v>
      </c>
      <c r="J52" s="13">
        <v>0</v>
      </c>
      <c r="K52" s="14">
        <v>0</v>
      </c>
      <c r="L52" s="71" t="s">
        <v>158</v>
      </c>
      <c r="M52" s="71" t="s">
        <v>158</v>
      </c>
      <c r="N52" s="72" t="s">
        <v>158</v>
      </c>
      <c r="P52" s="85">
        <v>296474</v>
      </c>
      <c r="Q52" s="13">
        <v>220761</v>
      </c>
      <c r="R52" s="14">
        <v>206492</v>
      </c>
      <c r="S52" s="71">
        <v>2.7175228683792381</v>
      </c>
      <c r="T52" s="71">
        <v>2.0095402664950002</v>
      </c>
      <c r="U52" s="72">
        <v>2.0049522783451521</v>
      </c>
    </row>
    <row r="53" spans="1:21" x14ac:dyDescent="0.2">
      <c r="A53" s="12" t="s">
        <v>164</v>
      </c>
      <c r="B53" s="13">
        <v>0</v>
      </c>
      <c r="C53" s="13">
        <v>0</v>
      </c>
      <c r="D53" s="14">
        <v>0</v>
      </c>
      <c r="E53" s="71" t="s">
        <v>158</v>
      </c>
      <c r="F53" s="71" t="s">
        <v>158</v>
      </c>
      <c r="G53" s="72" t="s">
        <v>158</v>
      </c>
      <c r="I53" s="85">
        <v>0</v>
      </c>
      <c r="J53" s="13">
        <v>0</v>
      </c>
      <c r="K53" s="14">
        <v>0</v>
      </c>
      <c r="L53" s="71" t="s">
        <v>158</v>
      </c>
      <c r="M53" s="71" t="s">
        <v>158</v>
      </c>
      <c r="N53" s="72" t="s">
        <v>158</v>
      </c>
      <c r="P53" s="85">
        <v>0</v>
      </c>
      <c r="Q53" s="13">
        <v>0</v>
      </c>
      <c r="R53" s="14">
        <v>0</v>
      </c>
      <c r="S53" s="71" t="s">
        <v>158</v>
      </c>
      <c r="T53" s="71" t="s">
        <v>158</v>
      </c>
      <c r="U53" s="72" t="s">
        <v>158</v>
      </c>
    </row>
    <row r="54" spans="1:21" x14ac:dyDescent="0.2">
      <c r="A54" s="12" t="s">
        <v>165</v>
      </c>
      <c r="B54" s="13">
        <v>2080585</v>
      </c>
      <c r="C54" s="13">
        <v>2193818</v>
      </c>
      <c r="D54" s="14">
        <v>2176209</v>
      </c>
      <c r="E54" s="71">
        <v>15.329323484654578</v>
      </c>
      <c r="F54" s="71">
        <v>15.91847959377662</v>
      </c>
      <c r="G54" s="72">
        <v>16.596772695317856</v>
      </c>
      <c r="I54" s="85">
        <v>26458</v>
      </c>
      <c r="J54" s="13">
        <v>28562</v>
      </c>
      <c r="K54" s="14">
        <v>43193</v>
      </c>
      <c r="L54" s="71">
        <v>0.99359074260937552</v>
      </c>
      <c r="M54" s="71">
        <v>1.0215552375539758</v>
      </c>
      <c r="N54" s="72">
        <v>1.5353995387367301</v>
      </c>
      <c r="P54" s="85">
        <v>2054127</v>
      </c>
      <c r="Q54" s="13">
        <v>2165256</v>
      </c>
      <c r="R54" s="14">
        <v>2133016</v>
      </c>
      <c r="S54" s="71">
        <v>18.82842035745205</v>
      </c>
      <c r="T54" s="71">
        <v>19.709863242465374</v>
      </c>
      <c r="U54" s="72">
        <v>20.710706898798321</v>
      </c>
    </row>
    <row r="55" spans="1:21" x14ac:dyDescent="0.2">
      <c r="A55" s="12" t="s">
        <v>166</v>
      </c>
      <c r="B55" s="13">
        <v>965018</v>
      </c>
      <c r="C55" s="13">
        <v>972509</v>
      </c>
      <c r="D55" s="14">
        <v>1008651</v>
      </c>
      <c r="E55" s="71">
        <v>7.1100546675643592</v>
      </c>
      <c r="F55" s="71">
        <v>7.0565856745017621</v>
      </c>
      <c r="G55" s="72">
        <v>7.692437342141794</v>
      </c>
      <c r="I55" s="85">
        <v>0</v>
      </c>
      <c r="J55" s="13">
        <v>0</v>
      </c>
      <c r="K55" s="14">
        <v>0</v>
      </c>
      <c r="L55" s="71" t="s">
        <v>158</v>
      </c>
      <c r="M55" s="71" t="s">
        <v>158</v>
      </c>
      <c r="N55" s="72" t="s">
        <v>158</v>
      </c>
      <c r="P55" s="85">
        <v>965018</v>
      </c>
      <c r="Q55" s="13">
        <v>972509</v>
      </c>
      <c r="R55" s="14">
        <v>1008651</v>
      </c>
      <c r="S55" s="71">
        <v>8.8454922974614831</v>
      </c>
      <c r="T55" s="71">
        <v>8.8525418666738513</v>
      </c>
      <c r="U55" s="72">
        <v>9.7935858072231188</v>
      </c>
    </row>
    <row r="56" spans="1:21" x14ac:dyDescent="0.2">
      <c r="A56" s="12" t="s">
        <v>167</v>
      </c>
      <c r="B56" s="13">
        <v>77741</v>
      </c>
      <c r="C56" s="13">
        <v>80911</v>
      </c>
      <c r="D56" s="14">
        <v>84547</v>
      </c>
      <c r="E56" s="71">
        <v>0.57277974080392369</v>
      </c>
      <c r="F56" s="71">
        <v>0.58709523871718627</v>
      </c>
      <c r="G56" s="72">
        <v>0.64479438375222176</v>
      </c>
      <c r="I56" s="85">
        <v>77741</v>
      </c>
      <c r="J56" s="13">
        <v>80911</v>
      </c>
      <c r="K56" s="14">
        <v>84547</v>
      </c>
      <c r="L56" s="71">
        <v>2.9194473475393252</v>
      </c>
      <c r="M56" s="71">
        <v>2.8938819349390705</v>
      </c>
      <c r="N56" s="72">
        <v>3.0054273794729314</v>
      </c>
      <c r="P56" s="85">
        <v>0</v>
      </c>
      <c r="Q56" s="13">
        <v>0</v>
      </c>
      <c r="R56" s="14">
        <v>0</v>
      </c>
      <c r="S56" s="71" t="s">
        <v>158</v>
      </c>
      <c r="T56" s="71" t="s">
        <v>158</v>
      </c>
      <c r="U56" s="72" t="s">
        <v>158</v>
      </c>
    </row>
    <row r="57" spans="1:21" x14ac:dyDescent="0.2">
      <c r="A57" s="12" t="s">
        <v>168</v>
      </c>
      <c r="B57" s="13">
        <v>0</v>
      </c>
      <c r="C57" s="13">
        <v>0</v>
      </c>
      <c r="D57" s="14">
        <v>0</v>
      </c>
      <c r="E57" s="71" t="s">
        <v>158</v>
      </c>
      <c r="F57" s="71" t="s">
        <v>158</v>
      </c>
      <c r="G57" s="72" t="s">
        <v>158</v>
      </c>
      <c r="I57" s="85">
        <v>0</v>
      </c>
      <c r="J57" s="13">
        <v>0</v>
      </c>
      <c r="K57" s="14">
        <v>0</v>
      </c>
      <c r="L57" s="71" t="s">
        <v>158</v>
      </c>
      <c r="M57" s="71" t="s">
        <v>158</v>
      </c>
      <c r="N57" s="72" t="s">
        <v>158</v>
      </c>
      <c r="P57" s="85">
        <v>0</v>
      </c>
      <c r="Q57" s="13">
        <v>0</v>
      </c>
      <c r="R57" s="14">
        <v>0</v>
      </c>
      <c r="S57" s="71" t="s">
        <v>158</v>
      </c>
      <c r="T57" s="71" t="s">
        <v>158</v>
      </c>
      <c r="U57" s="72" t="s">
        <v>158</v>
      </c>
    </row>
    <row r="58" spans="1:21" x14ac:dyDescent="0.2">
      <c r="A58" s="12" t="s">
        <v>169</v>
      </c>
      <c r="B58" s="13">
        <v>53529</v>
      </c>
      <c r="C58" s="13">
        <v>53280</v>
      </c>
      <c r="D58" s="14">
        <v>57184</v>
      </c>
      <c r="E58" s="71">
        <v>0.39439069146902189</v>
      </c>
      <c r="F58" s="71">
        <v>0.38660298746587834</v>
      </c>
      <c r="G58" s="72">
        <v>0.43611153607445624</v>
      </c>
      <c r="I58" s="85">
        <v>0</v>
      </c>
      <c r="J58" s="13">
        <v>0</v>
      </c>
      <c r="K58" s="14">
        <v>0</v>
      </c>
      <c r="L58" s="71" t="s">
        <v>158</v>
      </c>
      <c r="M58" s="71" t="s">
        <v>158</v>
      </c>
      <c r="N58" s="72" t="s">
        <v>158</v>
      </c>
      <c r="P58" s="85">
        <v>53529</v>
      </c>
      <c r="Q58" s="13">
        <v>53280</v>
      </c>
      <c r="R58" s="14">
        <v>57184</v>
      </c>
      <c r="S58" s="71">
        <v>0.49065443047778973</v>
      </c>
      <c r="T58" s="71">
        <v>0.48499646857394924</v>
      </c>
      <c r="U58" s="72">
        <v>0.55523308934432902</v>
      </c>
    </row>
    <row r="59" spans="1:21" x14ac:dyDescent="0.2">
      <c r="A59" s="12" t="s">
        <v>170</v>
      </c>
      <c r="B59" s="13">
        <v>239591</v>
      </c>
      <c r="C59" s="13">
        <v>0</v>
      </c>
      <c r="D59" s="14">
        <v>0</v>
      </c>
      <c r="E59" s="71">
        <v>1.7652573401287979</v>
      </c>
      <c r="F59" s="71" t="s">
        <v>158</v>
      </c>
      <c r="G59" s="72" t="s">
        <v>158</v>
      </c>
      <c r="I59" s="85">
        <v>139919</v>
      </c>
      <c r="J59" s="13">
        <v>0</v>
      </c>
      <c r="K59" s="14">
        <v>0</v>
      </c>
      <c r="L59" s="71">
        <v>5.2544494336367533</v>
      </c>
      <c r="M59" s="71" t="s">
        <v>158</v>
      </c>
      <c r="N59" s="72" t="s">
        <v>158</v>
      </c>
      <c r="P59" s="85">
        <v>99672</v>
      </c>
      <c r="Q59" s="13">
        <v>0</v>
      </c>
      <c r="R59" s="14">
        <v>0</v>
      </c>
      <c r="S59" s="71">
        <v>0.91360773402421602</v>
      </c>
      <c r="T59" s="71" t="s">
        <v>158</v>
      </c>
      <c r="U59" s="72" t="s">
        <v>158</v>
      </c>
    </row>
    <row r="60" spans="1:21" x14ac:dyDescent="0.2">
      <c r="A60" s="12" t="s">
        <v>171</v>
      </c>
      <c r="B60" s="13">
        <v>12082</v>
      </c>
      <c r="C60" s="13">
        <v>11722</v>
      </c>
      <c r="D60" s="14">
        <v>11254</v>
      </c>
      <c r="E60" s="71">
        <v>8.9017697590627928E-2</v>
      </c>
      <c r="F60" s="71">
        <v>8.505555966732406E-2</v>
      </c>
      <c r="G60" s="72">
        <v>8.5828190175257599E-2</v>
      </c>
      <c r="I60" s="85">
        <v>0</v>
      </c>
      <c r="J60" s="13">
        <v>0</v>
      </c>
      <c r="K60" s="14">
        <v>0</v>
      </c>
      <c r="L60" s="71" t="s">
        <v>158</v>
      </c>
      <c r="M60" s="71" t="s">
        <v>158</v>
      </c>
      <c r="N60" s="72" t="s">
        <v>158</v>
      </c>
      <c r="P60" s="85">
        <v>12082</v>
      </c>
      <c r="Q60" s="13">
        <v>11722</v>
      </c>
      <c r="R60" s="14">
        <v>11254</v>
      </c>
      <c r="S60" s="71">
        <v>0.11074533111084937</v>
      </c>
      <c r="T60" s="71">
        <v>0.10670286420089777</v>
      </c>
      <c r="U60" s="72">
        <v>0.10927170515320857</v>
      </c>
    </row>
    <row r="61" spans="1:21" x14ac:dyDescent="0.2">
      <c r="A61" s="12" t="s">
        <v>172</v>
      </c>
      <c r="B61" s="13">
        <v>21657</v>
      </c>
      <c r="C61" s="13">
        <v>61546</v>
      </c>
      <c r="D61" s="14">
        <v>22532</v>
      </c>
      <c r="E61" s="71">
        <v>0.15956433344812357</v>
      </c>
      <c r="F61" s="71">
        <v>0.44658159659487517</v>
      </c>
      <c r="G61" s="72">
        <v>0.17183941541042333</v>
      </c>
      <c r="I61" s="85">
        <v>7201</v>
      </c>
      <c r="J61" s="13">
        <v>12171</v>
      </c>
      <c r="K61" s="14">
        <v>5237</v>
      </c>
      <c r="L61" s="71">
        <v>0.27042281871381485</v>
      </c>
      <c r="M61" s="71">
        <v>0.43531086045337997</v>
      </c>
      <c r="N61" s="72">
        <v>0.18616181752516045</v>
      </c>
      <c r="P61" s="85">
        <v>14456</v>
      </c>
      <c r="Q61" s="13">
        <v>49375</v>
      </c>
      <c r="R61" s="14">
        <v>17295</v>
      </c>
      <c r="S61" s="71">
        <v>0.13250575290005284</v>
      </c>
      <c r="T61" s="71">
        <v>0.44945008700898548</v>
      </c>
      <c r="U61" s="72">
        <v>0.16792732722807377</v>
      </c>
    </row>
    <row r="62" spans="1:21" x14ac:dyDescent="0.2">
      <c r="A62" s="12" t="s">
        <v>173</v>
      </c>
      <c r="B62" s="13">
        <v>5293</v>
      </c>
      <c r="C62" s="13">
        <v>5293</v>
      </c>
      <c r="D62" s="14">
        <v>0</v>
      </c>
      <c r="E62" s="71">
        <v>3.8997738234331537E-2</v>
      </c>
      <c r="F62" s="71">
        <v>3.8406336573890656E-2</v>
      </c>
      <c r="G62" s="72" t="s">
        <v>158</v>
      </c>
      <c r="I62" s="85">
        <v>1170</v>
      </c>
      <c r="J62" s="13">
        <v>1170</v>
      </c>
      <c r="K62" s="14">
        <v>0</v>
      </c>
      <c r="L62" s="71">
        <v>4.3937605595773276E-2</v>
      </c>
      <c r="M62" s="71">
        <v>4.1846496321621442E-2</v>
      </c>
      <c r="N62" s="72" t="s">
        <v>158</v>
      </c>
      <c r="P62" s="85">
        <v>4123</v>
      </c>
      <c r="Q62" s="13">
        <v>4123</v>
      </c>
      <c r="R62" s="14">
        <v>0</v>
      </c>
      <c r="S62" s="71">
        <v>3.7792004649067366E-2</v>
      </c>
      <c r="T62" s="71">
        <v>3.7530789037732597E-2</v>
      </c>
      <c r="U62" s="72" t="s">
        <v>158</v>
      </c>
    </row>
    <row r="63" spans="1:21" x14ac:dyDescent="0.2">
      <c r="A63" s="12" t="s">
        <v>174</v>
      </c>
      <c r="B63" s="13">
        <v>278242</v>
      </c>
      <c r="C63" s="13">
        <v>281317</v>
      </c>
      <c r="D63" s="14">
        <v>276317</v>
      </c>
      <c r="E63" s="71">
        <v>2.0500299795573165</v>
      </c>
      <c r="F63" s="71">
        <v>2.0412536153329297</v>
      </c>
      <c r="G63" s="72">
        <v>2.1073207770265374</v>
      </c>
      <c r="I63" s="85">
        <v>0</v>
      </c>
      <c r="J63" s="13">
        <v>0</v>
      </c>
      <c r="K63" s="14">
        <v>0</v>
      </c>
      <c r="L63" s="71" t="s">
        <v>158</v>
      </c>
      <c r="M63" s="71" t="s">
        <v>158</v>
      </c>
      <c r="N63" s="72" t="s">
        <v>158</v>
      </c>
      <c r="P63" s="85">
        <v>278242</v>
      </c>
      <c r="Q63" s="13">
        <v>281317</v>
      </c>
      <c r="R63" s="14">
        <v>276317</v>
      </c>
      <c r="S63" s="71">
        <v>2.5504057622036873</v>
      </c>
      <c r="T63" s="71">
        <v>2.5607686101692511</v>
      </c>
      <c r="U63" s="72">
        <v>2.6829242716206796</v>
      </c>
    </row>
    <row r="64" spans="1:21" x14ac:dyDescent="0.2">
      <c r="A64" s="12" t="s">
        <v>175</v>
      </c>
      <c r="B64" s="13">
        <v>182320</v>
      </c>
      <c r="C64" s="13">
        <v>200072</v>
      </c>
      <c r="D64" s="14">
        <v>217658</v>
      </c>
      <c r="E64" s="71">
        <v>1.3432963602651287</v>
      </c>
      <c r="F64" s="71">
        <v>1.4517348518820048</v>
      </c>
      <c r="G64" s="72">
        <v>1.6599602112285603</v>
      </c>
      <c r="I64" s="85">
        <v>93657</v>
      </c>
      <c r="J64" s="13">
        <v>96604</v>
      </c>
      <c r="K64" s="14">
        <v>98325</v>
      </c>
      <c r="L64" s="71">
        <v>3.5171489976780665</v>
      </c>
      <c r="M64" s="71">
        <v>3.4551614791913825</v>
      </c>
      <c r="N64" s="72">
        <v>3.4951996769450835</v>
      </c>
      <c r="P64" s="85">
        <v>88663</v>
      </c>
      <c r="Q64" s="13">
        <v>103468</v>
      </c>
      <c r="R64" s="14">
        <v>119333</v>
      </c>
      <c r="S64" s="71">
        <v>0.81269767358725686</v>
      </c>
      <c r="T64" s="71">
        <v>0.94184712106624213</v>
      </c>
      <c r="U64" s="72">
        <v>1.1586742839033088</v>
      </c>
    </row>
    <row r="65" spans="1:21" x14ac:dyDescent="0.2">
      <c r="A65" s="12" t="s">
        <v>176</v>
      </c>
      <c r="B65" s="13">
        <v>897615</v>
      </c>
      <c r="C65" s="13">
        <v>926239</v>
      </c>
      <c r="D65" s="14">
        <v>203907</v>
      </c>
      <c r="E65" s="71">
        <v>6.6134431901019273</v>
      </c>
      <c r="F65" s="71">
        <v>6.7208476821960907</v>
      </c>
      <c r="G65" s="72">
        <v>1.5550887483620268</v>
      </c>
      <c r="I65" s="85">
        <v>3679</v>
      </c>
      <c r="J65" s="13">
        <v>5671</v>
      </c>
      <c r="K65" s="14">
        <v>4213</v>
      </c>
      <c r="L65" s="71">
        <v>0.1381593598178204</v>
      </c>
      <c r="M65" s="71">
        <v>0.20283032533326084</v>
      </c>
      <c r="N65" s="72">
        <v>0.14976126355422972</v>
      </c>
      <c r="P65" s="85">
        <v>893936</v>
      </c>
      <c r="Q65" s="13">
        <v>920568</v>
      </c>
      <c r="R65" s="14">
        <v>199694</v>
      </c>
      <c r="S65" s="71">
        <v>8.1939445714209764</v>
      </c>
      <c r="T65" s="71">
        <v>8.3797340293202573</v>
      </c>
      <c r="U65" s="72">
        <v>1.9389464980331288</v>
      </c>
    </row>
    <row r="66" spans="1:21" x14ac:dyDescent="0.2">
      <c r="A66" s="12" t="s">
        <v>177</v>
      </c>
      <c r="B66" s="13">
        <v>154854</v>
      </c>
      <c r="C66" s="13">
        <v>200298</v>
      </c>
      <c r="D66" s="14">
        <v>212411</v>
      </c>
      <c r="E66" s="71">
        <v>1.1409325064309797</v>
      </c>
      <c r="F66" s="71">
        <v>1.4533747219114208</v>
      </c>
      <c r="G66" s="72">
        <v>1.6199441712561438</v>
      </c>
      <c r="I66" s="85">
        <v>57936</v>
      </c>
      <c r="J66" s="13">
        <v>100752</v>
      </c>
      <c r="K66" s="14">
        <v>113915</v>
      </c>
      <c r="L66" s="71">
        <v>2.1757001006809578</v>
      </c>
      <c r="M66" s="71">
        <v>3.6035198268341908</v>
      </c>
      <c r="N66" s="72">
        <v>4.0493838921861096</v>
      </c>
      <c r="P66" s="85">
        <v>96918</v>
      </c>
      <c r="Q66" s="13">
        <v>99546</v>
      </c>
      <c r="R66" s="14">
        <v>98496</v>
      </c>
      <c r="S66" s="71">
        <v>0.88836417816597413</v>
      </c>
      <c r="T66" s="71">
        <v>0.90614599212954872</v>
      </c>
      <c r="U66" s="72">
        <v>0.95635559541233606</v>
      </c>
    </row>
    <row r="67" spans="1:21" x14ac:dyDescent="0.2">
      <c r="A67" s="12" t="s">
        <v>178</v>
      </c>
      <c r="B67" s="13">
        <v>0</v>
      </c>
      <c r="C67" s="13">
        <v>0</v>
      </c>
      <c r="D67" s="14">
        <v>0</v>
      </c>
      <c r="E67" s="71" t="s">
        <v>158</v>
      </c>
      <c r="F67" s="71" t="s">
        <v>158</v>
      </c>
      <c r="G67" s="72" t="s">
        <v>158</v>
      </c>
      <c r="I67" s="85">
        <v>0</v>
      </c>
      <c r="J67" s="13">
        <v>0</v>
      </c>
      <c r="K67" s="14">
        <v>0</v>
      </c>
      <c r="L67" s="71" t="s">
        <v>158</v>
      </c>
      <c r="M67" s="71" t="s">
        <v>158</v>
      </c>
      <c r="N67" s="72" t="s">
        <v>158</v>
      </c>
      <c r="P67" s="85">
        <v>0</v>
      </c>
      <c r="Q67" s="13">
        <v>0</v>
      </c>
      <c r="R67" s="14">
        <v>0</v>
      </c>
      <c r="S67" s="71" t="s">
        <v>158</v>
      </c>
      <c r="T67" s="71" t="s">
        <v>158</v>
      </c>
      <c r="U67" s="72" t="s">
        <v>158</v>
      </c>
    </row>
    <row r="68" spans="1:21" x14ac:dyDescent="0.2">
      <c r="A68" s="12" t="s">
        <v>179</v>
      </c>
      <c r="B68" s="13">
        <v>0</v>
      </c>
      <c r="C68" s="13">
        <v>0</v>
      </c>
      <c r="D68" s="14">
        <v>0</v>
      </c>
      <c r="E68" s="71" t="s">
        <v>158</v>
      </c>
      <c r="F68" s="71" t="s">
        <v>158</v>
      </c>
      <c r="G68" s="72" t="s">
        <v>158</v>
      </c>
      <c r="I68" s="85">
        <v>0</v>
      </c>
      <c r="J68" s="13">
        <v>0</v>
      </c>
      <c r="K68" s="14">
        <v>0</v>
      </c>
      <c r="L68" s="71" t="s">
        <v>158</v>
      </c>
      <c r="M68" s="71" t="s">
        <v>158</v>
      </c>
      <c r="N68" s="72" t="s">
        <v>158</v>
      </c>
      <c r="P68" s="85">
        <v>0</v>
      </c>
      <c r="Q68" s="13">
        <v>0</v>
      </c>
      <c r="R68" s="14">
        <v>0</v>
      </c>
      <c r="S68" s="71" t="s">
        <v>158</v>
      </c>
      <c r="T68" s="71" t="s">
        <v>158</v>
      </c>
      <c r="U68" s="72" t="s">
        <v>158</v>
      </c>
    </row>
    <row r="69" spans="1:21" x14ac:dyDescent="0.2">
      <c r="A69" s="12" t="s">
        <v>180</v>
      </c>
      <c r="B69" s="13">
        <v>0</v>
      </c>
      <c r="C69" s="13">
        <v>0</v>
      </c>
      <c r="D69" s="14">
        <v>0</v>
      </c>
      <c r="E69" s="71" t="s">
        <v>158</v>
      </c>
      <c r="F69" s="71" t="s">
        <v>158</v>
      </c>
      <c r="G69" s="72" t="s">
        <v>158</v>
      </c>
      <c r="I69" s="85">
        <v>0</v>
      </c>
      <c r="J69" s="13">
        <v>0</v>
      </c>
      <c r="K69" s="14">
        <v>0</v>
      </c>
      <c r="L69" s="71" t="s">
        <v>158</v>
      </c>
      <c r="M69" s="71" t="s">
        <v>158</v>
      </c>
      <c r="N69" s="72" t="s">
        <v>158</v>
      </c>
      <c r="P69" s="85">
        <v>0</v>
      </c>
      <c r="Q69" s="13">
        <v>0</v>
      </c>
      <c r="R69" s="14">
        <v>0</v>
      </c>
      <c r="S69" s="71" t="s">
        <v>158</v>
      </c>
      <c r="T69" s="71" t="s">
        <v>158</v>
      </c>
      <c r="U69" s="72" t="s">
        <v>158</v>
      </c>
    </row>
    <row r="70" spans="1:21" x14ac:dyDescent="0.2">
      <c r="A70" s="12" t="s">
        <v>181</v>
      </c>
      <c r="B70" s="13">
        <v>0</v>
      </c>
      <c r="C70" s="13">
        <v>0</v>
      </c>
      <c r="D70" s="14">
        <v>0</v>
      </c>
      <c r="E70" s="71" t="s">
        <v>158</v>
      </c>
      <c r="F70" s="71" t="s">
        <v>158</v>
      </c>
      <c r="G70" s="72" t="s">
        <v>158</v>
      </c>
      <c r="I70" s="85">
        <v>0</v>
      </c>
      <c r="J70" s="13">
        <v>0</v>
      </c>
      <c r="K70" s="14">
        <v>0</v>
      </c>
      <c r="L70" s="71" t="s">
        <v>158</v>
      </c>
      <c r="M70" s="71" t="s">
        <v>158</v>
      </c>
      <c r="N70" s="72" t="s">
        <v>158</v>
      </c>
      <c r="P70" s="85">
        <v>0</v>
      </c>
      <c r="Q70" s="13">
        <v>0</v>
      </c>
      <c r="R70" s="14">
        <v>0</v>
      </c>
      <c r="S70" s="71" t="s">
        <v>158</v>
      </c>
      <c r="T70" s="71" t="s">
        <v>158</v>
      </c>
      <c r="U70" s="72" t="s">
        <v>158</v>
      </c>
    </row>
    <row r="71" spans="1:21" x14ac:dyDescent="0.2">
      <c r="A71" s="12" t="s">
        <v>182</v>
      </c>
      <c r="B71" s="13">
        <v>13067</v>
      </c>
      <c r="C71" s="13">
        <v>12537</v>
      </c>
      <c r="D71" s="14">
        <v>13389</v>
      </c>
      <c r="E71" s="71">
        <v>9.6274975535237145E-2</v>
      </c>
      <c r="F71" s="71">
        <v>9.0969250260129822E-2</v>
      </c>
      <c r="G71" s="72">
        <v>0.10211068404625236</v>
      </c>
      <c r="I71" s="85">
        <v>10093</v>
      </c>
      <c r="J71" s="13">
        <v>9977</v>
      </c>
      <c r="K71" s="14">
        <v>11240</v>
      </c>
      <c r="L71" s="71">
        <v>0.37902756690439288</v>
      </c>
      <c r="M71" s="71">
        <v>0.35683973829129667</v>
      </c>
      <c r="N71" s="72">
        <v>0.39955295569654453</v>
      </c>
      <c r="P71" s="85">
        <v>2974</v>
      </c>
      <c r="Q71" s="13">
        <v>2560</v>
      </c>
      <c r="R71" s="14">
        <v>2149</v>
      </c>
      <c r="S71" s="71">
        <v>2.7260107161369476E-2</v>
      </c>
      <c r="T71" s="71">
        <v>2.3303133625174739E-2</v>
      </c>
      <c r="U71" s="72">
        <v>2.0865904955948568E-2</v>
      </c>
    </row>
    <row r="72" spans="1:21" x14ac:dyDescent="0.2">
      <c r="A72" s="12" t="s">
        <v>183</v>
      </c>
      <c r="B72" s="13">
        <v>138038</v>
      </c>
      <c r="C72" s="13">
        <v>186619</v>
      </c>
      <c r="D72" s="14">
        <v>341353</v>
      </c>
      <c r="E72" s="71">
        <v>1.0170356679370218</v>
      </c>
      <c r="F72" s="71">
        <v>1.354119048759286</v>
      </c>
      <c r="G72" s="72">
        <v>2.6033152835342728</v>
      </c>
      <c r="I72" s="85">
        <v>0</v>
      </c>
      <c r="J72" s="13">
        <v>0</v>
      </c>
      <c r="K72" s="14">
        <v>0</v>
      </c>
      <c r="L72" s="71" t="s">
        <v>158</v>
      </c>
      <c r="M72" s="71" t="s">
        <v>158</v>
      </c>
      <c r="N72" s="72" t="s">
        <v>158</v>
      </c>
      <c r="P72" s="85">
        <v>138038</v>
      </c>
      <c r="Q72" s="13">
        <v>186619</v>
      </c>
      <c r="R72" s="14">
        <v>341353</v>
      </c>
      <c r="S72" s="71">
        <v>1.265275949005084</v>
      </c>
      <c r="T72" s="71">
        <v>1.6987529273423769</v>
      </c>
      <c r="U72" s="72">
        <v>3.3143970471977253</v>
      </c>
    </row>
    <row r="73" spans="1:21" x14ac:dyDescent="0.2">
      <c r="A73" s="12" t="s">
        <v>184</v>
      </c>
      <c r="B73" s="13">
        <v>0</v>
      </c>
      <c r="C73" s="13">
        <v>0</v>
      </c>
      <c r="D73" s="14">
        <v>0</v>
      </c>
      <c r="E73" s="71" t="s">
        <v>158</v>
      </c>
      <c r="F73" s="71" t="s">
        <v>158</v>
      </c>
      <c r="G73" s="72" t="s">
        <v>158</v>
      </c>
      <c r="I73" s="85">
        <v>0</v>
      </c>
      <c r="J73" s="13">
        <v>0</v>
      </c>
      <c r="K73" s="14">
        <v>0</v>
      </c>
      <c r="L73" s="71" t="s">
        <v>158</v>
      </c>
      <c r="M73" s="71" t="s">
        <v>158</v>
      </c>
      <c r="N73" s="72" t="s">
        <v>158</v>
      </c>
      <c r="P73" s="85">
        <v>0</v>
      </c>
      <c r="Q73" s="13">
        <v>0</v>
      </c>
      <c r="R73" s="14">
        <v>0</v>
      </c>
      <c r="S73" s="71" t="s">
        <v>158</v>
      </c>
      <c r="T73" s="71" t="s">
        <v>158</v>
      </c>
      <c r="U73" s="72" t="s">
        <v>158</v>
      </c>
    </row>
    <row r="74" spans="1:21" ht="13.5" thickBot="1" x14ac:dyDescent="0.25">
      <c r="A74" s="15" t="s">
        <v>4</v>
      </c>
      <c r="B74" s="16">
        <v>13572582</v>
      </c>
      <c r="C74" s="16">
        <v>13781580</v>
      </c>
      <c r="D74" s="17">
        <v>13112242</v>
      </c>
      <c r="E74" s="74">
        <v>100</v>
      </c>
      <c r="F74" s="74">
        <v>100</v>
      </c>
      <c r="G74" s="75">
        <v>100</v>
      </c>
      <c r="I74" s="86">
        <v>2662867</v>
      </c>
      <c r="J74" s="16">
        <v>2795933</v>
      </c>
      <c r="K74" s="17">
        <v>2813144</v>
      </c>
      <c r="L74" s="74">
        <v>100</v>
      </c>
      <c r="M74" s="74">
        <v>100</v>
      </c>
      <c r="N74" s="75">
        <v>100</v>
      </c>
      <c r="P74" s="86">
        <v>10909715</v>
      </c>
      <c r="Q74" s="16">
        <v>10985647</v>
      </c>
      <c r="R74" s="17">
        <v>10299098</v>
      </c>
      <c r="S74" s="74">
        <v>100</v>
      </c>
      <c r="T74" s="74">
        <v>100</v>
      </c>
      <c r="U74" s="75">
        <v>100</v>
      </c>
    </row>
    <row r="75" spans="1:21" x14ac:dyDescent="0.2">
      <c r="A75" s="19"/>
      <c r="B75" s="19"/>
      <c r="C75" s="19"/>
      <c r="D75" s="19"/>
      <c r="E75" s="19"/>
      <c r="F75" s="19"/>
      <c r="G75" s="19"/>
      <c r="I75" s="19"/>
      <c r="J75" s="19"/>
      <c r="K75" s="19"/>
      <c r="L75" s="19"/>
      <c r="M75" s="19"/>
      <c r="N75" s="19"/>
      <c r="P75" s="19"/>
      <c r="Q75" s="19"/>
      <c r="R75" s="19"/>
      <c r="S75" s="19"/>
      <c r="T75" s="19"/>
      <c r="U75" s="19"/>
    </row>
    <row r="76" spans="1:21" ht="12.75" customHeight="1" x14ac:dyDescent="0.2">
      <c r="A76" s="171" t="str">
        <f>+Innhold!B53</f>
        <v>Finans Norge / Skadeforsikringsstatistikk</v>
      </c>
      <c r="B76" s="171"/>
      <c r="C76" s="171"/>
      <c r="D76" s="171"/>
      <c r="F76" s="20"/>
      <c r="G76" s="20"/>
      <c r="H76" s="83"/>
      <c r="I76" s="20"/>
      <c r="J76" s="20"/>
      <c r="K76" s="20"/>
      <c r="L76" s="20"/>
      <c r="M76" s="20"/>
      <c r="N76" s="20"/>
      <c r="O76" s="83"/>
      <c r="P76" s="20"/>
      <c r="T76" s="20"/>
      <c r="U76" s="157">
        <f>Innhold!H29</f>
        <v>11</v>
      </c>
    </row>
    <row r="77" spans="1:21" ht="12.75" customHeight="1" x14ac:dyDescent="0.2">
      <c r="A77" s="170" t="str">
        <f>+Innhold!B54</f>
        <v>Premiestatistikk skadeforsikring 2. kvartal 2026</v>
      </c>
      <c r="B77" s="170"/>
      <c r="C77" s="170"/>
      <c r="D77" s="17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T77" s="20"/>
      <c r="U77" s="157"/>
    </row>
    <row r="82" ht="12.75" customHeight="1" x14ac:dyDescent="0.2"/>
    <row r="83" ht="12.75" customHeight="1" x14ac:dyDescent="0.2"/>
  </sheetData>
  <mergeCells count="24">
    <mergeCell ref="E41:G41"/>
    <mergeCell ref="I41:K41"/>
    <mergeCell ref="L41:N41"/>
    <mergeCell ref="A2:B2"/>
    <mergeCell ref="B5:D5"/>
    <mergeCell ref="L5:N5"/>
    <mergeCell ref="I5:K5"/>
    <mergeCell ref="E5:G5"/>
    <mergeCell ref="U76:U77"/>
    <mergeCell ref="D4:E4"/>
    <mergeCell ref="I4:N4"/>
    <mergeCell ref="P4:U4"/>
    <mergeCell ref="D40:E40"/>
    <mergeCell ref="I40:N40"/>
    <mergeCell ref="P40:U40"/>
    <mergeCell ref="P41:R41"/>
    <mergeCell ref="S41:U41"/>
    <mergeCell ref="S5:U5"/>
    <mergeCell ref="P5:R5"/>
    <mergeCell ref="A77:D77"/>
    <mergeCell ref="A76:D76"/>
    <mergeCell ref="A4:C4"/>
    <mergeCell ref="A40:B40"/>
    <mergeCell ref="B41:D41"/>
  </mergeCells>
  <hyperlinks>
    <hyperlink ref="A2" location="Innhold!A30" tooltip="Move to Tab2" display="Tilbake til innholdsfortegnelsen" xr:uid="{00000000-0004-0000-0A00-000000000000}"/>
  </hyperlinks>
  <pageMargins left="0.78740157480314965" right="0.78740157480314965" top="0.39370078740157483" bottom="0.19685039370078741" header="3.937007874015748E-2" footer="3.937007874015748E-2"/>
  <pageSetup paperSize="9" scale="44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83"/>
  <sheetViews>
    <sheetView showGridLines="0" showRowColHeaders="0" zoomScaleNormal="100" workbookViewId="0"/>
  </sheetViews>
  <sheetFormatPr defaultColWidth="23.28515625" defaultRowHeight="12.75" x14ac:dyDescent="0.2"/>
  <cols>
    <col min="1" max="1" width="36.140625" style="1" customWidth="1"/>
    <col min="2" max="2" width="14.42578125" style="1" bestFit="1" customWidth="1"/>
    <col min="3" max="3" width="14.28515625" style="1" bestFit="1" customWidth="1"/>
    <col min="4" max="5" width="14.42578125" style="1" bestFit="1" customWidth="1"/>
    <col min="6" max="6" width="14.28515625" style="1" bestFit="1" customWidth="1"/>
    <col min="7" max="7" width="14.42578125" style="1" bestFit="1" customWidth="1"/>
    <col min="8" max="8" width="23.28515625" style="1"/>
    <col min="9" max="9" width="14.42578125" style="1" bestFit="1" customWidth="1"/>
    <col min="10" max="10" width="14.28515625" style="1" bestFit="1" customWidth="1"/>
    <col min="11" max="12" width="14.42578125" style="1" bestFit="1" customWidth="1"/>
    <col min="13" max="13" width="14.28515625" style="1" bestFit="1" customWidth="1"/>
    <col min="14" max="14" width="14.42578125" style="1" bestFit="1" customWidth="1"/>
    <col min="15" max="15" width="23.28515625" style="1"/>
    <col min="16" max="16" width="14.42578125" style="1" bestFit="1" customWidth="1"/>
    <col min="17" max="17" width="14.28515625" style="1" bestFit="1" customWidth="1"/>
    <col min="18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23.28515625" style="1"/>
  </cols>
  <sheetData>
    <row r="1" spans="1:21" ht="5.25" customHeight="1" x14ac:dyDescent="0.2"/>
    <row r="2" spans="1:21" x14ac:dyDescent="0.2">
      <c r="A2" s="169" t="s">
        <v>0</v>
      </c>
      <c r="B2" s="169"/>
      <c r="C2" s="3"/>
      <c r="D2" s="3"/>
      <c r="E2" s="3"/>
      <c r="F2" s="3"/>
      <c r="I2" s="3"/>
      <c r="J2" s="3"/>
      <c r="K2" s="3"/>
      <c r="L2" s="3"/>
      <c r="M2" s="3"/>
      <c r="P2" s="3"/>
      <c r="Q2" s="3"/>
      <c r="R2" s="3"/>
      <c r="S2" s="3"/>
      <c r="T2" s="3"/>
    </row>
    <row r="3" spans="1:21" ht="6" customHeight="1" x14ac:dyDescent="0.2">
      <c r="A3" s="4"/>
      <c r="B3" s="3"/>
      <c r="C3" s="3"/>
      <c r="D3" s="3"/>
      <c r="E3" s="3"/>
      <c r="F3" s="3"/>
      <c r="I3" s="3"/>
      <c r="J3" s="3"/>
      <c r="K3" s="3"/>
      <c r="L3" s="3"/>
      <c r="M3" s="3"/>
      <c r="P3" s="3"/>
      <c r="Q3" s="3"/>
      <c r="R3" s="3"/>
      <c r="S3" s="3"/>
      <c r="T3" s="3"/>
    </row>
    <row r="4" spans="1:21" ht="16.5" thickBot="1" x14ac:dyDescent="0.3">
      <c r="A4" s="175" t="s">
        <v>113</v>
      </c>
      <c r="B4" s="175"/>
      <c r="C4" s="175"/>
      <c r="D4" s="172" t="s">
        <v>104</v>
      </c>
      <c r="E4" s="172"/>
      <c r="F4" s="6"/>
      <c r="I4" s="172" t="s">
        <v>107</v>
      </c>
      <c r="J4" s="172"/>
      <c r="K4" s="172"/>
      <c r="L4" s="172"/>
      <c r="M4" s="172"/>
      <c r="N4" s="172"/>
      <c r="P4" s="172" t="s">
        <v>108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12" t="s">
        <v>81</v>
      </c>
      <c r="B7" s="13">
        <v>391171</v>
      </c>
      <c r="C7" s="13">
        <v>452386</v>
      </c>
      <c r="D7" s="14">
        <v>521947</v>
      </c>
      <c r="E7" s="22">
        <v>25.398042543576583</v>
      </c>
      <c r="F7" s="22">
        <v>26.618864203109865</v>
      </c>
      <c r="G7" s="23">
        <v>28.142371726229953</v>
      </c>
      <c r="I7" s="85">
        <v>241473</v>
      </c>
      <c r="J7" s="13">
        <v>292519</v>
      </c>
      <c r="K7" s="14">
        <v>336873</v>
      </c>
      <c r="L7" s="71">
        <v>23.495922539439128</v>
      </c>
      <c r="M7" s="71">
        <v>26.082649432728076</v>
      </c>
      <c r="N7" s="72">
        <v>28.19178983256802</v>
      </c>
      <c r="P7" s="85">
        <v>149698</v>
      </c>
      <c r="Q7" s="13">
        <v>159867</v>
      </c>
      <c r="R7" s="14">
        <v>185074</v>
      </c>
      <c r="S7" s="71">
        <v>29.212842894471343</v>
      </c>
      <c r="T7" s="71">
        <v>27.659320467969813</v>
      </c>
      <c r="U7" s="72">
        <v>28.052863810056493</v>
      </c>
    </row>
    <row r="8" spans="1:21" x14ac:dyDescent="0.2">
      <c r="A8" s="12" t="s">
        <v>156</v>
      </c>
      <c r="B8" s="13">
        <v>36376</v>
      </c>
      <c r="C8" s="13">
        <v>41930</v>
      </c>
      <c r="D8" s="14">
        <v>48370</v>
      </c>
      <c r="E8" s="22">
        <v>2.361829469886934</v>
      </c>
      <c r="F8" s="22">
        <v>2.4672049445305486</v>
      </c>
      <c r="G8" s="23">
        <v>2.6080167534208316</v>
      </c>
      <c r="I8" s="85">
        <v>34238</v>
      </c>
      <c r="J8" s="13">
        <v>39697</v>
      </c>
      <c r="K8" s="14">
        <v>46626</v>
      </c>
      <c r="L8" s="71">
        <v>3.3314424217420453</v>
      </c>
      <c r="M8" s="71">
        <v>3.539609169083056</v>
      </c>
      <c r="N8" s="72">
        <v>3.9019760940571562</v>
      </c>
      <c r="P8" s="85">
        <v>2138</v>
      </c>
      <c r="Q8" s="13">
        <v>2233</v>
      </c>
      <c r="R8" s="14">
        <v>1744</v>
      </c>
      <c r="S8" s="71">
        <v>0.41722039110996628</v>
      </c>
      <c r="T8" s="71">
        <v>0.38634153768430379</v>
      </c>
      <c r="U8" s="72">
        <v>0.26434936557668026</v>
      </c>
    </row>
    <row r="9" spans="1:21" x14ac:dyDescent="0.2">
      <c r="A9" s="12" t="s">
        <v>157</v>
      </c>
      <c r="B9" s="13">
        <v>0</v>
      </c>
      <c r="C9" s="13">
        <v>0</v>
      </c>
      <c r="D9" s="14">
        <v>0</v>
      </c>
      <c r="E9" s="22" t="s">
        <v>158</v>
      </c>
      <c r="F9" s="22" t="s">
        <v>158</v>
      </c>
      <c r="G9" s="23" t="s">
        <v>158</v>
      </c>
      <c r="I9" s="85">
        <v>0</v>
      </c>
      <c r="J9" s="13">
        <v>0</v>
      </c>
      <c r="K9" s="14">
        <v>0</v>
      </c>
      <c r="L9" s="71" t="s">
        <v>158</v>
      </c>
      <c r="M9" s="71" t="s">
        <v>158</v>
      </c>
      <c r="N9" s="72" t="s">
        <v>158</v>
      </c>
      <c r="P9" s="85">
        <v>0</v>
      </c>
      <c r="Q9" s="13">
        <v>0</v>
      </c>
      <c r="R9" s="14">
        <v>0</v>
      </c>
      <c r="S9" s="71" t="s">
        <v>158</v>
      </c>
      <c r="T9" s="71" t="s">
        <v>158</v>
      </c>
      <c r="U9" s="72" t="s">
        <v>158</v>
      </c>
    </row>
    <row r="10" spans="1:21" x14ac:dyDescent="0.2">
      <c r="A10" s="12" t="s">
        <v>82</v>
      </c>
      <c r="B10" s="13">
        <v>367408</v>
      </c>
      <c r="C10" s="13">
        <v>426234</v>
      </c>
      <c r="D10" s="14">
        <v>494566</v>
      </c>
      <c r="E10" s="22">
        <v>23.855152899500183</v>
      </c>
      <c r="F10" s="22">
        <v>25.080053239375957</v>
      </c>
      <c r="G10" s="23">
        <v>26.666041217124807</v>
      </c>
      <c r="I10" s="85">
        <v>168294</v>
      </c>
      <c r="J10" s="13">
        <v>181469</v>
      </c>
      <c r="K10" s="14">
        <v>184913</v>
      </c>
      <c r="L10" s="71">
        <v>16.375424117198897</v>
      </c>
      <c r="M10" s="71">
        <v>16.180802990259544</v>
      </c>
      <c r="N10" s="72">
        <v>15.474758835851048</v>
      </c>
      <c r="P10" s="85">
        <v>199114</v>
      </c>
      <c r="Q10" s="13">
        <v>244765</v>
      </c>
      <c r="R10" s="14">
        <v>309653</v>
      </c>
      <c r="S10" s="71">
        <v>38.856137023138366</v>
      </c>
      <c r="T10" s="71">
        <v>42.347911541109994</v>
      </c>
      <c r="U10" s="72">
        <v>46.936109001671888</v>
      </c>
    </row>
    <row r="11" spans="1:21" x14ac:dyDescent="0.2">
      <c r="A11" s="12" t="s">
        <v>84</v>
      </c>
      <c r="B11" s="13">
        <v>264112</v>
      </c>
      <c r="C11" s="13">
        <v>261832</v>
      </c>
      <c r="D11" s="14">
        <v>260371</v>
      </c>
      <c r="E11" s="22">
        <v>17.148325955321582</v>
      </c>
      <c r="F11" s="22">
        <v>15.406468042840986</v>
      </c>
      <c r="G11" s="23">
        <v>14.038700229583116</v>
      </c>
      <c r="I11" s="85">
        <v>175596</v>
      </c>
      <c r="J11" s="13">
        <v>177691</v>
      </c>
      <c r="K11" s="14">
        <v>185073</v>
      </c>
      <c r="L11" s="71">
        <v>17.085926849939138</v>
      </c>
      <c r="M11" s="71">
        <v>15.843935130199695</v>
      </c>
      <c r="N11" s="72">
        <v>15.488148707919189</v>
      </c>
      <c r="P11" s="85">
        <v>88516</v>
      </c>
      <c r="Q11" s="13">
        <v>84141</v>
      </c>
      <c r="R11" s="14">
        <v>75298</v>
      </c>
      <c r="S11" s="71">
        <v>17.27347059845172</v>
      </c>
      <c r="T11" s="71">
        <v>14.557619042675775</v>
      </c>
      <c r="U11" s="72">
        <v>11.41340511995004</v>
      </c>
    </row>
    <row r="12" spans="1:21" x14ac:dyDescent="0.2">
      <c r="A12" s="12" t="s">
        <v>152</v>
      </c>
      <c r="B12" s="13">
        <v>286110</v>
      </c>
      <c r="C12" s="13">
        <v>331818</v>
      </c>
      <c r="D12" s="14">
        <v>311176</v>
      </c>
      <c r="E12" s="22">
        <v>18.576617264937063</v>
      </c>
      <c r="F12" s="22">
        <v>19.52451729750149</v>
      </c>
      <c r="G12" s="23">
        <v>16.77800746873022</v>
      </c>
      <c r="I12" s="85">
        <v>286110</v>
      </c>
      <c r="J12" s="13">
        <v>324406</v>
      </c>
      <c r="K12" s="14">
        <v>307132</v>
      </c>
      <c r="L12" s="71">
        <v>27.839213484567342</v>
      </c>
      <c r="M12" s="71">
        <v>28.925874804281378</v>
      </c>
      <c r="N12" s="72">
        <v>25.702863675201876</v>
      </c>
      <c r="P12" s="85">
        <v>0</v>
      </c>
      <c r="Q12" s="13">
        <v>7412</v>
      </c>
      <c r="R12" s="14">
        <v>4044</v>
      </c>
      <c r="S12" s="71" t="s">
        <v>158</v>
      </c>
      <c r="T12" s="71" t="s">
        <v>158</v>
      </c>
      <c r="U12" s="72">
        <v>0.61297524907803613</v>
      </c>
    </row>
    <row r="13" spans="1:21" x14ac:dyDescent="0.2">
      <c r="A13" s="12" t="s">
        <v>160</v>
      </c>
      <c r="B13" s="13">
        <v>0</v>
      </c>
      <c r="C13" s="13">
        <v>0</v>
      </c>
      <c r="D13" s="14">
        <v>0</v>
      </c>
      <c r="E13" s="22" t="s">
        <v>158</v>
      </c>
      <c r="F13" s="22" t="s">
        <v>158</v>
      </c>
      <c r="G13" s="23" t="s">
        <v>158</v>
      </c>
      <c r="I13" s="85">
        <v>0</v>
      </c>
      <c r="J13" s="13">
        <v>0</v>
      </c>
      <c r="K13" s="14">
        <v>0</v>
      </c>
      <c r="L13" s="71" t="s">
        <v>158</v>
      </c>
      <c r="M13" s="71" t="s">
        <v>158</v>
      </c>
      <c r="N13" s="72" t="s">
        <v>158</v>
      </c>
      <c r="P13" s="85">
        <v>0</v>
      </c>
      <c r="Q13" s="13">
        <v>0</v>
      </c>
      <c r="R13" s="14">
        <v>0</v>
      </c>
      <c r="S13" s="71" t="s">
        <v>158</v>
      </c>
      <c r="T13" s="71" t="s">
        <v>158</v>
      </c>
      <c r="U13" s="72" t="s">
        <v>158</v>
      </c>
    </row>
    <row r="14" spans="1:21" x14ac:dyDescent="0.2">
      <c r="A14" s="12" t="s">
        <v>161</v>
      </c>
      <c r="B14" s="13">
        <v>0</v>
      </c>
      <c r="C14" s="13">
        <v>0</v>
      </c>
      <c r="D14" s="14">
        <v>0</v>
      </c>
      <c r="E14" s="22" t="s">
        <v>158</v>
      </c>
      <c r="F14" s="22" t="s">
        <v>158</v>
      </c>
      <c r="G14" s="23" t="s">
        <v>158</v>
      </c>
      <c r="I14" s="85">
        <v>0</v>
      </c>
      <c r="J14" s="13">
        <v>0</v>
      </c>
      <c r="K14" s="14">
        <v>0</v>
      </c>
      <c r="L14" s="71" t="s">
        <v>158</v>
      </c>
      <c r="M14" s="71" t="s">
        <v>158</v>
      </c>
      <c r="N14" s="72" t="s">
        <v>158</v>
      </c>
      <c r="P14" s="85">
        <v>0</v>
      </c>
      <c r="Q14" s="13">
        <v>0</v>
      </c>
      <c r="R14" s="14">
        <v>0</v>
      </c>
      <c r="S14" s="71" t="s">
        <v>158</v>
      </c>
      <c r="T14" s="71" t="s">
        <v>158</v>
      </c>
      <c r="U14" s="72" t="s">
        <v>158</v>
      </c>
    </row>
    <row r="15" spans="1:21" x14ac:dyDescent="0.2">
      <c r="A15" s="12" t="s">
        <v>162</v>
      </c>
      <c r="B15" s="13">
        <v>9516</v>
      </c>
      <c r="C15" s="13">
        <v>10129</v>
      </c>
      <c r="D15" s="14">
        <v>10697</v>
      </c>
      <c r="E15" s="22">
        <v>0.61785708256663907</v>
      </c>
      <c r="F15" s="22">
        <v>0.596000927334842</v>
      </c>
      <c r="G15" s="23">
        <v>0.57676153010838604</v>
      </c>
      <c r="I15" s="85">
        <v>9516</v>
      </c>
      <c r="J15" s="13">
        <v>10129</v>
      </c>
      <c r="K15" s="14">
        <v>10697</v>
      </c>
      <c r="L15" s="71">
        <v>0.92593043067052117</v>
      </c>
      <c r="M15" s="71">
        <v>0.90315896097040771</v>
      </c>
      <c r="N15" s="72">
        <v>0.89519663445565567</v>
      </c>
      <c r="P15" s="85">
        <v>0</v>
      </c>
      <c r="Q15" s="13">
        <v>0</v>
      </c>
      <c r="R15" s="14">
        <v>0</v>
      </c>
      <c r="S15" s="71" t="s">
        <v>158</v>
      </c>
      <c r="T15" s="71" t="s">
        <v>158</v>
      </c>
      <c r="U15" s="72" t="s">
        <v>158</v>
      </c>
    </row>
    <row r="16" spans="1:21" x14ac:dyDescent="0.2">
      <c r="A16" s="12" t="s">
        <v>163</v>
      </c>
      <c r="B16" s="13">
        <v>3006</v>
      </c>
      <c r="C16" s="13">
        <v>2397</v>
      </c>
      <c r="D16" s="14">
        <v>2571</v>
      </c>
      <c r="E16" s="22">
        <v>0.19517427387508587</v>
      </c>
      <c r="F16" s="22">
        <v>0.14104198073073515</v>
      </c>
      <c r="G16" s="23">
        <v>0.13862334242391891</v>
      </c>
      <c r="I16" s="85">
        <v>0</v>
      </c>
      <c r="J16" s="13">
        <v>0</v>
      </c>
      <c r="K16" s="14">
        <v>0</v>
      </c>
      <c r="L16" s="71" t="s">
        <v>158</v>
      </c>
      <c r="M16" s="71" t="s">
        <v>158</v>
      </c>
      <c r="N16" s="72" t="s">
        <v>158</v>
      </c>
      <c r="P16" s="85">
        <v>3006</v>
      </c>
      <c r="Q16" s="13">
        <v>2397</v>
      </c>
      <c r="R16" s="14">
        <v>2571</v>
      </c>
      <c r="S16" s="71">
        <v>0.5866064058356214</v>
      </c>
      <c r="T16" s="71">
        <v>0.41471592737540358</v>
      </c>
      <c r="U16" s="72">
        <v>0.38970310716608081</v>
      </c>
    </row>
    <row r="17" spans="1:21" x14ac:dyDescent="0.2">
      <c r="A17" s="12" t="s">
        <v>164</v>
      </c>
      <c r="B17" s="13">
        <v>0</v>
      </c>
      <c r="C17" s="13">
        <v>0</v>
      </c>
      <c r="D17" s="14">
        <v>0</v>
      </c>
      <c r="E17" s="22" t="s">
        <v>158</v>
      </c>
      <c r="F17" s="22" t="s">
        <v>158</v>
      </c>
      <c r="G17" s="23" t="s">
        <v>158</v>
      </c>
      <c r="I17" s="85">
        <v>0</v>
      </c>
      <c r="J17" s="13">
        <v>0</v>
      </c>
      <c r="K17" s="14">
        <v>0</v>
      </c>
      <c r="L17" s="71" t="s">
        <v>158</v>
      </c>
      <c r="M17" s="71" t="s">
        <v>158</v>
      </c>
      <c r="N17" s="72" t="s">
        <v>158</v>
      </c>
      <c r="P17" s="85">
        <v>0</v>
      </c>
      <c r="Q17" s="13">
        <v>0</v>
      </c>
      <c r="R17" s="14">
        <v>0</v>
      </c>
      <c r="S17" s="71" t="s">
        <v>158</v>
      </c>
      <c r="T17" s="71" t="s">
        <v>158</v>
      </c>
      <c r="U17" s="72" t="s">
        <v>158</v>
      </c>
    </row>
    <row r="18" spans="1:21" x14ac:dyDescent="0.2">
      <c r="A18" s="12" t="s">
        <v>165</v>
      </c>
      <c r="B18" s="13">
        <v>15954</v>
      </c>
      <c r="C18" s="13">
        <v>17363</v>
      </c>
      <c r="D18" s="14">
        <v>34433</v>
      </c>
      <c r="E18" s="22">
        <v>1.0358650583510047</v>
      </c>
      <c r="F18" s="22">
        <v>1.0216570343878826</v>
      </c>
      <c r="G18" s="23">
        <v>1.8565606961037728</v>
      </c>
      <c r="I18" s="85">
        <v>7557</v>
      </c>
      <c r="J18" s="13">
        <v>8148</v>
      </c>
      <c r="K18" s="14">
        <v>25493</v>
      </c>
      <c r="L18" s="71">
        <v>0.7353148659706944</v>
      </c>
      <c r="M18" s="71">
        <v>0.72652179030376962</v>
      </c>
      <c r="N18" s="72">
        <v>2.1334250539570001</v>
      </c>
      <c r="P18" s="85">
        <v>8397</v>
      </c>
      <c r="Q18" s="13">
        <v>9215</v>
      </c>
      <c r="R18" s="14">
        <v>8940</v>
      </c>
      <c r="S18" s="71">
        <v>1.6386340618102837</v>
      </c>
      <c r="T18" s="71">
        <v>1.594329274411491</v>
      </c>
      <c r="U18" s="72">
        <v>1.3550936515226615</v>
      </c>
    </row>
    <row r="19" spans="1:21" x14ac:dyDescent="0.2">
      <c r="A19" s="12" t="s">
        <v>166</v>
      </c>
      <c r="B19" s="13">
        <v>24464</v>
      </c>
      <c r="C19" s="13">
        <v>24514</v>
      </c>
      <c r="D19" s="14">
        <v>20775</v>
      </c>
      <c r="E19" s="22">
        <v>1.5884043366866603</v>
      </c>
      <c r="F19" s="22">
        <v>1.4424293348490786</v>
      </c>
      <c r="G19" s="23">
        <v>1.1201477786296832</v>
      </c>
      <c r="I19" s="85">
        <v>0</v>
      </c>
      <c r="J19" s="13">
        <v>0</v>
      </c>
      <c r="K19" s="14">
        <v>0</v>
      </c>
      <c r="L19" s="71" t="s">
        <v>158</v>
      </c>
      <c r="M19" s="71" t="s">
        <v>158</v>
      </c>
      <c r="N19" s="72" t="s">
        <v>158</v>
      </c>
      <c r="P19" s="85">
        <v>24464</v>
      </c>
      <c r="Q19" s="13">
        <v>24514</v>
      </c>
      <c r="R19" s="14">
        <v>20775</v>
      </c>
      <c r="S19" s="71">
        <v>4.7740316408392021</v>
      </c>
      <c r="T19" s="71">
        <v>4.2412792005342688</v>
      </c>
      <c r="U19" s="72">
        <v>3.1490011868437686</v>
      </c>
    </row>
    <row r="20" spans="1:21" x14ac:dyDescent="0.2">
      <c r="A20" s="12" t="s">
        <v>167</v>
      </c>
      <c r="B20" s="13">
        <v>0</v>
      </c>
      <c r="C20" s="13">
        <v>0</v>
      </c>
      <c r="D20" s="14">
        <v>0</v>
      </c>
      <c r="E20" s="22" t="s">
        <v>158</v>
      </c>
      <c r="F20" s="22" t="s">
        <v>158</v>
      </c>
      <c r="G20" s="23" t="s">
        <v>158</v>
      </c>
      <c r="I20" s="85">
        <v>0</v>
      </c>
      <c r="J20" s="13">
        <v>0</v>
      </c>
      <c r="K20" s="14">
        <v>0</v>
      </c>
      <c r="L20" s="71" t="s">
        <v>158</v>
      </c>
      <c r="M20" s="71" t="s">
        <v>158</v>
      </c>
      <c r="N20" s="72" t="s">
        <v>158</v>
      </c>
      <c r="P20" s="85">
        <v>0</v>
      </c>
      <c r="Q20" s="13">
        <v>0</v>
      </c>
      <c r="R20" s="14">
        <v>0</v>
      </c>
      <c r="S20" s="71" t="s">
        <v>158</v>
      </c>
      <c r="T20" s="71" t="s">
        <v>158</v>
      </c>
      <c r="U20" s="72" t="s">
        <v>158</v>
      </c>
    </row>
    <row r="21" spans="1:21" x14ac:dyDescent="0.2">
      <c r="A21" s="12" t="s">
        <v>168</v>
      </c>
      <c r="B21" s="13">
        <v>0</v>
      </c>
      <c r="C21" s="13">
        <v>0</v>
      </c>
      <c r="D21" s="14">
        <v>0</v>
      </c>
      <c r="E21" s="22" t="s">
        <v>158</v>
      </c>
      <c r="F21" s="22" t="s">
        <v>158</v>
      </c>
      <c r="G21" s="23" t="s">
        <v>158</v>
      </c>
      <c r="I21" s="85">
        <v>0</v>
      </c>
      <c r="J21" s="13">
        <v>0</v>
      </c>
      <c r="K21" s="14">
        <v>0</v>
      </c>
      <c r="L21" s="71" t="s">
        <v>158</v>
      </c>
      <c r="M21" s="71" t="s">
        <v>158</v>
      </c>
      <c r="N21" s="72" t="s">
        <v>158</v>
      </c>
      <c r="P21" s="85">
        <v>0</v>
      </c>
      <c r="Q21" s="13">
        <v>0</v>
      </c>
      <c r="R21" s="14">
        <v>0</v>
      </c>
      <c r="S21" s="71" t="s">
        <v>158</v>
      </c>
      <c r="T21" s="71" t="s">
        <v>158</v>
      </c>
      <c r="U21" s="72" t="s">
        <v>158</v>
      </c>
    </row>
    <row r="22" spans="1:21" x14ac:dyDescent="0.2">
      <c r="A22" s="12" t="s">
        <v>169</v>
      </c>
      <c r="B22" s="13">
        <v>3844</v>
      </c>
      <c r="C22" s="13">
        <v>4713</v>
      </c>
      <c r="D22" s="14">
        <v>4656</v>
      </c>
      <c r="E22" s="22">
        <v>0.24958413465596477</v>
      </c>
      <c r="F22" s="22">
        <v>0.27731783695617634</v>
      </c>
      <c r="G22" s="23">
        <v>0.25104250576653692</v>
      </c>
      <c r="I22" s="85">
        <v>0</v>
      </c>
      <c r="J22" s="13">
        <v>0</v>
      </c>
      <c r="K22" s="14">
        <v>0</v>
      </c>
      <c r="L22" s="71" t="s">
        <v>158</v>
      </c>
      <c r="M22" s="71" t="s">
        <v>158</v>
      </c>
      <c r="N22" s="72" t="s">
        <v>158</v>
      </c>
      <c r="P22" s="85">
        <v>3844</v>
      </c>
      <c r="Q22" s="13">
        <v>4713</v>
      </c>
      <c r="R22" s="14">
        <v>4656</v>
      </c>
      <c r="S22" s="71">
        <v>0.7501380652136157</v>
      </c>
      <c r="T22" s="71">
        <v>0.81541767447654445</v>
      </c>
      <c r="U22" s="72">
        <v>0.70574004938361423</v>
      </c>
    </row>
    <row r="23" spans="1:21" x14ac:dyDescent="0.2">
      <c r="A23" s="12" t="s">
        <v>170</v>
      </c>
      <c r="B23" s="13">
        <v>39909</v>
      </c>
      <c r="C23" s="13">
        <v>0</v>
      </c>
      <c r="D23" s="14">
        <v>0</v>
      </c>
      <c r="E23" s="22">
        <v>2.5912209235132408</v>
      </c>
      <c r="F23" s="22" t="s">
        <v>158</v>
      </c>
      <c r="G23" s="23" t="s">
        <v>158</v>
      </c>
      <c r="I23" s="85">
        <v>32382</v>
      </c>
      <c r="J23" s="13">
        <v>0</v>
      </c>
      <c r="K23" s="14">
        <v>0</v>
      </c>
      <c r="L23" s="71">
        <v>3.1508490128176563</v>
      </c>
      <c r="M23" s="71" t="s">
        <v>158</v>
      </c>
      <c r="N23" s="72" t="s">
        <v>158</v>
      </c>
      <c r="P23" s="85">
        <v>7527</v>
      </c>
      <c r="Q23" s="13">
        <v>0</v>
      </c>
      <c r="R23" s="14">
        <v>0</v>
      </c>
      <c r="S23" s="71">
        <v>1.4688577567281178</v>
      </c>
      <c r="T23" s="71" t="s">
        <v>158</v>
      </c>
      <c r="U23" s="72" t="s">
        <v>158</v>
      </c>
    </row>
    <row r="24" spans="1:21" x14ac:dyDescent="0.2">
      <c r="A24" s="12" t="s">
        <v>171</v>
      </c>
      <c r="B24" s="13">
        <v>666</v>
      </c>
      <c r="C24" s="13">
        <v>587</v>
      </c>
      <c r="D24" s="14">
        <v>657</v>
      </c>
      <c r="E24" s="22">
        <v>4.3242204391486093E-2</v>
      </c>
      <c r="F24" s="22">
        <v>3.4539692402562175E-2</v>
      </c>
      <c r="G24" s="23">
        <v>3.542416801731417E-2</v>
      </c>
      <c r="I24" s="85">
        <v>0</v>
      </c>
      <c r="J24" s="13">
        <v>0</v>
      </c>
      <c r="K24" s="14">
        <v>0</v>
      </c>
      <c r="L24" s="71" t="s">
        <v>158</v>
      </c>
      <c r="M24" s="71" t="s">
        <v>158</v>
      </c>
      <c r="N24" s="72" t="s">
        <v>158</v>
      </c>
      <c r="P24" s="85">
        <v>666</v>
      </c>
      <c r="Q24" s="13">
        <v>587</v>
      </c>
      <c r="R24" s="14">
        <v>657</v>
      </c>
      <c r="S24" s="71">
        <v>0.12996668871807182</v>
      </c>
      <c r="T24" s="71">
        <v>0.10155955334558277</v>
      </c>
      <c r="U24" s="72">
        <v>9.9585741504517739E-2</v>
      </c>
    </row>
    <row r="25" spans="1:21" x14ac:dyDescent="0.2">
      <c r="A25" s="12" t="s">
        <v>172</v>
      </c>
      <c r="B25" s="13">
        <v>0</v>
      </c>
      <c r="C25" s="13">
        <v>2680</v>
      </c>
      <c r="D25" s="14">
        <v>116</v>
      </c>
      <c r="E25" s="22" t="s">
        <v>158</v>
      </c>
      <c r="F25" s="22">
        <v>0.15769399597762629</v>
      </c>
      <c r="G25" s="23">
        <v>6.2544954185821061E-3</v>
      </c>
      <c r="I25" s="85">
        <v>0</v>
      </c>
      <c r="J25" s="13">
        <v>0</v>
      </c>
      <c r="K25" s="14">
        <v>0</v>
      </c>
      <c r="L25" s="71" t="s">
        <v>158</v>
      </c>
      <c r="M25" s="71" t="s">
        <v>158</v>
      </c>
      <c r="N25" s="72" t="s">
        <v>158</v>
      </c>
      <c r="P25" s="85">
        <v>0</v>
      </c>
      <c r="Q25" s="13">
        <v>2680</v>
      </c>
      <c r="R25" s="14">
        <v>116</v>
      </c>
      <c r="S25" s="71" t="s">
        <v>158</v>
      </c>
      <c r="T25" s="71">
        <v>0.46367905104967938</v>
      </c>
      <c r="U25" s="72">
        <v>1.7582870646155338E-2</v>
      </c>
    </row>
    <row r="26" spans="1:21" x14ac:dyDescent="0.2">
      <c r="A26" s="12" t="s">
        <v>173</v>
      </c>
      <c r="B26" s="13">
        <v>449</v>
      </c>
      <c r="C26" s="13">
        <v>449</v>
      </c>
      <c r="D26" s="14">
        <v>0</v>
      </c>
      <c r="E26" s="22">
        <v>2.9152777435100984E-2</v>
      </c>
      <c r="F26" s="22">
        <v>2.6419628430579926E-2</v>
      </c>
      <c r="G26" s="23" t="s">
        <v>158</v>
      </c>
      <c r="I26" s="85">
        <v>449</v>
      </c>
      <c r="J26" s="13">
        <v>449</v>
      </c>
      <c r="K26" s="14">
        <v>0</v>
      </c>
      <c r="L26" s="71">
        <v>4.3688814982247165E-2</v>
      </c>
      <c r="M26" s="71">
        <v>4.0035380933528784E-2</v>
      </c>
      <c r="N26" s="72" t="s">
        <v>158</v>
      </c>
      <c r="P26" s="85">
        <v>0</v>
      </c>
      <c r="Q26" s="13">
        <v>0</v>
      </c>
      <c r="R26" s="14">
        <v>0</v>
      </c>
      <c r="S26" s="71" t="s">
        <v>158</v>
      </c>
      <c r="T26" s="71" t="s">
        <v>158</v>
      </c>
      <c r="U26" s="72" t="s">
        <v>158</v>
      </c>
    </row>
    <row r="27" spans="1:21" x14ac:dyDescent="0.2">
      <c r="A27" s="12" t="s">
        <v>174</v>
      </c>
      <c r="B27" s="13">
        <v>6291</v>
      </c>
      <c r="C27" s="13">
        <v>6411</v>
      </c>
      <c r="D27" s="14">
        <v>6496</v>
      </c>
      <c r="E27" s="22">
        <v>0.40846352526552404</v>
      </c>
      <c r="F27" s="22">
        <v>0.37722992843752318</v>
      </c>
      <c r="G27" s="23">
        <v>0.35025174344059795</v>
      </c>
      <c r="I27" s="85">
        <v>0</v>
      </c>
      <c r="J27" s="13">
        <v>0</v>
      </c>
      <c r="K27" s="14">
        <v>0</v>
      </c>
      <c r="L27" s="71" t="s">
        <v>158</v>
      </c>
      <c r="M27" s="71" t="s">
        <v>158</v>
      </c>
      <c r="N27" s="72" t="s">
        <v>158</v>
      </c>
      <c r="P27" s="85">
        <v>6291</v>
      </c>
      <c r="Q27" s="13">
        <v>6411</v>
      </c>
      <c r="R27" s="14">
        <v>6496</v>
      </c>
      <c r="S27" s="71">
        <v>1.2276583164044892</v>
      </c>
      <c r="T27" s="71">
        <v>1.1091964165221995</v>
      </c>
      <c r="U27" s="72">
        <v>0.98464075618469893</v>
      </c>
    </row>
    <row r="28" spans="1:21" x14ac:dyDescent="0.2">
      <c r="A28" s="12" t="s">
        <v>175</v>
      </c>
      <c r="B28" s="13">
        <v>20608</v>
      </c>
      <c r="C28" s="13">
        <v>22869</v>
      </c>
      <c r="D28" s="14">
        <v>25687</v>
      </c>
      <c r="E28" s="22">
        <v>1.3380410632128308</v>
      </c>
      <c r="F28" s="22">
        <v>1.3456358186613191</v>
      </c>
      <c r="G28" s="23">
        <v>1.3849933087682633</v>
      </c>
      <c r="I28" s="85">
        <v>19661</v>
      </c>
      <c r="J28" s="13">
        <v>21767</v>
      </c>
      <c r="K28" s="14">
        <v>24448</v>
      </c>
      <c r="L28" s="71">
        <v>1.9130641233094909</v>
      </c>
      <c r="M28" s="71">
        <v>1.9408689015147462</v>
      </c>
      <c r="N28" s="72">
        <v>2.045972452011954</v>
      </c>
      <c r="P28" s="85">
        <v>947</v>
      </c>
      <c r="Q28" s="13">
        <v>1102</v>
      </c>
      <c r="R28" s="14">
        <v>1239</v>
      </c>
      <c r="S28" s="71">
        <v>0.18480248380782882</v>
      </c>
      <c r="T28" s="71">
        <v>0.19066205755848759</v>
      </c>
      <c r="U28" s="72">
        <v>0.18780324767746953</v>
      </c>
    </row>
    <row r="29" spans="1:21" x14ac:dyDescent="0.2">
      <c r="A29" s="12" t="s">
        <v>176</v>
      </c>
      <c r="B29" s="13">
        <v>9443</v>
      </c>
      <c r="C29" s="13">
        <v>20163</v>
      </c>
      <c r="D29" s="14">
        <v>9505</v>
      </c>
      <c r="E29" s="22">
        <v>0.61311732142462938</v>
      </c>
      <c r="F29" s="22">
        <v>1.1864119555585368</v>
      </c>
      <c r="G29" s="23">
        <v>0.51249119787605968</v>
      </c>
      <c r="I29" s="85">
        <v>1540</v>
      </c>
      <c r="J29" s="13">
        <v>3115</v>
      </c>
      <c r="K29" s="14">
        <v>2269</v>
      </c>
      <c r="L29" s="71">
        <v>0.14984582421527981</v>
      </c>
      <c r="M29" s="71">
        <v>0.27775102808004937</v>
      </c>
      <c r="N29" s="72">
        <v>0.1898851232663254</v>
      </c>
      <c r="P29" s="85">
        <v>7903</v>
      </c>
      <c r="Q29" s="13">
        <v>17048</v>
      </c>
      <c r="R29" s="14">
        <v>7236</v>
      </c>
      <c r="S29" s="71">
        <v>1.5422323437521344</v>
      </c>
      <c r="T29" s="71">
        <v>2.9495524113040799</v>
      </c>
      <c r="U29" s="72">
        <v>1.0968073447894831</v>
      </c>
    </row>
    <row r="30" spans="1:21" x14ac:dyDescent="0.2">
      <c r="A30" s="12" t="s">
        <v>177</v>
      </c>
      <c r="B30" s="13">
        <v>50695</v>
      </c>
      <c r="C30" s="13">
        <v>62743</v>
      </c>
      <c r="D30" s="14">
        <v>69824</v>
      </c>
      <c r="E30" s="22">
        <v>3.2915368643038847</v>
      </c>
      <c r="F30" s="22">
        <v>3.6918635782179874</v>
      </c>
      <c r="G30" s="23">
        <v>3.7647748974748012</v>
      </c>
      <c r="I30" s="85">
        <v>43149</v>
      </c>
      <c r="J30" s="13">
        <v>53939</v>
      </c>
      <c r="K30" s="14">
        <v>61875</v>
      </c>
      <c r="L30" s="71">
        <v>4.1985048500422781</v>
      </c>
      <c r="M30" s="71">
        <v>4.8095064859100427</v>
      </c>
      <c r="N30" s="72">
        <v>5.1781145888514253</v>
      </c>
      <c r="P30" s="85">
        <v>7546</v>
      </c>
      <c r="Q30" s="13">
        <v>8804</v>
      </c>
      <c r="R30" s="14">
        <v>7949</v>
      </c>
      <c r="S30" s="71">
        <v>1.4725655151149697</v>
      </c>
      <c r="T30" s="71">
        <v>1.5232202856124544</v>
      </c>
      <c r="U30" s="72">
        <v>1.2048813686749034</v>
      </c>
    </row>
    <row r="31" spans="1:21" x14ac:dyDescent="0.2">
      <c r="A31" s="12" t="s">
        <v>178</v>
      </c>
      <c r="B31" s="13">
        <v>785</v>
      </c>
      <c r="C31" s="13">
        <v>0</v>
      </c>
      <c r="D31" s="14">
        <v>0</v>
      </c>
      <c r="E31" s="22">
        <v>5.0968664335310179E-2</v>
      </c>
      <c r="F31" s="22" t="s">
        <v>158</v>
      </c>
      <c r="G31" s="23" t="s">
        <v>158</v>
      </c>
      <c r="I31" s="85">
        <v>657</v>
      </c>
      <c r="J31" s="13">
        <v>0</v>
      </c>
      <c r="K31" s="14">
        <v>0</v>
      </c>
      <c r="L31" s="71">
        <v>6.3927731499635598E-2</v>
      </c>
      <c r="M31" s="71" t="s">
        <v>158</v>
      </c>
      <c r="N31" s="72" t="s">
        <v>158</v>
      </c>
      <c r="P31" s="85">
        <v>128</v>
      </c>
      <c r="Q31" s="13">
        <v>0</v>
      </c>
      <c r="R31" s="14">
        <v>0</v>
      </c>
      <c r="S31" s="71">
        <v>2.4978582816686475E-2</v>
      </c>
      <c r="T31" s="71" t="s">
        <v>158</v>
      </c>
      <c r="U31" s="72" t="s">
        <v>158</v>
      </c>
    </row>
    <row r="32" spans="1:21" x14ac:dyDescent="0.2">
      <c r="A32" s="12" t="s">
        <v>179</v>
      </c>
      <c r="B32" s="13">
        <v>0</v>
      </c>
      <c r="C32" s="13">
        <v>0</v>
      </c>
      <c r="D32" s="14">
        <v>0</v>
      </c>
      <c r="E32" s="22" t="s">
        <v>158</v>
      </c>
      <c r="F32" s="22" t="s">
        <v>158</v>
      </c>
      <c r="G32" s="23" t="s">
        <v>158</v>
      </c>
      <c r="I32" s="85">
        <v>0</v>
      </c>
      <c r="J32" s="13">
        <v>0</v>
      </c>
      <c r="K32" s="14">
        <v>0</v>
      </c>
      <c r="L32" s="71" t="s">
        <v>158</v>
      </c>
      <c r="M32" s="71" t="s">
        <v>158</v>
      </c>
      <c r="N32" s="72" t="s">
        <v>158</v>
      </c>
      <c r="P32" s="85">
        <v>0</v>
      </c>
      <c r="Q32" s="13">
        <v>0</v>
      </c>
      <c r="R32" s="14">
        <v>0</v>
      </c>
      <c r="S32" s="71" t="s">
        <v>158</v>
      </c>
      <c r="T32" s="71" t="s">
        <v>158</v>
      </c>
      <c r="U32" s="72" t="s">
        <v>158</v>
      </c>
    </row>
    <row r="33" spans="1:21" x14ac:dyDescent="0.2">
      <c r="A33" s="12" t="s">
        <v>180</v>
      </c>
      <c r="B33" s="13">
        <v>0</v>
      </c>
      <c r="C33" s="13">
        <v>0</v>
      </c>
      <c r="D33" s="14">
        <v>0</v>
      </c>
      <c r="E33" s="22" t="s">
        <v>158</v>
      </c>
      <c r="F33" s="22" t="s">
        <v>158</v>
      </c>
      <c r="G33" s="23" t="s">
        <v>158</v>
      </c>
      <c r="I33" s="85">
        <v>0</v>
      </c>
      <c r="J33" s="13">
        <v>0</v>
      </c>
      <c r="K33" s="14">
        <v>0</v>
      </c>
      <c r="L33" s="71" t="s">
        <v>158</v>
      </c>
      <c r="M33" s="71" t="s">
        <v>158</v>
      </c>
      <c r="N33" s="72" t="s">
        <v>158</v>
      </c>
      <c r="P33" s="85">
        <v>0</v>
      </c>
      <c r="Q33" s="13">
        <v>0</v>
      </c>
      <c r="R33" s="14">
        <v>0</v>
      </c>
      <c r="S33" s="71" t="s">
        <v>158</v>
      </c>
      <c r="T33" s="71" t="s">
        <v>158</v>
      </c>
      <c r="U33" s="72" t="s">
        <v>158</v>
      </c>
    </row>
    <row r="34" spans="1:21" x14ac:dyDescent="0.2">
      <c r="A34" s="12" t="s">
        <v>181</v>
      </c>
      <c r="B34" s="13">
        <v>0</v>
      </c>
      <c r="C34" s="13">
        <v>0</v>
      </c>
      <c r="D34" s="14">
        <v>0</v>
      </c>
      <c r="E34" s="22" t="s">
        <v>158</v>
      </c>
      <c r="F34" s="22" t="s">
        <v>158</v>
      </c>
      <c r="G34" s="23" t="s">
        <v>158</v>
      </c>
      <c r="I34" s="85">
        <v>0</v>
      </c>
      <c r="J34" s="13">
        <v>0</v>
      </c>
      <c r="K34" s="14">
        <v>0</v>
      </c>
      <c r="L34" s="71" t="s">
        <v>158</v>
      </c>
      <c r="M34" s="71" t="s">
        <v>158</v>
      </c>
      <c r="N34" s="72" t="s">
        <v>158</v>
      </c>
      <c r="P34" s="85">
        <v>0</v>
      </c>
      <c r="Q34" s="13">
        <v>0</v>
      </c>
      <c r="R34" s="14">
        <v>0</v>
      </c>
      <c r="S34" s="71" t="s">
        <v>158</v>
      </c>
      <c r="T34" s="71" t="s">
        <v>158</v>
      </c>
      <c r="U34" s="72" t="s">
        <v>158</v>
      </c>
    </row>
    <row r="35" spans="1:21" x14ac:dyDescent="0.2">
      <c r="A35" s="12" t="s">
        <v>182</v>
      </c>
      <c r="B35" s="13">
        <v>7803</v>
      </c>
      <c r="C35" s="13">
        <v>8810</v>
      </c>
      <c r="D35" s="14">
        <v>10183</v>
      </c>
      <c r="E35" s="22">
        <v>0.50663501631646546</v>
      </c>
      <c r="F35" s="22">
        <v>0.51838959125480877</v>
      </c>
      <c r="G35" s="23">
        <v>0.54904764523639293</v>
      </c>
      <c r="I35" s="85">
        <v>7101</v>
      </c>
      <c r="J35" s="13">
        <v>8179</v>
      </c>
      <c r="K35" s="14">
        <v>9534</v>
      </c>
      <c r="L35" s="71">
        <v>0.69094493360565057</v>
      </c>
      <c r="M35" s="71">
        <v>0.72928592573570583</v>
      </c>
      <c r="N35" s="72">
        <v>0.79786900186035536</v>
      </c>
      <c r="P35" s="85">
        <v>702</v>
      </c>
      <c r="Q35" s="13">
        <v>631</v>
      </c>
      <c r="R35" s="14">
        <v>649</v>
      </c>
      <c r="S35" s="71">
        <v>0.13699191513526487</v>
      </c>
      <c r="T35" s="71">
        <v>0.10917219448221929</v>
      </c>
      <c r="U35" s="72">
        <v>9.8373129735817369E-2</v>
      </c>
    </row>
    <row r="36" spans="1:21" x14ac:dyDescent="0.2">
      <c r="A36" s="12" t="s">
        <v>183</v>
      </c>
      <c r="B36" s="13">
        <v>1552</v>
      </c>
      <c r="C36" s="13">
        <v>1466</v>
      </c>
      <c r="D36" s="14">
        <v>22636</v>
      </c>
      <c r="E36" s="22">
        <v>0.10076862044382344</v>
      </c>
      <c r="F36" s="22">
        <v>8.6260969441492585E-2</v>
      </c>
      <c r="G36" s="23">
        <v>1.2204892956467635</v>
      </c>
      <c r="I36" s="85">
        <v>0</v>
      </c>
      <c r="J36" s="13">
        <v>0</v>
      </c>
      <c r="K36" s="14">
        <v>0</v>
      </c>
      <c r="L36" s="71" t="s">
        <v>158</v>
      </c>
      <c r="M36" s="71" t="s">
        <v>158</v>
      </c>
      <c r="N36" s="72" t="s">
        <v>158</v>
      </c>
      <c r="P36" s="85">
        <v>1552</v>
      </c>
      <c r="Q36" s="13">
        <v>1466</v>
      </c>
      <c r="R36" s="14">
        <v>22636</v>
      </c>
      <c r="S36" s="71">
        <v>0.30286531665232347</v>
      </c>
      <c r="T36" s="71">
        <v>0.2536393615070261</v>
      </c>
      <c r="U36" s="72">
        <v>3.431084999537692</v>
      </c>
    </row>
    <row r="37" spans="1:21" x14ac:dyDescent="0.2">
      <c r="A37" s="12" t="s">
        <v>184</v>
      </c>
      <c r="B37" s="13">
        <v>0</v>
      </c>
      <c r="C37" s="13">
        <v>0</v>
      </c>
      <c r="D37" s="14">
        <v>0</v>
      </c>
      <c r="E37" s="22" t="s">
        <v>158</v>
      </c>
      <c r="F37" s="22" t="s">
        <v>158</v>
      </c>
      <c r="G37" s="23" t="s">
        <v>158</v>
      </c>
      <c r="I37" s="85">
        <v>0</v>
      </c>
      <c r="J37" s="13">
        <v>0</v>
      </c>
      <c r="K37" s="14">
        <v>0</v>
      </c>
      <c r="L37" s="71" t="s">
        <v>158</v>
      </c>
      <c r="M37" s="71" t="s">
        <v>158</v>
      </c>
      <c r="N37" s="72" t="s">
        <v>158</v>
      </c>
      <c r="P37" s="85">
        <v>0</v>
      </c>
      <c r="Q37" s="13">
        <v>0</v>
      </c>
      <c r="R37" s="14">
        <v>0</v>
      </c>
      <c r="S37" s="71" t="s">
        <v>158</v>
      </c>
      <c r="T37" s="71" t="s">
        <v>158</v>
      </c>
      <c r="U37" s="72" t="s">
        <v>158</v>
      </c>
    </row>
    <row r="38" spans="1:21" ht="13.5" thickBot="1" x14ac:dyDescent="0.25">
      <c r="A38" s="15" t="s">
        <v>4</v>
      </c>
      <c r="B38" s="16">
        <v>1540162</v>
      </c>
      <c r="C38" s="16">
        <v>1699494</v>
      </c>
      <c r="D38" s="17">
        <v>1854666</v>
      </c>
      <c r="E38" s="18">
        <v>100</v>
      </c>
      <c r="F38" s="18">
        <v>100</v>
      </c>
      <c r="G38" s="41">
        <v>100</v>
      </c>
      <c r="I38" s="86">
        <v>1027723</v>
      </c>
      <c r="J38" s="16">
        <v>1121508</v>
      </c>
      <c r="K38" s="17">
        <v>1194933</v>
      </c>
      <c r="L38" s="74">
        <v>100</v>
      </c>
      <c r="M38" s="74">
        <v>100</v>
      </c>
      <c r="N38" s="75">
        <v>100</v>
      </c>
      <c r="P38" s="86">
        <v>512439</v>
      </c>
      <c r="Q38" s="16">
        <v>577986</v>
      </c>
      <c r="R38" s="17">
        <v>659733</v>
      </c>
      <c r="S38" s="74">
        <v>100</v>
      </c>
      <c r="T38" s="74">
        <v>100</v>
      </c>
      <c r="U38" s="75">
        <v>100</v>
      </c>
    </row>
    <row r="39" spans="1:21" x14ac:dyDescent="0.2">
      <c r="I39" s="92"/>
      <c r="P39" s="92"/>
    </row>
    <row r="40" spans="1:21" ht="16.5" thickBot="1" x14ac:dyDescent="0.3">
      <c r="A40" s="175" t="s">
        <v>114</v>
      </c>
      <c r="B40" s="175"/>
      <c r="C40" s="175"/>
      <c r="D40" s="172" t="s">
        <v>104</v>
      </c>
      <c r="E40" s="172"/>
      <c r="F40" s="6"/>
      <c r="I40" s="172" t="s">
        <v>107</v>
      </c>
      <c r="J40" s="172"/>
      <c r="K40" s="172"/>
      <c r="L40" s="172"/>
      <c r="M40" s="172"/>
      <c r="N40" s="172"/>
      <c r="P40" s="172" t="s">
        <v>108</v>
      </c>
      <c r="Q40" s="172"/>
      <c r="R40" s="172"/>
      <c r="S40" s="172"/>
      <c r="T40" s="172"/>
      <c r="U40" s="172"/>
    </row>
    <row r="41" spans="1:21" x14ac:dyDescent="0.2">
      <c r="A41" s="7"/>
      <c r="B41" s="162" t="s">
        <v>38</v>
      </c>
      <c r="C41" s="173"/>
      <c r="D41" s="161"/>
      <c r="E41" s="162" t="s">
        <v>2</v>
      </c>
      <c r="F41" s="173"/>
      <c r="G41" s="174"/>
      <c r="I41" s="160" t="s">
        <v>31</v>
      </c>
      <c r="J41" s="173"/>
      <c r="K41" s="161"/>
      <c r="L41" s="162" t="s">
        <v>2</v>
      </c>
      <c r="M41" s="173"/>
      <c r="N41" s="174"/>
      <c r="P41" s="160" t="s">
        <v>31</v>
      </c>
      <c r="Q41" s="173"/>
      <c r="R41" s="161"/>
      <c r="S41" s="162" t="s">
        <v>2</v>
      </c>
      <c r="T41" s="173"/>
      <c r="U41" s="174"/>
    </row>
    <row r="42" spans="1:21" x14ac:dyDescent="0.2">
      <c r="A42" s="8" t="s">
        <v>3</v>
      </c>
      <c r="B42" s="9" t="s">
        <v>155</v>
      </c>
      <c r="C42" s="10" t="s">
        <v>153</v>
      </c>
      <c r="D42" s="56" t="s">
        <v>154</v>
      </c>
      <c r="E42" s="10" t="s">
        <v>155</v>
      </c>
      <c r="F42" s="10" t="s">
        <v>153</v>
      </c>
      <c r="G42" s="11" t="s">
        <v>154</v>
      </c>
      <c r="I42" s="84" t="s">
        <v>155</v>
      </c>
      <c r="J42" s="10" t="s">
        <v>153</v>
      </c>
      <c r="K42" s="56" t="s">
        <v>154</v>
      </c>
      <c r="L42" s="10" t="s">
        <v>155</v>
      </c>
      <c r="M42" s="10" t="s">
        <v>153</v>
      </c>
      <c r="N42" s="11" t="s">
        <v>154</v>
      </c>
      <c r="P42" s="84" t="s">
        <v>155</v>
      </c>
      <c r="Q42" s="10" t="s">
        <v>153</v>
      </c>
      <c r="R42" s="56" t="s">
        <v>154</v>
      </c>
      <c r="S42" s="10" t="s">
        <v>155</v>
      </c>
      <c r="T42" s="10" t="s">
        <v>153</v>
      </c>
      <c r="U42" s="11" t="s">
        <v>154</v>
      </c>
    </row>
    <row r="43" spans="1:21" x14ac:dyDescent="0.2">
      <c r="A43" s="12" t="s">
        <v>81</v>
      </c>
      <c r="B43" s="13">
        <v>1015954</v>
      </c>
      <c r="C43" s="13">
        <v>1014677</v>
      </c>
      <c r="D43" s="14">
        <v>1062878</v>
      </c>
      <c r="E43" s="22">
        <v>16.688790719166679</v>
      </c>
      <c r="F43" s="22">
        <v>16.552013602093101</v>
      </c>
      <c r="G43" s="23">
        <v>19.550935388790052</v>
      </c>
      <c r="I43" s="85">
        <v>189964</v>
      </c>
      <c r="J43" s="13">
        <v>204553</v>
      </c>
      <c r="K43" s="14">
        <v>214571</v>
      </c>
      <c r="L43" s="71">
        <v>13.360114890630253</v>
      </c>
      <c r="M43" s="71">
        <v>13.670094108746994</v>
      </c>
      <c r="N43" s="72">
        <v>14.903061444194869</v>
      </c>
      <c r="P43" s="85">
        <v>825990</v>
      </c>
      <c r="Q43" s="13">
        <v>810124</v>
      </c>
      <c r="R43" s="14">
        <v>848307</v>
      </c>
      <c r="S43" s="71">
        <v>17.703191049535459</v>
      </c>
      <c r="T43" s="71">
        <v>17.482631721717379</v>
      </c>
      <c r="U43" s="72">
        <v>21.225302613820777</v>
      </c>
    </row>
    <row r="44" spans="1:21" x14ac:dyDescent="0.2">
      <c r="A44" s="12" t="s">
        <v>156</v>
      </c>
      <c r="B44" s="13">
        <v>50257</v>
      </c>
      <c r="C44" s="13">
        <v>59051</v>
      </c>
      <c r="D44" s="14">
        <v>78259</v>
      </c>
      <c r="E44" s="22">
        <v>0.82555760907793052</v>
      </c>
      <c r="F44" s="22">
        <v>0.96327496850445982</v>
      </c>
      <c r="G44" s="23">
        <v>1.439522365305633</v>
      </c>
      <c r="I44" s="85">
        <v>48765</v>
      </c>
      <c r="J44" s="13">
        <v>58119</v>
      </c>
      <c r="K44" s="14">
        <v>77819</v>
      </c>
      <c r="L44" s="71">
        <v>3.4296287856729921</v>
      </c>
      <c r="M44" s="71">
        <v>3.8840408085252554</v>
      </c>
      <c r="N44" s="72">
        <v>5.4049304823382496</v>
      </c>
      <c r="P44" s="85">
        <v>1492</v>
      </c>
      <c r="Q44" s="13">
        <v>932</v>
      </c>
      <c r="R44" s="14">
        <v>440</v>
      </c>
      <c r="S44" s="71">
        <v>3.1977579687292708E-2</v>
      </c>
      <c r="T44" s="71">
        <v>2.0112739240709564E-2</v>
      </c>
      <c r="U44" s="72">
        <v>1.1009143093339018E-2</v>
      </c>
    </row>
    <row r="45" spans="1:21" x14ac:dyDescent="0.2">
      <c r="A45" s="12" t="s">
        <v>157</v>
      </c>
      <c r="B45" s="13">
        <v>0</v>
      </c>
      <c r="C45" s="13">
        <v>0</v>
      </c>
      <c r="D45" s="14">
        <v>0</v>
      </c>
      <c r="E45" s="22" t="s">
        <v>158</v>
      </c>
      <c r="F45" s="22" t="s">
        <v>158</v>
      </c>
      <c r="G45" s="23" t="s">
        <v>158</v>
      </c>
      <c r="I45" s="85">
        <v>0</v>
      </c>
      <c r="J45" s="13">
        <v>0</v>
      </c>
      <c r="K45" s="14">
        <v>0</v>
      </c>
      <c r="L45" s="71" t="s">
        <v>158</v>
      </c>
      <c r="M45" s="71" t="s">
        <v>158</v>
      </c>
      <c r="N45" s="72" t="s">
        <v>158</v>
      </c>
      <c r="P45" s="85">
        <v>0</v>
      </c>
      <c r="Q45" s="13">
        <v>0</v>
      </c>
      <c r="R45" s="14">
        <v>0</v>
      </c>
      <c r="S45" s="71" t="s">
        <v>158</v>
      </c>
      <c r="T45" s="71" t="s">
        <v>158</v>
      </c>
      <c r="U45" s="72" t="s">
        <v>158</v>
      </c>
    </row>
    <row r="46" spans="1:21" x14ac:dyDescent="0.2">
      <c r="A46" s="12" t="s">
        <v>82</v>
      </c>
      <c r="B46" s="13">
        <v>1535473</v>
      </c>
      <c r="C46" s="13">
        <v>1532783</v>
      </c>
      <c r="D46" s="14">
        <v>1577567</v>
      </c>
      <c r="E46" s="22">
        <v>25.222783267678476</v>
      </c>
      <c r="F46" s="22">
        <v>25.003666255426179</v>
      </c>
      <c r="G46" s="23">
        <v>29.018297949988007</v>
      </c>
      <c r="I46" s="85">
        <v>153539</v>
      </c>
      <c r="J46" s="13">
        <v>171802</v>
      </c>
      <c r="K46" s="14">
        <v>169978</v>
      </c>
      <c r="L46" s="71">
        <v>10.798354847194618</v>
      </c>
      <c r="M46" s="71">
        <v>11.481374059881553</v>
      </c>
      <c r="N46" s="72">
        <v>11.805847845987367</v>
      </c>
      <c r="P46" s="85">
        <v>1381934</v>
      </c>
      <c r="Q46" s="13">
        <v>1360981</v>
      </c>
      <c r="R46" s="14">
        <v>1407589</v>
      </c>
      <c r="S46" s="71">
        <v>29.618568771835896</v>
      </c>
      <c r="T46" s="71">
        <v>29.370231721631058</v>
      </c>
      <c r="U46" s="72">
        <v>35.218974358204491</v>
      </c>
    </row>
    <row r="47" spans="1:21" x14ac:dyDescent="0.2">
      <c r="A47" s="12" t="s">
        <v>84</v>
      </c>
      <c r="B47" s="13">
        <v>704566</v>
      </c>
      <c r="C47" s="13">
        <v>673357</v>
      </c>
      <c r="D47" s="14">
        <v>608508</v>
      </c>
      <c r="E47" s="22">
        <v>11.573707590934619</v>
      </c>
      <c r="F47" s="22">
        <v>10.984199132398393</v>
      </c>
      <c r="G47" s="23">
        <v>11.193100799491434</v>
      </c>
      <c r="I47" s="85">
        <v>110474</v>
      </c>
      <c r="J47" s="13">
        <v>104253</v>
      </c>
      <c r="K47" s="14">
        <v>100772</v>
      </c>
      <c r="L47" s="71">
        <v>7.7696054643379089</v>
      </c>
      <c r="M47" s="71">
        <v>6.9671347822774559</v>
      </c>
      <c r="N47" s="72">
        <v>6.9991345888046625</v>
      </c>
      <c r="P47" s="85">
        <v>594092</v>
      </c>
      <c r="Q47" s="13">
        <v>569104</v>
      </c>
      <c r="R47" s="14">
        <v>507736</v>
      </c>
      <c r="S47" s="71">
        <v>12.732992139130763</v>
      </c>
      <c r="T47" s="71">
        <v>12.281373769146755</v>
      </c>
      <c r="U47" s="72">
        <v>12.703950630999044</v>
      </c>
    </row>
    <row r="48" spans="1:21" x14ac:dyDescent="0.2">
      <c r="A48" s="12" t="s">
        <v>152</v>
      </c>
      <c r="B48" s="13">
        <v>746807</v>
      </c>
      <c r="C48" s="13">
        <v>841895</v>
      </c>
      <c r="D48" s="14">
        <v>744092</v>
      </c>
      <c r="E48" s="22">
        <v>12.267588621737509</v>
      </c>
      <c r="F48" s="22">
        <v>13.733491043488886</v>
      </c>
      <c r="G48" s="23">
        <v>13.687078493783449</v>
      </c>
      <c r="I48" s="85">
        <v>746807</v>
      </c>
      <c r="J48" s="13">
        <v>820261</v>
      </c>
      <c r="K48" s="14">
        <v>731242</v>
      </c>
      <c r="L48" s="71">
        <v>52.522727048950891</v>
      </c>
      <c r="M48" s="71">
        <v>54.817309273073079</v>
      </c>
      <c r="N48" s="72">
        <v>50.788524341947166</v>
      </c>
      <c r="P48" s="85">
        <v>0</v>
      </c>
      <c r="Q48" s="13">
        <v>21634</v>
      </c>
      <c r="R48" s="14">
        <v>12850</v>
      </c>
      <c r="S48" s="71" t="s">
        <v>158</v>
      </c>
      <c r="T48" s="71" t="s">
        <v>158</v>
      </c>
      <c r="U48" s="72">
        <v>0.32151701988501452</v>
      </c>
    </row>
    <row r="49" spans="1:21" x14ac:dyDescent="0.2">
      <c r="A49" s="12" t="s">
        <v>160</v>
      </c>
      <c r="B49" s="13">
        <v>0</v>
      </c>
      <c r="C49" s="13">
        <v>0</v>
      </c>
      <c r="D49" s="14">
        <v>0</v>
      </c>
      <c r="E49" s="22" t="s">
        <v>158</v>
      </c>
      <c r="F49" s="22" t="s">
        <v>158</v>
      </c>
      <c r="G49" s="23" t="s">
        <v>158</v>
      </c>
      <c r="I49" s="85">
        <v>0</v>
      </c>
      <c r="J49" s="13">
        <v>0</v>
      </c>
      <c r="K49" s="14">
        <v>0</v>
      </c>
      <c r="L49" s="71" t="s">
        <v>158</v>
      </c>
      <c r="M49" s="71" t="s">
        <v>158</v>
      </c>
      <c r="N49" s="72" t="s">
        <v>158</v>
      </c>
      <c r="P49" s="85">
        <v>0</v>
      </c>
      <c r="Q49" s="13">
        <v>0</v>
      </c>
      <c r="R49" s="14">
        <v>0</v>
      </c>
      <c r="S49" s="71" t="s">
        <v>158</v>
      </c>
      <c r="T49" s="71" t="s">
        <v>158</v>
      </c>
      <c r="U49" s="72" t="s">
        <v>158</v>
      </c>
    </row>
    <row r="50" spans="1:21" x14ac:dyDescent="0.2">
      <c r="A50" s="12" t="s">
        <v>161</v>
      </c>
      <c r="B50" s="13">
        <v>0</v>
      </c>
      <c r="C50" s="13">
        <v>0</v>
      </c>
      <c r="D50" s="14">
        <v>0</v>
      </c>
      <c r="E50" s="22" t="s">
        <v>158</v>
      </c>
      <c r="F50" s="22" t="s">
        <v>158</v>
      </c>
      <c r="G50" s="23" t="s">
        <v>158</v>
      </c>
      <c r="I50" s="85">
        <v>0</v>
      </c>
      <c r="J50" s="13">
        <v>0</v>
      </c>
      <c r="K50" s="14">
        <v>0</v>
      </c>
      <c r="L50" s="71" t="s">
        <v>158</v>
      </c>
      <c r="M50" s="71" t="s">
        <v>158</v>
      </c>
      <c r="N50" s="72" t="s">
        <v>158</v>
      </c>
      <c r="P50" s="85">
        <v>0</v>
      </c>
      <c r="Q50" s="13">
        <v>0</v>
      </c>
      <c r="R50" s="14">
        <v>0</v>
      </c>
      <c r="S50" s="71" t="s">
        <v>158</v>
      </c>
      <c r="T50" s="71" t="s">
        <v>158</v>
      </c>
      <c r="U50" s="72" t="s">
        <v>158</v>
      </c>
    </row>
    <row r="51" spans="1:21" x14ac:dyDescent="0.2">
      <c r="A51" s="12" t="s">
        <v>162</v>
      </c>
      <c r="B51" s="13">
        <v>10563</v>
      </c>
      <c r="C51" s="13">
        <v>10451</v>
      </c>
      <c r="D51" s="14">
        <v>10398</v>
      </c>
      <c r="E51" s="22">
        <v>0.17351543117755097</v>
      </c>
      <c r="F51" s="22">
        <v>0.17048291639159555</v>
      </c>
      <c r="G51" s="23">
        <v>0.19126430895421576</v>
      </c>
      <c r="I51" s="85">
        <v>10563</v>
      </c>
      <c r="J51" s="13">
        <v>10451</v>
      </c>
      <c r="K51" s="14">
        <v>10398</v>
      </c>
      <c r="L51" s="71">
        <v>0.74289283016638608</v>
      </c>
      <c r="M51" s="71">
        <v>0.69843098625057976</v>
      </c>
      <c r="N51" s="72">
        <v>0.72219467167855045</v>
      </c>
      <c r="P51" s="85">
        <v>0</v>
      </c>
      <c r="Q51" s="13">
        <v>0</v>
      </c>
      <c r="R51" s="14">
        <v>0</v>
      </c>
      <c r="S51" s="71" t="s">
        <v>158</v>
      </c>
      <c r="T51" s="71" t="s">
        <v>158</v>
      </c>
      <c r="U51" s="72" t="s">
        <v>158</v>
      </c>
    </row>
    <row r="52" spans="1:21" x14ac:dyDescent="0.2">
      <c r="A52" s="12" t="s">
        <v>163</v>
      </c>
      <c r="B52" s="13">
        <v>70483</v>
      </c>
      <c r="C52" s="13">
        <v>20881</v>
      </c>
      <c r="D52" s="14">
        <v>25643</v>
      </c>
      <c r="E52" s="22">
        <v>1.1578044244710144</v>
      </c>
      <c r="F52" s="22">
        <v>0.34062326831622874</v>
      </c>
      <c r="G52" s="23">
        <v>0.47168596600432339</v>
      </c>
      <c r="I52" s="85">
        <v>0</v>
      </c>
      <c r="J52" s="13">
        <v>0</v>
      </c>
      <c r="K52" s="14">
        <v>0</v>
      </c>
      <c r="L52" s="71" t="s">
        <v>158</v>
      </c>
      <c r="M52" s="71" t="s">
        <v>158</v>
      </c>
      <c r="N52" s="72" t="s">
        <v>158</v>
      </c>
      <c r="P52" s="85">
        <v>70483</v>
      </c>
      <c r="Q52" s="13">
        <v>20881</v>
      </c>
      <c r="R52" s="14">
        <v>25643</v>
      </c>
      <c r="S52" s="71">
        <v>1.5106405825063349</v>
      </c>
      <c r="T52" s="71">
        <v>0.45061599579963135</v>
      </c>
      <c r="U52" s="72">
        <v>0.64160785532384645</v>
      </c>
    </row>
    <row r="53" spans="1:21" x14ac:dyDescent="0.2">
      <c r="A53" s="12" t="s">
        <v>164</v>
      </c>
      <c r="B53" s="13">
        <v>0</v>
      </c>
      <c r="C53" s="13">
        <v>0</v>
      </c>
      <c r="D53" s="14">
        <v>0</v>
      </c>
      <c r="E53" s="22" t="s">
        <v>158</v>
      </c>
      <c r="F53" s="22" t="s">
        <v>158</v>
      </c>
      <c r="G53" s="23" t="s">
        <v>158</v>
      </c>
      <c r="I53" s="85">
        <v>0</v>
      </c>
      <c r="J53" s="13">
        <v>0</v>
      </c>
      <c r="K53" s="14">
        <v>0</v>
      </c>
      <c r="L53" s="71" t="s">
        <v>158</v>
      </c>
      <c r="M53" s="71" t="s">
        <v>158</v>
      </c>
      <c r="N53" s="72" t="s">
        <v>158</v>
      </c>
      <c r="P53" s="85">
        <v>0</v>
      </c>
      <c r="Q53" s="13">
        <v>0</v>
      </c>
      <c r="R53" s="14">
        <v>0</v>
      </c>
      <c r="S53" s="71" t="s">
        <v>158</v>
      </c>
      <c r="T53" s="71" t="s">
        <v>158</v>
      </c>
      <c r="U53" s="72" t="s">
        <v>158</v>
      </c>
    </row>
    <row r="54" spans="1:21" x14ac:dyDescent="0.2">
      <c r="A54" s="12" t="s">
        <v>165</v>
      </c>
      <c r="B54" s="13">
        <v>673381</v>
      </c>
      <c r="C54" s="13">
        <v>697889</v>
      </c>
      <c r="D54" s="14">
        <v>676758</v>
      </c>
      <c r="E54" s="22">
        <v>11.061440363700697</v>
      </c>
      <c r="F54" s="22">
        <v>11.384379680185075</v>
      </c>
      <c r="G54" s="23">
        <v>12.448514252667547</v>
      </c>
      <c r="I54" s="85">
        <v>12238</v>
      </c>
      <c r="J54" s="13">
        <v>12664</v>
      </c>
      <c r="K54" s="14">
        <v>12735</v>
      </c>
      <c r="L54" s="71">
        <v>0.86069511081853944</v>
      </c>
      <c r="M54" s="71">
        <v>0.84632379771096944</v>
      </c>
      <c r="N54" s="72">
        <v>0.88451136216833426</v>
      </c>
      <c r="P54" s="85">
        <v>661143</v>
      </c>
      <c r="Q54" s="13">
        <v>685225</v>
      </c>
      <c r="R54" s="14">
        <v>664023</v>
      </c>
      <c r="S54" s="71">
        <v>14.17007571527866</v>
      </c>
      <c r="T54" s="71">
        <v>14.787287281346794</v>
      </c>
      <c r="U54" s="72">
        <v>16.614373236973307</v>
      </c>
    </row>
    <row r="55" spans="1:21" x14ac:dyDescent="0.2">
      <c r="A55" s="12" t="s">
        <v>166</v>
      </c>
      <c r="B55" s="13">
        <v>51356</v>
      </c>
      <c r="C55" s="13">
        <v>43400</v>
      </c>
      <c r="D55" s="14">
        <v>44188</v>
      </c>
      <c r="E55" s="22">
        <v>0.84361057309043908</v>
      </c>
      <c r="F55" s="22">
        <v>0.70796656505552069</v>
      </c>
      <c r="G55" s="23">
        <v>0.812808932878331</v>
      </c>
      <c r="I55" s="85">
        <v>0</v>
      </c>
      <c r="J55" s="13">
        <v>0</v>
      </c>
      <c r="K55" s="14">
        <v>0</v>
      </c>
      <c r="L55" s="71" t="s">
        <v>158</v>
      </c>
      <c r="M55" s="71" t="s">
        <v>158</v>
      </c>
      <c r="N55" s="72" t="s">
        <v>158</v>
      </c>
      <c r="P55" s="85">
        <v>51356</v>
      </c>
      <c r="Q55" s="13">
        <v>43400</v>
      </c>
      <c r="R55" s="14">
        <v>44188</v>
      </c>
      <c r="S55" s="71">
        <v>1.1006974413006732</v>
      </c>
      <c r="T55" s="71">
        <v>0.93658034661673295</v>
      </c>
      <c r="U55" s="72">
        <v>1.1056182159283285</v>
      </c>
    </row>
    <row r="56" spans="1:21" x14ac:dyDescent="0.2">
      <c r="A56" s="12" t="s">
        <v>167</v>
      </c>
      <c r="B56" s="13">
        <v>0</v>
      </c>
      <c r="C56" s="13">
        <v>0</v>
      </c>
      <c r="D56" s="14">
        <v>0</v>
      </c>
      <c r="E56" s="22" t="s">
        <v>158</v>
      </c>
      <c r="F56" s="22" t="s">
        <v>158</v>
      </c>
      <c r="G56" s="23" t="s">
        <v>158</v>
      </c>
      <c r="I56" s="85">
        <v>0</v>
      </c>
      <c r="J56" s="13">
        <v>0</v>
      </c>
      <c r="K56" s="14">
        <v>0</v>
      </c>
      <c r="L56" s="71" t="s">
        <v>158</v>
      </c>
      <c r="M56" s="71" t="s">
        <v>158</v>
      </c>
      <c r="N56" s="72" t="s">
        <v>158</v>
      </c>
      <c r="P56" s="85">
        <v>0</v>
      </c>
      <c r="Q56" s="13">
        <v>0</v>
      </c>
      <c r="R56" s="14">
        <v>0</v>
      </c>
      <c r="S56" s="71" t="s">
        <v>158</v>
      </c>
      <c r="T56" s="71" t="s">
        <v>158</v>
      </c>
      <c r="U56" s="72" t="s">
        <v>158</v>
      </c>
    </row>
    <row r="57" spans="1:21" x14ac:dyDescent="0.2">
      <c r="A57" s="12" t="s">
        <v>168</v>
      </c>
      <c r="B57" s="13">
        <v>0</v>
      </c>
      <c r="C57" s="13">
        <v>0</v>
      </c>
      <c r="D57" s="14">
        <v>0</v>
      </c>
      <c r="E57" s="22" t="s">
        <v>158</v>
      </c>
      <c r="F57" s="22" t="s">
        <v>158</v>
      </c>
      <c r="G57" s="23" t="s">
        <v>158</v>
      </c>
      <c r="I57" s="85">
        <v>0</v>
      </c>
      <c r="J57" s="13">
        <v>0</v>
      </c>
      <c r="K57" s="14">
        <v>0</v>
      </c>
      <c r="L57" s="71" t="s">
        <v>158</v>
      </c>
      <c r="M57" s="71" t="s">
        <v>158</v>
      </c>
      <c r="N57" s="72" t="s">
        <v>158</v>
      </c>
      <c r="P57" s="85">
        <v>0</v>
      </c>
      <c r="Q57" s="13">
        <v>0</v>
      </c>
      <c r="R57" s="14">
        <v>0</v>
      </c>
      <c r="S57" s="71" t="s">
        <v>158</v>
      </c>
      <c r="T57" s="71" t="s">
        <v>158</v>
      </c>
      <c r="U57" s="72" t="s">
        <v>158</v>
      </c>
    </row>
    <row r="58" spans="1:21" x14ac:dyDescent="0.2">
      <c r="A58" s="12" t="s">
        <v>169</v>
      </c>
      <c r="B58" s="13">
        <v>8402</v>
      </c>
      <c r="C58" s="13">
        <v>9164</v>
      </c>
      <c r="D58" s="14">
        <v>10593</v>
      </c>
      <c r="E58" s="22">
        <v>0.13801729174986116</v>
      </c>
      <c r="F58" s="22">
        <v>0.14948860834490305</v>
      </c>
      <c r="G58" s="23">
        <v>0.19485120453471894</v>
      </c>
      <c r="I58" s="85">
        <v>0</v>
      </c>
      <c r="J58" s="13">
        <v>0</v>
      </c>
      <c r="K58" s="14">
        <v>0</v>
      </c>
      <c r="L58" s="71" t="s">
        <v>158</v>
      </c>
      <c r="M58" s="71" t="s">
        <v>158</v>
      </c>
      <c r="N58" s="72" t="s">
        <v>158</v>
      </c>
      <c r="P58" s="85">
        <v>8402</v>
      </c>
      <c r="Q58" s="13">
        <v>9164</v>
      </c>
      <c r="R58" s="14">
        <v>10593</v>
      </c>
      <c r="S58" s="71">
        <v>0.18007749633554512</v>
      </c>
      <c r="T58" s="71">
        <v>0.19776088240543183</v>
      </c>
      <c r="U58" s="72">
        <v>0.26504511997213687</v>
      </c>
    </row>
    <row r="59" spans="1:21" x14ac:dyDescent="0.2">
      <c r="A59" s="12" t="s">
        <v>170</v>
      </c>
      <c r="B59" s="13">
        <v>81906</v>
      </c>
      <c r="C59" s="13">
        <v>0</v>
      </c>
      <c r="D59" s="14">
        <v>0</v>
      </c>
      <c r="E59" s="22">
        <v>1.345446833856716</v>
      </c>
      <c r="F59" s="22" t="s">
        <v>158</v>
      </c>
      <c r="G59" s="23" t="s">
        <v>158</v>
      </c>
      <c r="I59" s="85">
        <v>59602</v>
      </c>
      <c r="J59" s="13">
        <v>0</v>
      </c>
      <c r="K59" s="14">
        <v>0</v>
      </c>
      <c r="L59" s="71">
        <v>4.1917919590624768</v>
      </c>
      <c r="M59" s="71" t="s">
        <v>158</v>
      </c>
      <c r="N59" s="72" t="s">
        <v>158</v>
      </c>
      <c r="P59" s="85">
        <v>22304</v>
      </c>
      <c r="Q59" s="13">
        <v>0</v>
      </c>
      <c r="R59" s="14">
        <v>0</v>
      </c>
      <c r="S59" s="71">
        <v>0.47803481055320141</v>
      </c>
      <c r="T59" s="71" t="s">
        <v>158</v>
      </c>
      <c r="U59" s="72" t="s">
        <v>158</v>
      </c>
    </row>
    <row r="60" spans="1:21" x14ac:dyDescent="0.2">
      <c r="A60" s="12" t="s">
        <v>171</v>
      </c>
      <c r="B60" s="13">
        <v>4045</v>
      </c>
      <c r="C60" s="13">
        <v>3936</v>
      </c>
      <c r="D60" s="14">
        <v>3758</v>
      </c>
      <c r="E60" s="22">
        <v>6.6446077734847467E-2</v>
      </c>
      <c r="F60" s="22">
        <v>6.4206368664943073E-2</v>
      </c>
      <c r="G60" s="23">
        <v>6.9125915854004891E-2</v>
      </c>
      <c r="I60" s="85">
        <v>0</v>
      </c>
      <c r="J60" s="13">
        <v>0</v>
      </c>
      <c r="K60" s="14">
        <v>0</v>
      </c>
      <c r="L60" s="71" t="s">
        <v>158</v>
      </c>
      <c r="M60" s="71" t="s">
        <v>158</v>
      </c>
      <c r="N60" s="72" t="s">
        <v>158</v>
      </c>
      <c r="P60" s="85">
        <v>4045</v>
      </c>
      <c r="Q60" s="13">
        <v>3936</v>
      </c>
      <c r="R60" s="14">
        <v>3758</v>
      </c>
      <c r="S60" s="71">
        <v>8.6695247878752671E-2</v>
      </c>
      <c r="T60" s="71">
        <v>8.49396369650567E-2</v>
      </c>
      <c r="U60" s="72">
        <v>9.4028090329018252E-2</v>
      </c>
    </row>
    <row r="61" spans="1:21" x14ac:dyDescent="0.2">
      <c r="A61" s="12" t="s">
        <v>172</v>
      </c>
      <c r="B61" s="13">
        <v>0</v>
      </c>
      <c r="C61" s="13">
        <v>4120</v>
      </c>
      <c r="D61" s="14">
        <v>420</v>
      </c>
      <c r="E61" s="22" t="s">
        <v>158</v>
      </c>
      <c r="F61" s="22">
        <v>6.7207885899279854E-2</v>
      </c>
      <c r="G61" s="23">
        <v>7.7256212503145428E-3</v>
      </c>
      <c r="I61" s="85">
        <v>0</v>
      </c>
      <c r="J61" s="13">
        <v>0</v>
      </c>
      <c r="K61" s="14">
        <v>0</v>
      </c>
      <c r="L61" s="71" t="s">
        <v>158</v>
      </c>
      <c r="M61" s="71" t="s">
        <v>158</v>
      </c>
      <c r="N61" s="72" t="s">
        <v>158</v>
      </c>
      <c r="P61" s="85">
        <v>0</v>
      </c>
      <c r="Q61" s="13">
        <v>4120</v>
      </c>
      <c r="R61" s="14">
        <v>420</v>
      </c>
      <c r="S61" s="71" t="s">
        <v>158</v>
      </c>
      <c r="T61" s="71">
        <v>8.891039235163456E-2</v>
      </c>
      <c r="U61" s="72">
        <v>1.0508727498187244E-2</v>
      </c>
    </row>
    <row r="62" spans="1:21" x14ac:dyDescent="0.2">
      <c r="A62" s="12" t="s">
        <v>173</v>
      </c>
      <c r="B62" s="13">
        <v>1170</v>
      </c>
      <c r="C62" s="13">
        <v>1170</v>
      </c>
      <c r="D62" s="14">
        <v>0</v>
      </c>
      <c r="E62" s="22">
        <v>1.9219261050623368E-2</v>
      </c>
      <c r="F62" s="22">
        <v>1.9085734587902286E-2</v>
      </c>
      <c r="G62" s="23" t="s">
        <v>158</v>
      </c>
      <c r="I62" s="85">
        <v>1170</v>
      </c>
      <c r="J62" s="13">
        <v>1170</v>
      </c>
      <c r="K62" s="14">
        <v>0</v>
      </c>
      <c r="L62" s="71">
        <v>8.2285772157026565E-2</v>
      </c>
      <c r="M62" s="71">
        <v>7.8190053957820138E-2</v>
      </c>
      <c r="N62" s="72" t="s">
        <v>158</v>
      </c>
      <c r="P62" s="85">
        <v>0</v>
      </c>
      <c r="Q62" s="13">
        <v>0</v>
      </c>
      <c r="R62" s="14">
        <v>0</v>
      </c>
      <c r="S62" s="71" t="s">
        <v>158</v>
      </c>
      <c r="T62" s="71" t="s">
        <v>158</v>
      </c>
      <c r="U62" s="72" t="s">
        <v>158</v>
      </c>
    </row>
    <row r="63" spans="1:21" x14ac:dyDescent="0.2">
      <c r="A63" s="12" t="s">
        <v>174</v>
      </c>
      <c r="B63" s="13">
        <v>182874</v>
      </c>
      <c r="C63" s="13">
        <v>184251</v>
      </c>
      <c r="D63" s="14">
        <v>182301</v>
      </c>
      <c r="E63" s="22">
        <v>3.0040197823689727</v>
      </c>
      <c r="F63" s="22">
        <v>3.0056116953466532</v>
      </c>
      <c r="G63" s="23">
        <v>3.3533059036990274</v>
      </c>
      <c r="I63" s="85">
        <v>0</v>
      </c>
      <c r="J63" s="13">
        <v>0</v>
      </c>
      <c r="K63" s="14">
        <v>0</v>
      </c>
      <c r="L63" s="71" t="s">
        <v>158</v>
      </c>
      <c r="M63" s="71" t="s">
        <v>158</v>
      </c>
      <c r="N63" s="72" t="s">
        <v>158</v>
      </c>
      <c r="P63" s="85">
        <v>182874</v>
      </c>
      <c r="Q63" s="13">
        <v>184251</v>
      </c>
      <c r="R63" s="14">
        <v>182301</v>
      </c>
      <c r="S63" s="71">
        <v>3.9194825118860366</v>
      </c>
      <c r="T63" s="71">
        <v>3.9761720148497619</v>
      </c>
      <c r="U63" s="72">
        <v>4.5613131705881731</v>
      </c>
    </row>
    <row r="64" spans="1:21" x14ac:dyDescent="0.2">
      <c r="A64" s="12" t="s">
        <v>175</v>
      </c>
      <c r="B64" s="13">
        <v>61837</v>
      </c>
      <c r="C64" s="13">
        <v>72325</v>
      </c>
      <c r="D64" s="14">
        <v>80748</v>
      </c>
      <c r="E64" s="22">
        <v>1.0157790133225617</v>
      </c>
      <c r="F64" s="22">
        <v>1.179808336811994</v>
      </c>
      <c r="G64" s="23">
        <v>1.4853058683819018</v>
      </c>
      <c r="I64" s="85">
        <v>30240</v>
      </c>
      <c r="J64" s="13">
        <v>31895</v>
      </c>
      <c r="K64" s="14">
        <v>32987</v>
      </c>
      <c r="L64" s="71">
        <v>2.1267707265200713</v>
      </c>
      <c r="M64" s="71">
        <v>2.1315143341749345</v>
      </c>
      <c r="N64" s="72">
        <v>2.2911171027755666</v>
      </c>
      <c r="P64" s="85">
        <v>31597</v>
      </c>
      <c r="Q64" s="13">
        <v>40430</v>
      </c>
      <c r="R64" s="14">
        <v>47761</v>
      </c>
      <c r="S64" s="71">
        <v>0.67720883738564852</v>
      </c>
      <c r="T64" s="71">
        <v>0.87248717543121002</v>
      </c>
      <c r="U64" s="72">
        <v>1.1950174620021927</v>
      </c>
    </row>
    <row r="65" spans="1:21" x14ac:dyDescent="0.2">
      <c r="A65" s="12" t="s">
        <v>176</v>
      </c>
      <c r="B65" s="13">
        <v>791069</v>
      </c>
      <c r="C65" s="13">
        <v>843588</v>
      </c>
      <c r="D65" s="14">
        <v>128629</v>
      </c>
      <c r="E65" s="22">
        <v>12.994668051329555</v>
      </c>
      <c r="F65" s="22">
        <v>13.761108264563516</v>
      </c>
      <c r="G65" s="23">
        <v>2.3660450852540698</v>
      </c>
      <c r="I65" s="85">
        <v>2317</v>
      </c>
      <c r="J65" s="13">
        <v>3247</v>
      </c>
      <c r="K65" s="14">
        <v>2281</v>
      </c>
      <c r="L65" s="71">
        <v>0.16295396075882954</v>
      </c>
      <c r="M65" s="71">
        <v>0.21699410700943761</v>
      </c>
      <c r="N65" s="72">
        <v>0.15842720197141505</v>
      </c>
      <c r="P65" s="85">
        <v>788752</v>
      </c>
      <c r="Q65" s="13">
        <v>840341</v>
      </c>
      <c r="R65" s="14">
        <v>126348</v>
      </c>
      <c r="S65" s="71">
        <v>16.905080384391084</v>
      </c>
      <c r="T65" s="71">
        <v>18.134720393001199</v>
      </c>
      <c r="U65" s="72">
        <v>3.1613254808118141</v>
      </c>
    </row>
    <row r="66" spans="1:21" x14ac:dyDescent="0.2">
      <c r="A66" s="12" t="s">
        <v>177</v>
      </c>
      <c r="B66" s="13">
        <v>67965</v>
      </c>
      <c r="C66" s="13">
        <v>87719</v>
      </c>
      <c r="D66" s="14">
        <v>97534</v>
      </c>
      <c r="E66" s="22">
        <v>1.1164419464150575</v>
      </c>
      <c r="F66" s="22">
        <v>1.4309244036890605</v>
      </c>
      <c r="G66" s="23">
        <v>1.7940731976861397</v>
      </c>
      <c r="I66" s="85">
        <v>47446</v>
      </c>
      <c r="J66" s="13">
        <v>69077</v>
      </c>
      <c r="K66" s="14">
        <v>76688</v>
      </c>
      <c r="L66" s="71">
        <v>3.3368638852669084</v>
      </c>
      <c r="M66" s="71">
        <v>4.6163541514908903</v>
      </c>
      <c r="N66" s="72">
        <v>5.3263767052976219</v>
      </c>
      <c r="P66" s="85">
        <v>20519</v>
      </c>
      <c r="Q66" s="13">
        <v>18642</v>
      </c>
      <c r="R66" s="14">
        <v>20846</v>
      </c>
      <c r="S66" s="71">
        <v>0.43977745147691621</v>
      </c>
      <c r="T66" s="71">
        <v>0.402297945198828</v>
      </c>
      <c r="U66" s="72">
        <v>0.52158317482669359</v>
      </c>
    </row>
    <row r="67" spans="1:21" x14ac:dyDescent="0.2">
      <c r="A67" s="12" t="s">
        <v>178</v>
      </c>
      <c r="B67" s="13">
        <v>0</v>
      </c>
      <c r="C67" s="13">
        <v>0</v>
      </c>
      <c r="D67" s="14">
        <v>0</v>
      </c>
      <c r="E67" s="22" t="s">
        <v>158</v>
      </c>
      <c r="F67" s="22" t="s">
        <v>158</v>
      </c>
      <c r="G67" s="23" t="s">
        <v>158</v>
      </c>
      <c r="I67" s="85">
        <v>0</v>
      </c>
      <c r="J67" s="13">
        <v>0</v>
      </c>
      <c r="K67" s="14">
        <v>0</v>
      </c>
      <c r="L67" s="71" t="s">
        <v>158</v>
      </c>
      <c r="M67" s="71" t="s">
        <v>158</v>
      </c>
      <c r="N67" s="72" t="s">
        <v>158</v>
      </c>
      <c r="P67" s="85">
        <v>0</v>
      </c>
      <c r="Q67" s="13">
        <v>0</v>
      </c>
      <c r="R67" s="14">
        <v>0</v>
      </c>
      <c r="S67" s="71" t="s">
        <v>158</v>
      </c>
      <c r="T67" s="71" t="s">
        <v>158</v>
      </c>
      <c r="U67" s="72" t="s">
        <v>158</v>
      </c>
    </row>
    <row r="68" spans="1:21" x14ac:dyDescent="0.2">
      <c r="A68" s="12" t="s">
        <v>179</v>
      </c>
      <c r="B68" s="13">
        <v>0</v>
      </c>
      <c r="C68" s="13">
        <v>0</v>
      </c>
      <c r="D68" s="14">
        <v>0</v>
      </c>
      <c r="E68" s="22" t="s">
        <v>158</v>
      </c>
      <c r="F68" s="22" t="s">
        <v>158</v>
      </c>
      <c r="G68" s="23" t="s">
        <v>158</v>
      </c>
      <c r="I68" s="85">
        <v>0</v>
      </c>
      <c r="J68" s="13">
        <v>0</v>
      </c>
      <c r="K68" s="14">
        <v>0</v>
      </c>
      <c r="L68" s="71" t="s">
        <v>158</v>
      </c>
      <c r="M68" s="71" t="s">
        <v>158</v>
      </c>
      <c r="N68" s="72" t="s">
        <v>158</v>
      </c>
      <c r="P68" s="85">
        <v>0</v>
      </c>
      <c r="Q68" s="13">
        <v>0</v>
      </c>
      <c r="R68" s="14">
        <v>0</v>
      </c>
      <c r="S68" s="71" t="s">
        <v>158</v>
      </c>
      <c r="T68" s="71" t="s">
        <v>158</v>
      </c>
      <c r="U68" s="72" t="s">
        <v>158</v>
      </c>
    </row>
    <row r="69" spans="1:21" x14ac:dyDescent="0.2">
      <c r="A69" s="12" t="s">
        <v>180</v>
      </c>
      <c r="B69" s="13">
        <v>0</v>
      </c>
      <c r="C69" s="13">
        <v>0</v>
      </c>
      <c r="D69" s="14">
        <v>0</v>
      </c>
      <c r="E69" s="22" t="s">
        <v>158</v>
      </c>
      <c r="F69" s="22" t="s">
        <v>158</v>
      </c>
      <c r="G69" s="23" t="s">
        <v>158</v>
      </c>
      <c r="I69" s="85">
        <v>0</v>
      </c>
      <c r="J69" s="13">
        <v>0</v>
      </c>
      <c r="K69" s="14">
        <v>0</v>
      </c>
      <c r="L69" s="71" t="s">
        <v>158</v>
      </c>
      <c r="M69" s="71" t="s">
        <v>158</v>
      </c>
      <c r="N69" s="72" t="s">
        <v>158</v>
      </c>
      <c r="P69" s="85">
        <v>0</v>
      </c>
      <c r="Q69" s="13">
        <v>0</v>
      </c>
      <c r="R69" s="14">
        <v>0</v>
      </c>
      <c r="S69" s="71" t="s">
        <v>158</v>
      </c>
      <c r="T69" s="71" t="s">
        <v>158</v>
      </c>
      <c r="U69" s="72" t="s">
        <v>158</v>
      </c>
    </row>
    <row r="70" spans="1:21" x14ac:dyDescent="0.2">
      <c r="A70" s="12" t="s">
        <v>181</v>
      </c>
      <c r="B70" s="13">
        <v>0</v>
      </c>
      <c r="C70" s="13">
        <v>0</v>
      </c>
      <c r="D70" s="14">
        <v>0</v>
      </c>
      <c r="E70" s="22" t="s">
        <v>158</v>
      </c>
      <c r="F70" s="22" t="s">
        <v>158</v>
      </c>
      <c r="G70" s="23" t="s">
        <v>158</v>
      </c>
      <c r="I70" s="85">
        <v>0</v>
      </c>
      <c r="J70" s="13">
        <v>0</v>
      </c>
      <c r="K70" s="14">
        <v>0</v>
      </c>
      <c r="L70" s="71" t="s">
        <v>158</v>
      </c>
      <c r="M70" s="71" t="s">
        <v>158</v>
      </c>
      <c r="N70" s="72" t="s">
        <v>158</v>
      </c>
      <c r="P70" s="85">
        <v>0</v>
      </c>
      <c r="Q70" s="13">
        <v>0</v>
      </c>
      <c r="R70" s="14">
        <v>0</v>
      </c>
      <c r="S70" s="71" t="s">
        <v>158</v>
      </c>
      <c r="T70" s="71" t="s">
        <v>158</v>
      </c>
      <c r="U70" s="72" t="s">
        <v>158</v>
      </c>
    </row>
    <row r="71" spans="1:21" x14ac:dyDescent="0.2">
      <c r="A71" s="12" t="s">
        <v>182</v>
      </c>
      <c r="B71" s="13">
        <v>9752</v>
      </c>
      <c r="C71" s="13">
        <v>9641</v>
      </c>
      <c r="D71" s="14">
        <v>11032</v>
      </c>
      <c r="E71" s="22">
        <v>0.16019336219288813</v>
      </c>
      <c r="F71" s="22">
        <v>0.15726971552304783</v>
      </c>
      <c r="G71" s="23">
        <v>0.20292631817492868</v>
      </c>
      <c r="I71" s="85">
        <v>8749</v>
      </c>
      <c r="J71" s="13">
        <v>8862</v>
      </c>
      <c r="K71" s="14">
        <v>10307</v>
      </c>
      <c r="L71" s="71">
        <v>0.61531471846309871</v>
      </c>
      <c r="M71" s="71">
        <v>0.59223953690102749</v>
      </c>
      <c r="N71" s="72">
        <v>0.7158742528362011</v>
      </c>
      <c r="P71" s="85">
        <v>1003</v>
      </c>
      <c r="Q71" s="13">
        <v>779</v>
      </c>
      <c r="R71" s="14">
        <v>725</v>
      </c>
      <c r="S71" s="71">
        <v>2.1496992242865002E-2</v>
      </c>
      <c r="T71" s="71">
        <v>1.6810969816000807E-2</v>
      </c>
      <c r="U71" s="72">
        <v>1.8140065324251792E-2</v>
      </c>
    </row>
    <row r="72" spans="1:21" x14ac:dyDescent="0.2">
      <c r="A72" s="12" t="s">
        <v>183</v>
      </c>
      <c r="B72" s="13">
        <v>19783</v>
      </c>
      <c r="C72" s="13">
        <v>19935</v>
      </c>
      <c r="D72" s="14">
        <v>93150</v>
      </c>
      <c r="E72" s="22">
        <v>0.32496977894400181</v>
      </c>
      <c r="F72" s="22">
        <v>0.3251915547092582</v>
      </c>
      <c r="G72" s="23">
        <v>1.7134324273019039</v>
      </c>
      <c r="I72" s="85">
        <v>0</v>
      </c>
      <c r="J72" s="13">
        <v>0</v>
      </c>
      <c r="K72" s="14">
        <v>0</v>
      </c>
      <c r="L72" s="71" t="s">
        <v>158</v>
      </c>
      <c r="M72" s="71" t="s">
        <v>158</v>
      </c>
      <c r="N72" s="72" t="s">
        <v>158</v>
      </c>
      <c r="P72" s="85">
        <v>19783</v>
      </c>
      <c r="Q72" s="13">
        <v>19935</v>
      </c>
      <c r="R72" s="14">
        <v>93150</v>
      </c>
      <c r="S72" s="71">
        <v>0.42400298857487373</v>
      </c>
      <c r="T72" s="71">
        <v>0.4302011338664648</v>
      </c>
      <c r="U72" s="72">
        <v>2.3306856344193854</v>
      </c>
    </row>
    <row r="73" spans="1:21" x14ac:dyDescent="0.2">
      <c r="A73" s="12" t="s">
        <v>184</v>
      </c>
      <c r="B73" s="13">
        <v>0</v>
      </c>
      <c r="C73" s="13">
        <v>0</v>
      </c>
      <c r="D73" s="14">
        <v>0</v>
      </c>
      <c r="E73" s="22" t="s">
        <v>158</v>
      </c>
      <c r="F73" s="22" t="s">
        <v>158</v>
      </c>
      <c r="G73" s="23" t="s">
        <v>158</v>
      </c>
      <c r="I73" s="85">
        <v>0</v>
      </c>
      <c r="J73" s="13">
        <v>0</v>
      </c>
      <c r="K73" s="14">
        <v>0</v>
      </c>
      <c r="L73" s="71" t="s">
        <v>158</v>
      </c>
      <c r="M73" s="71" t="s">
        <v>158</v>
      </c>
      <c r="N73" s="72" t="s">
        <v>158</v>
      </c>
      <c r="P73" s="85">
        <v>0</v>
      </c>
      <c r="Q73" s="13">
        <v>0</v>
      </c>
      <c r="R73" s="14">
        <v>0</v>
      </c>
      <c r="S73" s="71" t="s">
        <v>158</v>
      </c>
      <c r="T73" s="71" t="s">
        <v>158</v>
      </c>
      <c r="U73" s="72" t="s">
        <v>158</v>
      </c>
    </row>
    <row r="74" spans="1:21" ht="13.5" thickBot="1" x14ac:dyDescent="0.25">
      <c r="A74" s="15" t="s">
        <v>4</v>
      </c>
      <c r="B74" s="16">
        <v>6087643</v>
      </c>
      <c r="C74" s="16">
        <v>6130233</v>
      </c>
      <c r="D74" s="17">
        <v>5436456</v>
      </c>
      <c r="E74" s="18">
        <v>100</v>
      </c>
      <c r="F74" s="18">
        <v>100</v>
      </c>
      <c r="G74" s="41">
        <v>100</v>
      </c>
      <c r="I74" s="86">
        <v>1421874</v>
      </c>
      <c r="J74" s="16">
        <v>1496354</v>
      </c>
      <c r="K74" s="17">
        <v>1439778</v>
      </c>
      <c r="L74" s="74">
        <v>100</v>
      </c>
      <c r="M74" s="74">
        <v>100</v>
      </c>
      <c r="N74" s="75">
        <v>100</v>
      </c>
      <c r="P74" s="86">
        <v>4665769</v>
      </c>
      <c r="Q74" s="16">
        <v>4633879</v>
      </c>
      <c r="R74" s="17">
        <v>3996678</v>
      </c>
      <c r="S74" s="74">
        <v>100</v>
      </c>
      <c r="T74" s="74">
        <v>100</v>
      </c>
      <c r="U74" s="75">
        <v>100</v>
      </c>
    </row>
    <row r="75" spans="1:21" x14ac:dyDescent="0.2">
      <c r="A75" s="19"/>
      <c r="B75" s="19"/>
      <c r="C75" s="19"/>
      <c r="D75" s="19"/>
      <c r="E75" s="19"/>
      <c r="F75" s="19"/>
    </row>
    <row r="76" spans="1:21" ht="12.75" customHeight="1" x14ac:dyDescent="0.2">
      <c r="A76" s="171" t="str">
        <f>+Innhold!B53</f>
        <v>Finans Norge / Skadeforsikringsstatistikk</v>
      </c>
      <c r="B76" s="171"/>
      <c r="C76" s="171"/>
      <c r="F76" s="20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158">
        <f>Innhold!H31</f>
        <v>12</v>
      </c>
    </row>
    <row r="77" spans="1:21" ht="12.75" customHeight="1" x14ac:dyDescent="0.2">
      <c r="A77" s="170" t="str">
        <f>+Innhold!B54</f>
        <v>Premiestatistikk skadeforsikring 2. kvartal 2026</v>
      </c>
      <c r="B77" s="170"/>
      <c r="C77" s="170"/>
      <c r="F77" s="20"/>
      <c r="U77" s="157"/>
    </row>
    <row r="78" spans="1:21" ht="12.75" customHeight="1" x14ac:dyDescent="0.2"/>
    <row r="79" spans="1:21" ht="12.75" customHeight="1" x14ac:dyDescent="0.2"/>
    <row r="82" ht="12.75" customHeight="1" x14ac:dyDescent="0.2"/>
    <row r="83" ht="12.75" customHeight="1" x14ac:dyDescent="0.2"/>
  </sheetData>
  <mergeCells count="24">
    <mergeCell ref="A77:C77"/>
    <mergeCell ref="A76:C76"/>
    <mergeCell ref="A2:B2"/>
    <mergeCell ref="A4:C4"/>
    <mergeCell ref="A40:C40"/>
    <mergeCell ref="B41:D41"/>
    <mergeCell ref="E41:G41"/>
    <mergeCell ref="E5:G5"/>
    <mergeCell ref="B5:D5"/>
    <mergeCell ref="D4:E4"/>
    <mergeCell ref="D40:E40"/>
    <mergeCell ref="U76:U77"/>
    <mergeCell ref="I4:N4"/>
    <mergeCell ref="P4:U4"/>
    <mergeCell ref="I40:N40"/>
    <mergeCell ref="P40:U40"/>
    <mergeCell ref="I41:K41"/>
    <mergeCell ref="L41:N41"/>
    <mergeCell ref="P41:R41"/>
    <mergeCell ref="S41:U41"/>
    <mergeCell ref="S5:U5"/>
    <mergeCell ref="P5:R5"/>
    <mergeCell ref="L5:N5"/>
    <mergeCell ref="I5:K5"/>
  </mergeCells>
  <phoneticPr fontId="0" type="noConversion"/>
  <hyperlinks>
    <hyperlink ref="A2" location="Innhold!A32" tooltip="Move to Innhold" display="Tilbake til innholdsfortegnelsen" xr:uid="{00000000-0004-0000-0B00-000000000000}"/>
  </hyperlinks>
  <pageMargins left="0.78740157480314965" right="0.78740157480314965" top="0.39370078740157483" bottom="0.19685039370078741" header="3.937007874015748E-2" footer="3.937007874015748E-2"/>
  <pageSetup paperSize="9" scale="38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78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" bestFit="1" customWidth="1"/>
    <col min="2" max="2" width="14.42578125" style="1" bestFit="1" customWidth="1"/>
    <col min="3" max="3" width="14.28515625" style="1" bestFit="1" customWidth="1"/>
    <col min="4" max="5" width="14.42578125" style="1" bestFit="1" customWidth="1"/>
    <col min="6" max="6" width="14.28515625" style="1" bestFit="1" customWidth="1"/>
    <col min="7" max="7" width="14.42578125" style="1" bestFit="1" customWidth="1"/>
    <col min="8" max="16384" width="11.42578125" style="1"/>
  </cols>
  <sheetData>
    <row r="1" spans="1:7" ht="5.25" customHeight="1" x14ac:dyDescent="0.2"/>
    <row r="2" spans="1:7" x14ac:dyDescent="0.2">
      <c r="A2" s="169" t="s">
        <v>0</v>
      </c>
      <c r="B2" s="169"/>
      <c r="C2" s="3"/>
      <c r="D2" s="3"/>
      <c r="E2" s="3"/>
      <c r="F2" s="3"/>
    </row>
    <row r="3" spans="1:7" ht="6" customHeight="1" x14ac:dyDescent="0.2">
      <c r="A3" s="4"/>
      <c r="B3" s="3"/>
      <c r="C3" s="3"/>
      <c r="D3" s="3"/>
      <c r="E3" s="3"/>
      <c r="F3" s="3"/>
    </row>
    <row r="4" spans="1:7" ht="16.5" thickBot="1" x14ac:dyDescent="0.3">
      <c r="A4" s="175" t="s">
        <v>115</v>
      </c>
      <c r="B4" s="175"/>
      <c r="C4" s="175"/>
      <c r="D4" s="175"/>
      <c r="E4" s="175"/>
      <c r="F4" s="175"/>
      <c r="G4" s="175"/>
    </row>
    <row r="5" spans="1:7" x14ac:dyDescent="0.2">
      <c r="A5" s="7"/>
      <c r="B5" s="162" t="s">
        <v>1</v>
      </c>
      <c r="C5" s="173"/>
      <c r="D5" s="161"/>
      <c r="E5" s="162" t="s">
        <v>2</v>
      </c>
      <c r="F5" s="173"/>
      <c r="G5" s="174"/>
    </row>
    <row r="6" spans="1:7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</row>
    <row r="7" spans="1:7" x14ac:dyDescent="0.2">
      <c r="A7" s="12" t="s">
        <v>81</v>
      </c>
      <c r="B7" s="13">
        <v>429377</v>
      </c>
      <c r="C7" s="13">
        <v>458862</v>
      </c>
      <c r="D7" s="14">
        <v>521900</v>
      </c>
      <c r="E7" s="22">
        <v>15.054333839846125</v>
      </c>
      <c r="F7" s="22">
        <v>15.118094982050511</v>
      </c>
      <c r="G7" s="23">
        <v>16.635572585315881</v>
      </c>
    </row>
    <row r="8" spans="1:7" x14ac:dyDescent="0.2">
      <c r="A8" s="12" t="s">
        <v>156</v>
      </c>
      <c r="B8" s="13">
        <v>123277</v>
      </c>
      <c r="C8" s="13">
        <v>202417</v>
      </c>
      <c r="D8" s="14">
        <v>236605</v>
      </c>
      <c r="E8" s="22">
        <v>4.3221996352266441</v>
      </c>
      <c r="F8" s="22">
        <v>6.6690190775913418</v>
      </c>
      <c r="G8" s="23">
        <v>7.5417889472095494</v>
      </c>
    </row>
    <row r="9" spans="1:7" x14ac:dyDescent="0.2">
      <c r="A9" s="12" t="s">
        <v>157</v>
      </c>
      <c r="B9" s="13">
        <v>0</v>
      </c>
      <c r="C9" s="13">
        <v>0</v>
      </c>
      <c r="D9" s="14">
        <v>0</v>
      </c>
      <c r="E9" s="22" t="s">
        <v>158</v>
      </c>
      <c r="F9" s="22" t="s">
        <v>158</v>
      </c>
      <c r="G9" s="23" t="s">
        <v>158</v>
      </c>
    </row>
    <row r="10" spans="1:7" x14ac:dyDescent="0.2">
      <c r="A10" s="12" t="s">
        <v>82</v>
      </c>
      <c r="B10" s="13">
        <v>733573</v>
      </c>
      <c r="C10" s="13">
        <v>749198</v>
      </c>
      <c r="D10" s="14">
        <v>746438</v>
      </c>
      <c r="E10" s="22">
        <v>25.719712136182054</v>
      </c>
      <c r="F10" s="22">
        <v>24.683775349369263</v>
      </c>
      <c r="G10" s="23">
        <v>23.792725674339941</v>
      </c>
    </row>
    <row r="11" spans="1:7" x14ac:dyDescent="0.2">
      <c r="A11" s="12" t="s">
        <v>84</v>
      </c>
      <c r="B11" s="13">
        <v>330392</v>
      </c>
      <c r="C11" s="13">
        <v>324287</v>
      </c>
      <c r="D11" s="14">
        <v>326318</v>
      </c>
      <c r="E11" s="22">
        <v>11.583833009253969</v>
      </c>
      <c r="F11" s="22">
        <v>10.684261646081424</v>
      </c>
      <c r="G11" s="23">
        <v>10.401392555844238</v>
      </c>
    </row>
    <row r="12" spans="1:7" x14ac:dyDescent="0.2">
      <c r="A12" s="12" t="s">
        <v>159</v>
      </c>
      <c r="B12" s="13">
        <v>124033</v>
      </c>
      <c r="C12" s="13">
        <v>214421</v>
      </c>
      <c r="D12" s="14">
        <v>213839</v>
      </c>
      <c r="E12" s="22">
        <v>4.3487056576333485</v>
      </c>
      <c r="F12" s="22">
        <v>7.0645140459359297</v>
      </c>
      <c r="G12" s="23">
        <v>6.8161222572741185</v>
      </c>
    </row>
    <row r="13" spans="1:7" x14ac:dyDescent="0.2">
      <c r="A13" s="12" t="s">
        <v>160</v>
      </c>
      <c r="B13" s="13">
        <v>0</v>
      </c>
      <c r="C13" s="13">
        <v>0</v>
      </c>
      <c r="D13" s="14">
        <v>0</v>
      </c>
      <c r="E13" s="22" t="s">
        <v>158</v>
      </c>
      <c r="F13" s="22" t="s">
        <v>158</v>
      </c>
      <c r="G13" s="23" t="s">
        <v>158</v>
      </c>
    </row>
    <row r="14" spans="1:7" x14ac:dyDescent="0.2">
      <c r="A14" s="12" t="s">
        <v>161</v>
      </c>
      <c r="B14" s="13">
        <v>0</v>
      </c>
      <c r="C14" s="13">
        <v>0</v>
      </c>
      <c r="D14" s="14">
        <v>0</v>
      </c>
      <c r="E14" s="22" t="s">
        <v>158</v>
      </c>
      <c r="F14" s="22" t="s">
        <v>158</v>
      </c>
      <c r="G14" s="23" t="s">
        <v>158</v>
      </c>
    </row>
    <row r="15" spans="1:7" x14ac:dyDescent="0.2">
      <c r="A15" s="12" t="s">
        <v>162</v>
      </c>
      <c r="B15" s="13">
        <v>0</v>
      </c>
      <c r="C15" s="13">
        <v>0</v>
      </c>
      <c r="D15" s="14">
        <v>0</v>
      </c>
      <c r="E15" s="22" t="s">
        <v>158</v>
      </c>
      <c r="F15" s="22" t="s">
        <v>158</v>
      </c>
      <c r="G15" s="23" t="s">
        <v>158</v>
      </c>
    </row>
    <row r="16" spans="1:7" x14ac:dyDescent="0.2">
      <c r="A16" s="12" t="s">
        <v>163</v>
      </c>
      <c r="B16" s="13">
        <v>135347</v>
      </c>
      <c r="C16" s="13">
        <v>125415</v>
      </c>
      <c r="D16" s="14">
        <v>131680</v>
      </c>
      <c r="E16" s="22">
        <v>4.7453844109527372</v>
      </c>
      <c r="F16" s="22">
        <v>4.1320394414308987</v>
      </c>
      <c r="G16" s="23">
        <v>4.1973025446146677</v>
      </c>
    </row>
    <row r="17" spans="1:7" x14ac:dyDescent="0.2">
      <c r="A17" s="12" t="s">
        <v>164</v>
      </c>
      <c r="B17" s="13">
        <v>0</v>
      </c>
      <c r="C17" s="13">
        <v>0</v>
      </c>
      <c r="D17" s="14">
        <v>0</v>
      </c>
      <c r="E17" s="22" t="s">
        <v>158</v>
      </c>
      <c r="F17" s="22" t="s">
        <v>158</v>
      </c>
      <c r="G17" s="23" t="s">
        <v>158</v>
      </c>
    </row>
    <row r="18" spans="1:7" x14ac:dyDescent="0.2">
      <c r="A18" s="12" t="s">
        <v>165</v>
      </c>
      <c r="B18" s="13">
        <v>249018</v>
      </c>
      <c r="C18" s="13">
        <v>281265</v>
      </c>
      <c r="D18" s="14">
        <v>290555</v>
      </c>
      <c r="E18" s="22">
        <v>8.7307892694084739</v>
      </c>
      <c r="F18" s="22">
        <v>9.2668187497034769</v>
      </c>
      <c r="G18" s="23">
        <v>9.2614462397517823</v>
      </c>
    </row>
    <row r="19" spans="1:7" x14ac:dyDescent="0.2">
      <c r="A19" s="12" t="s">
        <v>166</v>
      </c>
      <c r="B19" s="13">
        <v>283666</v>
      </c>
      <c r="C19" s="13">
        <v>300820</v>
      </c>
      <c r="D19" s="14">
        <v>313344</v>
      </c>
      <c r="E19" s="22">
        <v>9.9455785079633774</v>
      </c>
      <c r="F19" s="22">
        <v>9.9110959994517636</v>
      </c>
      <c r="G19" s="23">
        <v>9.987846055131671</v>
      </c>
    </row>
    <row r="20" spans="1:7" x14ac:dyDescent="0.2">
      <c r="A20" s="12" t="s">
        <v>167</v>
      </c>
      <c r="B20" s="13">
        <v>0</v>
      </c>
      <c r="C20" s="13">
        <v>0</v>
      </c>
      <c r="D20" s="14">
        <v>0</v>
      </c>
      <c r="E20" s="22" t="s">
        <v>158</v>
      </c>
      <c r="F20" s="22" t="s">
        <v>158</v>
      </c>
      <c r="G20" s="23" t="s">
        <v>158</v>
      </c>
    </row>
    <row r="21" spans="1:7" x14ac:dyDescent="0.2">
      <c r="A21" s="12" t="s">
        <v>168</v>
      </c>
      <c r="B21" s="13">
        <v>0</v>
      </c>
      <c r="C21" s="13">
        <v>0</v>
      </c>
      <c r="D21" s="14">
        <v>0</v>
      </c>
      <c r="E21" s="22" t="s">
        <v>158</v>
      </c>
      <c r="F21" s="22" t="s">
        <v>158</v>
      </c>
      <c r="G21" s="23" t="s">
        <v>158</v>
      </c>
    </row>
    <row r="22" spans="1:7" x14ac:dyDescent="0.2">
      <c r="A22" s="12" t="s">
        <v>169</v>
      </c>
      <c r="B22" s="13">
        <v>76061</v>
      </c>
      <c r="C22" s="13">
        <v>76373</v>
      </c>
      <c r="D22" s="14">
        <v>83468</v>
      </c>
      <c r="E22" s="22">
        <v>2.6667653045983744</v>
      </c>
      <c r="F22" s="22">
        <v>2.5162560161097316</v>
      </c>
      <c r="G22" s="23">
        <v>2.6605441129548684</v>
      </c>
    </row>
    <row r="23" spans="1:7" x14ac:dyDescent="0.2">
      <c r="A23" s="12" t="s">
        <v>170</v>
      </c>
      <c r="B23" s="13">
        <v>93785</v>
      </c>
      <c r="C23" s="13">
        <v>0</v>
      </c>
      <c r="D23" s="14">
        <v>0</v>
      </c>
      <c r="E23" s="22">
        <v>3.2881842743555634</v>
      </c>
      <c r="F23" s="22" t="s">
        <v>158</v>
      </c>
      <c r="G23" s="23" t="s">
        <v>158</v>
      </c>
    </row>
    <row r="24" spans="1:7" x14ac:dyDescent="0.2">
      <c r="A24" s="12" t="s">
        <v>171</v>
      </c>
      <c r="B24" s="13">
        <v>423</v>
      </c>
      <c r="C24" s="13">
        <v>318</v>
      </c>
      <c r="D24" s="14">
        <v>291</v>
      </c>
      <c r="E24" s="22">
        <v>1.4830750632322903E-2</v>
      </c>
      <c r="F24" s="22">
        <v>1.0477124286369459E-2</v>
      </c>
      <c r="G24" s="23">
        <v>9.2756306233510652E-3</v>
      </c>
    </row>
    <row r="25" spans="1:7" x14ac:dyDescent="0.2">
      <c r="A25" s="12" t="s">
        <v>172</v>
      </c>
      <c r="B25" s="13">
        <v>33878</v>
      </c>
      <c r="C25" s="13">
        <v>59718</v>
      </c>
      <c r="D25" s="14">
        <v>23356</v>
      </c>
      <c r="E25" s="22">
        <v>1.1877923638814072</v>
      </c>
      <c r="F25" s="22">
        <v>1.9675248683440609</v>
      </c>
      <c r="G25" s="23">
        <v>0.74447295133672675</v>
      </c>
    </row>
    <row r="26" spans="1:7" x14ac:dyDescent="0.2">
      <c r="A26" s="12" t="s">
        <v>173</v>
      </c>
      <c r="B26" s="13">
        <v>0</v>
      </c>
      <c r="C26" s="13">
        <v>0</v>
      </c>
      <c r="D26" s="14">
        <v>0</v>
      </c>
      <c r="E26" s="22" t="s">
        <v>158</v>
      </c>
      <c r="F26" s="22" t="s">
        <v>158</v>
      </c>
      <c r="G26" s="23" t="s">
        <v>158</v>
      </c>
    </row>
    <row r="27" spans="1:7" x14ac:dyDescent="0.2">
      <c r="A27" s="12" t="s">
        <v>174</v>
      </c>
      <c r="B27" s="13">
        <v>38147</v>
      </c>
      <c r="C27" s="13">
        <v>37370</v>
      </c>
      <c r="D27" s="14">
        <v>24060</v>
      </c>
      <c r="E27" s="22">
        <v>1.3374672443764108</v>
      </c>
      <c r="F27" s="22">
        <v>1.2312268383070022</v>
      </c>
      <c r="G27" s="23">
        <v>0.76691296494098504</v>
      </c>
    </row>
    <row r="28" spans="1:7" x14ac:dyDescent="0.2">
      <c r="A28" s="12" t="s">
        <v>175</v>
      </c>
      <c r="B28" s="13">
        <v>63980</v>
      </c>
      <c r="C28" s="13">
        <v>71485</v>
      </c>
      <c r="D28" s="14">
        <v>75102</v>
      </c>
      <c r="E28" s="22">
        <v>2.2431948592340882</v>
      </c>
      <c r="F28" s="22">
        <v>2.3552114138714488</v>
      </c>
      <c r="G28" s="23">
        <v>2.3938777012883565</v>
      </c>
    </row>
    <row r="29" spans="1:7" x14ac:dyDescent="0.2">
      <c r="A29" s="12" t="s">
        <v>176</v>
      </c>
      <c r="B29" s="13">
        <v>45599</v>
      </c>
      <c r="C29" s="13">
        <v>39562</v>
      </c>
      <c r="D29" s="14">
        <v>42205</v>
      </c>
      <c r="E29" s="22">
        <v>1.5987408938139291</v>
      </c>
      <c r="F29" s="22">
        <v>1.3034465126331716</v>
      </c>
      <c r="G29" s="23">
        <v>1.3452851905791468</v>
      </c>
    </row>
    <row r="30" spans="1:7" x14ac:dyDescent="0.2">
      <c r="A30" s="12" t="s">
        <v>177</v>
      </c>
      <c r="B30" s="13">
        <v>52948</v>
      </c>
      <c r="C30" s="13">
        <v>55210</v>
      </c>
      <c r="D30" s="14">
        <v>49047</v>
      </c>
      <c r="E30" s="22">
        <v>1.856403273002915</v>
      </c>
      <c r="F30" s="22">
        <v>1.8190001001586724</v>
      </c>
      <c r="G30" s="23">
        <v>1.5633740727955316</v>
      </c>
    </row>
    <row r="31" spans="1:7" x14ac:dyDescent="0.2">
      <c r="A31" s="12" t="s">
        <v>178</v>
      </c>
      <c r="B31" s="13">
        <v>4072</v>
      </c>
      <c r="C31" s="13">
        <v>0</v>
      </c>
      <c r="D31" s="14">
        <v>0</v>
      </c>
      <c r="E31" s="22">
        <v>0.14276788788373251</v>
      </c>
      <c r="F31" s="22" t="s">
        <v>158</v>
      </c>
      <c r="G31" s="23" t="s">
        <v>158</v>
      </c>
    </row>
    <row r="32" spans="1:7" x14ac:dyDescent="0.2">
      <c r="A32" s="12" t="s">
        <v>179</v>
      </c>
      <c r="B32" s="13">
        <v>0</v>
      </c>
      <c r="C32" s="13">
        <v>0</v>
      </c>
      <c r="D32" s="14">
        <v>0</v>
      </c>
      <c r="E32" s="22" t="s">
        <v>158</v>
      </c>
      <c r="F32" s="22" t="s">
        <v>158</v>
      </c>
      <c r="G32" s="23" t="s">
        <v>158</v>
      </c>
    </row>
    <row r="33" spans="1:7" x14ac:dyDescent="0.2">
      <c r="A33" s="12" t="s">
        <v>180</v>
      </c>
      <c r="B33" s="13">
        <v>0</v>
      </c>
      <c r="C33" s="13">
        <v>0</v>
      </c>
      <c r="D33" s="14">
        <v>0</v>
      </c>
      <c r="E33" s="22" t="s">
        <v>158</v>
      </c>
      <c r="F33" s="22" t="s">
        <v>158</v>
      </c>
      <c r="G33" s="23" t="s">
        <v>158</v>
      </c>
    </row>
    <row r="34" spans="1:7" x14ac:dyDescent="0.2">
      <c r="A34" s="12" t="s">
        <v>181</v>
      </c>
      <c r="B34" s="13">
        <v>0</v>
      </c>
      <c r="C34" s="13">
        <v>0</v>
      </c>
      <c r="D34" s="14">
        <v>0</v>
      </c>
      <c r="E34" s="22" t="s">
        <v>158</v>
      </c>
      <c r="F34" s="22" t="s">
        <v>158</v>
      </c>
      <c r="G34" s="23" t="s">
        <v>158</v>
      </c>
    </row>
    <row r="35" spans="1:7" x14ac:dyDescent="0.2">
      <c r="A35" s="12" t="s">
        <v>182</v>
      </c>
      <c r="B35" s="13">
        <v>2220</v>
      </c>
      <c r="C35" s="13">
        <v>2069</v>
      </c>
      <c r="D35" s="14">
        <v>2166</v>
      </c>
      <c r="E35" s="22">
        <v>7.7835145162545721E-2</v>
      </c>
      <c r="F35" s="22">
        <v>6.816720172483777E-2</v>
      </c>
      <c r="G35" s="23">
        <v>6.9041291856283188E-2</v>
      </c>
    </row>
    <row r="36" spans="1:7" x14ac:dyDescent="0.2">
      <c r="A36" s="12" t="s">
        <v>183</v>
      </c>
      <c r="B36" s="13">
        <v>32386</v>
      </c>
      <c r="C36" s="13">
        <v>36394</v>
      </c>
      <c r="D36" s="14">
        <v>56879</v>
      </c>
      <c r="E36" s="22">
        <v>1.1354815365919846</v>
      </c>
      <c r="F36" s="22">
        <v>1.1990706329500946</v>
      </c>
      <c r="G36" s="23">
        <v>1.8130192241429046</v>
      </c>
    </row>
    <row r="37" spans="1:7" x14ac:dyDescent="0.2">
      <c r="A37" s="12" t="s">
        <v>184</v>
      </c>
      <c r="B37" s="13">
        <v>0</v>
      </c>
      <c r="C37" s="13">
        <v>0</v>
      </c>
      <c r="D37" s="14">
        <v>0</v>
      </c>
      <c r="E37" s="22" t="s">
        <v>158</v>
      </c>
      <c r="F37" s="22" t="s">
        <v>158</v>
      </c>
      <c r="G37" s="23" t="s">
        <v>158</v>
      </c>
    </row>
    <row r="38" spans="1:7" ht="13.5" thickBot="1" x14ac:dyDescent="0.25">
      <c r="A38" s="15" t="s">
        <v>4</v>
      </c>
      <c r="B38" s="16">
        <v>2852182</v>
      </c>
      <c r="C38" s="16">
        <v>3035184</v>
      </c>
      <c r="D38" s="17">
        <v>3137253</v>
      </c>
      <c r="E38" s="18">
        <v>100</v>
      </c>
      <c r="F38" s="18">
        <v>100</v>
      </c>
      <c r="G38" s="41">
        <v>100</v>
      </c>
    </row>
    <row r="40" spans="1:7" ht="16.5" thickBot="1" x14ac:dyDescent="0.3">
      <c r="A40" s="175" t="s">
        <v>116</v>
      </c>
      <c r="B40" s="175"/>
      <c r="C40" s="175"/>
      <c r="D40" s="175"/>
      <c r="E40" s="175"/>
      <c r="F40" s="175"/>
      <c r="G40" s="175"/>
    </row>
    <row r="41" spans="1:7" x14ac:dyDescent="0.2">
      <c r="A41" s="7"/>
      <c r="B41" s="162" t="s">
        <v>31</v>
      </c>
      <c r="C41" s="173"/>
      <c r="D41" s="161"/>
      <c r="E41" s="162" t="s">
        <v>2</v>
      </c>
      <c r="F41" s="173"/>
      <c r="G41" s="174"/>
    </row>
    <row r="42" spans="1:7" x14ac:dyDescent="0.2">
      <c r="A42" s="8" t="s">
        <v>3</v>
      </c>
      <c r="B42" s="9" t="s">
        <v>155</v>
      </c>
      <c r="C42" s="10" t="s">
        <v>153</v>
      </c>
      <c r="D42" s="56" t="s">
        <v>154</v>
      </c>
      <c r="E42" s="10" t="s">
        <v>155</v>
      </c>
      <c r="F42" s="10" t="s">
        <v>153</v>
      </c>
      <c r="G42" s="11" t="s">
        <v>154</v>
      </c>
    </row>
    <row r="43" spans="1:7" x14ac:dyDescent="0.2">
      <c r="A43" s="12" t="s">
        <v>81</v>
      </c>
      <c r="B43" s="13">
        <v>208800</v>
      </c>
      <c r="C43" s="13">
        <v>216632</v>
      </c>
      <c r="D43" s="14">
        <v>240081</v>
      </c>
      <c r="E43" s="22">
        <v>9.2779052551690544</v>
      </c>
      <c r="F43" s="22">
        <v>9.4316095977485901</v>
      </c>
      <c r="G43" s="23">
        <v>10.42134926567298</v>
      </c>
    </row>
    <row r="44" spans="1:7" x14ac:dyDescent="0.2">
      <c r="A44" s="12" t="s">
        <v>156</v>
      </c>
      <c r="B44" s="13">
        <v>89143</v>
      </c>
      <c r="C44" s="13">
        <v>112619</v>
      </c>
      <c r="D44" s="14">
        <v>117989</v>
      </c>
      <c r="E44" s="22">
        <v>3.9610168015399192</v>
      </c>
      <c r="F44" s="22">
        <v>4.9031465401641885</v>
      </c>
      <c r="G44" s="23">
        <v>5.1216238623943129</v>
      </c>
    </row>
    <row r="45" spans="1:7" x14ac:dyDescent="0.2">
      <c r="A45" s="12" t="s">
        <v>157</v>
      </c>
      <c r="B45" s="13">
        <v>0</v>
      </c>
      <c r="C45" s="13">
        <v>0</v>
      </c>
      <c r="D45" s="14">
        <v>0</v>
      </c>
      <c r="E45" s="22" t="s">
        <v>158</v>
      </c>
      <c r="F45" s="22" t="s">
        <v>158</v>
      </c>
      <c r="G45" s="23" t="s">
        <v>158</v>
      </c>
    </row>
    <row r="46" spans="1:7" x14ac:dyDescent="0.2">
      <c r="A46" s="12" t="s">
        <v>82</v>
      </c>
      <c r="B46" s="13">
        <v>505563</v>
      </c>
      <c r="C46" s="13">
        <v>483801</v>
      </c>
      <c r="D46" s="14">
        <v>469886</v>
      </c>
      <c r="E46" s="22">
        <v>22.464394705550923</v>
      </c>
      <c r="F46" s="22">
        <v>21.063472409433352</v>
      </c>
      <c r="G46" s="23">
        <v>20.396641637822292</v>
      </c>
    </row>
    <row r="47" spans="1:7" x14ac:dyDescent="0.2">
      <c r="A47" s="12" t="s">
        <v>84</v>
      </c>
      <c r="B47" s="13">
        <v>212672</v>
      </c>
      <c r="C47" s="13">
        <v>200418</v>
      </c>
      <c r="D47" s="14">
        <v>202718</v>
      </c>
      <c r="E47" s="22">
        <v>9.4499552989813864</v>
      </c>
      <c r="F47" s="22">
        <v>8.7256930294766093</v>
      </c>
      <c r="G47" s="23">
        <v>8.799509667315176</v>
      </c>
    </row>
    <row r="48" spans="1:7" x14ac:dyDescent="0.2">
      <c r="A48" s="12" t="s">
        <v>152</v>
      </c>
      <c r="B48" s="13">
        <v>58823</v>
      </c>
      <c r="C48" s="13">
        <v>91508</v>
      </c>
      <c r="D48" s="14">
        <v>88281</v>
      </c>
      <c r="E48" s="22">
        <v>2.6137654254061751</v>
      </c>
      <c r="F48" s="22">
        <v>3.9840269723345489</v>
      </c>
      <c r="G48" s="23">
        <v>3.8320697369757553</v>
      </c>
    </row>
    <row r="49" spans="1:7" x14ac:dyDescent="0.2">
      <c r="A49" s="12" t="s">
        <v>160</v>
      </c>
      <c r="B49" s="13">
        <v>0</v>
      </c>
      <c r="C49" s="13">
        <v>0</v>
      </c>
      <c r="D49" s="14">
        <v>0</v>
      </c>
      <c r="E49" s="22" t="s">
        <v>158</v>
      </c>
      <c r="F49" s="22" t="s">
        <v>158</v>
      </c>
      <c r="G49" s="23" t="s">
        <v>158</v>
      </c>
    </row>
    <row r="50" spans="1:7" x14ac:dyDescent="0.2">
      <c r="A50" s="12" t="s">
        <v>161</v>
      </c>
      <c r="B50" s="13">
        <v>0</v>
      </c>
      <c r="C50" s="13">
        <v>0</v>
      </c>
      <c r="D50" s="14">
        <v>0</v>
      </c>
      <c r="E50" s="22" t="s">
        <v>158</v>
      </c>
      <c r="F50" s="22" t="s">
        <v>158</v>
      </c>
      <c r="G50" s="23" t="s">
        <v>158</v>
      </c>
    </row>
    <row r="51" spans="1:7" x14ac:dyDescent="0.2">
      <c r="A51" s="12" t="s">
        <v>162</v>
      </c>
      <c r="B51" s="13">
        <v>0</v>
      </c>
      <c r="C51" s="13">
        <v>0</v>
      </c>
      <c r="D51" s="14">
        <v>0</v>
      </c>
      <c r="E51" s="22" t="s">
        <v>158</v>
      </c>
      <c r="F51" s="22" t="s">
        <v>158</v>
      </c>
      <c r="G51" s="23" t="s">
        <v>158</v>
      </c>
    </row>
    <row r="52" spans="1:7" x14ac:dyDescent="0.2">
      <c r="A52" s="12" t="s">
        <v>163</v>
      </c>
      <c r="B52" s="13">
        <v>94464</v>
      </c>
      <c r="C52" s="13">
        <v>93684</v>
      </c>
      <c r="D52" s="14">
        <v>90758</v>
      </c>
      <c r="E52" s="22">
        <v>4.197452308545448</v>
      </c>
      <c r="F52" s="22">
        <v>4.0787645110393616</v>
      </c>
      <c r="G52" s="23">
        <v>3.9395904576120069</v>
      </c>
    </row>
    <row r="53" spans="1:7" x14ac:dyDescent="0.2">
      <c r="A53" s="12" t="s">
        <v>164</v>
      </c>
      <c r="B53" s="13">
        <v>0</v>
      </c>
      <c r="C53" s="13">
        <v>0</v>
      </c>
      <c r="D53" s="14">
        <v>0</v>
      </c>
      <c r="E53" s="22" t="s">
        <v>158</v>
      </c>
      <c r="F53" s="22" t="s">
        <v>158</v>
      </c>
      <c r="G53" s="23" t="s">
        <v>158</v>
      </c>
    </row>
    <row r="54" spans="1:7" x14ac:dyDescent="0.2">
      <c r="A54" s="12" t="s">
        <v>165</v>
      </c>
      <c r="B54" s="13">
        <v>446301</v>
      </c>
      <c r="C54" s="13">
        <v>476855</v>
      </c>
      <c r="D54" s="14">
        <v>464495</v>
      </c>
      <c r="E54" s="22">
        <v>19.831122573214582</v>
      </c>
      <c r="F54" s="22">
        <v>20.761061130093449</v>
      </c>
      <c r="G54" s="23">
        <v>20.162631058512627</v>
      </c>
    </row>
    <row r="55" spans="1:7" x14ac:dyDescent="0.2">
      <c r="A55" s="12" t="s">
        <v>166</v>
      </c>
      <c r="B55" s="13">
        <v>310519</v>
      </c>
      <c r="C55" s="13">
        <v>311940</v>
      </c>
      <c r="D55" s="14">
        <v>311484</v>
      </c>
      <c r="E55" s="22">
        <v>13.797729223801914</v>
      </c>
      <c r="F55" s="22">
        <v>13.581078963041911</v>
      </c>
      <c r="G55" s="23">
        <v>13.520784879556825</v>
      </c>
    </row>
    <row r="56" spans="1:7" x14ac:dyDescent="0.2">
      <c r="A56" s="12" t="s">
        <v>167</v>
      </c>
      <c r="B56" s="13">
        <v>0</v>
      </c>
      <c r="C56" s="13">
        <v>0</v>
      </c>
      <c r="D56" s="14">
        <v>0</v>
      </c>
      <c r="E56" s="22" t="s">
        <v>158</v>
      </c>
      <c r="F56" s="22" t="s">
        <v>158</v>
      </c>
      <c r="G56" s="23" t="s">
        <v>158</v>
      </c>
    </row>
    <row r="57" spans="1:7" x14ac:dyDescent="0.2">
      <c r="A57" s="12" t="s">
        <v>168</v>
      </c>
      <c r="B57" s="13">
        <v>0</v>
      </c>
      <c r="C57" s="13">
        <v>0</v>
      </c>
      <c r="D57" s="14">
        <v>0</v>
      </c>
      <c r="E57" s="22" t="s">
        <v>158</v>
      </c>
      <c r="F57" s="22" t="s">
        <v>158</v>
      </c>
      <c r="G57" s="23" t="s">
        <v>158</v>
      </c>
    </row>
    <row r="58" spans="1:7" x14ac:dyDescent="0.2">
      <c r="A58" s="12" t="s">
        <v>169</v>
      </c>
      <c r="B58" s="13">
        <v>44364</v>
      </c>
      <c r="C58" s="13">
        <v>43499</v>
      </c>
      <c r="D58" s="14">
        <v>45994</v>
      </c>
      <c r="E58" s="22">
        <v>1.9712882602505746</v>
      </c>
      <c r="F58" s="22">
        <v>1.8938364871877928</v>
      </c>
      <c r="G58" s="23">
        <v>1.9964909265013182</v>
      </c>
    </row>
    <row r="59" spans="1:7" x14ac:dyDescent="0.2">
      <c r="A59" s="12" t="s">
        <v>170</v>
      </c>
      <c r="B59" s="13">
        <v>38418</v>
      </c>
      <c r="C59" s="13">
        <v>0</v>
      </c>
      <c r="D59" s="14">
        <v>0</v>
      </c>
      <c r="E59" s="22">
        <v>1.7070812456565363</v>
      </c>
      <c r="F59" s="22" t="s">
        <v>158</v>
      </c>
      <c r="G59" s="23" t="s">
        <v>158</v>
      </c>
    </row>
    <row r="60" spans="1:7" x14ac:dyDescent="0.2">
      <c r="A60" s="12" t="s">
        <v>171</v>
      </c>
      <c r="B60" s="13">
        <v>4027</v>
      </c>
      <c r="C60" s="13">
        <v>3861</v>
      </c>
      <c r="D60" s="14">
        <v>3748</v>
      </c>
      <c r="E60" s="22">
        <v>0.17893737769428059</v>
      </c>
      <c r="F60" s="22">
        <v>0.16809817874047836</v>
      </c>
      <c r="G60" s="23">
        <v>0.16269182920656913</v>
      </c>
    </row>
    <row r="61" spans="1:7" x14ac:dyDescent="0.2">
      <c r="A61" s="12" t="s">
        <v>172</v>
      </c>
      <c r="B61" s="13">
        <v>14456</v>
      </c>
      <c r="C61" s="13">
        <v>28219</v>
      </c>
      <c r="D61" s="14">
        <v>9278</v>
      </c>
      <c r="E61" s="22">
        <v>0.64234386191917558</v>
      </c>
      <c r="F61" s="22">
        <v>1.2285839176062052</v>
      </c>
      <c r="G61" s="23">
        <v>0.40273607027175784</v>
      </c>
    </row>
    <row r="62" spans="1:7" x14ac:dyDescent="0.2">
      <c r="A62" s="12" t="s">
        <v>173</v>
      </c>
      <c r="B62" s="13">
        <v>0</v>
      </c>
      <c r="C62" s="13">
        <v>0</v>
      </c>
      <c r="D62" s="14">
        <v>0</v>
      </c>
      <c r="E62" s="22" t="s">
        <v>158</v>
      </c>
      <c r="F62" s="22" t="s">
        <v>158</v>
      </c>
      <c r="G62" s="23" t="s">
        <v>158</v>
      </c>
    </row>
    <row r="63" spans="1:7" x14ac:dyDescent="0.2">
      <c r="A63" s="12" t="s">
        <v>174</v>
      </c>
      <c r="B63" s="13">
        <v>47684</v>
      </c>
      <c r="C63" s="13">
        <v>48533</v>
      </c>
      <c r="D63" s="14">
        <v>47008</v>
      </c>
      <c r="E63" s="22">
        <v>2.1188105085607338</v>
      </c>
      <c r="F63" s="22">
        <v>2.1130041203863339</v>
      </c>
      <c r="G63" s="23">
        <v>2.0405062719696909</v>
      </c>
    </row>
    <row r="64" spans="1:7" x14ac:dyDescent="0.2">
      <c r="A64" s="12" t="s">
        <v>175</v>
      </c>
      <c r="B64" s="13">
        <v>28788</v>
      </c>
      <c r="C64" s="13">
        <v>32709</v>
      </c>
      <c r="D64" s="14">
        <v>34258</v>
      </c>
      <c r="E64" s="22">
        <v>1.2791778567327909</v>
      </c>
      <c r="F64" s="22">
        <v>1.4240671661285436</v>
      </c>
      <c r="G64" s="23">
        <v>1.4870588807253591</v>
      </c>
    </row>
    <row r="65" spans="1:7" x14ac:dyDescent="0.2">
      <c r="A65" s="12" t="s">
        <v>176</v>
      </c>
      <c r="B65" s="13">
        <v>45310</v>
      </c>
      <c r="C65" s="13">
        <v>45173</v>
      </c>
      <c r="D65" s="14">
        <v>48648</v>
      </c>
      <c r="E65" s="22">
        <v>2.0133232141365416</v>
      </c>
      <c r="F65" s="22">
        <v>1.9667182150333149</v>
      </c>
      <c r="G65" s="23">
        <v>2.1116947991571973</v>
      </c>
    </row>
    <row r="66" spans="1:7" x14ac:dyDescent="0.2">
      <c r="A66" s="12" t="s">
        <v>177</v>
      </c>
      <c r="B66" s="13">
        <v>70508</v>
      </c>
      <c r="C66" s="13">
        <v>70434</v>
      </c>
      <c r="D66" s="14">
        <v>64838</v>
      </c>
      <c r="E66" s="22">
        <v>3.1329815312809375</v>
      </c>
      <c r="F66" s="22">
        <v>3.0665182909626658</v>
      </c>
      <c r="G66" s="23">
        <v>2.8144644669411765</v>
      </c>
    </row>
    <row r="67" spans="1:7" x14ac:dyDescent="0.2">
      <c r="A67" s="12" t="s">
        <v>178</v>
      </c>
      <c r="B67" s="13">
        <v>0</v>
      </c>
      <c r="C67" s="13">
        <v>0</v>
      </c>
      <c r="D67" s="14">
        <v>0</v>
      </c>
      <c r="E67" s="22" t="s">
        <v>158</v>
      </c>
      <c r="F67" s="22" t="s">
        <v>158</v>
      </c>
      <c r="G67" s="23" t="s">
        <v>158</v>
      </c>
    </row>
    <row r="68" spans="1:7" x14ac:dyDescent="0.2">
      <c r="A68" s="12" t="s">
        <v>179</v>
      </c>
      <c r="B68" s="13">
        <v>0</v>
      </c>
      <c r="C68" s="13">
        <v>0</v>
      </c>
      <c r="D68" s="14">
        <v>0</v>
      </c>
      <c r="E68" s="22" t="s">
        <v>158</v>
      </c>
      <c r="F68" s="22" t="s">
        <v>158</v>
      </c>
      <c r="G68" s="23" t="s">
        <v>158</v>
      </c>
    </row>
    <row r="69" spans="1:7" x14ac:dyDescent="0.2">
      <c r="A69" s="12" t="s">
        <v>180</v>
      </c>
      <c r="B69" s="13">
        <v>0</v>
      </c>
      <c r="C69" s="13">
        <v>0</v>
      </c>
      <c r="D69" s="14">
        <v>0</v>
      </c>
      <c r="E69" s="22" t="s">
        <v>158</v>
      </c>
      <c r="F69" s="22" t="s">
        <v>158</v>
      </c>
      <c r="G69" s="23" t="s">
        <v>158</v>
      </c>
    </row>
    <row r="70" spans="1:7" x14ac:dyDescent="0.2">
      <c r="A70" s="12" t="s">
        <v>181</v>
      </c>
      <c r="B70" s="13">
        <v>0</v>
      </c>
      <c r="C70" s="13">
        <v>0</v>
      </c>
      <c r="D70" s="14">
        <v>0</v>
      </c>
      <c r="E70" s="22" t="s">
        <v>158</v>
      </c>
      <c r="F70" s="22" t="s">
        <v>158</v>
      </c>
      <c r="G70" s="23" t="s">
        <v>158</v>
      </c>
    </row>
    <row r="71" spans="1:7" x14ac:dyDescent="0.2">
      <c r="A71" s="12" t="s">
        <v>182</v>
      </c>
      <c r="B71" s="13">
        <v>1331</v>
      </c>
      <c r="C71" s="13">
        <v>1185</v>
      </c>
      <c r="D71" s="14">
        <v>1053</v>
      </c>
      <c r="E71" s="22">
        <v>5.9142202560488563E-2</v>
      </c>
      <c r="F71" s="22">
        <v>5.1591904120038036E-2</v>
      </c>
      <c r="G71" s="23">
        <v>4.5708243371002481E-2</v>
      </c>
    </row>
    <row r="72" spans="1:7" x14ac:dyDescent="0.2">
      <c r="A72" s="12" t="s">
        <v>183</v>
      </c>
      <c r="B72" s="13">
        <v>29337</v>
      </c>
      <c r="C72" s="13">
        <v>35802</v>
      </c>
      <c r="D72" s="14">
        <v>63225</v>
      </c>
      <c r="E72" s="22">
        <v>1.3035723489985371</v>
      </c>
      <c r="F72" s="22">
        <v>1.5587285665026174</v>
      </c>
      <c r="G72" s="23">
        <v>2.7444479459939526</v>
      </c>
    </row>
    <row r="73" spans="1:7" x14ac:dyDescent="0.2">
      <c r="A73" s="12" t="s">
        <v>184</v>
      </c>
      <c r="B73" s="13">
        <v>0</v>
      </c>
      <c r="C73" s="13">
        <v>0</v>
      </c>
      <c r="D73" s="14">
        <v>0</v>
      </c>
      <c r="E73" s="22" t="s">
        <v>158</v>
      </c>
      <c r="F73" s="22" t="s">
        <v>158</v>
      </c>
      <c r="G73" s="23" t="s">
        <v>158</v>
      </c>
    </row>
    <row r="74" spans="1:7" ht="13.5" thickBot="1" x14ac:dyDescent="0.25">
      <c r="A74" s="15" t="s">
        <v>4</v>
      </c>
      <c r="B74" s="16">
        <v>2250508</v>
      </c>
      <c r="C74" s="16">
        <v>2296872</v>
      </c>
      <c r="D74" s="17">
        <v>2303742</v>
      </c>
      <c r="E74" s="18">
        <v>100</v>
      </c>
      <c r="F74" s="18">
        <v>100</v>
      </c>
      <c r="G74" s="41">
        <v>100</v>
      </c>
    </row>
    <row r="75" spans="1:7" x14ac:dyDescent="0.2">
      <c r="A75" s="19"/>
      <c r="B75" s="19"/>
      <c r="C75" s="19"/>
      <c r="D75" s="19"/>
      <c r="E75" s="19"/>
      <c r="F75" s="19"/>
      <c r="G75" s="19"/>
    </row>
    <row r="76" spans="1:7" ht="12.75" customHeight="1" x14ac:dyDescent="0.2">
      <c r="A76" s="171" t="str">
        <f>+Innhold!B53</f>
        <v>Finans Norge / Skadeforsikringsstatistikk</v>
      </c>
      <c r="B76" s="171"/>
      <c r="G76" s="158">
        <f>Innhold!H33</f>
        <v>13</v>
      </c>
    </row>
    <row r="77" spans="1:7" ht="12.75" customHeight="1" x14ac:dyDescent="0.2">
      <c r="A77" s="170" t="str">
        <f>+Innhold!B54</f>
        <v>Premiestatistikk skadeforsikring 2. kvartal 2026</v>
      </c>
      <c r="B77" s="170"/>
      <c r="G77" s="157"/>
    </row>
    <row r="78" spans="1:7" ht="12.75" customHeight="1" x14ac:dyDescent="0.2"/>
  </sheetData>
  <mergeCells count="10">
    <mergeCell ref="G76:G77"/>
    <mergeCell ref="A2:B2"/>
    <mergeCell ref="A4:G4"/>
    <mergeCell ref="A40:G40"/>
    <mergeCell ref="B41:D41"/>
    <mergeCell ref="E41:G41"/>
    <mergeCell ref="E5:G5"/>
    <mergeCell ref="B5:D5"/>
    <mergeCell ref="A76:B76"/>
    <mergeCell ref="A77:B77"/>
  </mergeCells>
  <phoneticPr fontId="0" type="noConversion"/>
  <hyperlinks>
    <hyperlink ref="A2" location="Innhold!A34" tooltip="Move to Innhold" display="Tilbake til innholdsfortegnelsen" xr:uid="{00000000-0004-0000-0C00-000000000000}"/>
  </hyperlinks>
  <pageMargins left="0.78740157480314965" right="0.78740157480314965" top="0.39370078740157483" bottom="0.19685039370078741" header="3.937007874015748E-2" footer="3.937007874015748E-2"/>
  <pageSetup paperSize="9" scale="7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78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" customWidth="1"/>
    <col min="2" max="2" width="14.42578125" style="1" bestFit="1" customWidth="1"/>
    <col min="3" max="3" width="14.28515625" style="1" bestFit="1" customWidth="1"/>
    <col min="4" max="5" width="14.42578125" style="1" bestFit="1" customWidth="1"/>
    <col min="6" max="6" width="14.28515625" style="1" bestFit="1" customWidth="1"/>
    <col min="7" max="7" width="14.42578125" style="1" bestFit="1" customWidth="1"/>
    <col min="8" max="8" width="6.7109375" style="1" customWidth="1"/>
    <col min="9" max="9" width="14.42578125" style="1" bestFit="1" customWidth="1"/>
    <col min="10" max="10" width="14.28515625" style="1" bestFit="1" customWidth="1"/>
    <col min="11" max="12" width="14.42578125" style="1" bestFit="1" customWidth="1"/>
    <col min="13" max="13" width="14.28515625" style="1" bestFit="1" customWidth="1"/>
    <col min="14" max="14" width="14.42578125" style="1" bestFit="1" customWidth="1"/>
    <col min="15" max="15" width="6.7109375" style="1" customWidth="1"/>
    <col min="16" max="16" width="14.42578125" style="1" bestFit="1" customWidth="1"/>
    <col min="17" max="17" width="14.28515625" style="1" bestFit="1" customWidth="1"/>
    <col min="18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11.42578125" style="1"/>
  </cols>
  <sheetData>
    <row r="1" spans="1:21" ht="5.25" customHeight="1" x14ac:dyDescent="0.2"/>
    <row r="2" spans="1:21" x14ac:dyDescent="0.2">
      <c r="A2" s="169" t="s">
        <v>0</v>
      </c>
      <c r="B2" s="169"/>
      <c r="C2" s="3"/>
      <c r="D2" s="3"/>
      <c r="E2" s="3"/>
      <c r="F2" s="3"/>
      <c r="I2" s="3"/>
      <c r="J2" s="3"/>
      <c r="K2" s="3"/>
      <c r="L2" s="3"/>
      <c r="M2" s="3"/>
      <c r="P2" s="3"/>
      <c r="Q2" s="3"/>
      <c r="R2" s="3"/>
      <c r="S2" s="3"/>
      <c r="T2" s="3"/>
    </row>
    <row r="3" spans="1:21" ht="6" customHeight="1" x14ac:dyDescent="0.2">
      <c r="A3" s="4"/>
      <c r="B3" s="3"/>
      <c r="C3" s="3"/>
      <c r="D3" s="3"/>
      <c r="E3" s="3"/>
      <c r="F3" s="3"/>
      <c r="I3" s="3"/>
      <c r="J3" s="3"/>
      <c r="K3" s="3"/>
      <c r="L3" s="3"/>
      <c r="M3" s="3"/>
      <c r="P3" s="3"/>
      <c r="Q3" s="3"/>
      <c r="R3" s="3"/>
      <c r="S3" s="3"/>
      <c r="T3" s="3"/>
    </row>
    <row r="4" spans="1:21" ht="16.5" thickBot="1" x14ac:dyDescent="0.3">
      <c r="A4" s="175" t="s">
        <v>117</v>
      </c>
      <c r="B4" s="175"/>
      <c r="C4" s="175"/>
      <c r="D4" s="172" t="s">
        <v>104</v>
      </c>
      <c r="E4" s="172"/>
      <c r="F4" s="6"/>
      <c r="I4" s="172" t="s">
        <v>107</v>
      </c>
      <c r="J4" s="172"/>
      <c r="K4" s="172"/>
      <c r="L4" s="172"/>
      <c r="M4" s="172"/>
      <c r="N4" s="172"/>
      <c r="P4" s="172" t="s">
        <v>108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12" t="s">
        <v>81</v>
      </c>
      <c r="B7" s="13">
        <v>475505</v>
      </c>
      <c r="C7" s="13">
        <v>533092</v>
      </c>
      <c r="D7" s="14">
        <v>677319</v>
      </c>
      <c r="E7" s="22">
        <v>20.0283384319766</v>
      </c>
      <c r="F7" s="22">
        <v>19.707550496966004</v>
      </c>
      <c r="G7" s="23">
        <v>21.665299228957053</v>
      </c>
      <c r="I7" s="85">
        <v>475505</v>
      </c>
      <c r="J7" s="13">
        <v>533092</v>
      </c>
      <c r="K7" s="14">
        <v>677319</v>
      </c>
      <c r="L7" s="71">
        <v>20.316324625390994</v>
      </c>
      <c r="M7" s="71">
        <v>19.983775824479011</v>
      </c>
      <c r="N7" s="72">
        <v>21.68249244671404</v>
      </c>
      <c r="P7" s="85">
        <v>0</v>
      </c>
      <c r="Q7" s="13">
        <v>0</v>
      </c>
      <c r="R7" s="14">
        <v>0</v>
      </c>
      <c r="S7" s="71" t="s">
        <v>158</v>
      </c>
      <c r="T7" s="71" t="s">
        <v>158</v>
      </c>
      <c r="U7" s="72" t="s">
        <v>158</v>
      </c>
    </row>
    <row r="8" spans="1:21" x14ac:dyDescent="0.2">
      <c r="A8" s="12" t="s">
        <v>156</v>
      </c>
      <c r="B8" s="13">
        <v>330325</v>
      </c>
      <c r="C8" s="13">
        <v>380375</v>
      </c>
      <c r="D8" s="14">
        <v>434739</v>
      </c>
      <c r="E8" s="22">
        <v>13.913336121686777</v>
      </c>
      <c r="F8" s="22">
        <v>14.061849587469787</v>
      </c>
      <c r="G8" s="23">
        <v>13.905929881632673</v>
      </c>
      <c r="I8" s="85">
        <v>329027</v>
      </c>
      <c r="J8" s="13">
        <v>380375</v>
      </c>
      <c r="K8" s="14">
        <v>434739</v>
      </c>
      <c r="L8" s="71">
        <v>14.057937019628653</v>
      </c>
      <c r="M8" s="71">
        <v>14.258943539269403</v>
      </c>
      <c r="N8" s="72">
        <v>13.916965394137792</v>
      </c>
      <c r="P8" s="85">
        <v>1298</v>
      </c>
      <c r="Q8" s="13">
        <v>0</v>
      </c>
      <c r="R8" s="14">
        <v>0</v>
      </c>
      <c r="S8" s="71">
        <v>3.8568966541867238</v>
      </c>
      <c r="T8" s="71" t="s">
        <v>158</v>
      </c>
      <c r="U8" s="72" t="s">
        <v>158</v>
      </c>
    </row>
    <row r="9" spans="1:21" x14ac:dyDescent="0.2">
      <c r="A9" s="12" t="s">
        <v>157</v>
      </c>
      <c r="B9" s="13">
        <v>0</v>
      </c>
      <c r="C9" s="13">
        <v>0</v>
      </c>
      <c r="D9" s="14">
        <v>0</v>
      </c>
      <c r="E9" s="22" t="s">
        <v>158</v>
      </c>
      <c r="F9" s="22" t="s">
        <v>158</v>
      </c>
      <c r="G9" s="23" t="s">
        <v>158</v>
      </c>
      <c r="I9" s="85">
        <v>0</v>
      </c>
      <c r="J9" s="13">
        <v>0</v>
      </c>
      <c r="K9" s="14">
        <v>0</v>
      </c>
      <c r="L9" s="71" t="s">
        <v>158</v>
      </c>
      <c r="M9" s="71" t="s">
        <v>158</v>
      </c>
      <c r="N9" s="72" t="s">
        <v>158</v>
      </c>
      <c r="P9" s="85">
        <v>0</v>
      </c>
      <c r="Q9" s="13">
        <v>0</v>
      </c>
      <c r="R9" s="14">
        <v>0</v>
      </c>
      <c r="S9" s="71" t="s">
        <v>158</v>
      </c>
      <c r="T9" s="71" t="s">
        <v>158</v>
      </c>
      <c r="U9" s="72" t="s">
        <v>158</v>
      </c>
    </row>
    <row r="10" spans="1:21" x14ac:dyDescent="0.2">
      <c r="A10" s="12" t="s">
        <v>82</v>
      </c>
      <c r="B10" s="13">
        <v>528026</v>
      </c>
      <c r="C10" s="13">
        <v>607195</v>
      </c>
      <c r="D10" s="14">
        <v>662957</v>
      </c>
      <c r="E10" s="22">
        <v>22.240530444228508</v>
      </c>
      <c r="F10" s="22">
        <v>22.447018758498107</v>
      </c>
      <c r="G10" s="23">
        <v>21.20590413222083</v>
      </c>
      <c r="I10" s="85">
        <v>528026</v>
      </c>
      <c r="J10" s="13">
        <v>607195</v>
      </c>
      <c r="K10" s="14">
        <v>662957</v>
      </c>
      <c r="L10" s="71">
        <v>22.560325604665998</v>
      </c>
      <c r="M10" s="71">
        <v>22.761641070855564</v>
      </c>
      <c r="N10" s="72">
        <v>21.222732781741247</v>
      </c>
      <c r="P10" s="85">
        <v>0</v>
      </c>
      <c r="Q10" s="13">
        <v>0</v>
      </c>
      <c r="R10" s="14">
        <v>0</v>
      </c>
      <c r="S10" s="71" t="s">
        <v>158</v>
      </c>
      <c r="T10" s="71" t="s">
        <v>158</v>
      </c>
      <c r="U10" s="72" t="s">
        <v>158</v>
      </c>
    </row>
    <row r="11" spans="1:21" x14ac:dyDescent="0.2">
      <c r="A11" s="12" t="s">
        <v>84</v>
      </c>
      <c r="B11" s="13">
        <v>253554</v>
      </c>
      <c r="C11" s="13">
        <v>284024</v>
      </c>
      <c r="D11" s="14">
        <v>338729</v>
      </c>
      <c r="E11" s="22">
        <v>10.679730650111766</v>
      </c>
      <c r="F11" s="22">
        <v>10.499908688088121</v>
      </c>
      <c r="G11" s="23">
        <v>10.834872700345619</v>
      </c>
      <c r="I11" s="85">
        <v>253554</v>
      </c>
      <c r="J11" s="13">
        <v>284024</v>
      </c>
      <c r="K11" s="14">
        <v>338729</v>
      </c>
      <c r="L11" s="71">
        <v>10.833293811981763</v>
      </c>
      <c r="M11" s="71">
        <v>10.647077699106021</v>
      </c>
      <c r="N11" s="72">
        <v>10.843471073427736</v>
      </c>
      <c r="P11" s="85">
        <v>0</v>
      </c>
      <c r="Q11" s="13">
        <v>0</v>
      </c>
      <c r="R11" s="14">
        <v>0</v>
      </c>
      <c r="S11" s="71" t="s">
        <v>158</v>
      </c>
      <c r="T11" s="71" t="s">
        <v>158</v>
      </c>
      <c r="U11" s="72" t="s">
        <v>158</v>
      </c>
    </row>
    <row r="12" spans="1:21" x14ac:dyDescent="0.2">
      <c r="A12" s="12" t="s">
        <v>152</v>
      </c>
      <c r="B12" s="13">
        <v>452240</v>
      </c>
      <c r="C12" s="13">
        <v>614401</v>
      </c>
      <c r="D12" s="14">
        <v>640021</v>
      </c>
      <c r="E12" s="22">
        <v>19.048413313166208</v>
      </c>
      <c r="F12" s="22">
        <v>22.713412943518961</v>
      </c>
      <c r="G12" s="23">
        <v>20.472253809233642</v>
      </c>
      <c r="I12" s="85">
        <v>422785</v>
      </c>
      <c r="J12" s="13">
        <v>579677</v>
      </c>
      <c r="K12" s="14">
        <v>640021</v>
      </c>
      <c r="L12" s="71">
        <v>18.063821214805166</v>
      </c>
      <c r="M12" s="71">
        <v>21.730086398982763</v>
      </c>
      <c r="N12" s="72">
        <v>20.488500246174059</v>
      </c>
      <c r="P12" s="85">
        <v>29455</v>
      </c>
      <c r="Q12" s="13">
        <v>34724</v>
      </c>
      <c r="R12" s="14">
        <v>0</v>
      </c>
      <c r="S12" s="71">
        <v>87.52302846615558</v>
      </c>
      <c r="T12" s="71">
        <v>92.869751270393152</v>
      </c>
      <c r="U12" s="72" t="s">
        <v>158</v>
      </c>
    </row>
    <row r="13" spans="1:21" x14ac:dyDescent="0.2">
      <c r="A13" s="12" t="s">
        <v>160</v>
      </c>
      <c r="B13" s="13">
        <v>0</v>
      </c>
      <c r="C13" s="13">
        <v>0</v>
      </c>
      <c r="D13" s="14">
        <v>0</v>
      </c>
      <c r="E13" s="22" t="s">
        <v>158</v>
      </c>
      <c r="F13" s="22" t="s">
        <v>158</v>
      </c>
      <c r="G13" s="23" t="s">
        <v>158</v>
      </c>
      <c r="I13" s="85">
        <v>0</v>
      </c>
      <c r="J13" s="13">
        <v>0</v>
      </c>
      <c r="K13" s="14">
        <v>0</v>
      </c>
      <c r="L13" s="71" t="s">
        <v>158</v>
      </c>
      <c r="M13" s="71" t="s">
        <v>158</v>
      </c>
      <c r="N13" s="72" t="s">
        <v>158</v>
      </c>
      <c r="P13" s="85">
        <v>0</v>
      </c>
      <c r="Q13" s="13">
        <v>0</v>
      </c>
      <c r="R13" s="14">
        <v>0</v>
      </c>
      <c r="S13" s="71" t="s">
        <v>158</v>
      </c>
      <c r="T13" s="71" t="s">
        <v>158</v>
      </c>
      <c r="U13" s="72" t="s">
        <v>158</v>
      </c>
    </row>
    <row r="14" spans="1:21" x14ac:dyDescent="0.2">
      <c r="A14" s="12" t="s">
        <v>161</v>
      </c>
      <c r="B14" s="13">
        <v>0</v>
      </c>
      <c r="C14" s="13">
        <v>0</v>
      </c>
      <c r="D14" s="14">
        <v>23165</v>
      </c>
      <c r="E14" s="22" t="s">
        <v>158</v>
      </c>
      <c r="F14" s="22" t="s">
        <v>158</v>
      </c>
      <c r="G14" s="23">
        <v>0.74097531095213653</v>
      </c>
      <c r="I14" s="85">
        <v>0</v>
      </c>
      <c r="J14" s="13">
        <v>0</v>
      </c>
      <c r="K14" s="14">
        <v>23165</v>
      </c>
      <c r="L14" s="71" t="s">
        <v>158</v>
      </c>
      <c r="M14" s="71" t="s">
        <v>158</v>
      </c>
      <c r="N14" s="72">
        <v>0.74156333651961737</v>
      </c>
      <c r="P14" s="85">
        <v>0</v>
      </c>
      <c r="Q14" s="13">
        <v>0</v>
      </c>
      <c r="R14" s="14">
        <v>0</v>
      </c>
      <c r="S14" s="71" t="s">
        <v>158</v>
      </c>
      <c r="T14" s="71" t="s">
        <v>158</v>
      </c>
      <c r="U14" s="72" t="s">
        <v>158</v>
      </c>
    </row>
    <row r="15" spans="1:21" x14ac:dyDescent="0.2">
      <c r="A15" s="12" t="s">
        <v>162</v>
      </c>
      <c r="B15" s="13">
        <v>26420</v>
      </c>
      <c r="C15" s="13">
        <v>33606</v>
      </c>
      <c r="D15" s="14">
        <v>39813</v>
      </c>
      <c r="E15" s="22">
        <v>1.1128141688790272</v>
      </c>
      <c r="F15" s="22">
        <v>1.242359558952375</v>
      </c>
      <c r="G15" s="23">
        <v>1.2734923399498126</v>
      </c>
      <c r="I15" s="85">
        <v>26420</v>
      </c>
      <c r="J15" s="13">
        <v>33606</v>
      </c>
      <c r="K15" s="14">
        <v>39813</v>
      </c>
      <c r="L15" s="71">
        <v>1.1288152524218042</v>
      </c>
      <c r="M15" s="71">
        <v>1.2597727415857707</v>
      </c>
      <c r="N15" s="72">
        <v>1.2745029620917561</v>
      </c>
      <c r="P15" s="85">
        <v>0</v>
      </c>
      <c r="Q15" s="13">
        <v>0</v>
      </c>
      <c r="R15" s="14">
        <v>0</v>
      </c>
      <c r="S15" s="71" t="s">
        <v>158</v>
      </c>
      <c r="T15" s="71" t="s">
        <v>158</v>
      </c>
      <c r="U15" s="72" t="s">
        <v>158</v>
      </c>
    </row>
    <row r="16" spans="1:21" x14ac:dyDescent="0.2">
      <c r="A16" s="12" t="s">
        <v>163</v>
      </c>
      <c r="B16" s="13">
        <v>2875</v>
      </c>
      <c r="C16" s="13">
        <v>2666</v>
      </c>
      <c r="D16" s="14">
        <v>2479</v>
      </c>
      <c r="E16" s="22">
        <v>0.12109541012593501</v>
      </c>
      <c r="F16" s="22">
        <v>9.8557715412933164E-2</v>
      </c>
      <c r="G16" s="23">
        <v>7.9295393734096539E-2</v>
      </c>
      <c r="I16" s="85">
        <v>0</v>
      </c>
      <c r="J16" s="13">
        <v>0</v>
      </c>
      <c r="K16" s="14">
        <v>0</v>
      </c>
      <c r="L16" s="71" t="s">
        <v>158</v>
      </c>
      <c r="M16" s="71" t="s">
        <v>158</v>
      </c>
      <c r="N16" s="72" t="s">
        <v>158</v>
      </c>
      <c r="P16" s="85">
        <v>2875</v>
      </c>
      <c r="Q16" s="13">
        <v>2666</v>
      </c>
      <c r="R16" s="14">
        <v>2479</v>
      </c>
      <c r="S16" s="71">
        <v>8.5428180899744461</v>
      </c>
      <c r="T16" s="71">
        <v>7.1302487296068469</v>
      </c>
      <c r="U16" s="72">
        <v>100</v>
      </c>
    </row>
    <row r="17" spans="1:21" x14ac:dyDescent="0.2">
      <c r="A17" s="12" t="s">
        <v>164</v>
      </c>
      <c r="B17" s="13">
        <v>0</v>
      </c>
      <c r="C17" s="13">
        <v>0</v>
      </c>
      <c r="D17" s="14">
        <v>0</v>
      </c>
      <c r="E17" s="22" t="s">
        <v>158</v>
      </c>
      <c r="F17" s="22" t="s">
        <v>158</v>
      </c>
      <c r="G17" s="23" t="s">
        <v>158</v>
      </c>
      <c r="I17" s="85">
        <v>0</v>
      </c>
      <c r="J17" s="13">
        <v>0</v>
      </c>
      <c r="K17" s="14">
        <v>0</v>
      </c>
      <c r="L17" s="71" t="s">
        <v>158</v>
      </c>
      <c r="M17" s="71" t="s">
        <v>158</v>
      </c>
      <c r="N17" s="72" t="s">
        <v>158</v>
      </c>
      <c r="P17" s="85">
        <v>0</v>
      </c>
      <c r="Q17" s="13">
        <v>0</v>
      </c>
      <c r="R17" s="14">
        <v>0</v>
      </c>
      <c r="S17" s="71" t="s">
        <v>158</v>
      </c>
      <c r="T17" s="71" t="s">
        <v>158</v>
      </c>
      <c r="U17" s="72" t="s">
        <v>158</v>
      </c>
    </row>
    <row r="18" spans="1:21" x14ac:dyDescent="0.2">
      <c r="A18" s="12" t="s">
        <v>165</v>
      </c>
      <c r="B18" s="13">
        <v>12922</v>
      </c>
      <c r="C18" s="13">
        <v>14277</v>
      </c>
      <c r="D18" s="14">
        <v>43977</v>
      </c>
      <c r="E18" s="22">
        <v>0.54427648335559387</v>
      </c>
      <c r="F18" s="22">
        <v>0.5277976380159215</v>
      </c>
      <c r="G18" s="23">
        <v>1.4066855708932486</v>
      </c>
      <c r="I18" s="85">
        <v>12922</v>
      </c>
      <c r="J18" s="13">
        <v>14277</v>
      </c>
      <c r="K18" s="14">
        <v>43977</v>
      </c>
      <c r="L18" s="71">
        <v>0.55210259999222389</v>
      </c>
      <c r="M18" s="71">
        <v>0.53519536486401387</v>
      </c>
      <c r="N18" s="72">
        <v>1.4078018929472573</v>
      </c>
      <c r="P18" s="85">
        <v>0</v>
      </c>
      <c r="Q18" s="13">
        <v>0</v>
      </c>
      <c r="R18" s="14">
        <v>0</v>
      </c>
      <c r="S18" s="71" t="s">
        <v>158</v>
      </c>
      <c r="T18" s="71" t="s">
        <v>158</v>
      </c>
      <c r="U18" s="72" t="s">
        <v>158</v>
      </c>
    </row>
    <row r="19" spans="1:21" x14ac:dyDescent="0.2">
      <c r="A19" s="12" t="s">
        <v>166</v>
      </c>
      <c r="B19" s="13">
        <v>0</v>
      </c>
      <c r="C19" s="13">
        <v>0</v>
      </c>
      <c r="D19" s="14">
        <v>0</v>
      </c>
      <c r="E19" s="22" t="s">
        <v>158</v>
      </c>
      <c r="F19" s="22" t="s">
        <v>158</v>
      </c>
      <c r="G19" s="23" t="s">
        <v>158</v>
      </c>
      <c r="I19" s="85">
        <v>0</v>
      </c>
      <c r="J19" s="13">
        <v>0</v>
      </c>
      <c r="K19" s="14">
        <v>0</v>
      </c>
      <c r="L19" s="71" t="s">
        <v>158</v>
      </c>
      <c r="M19" s="71" t="s">
        <v>158</v>
      </c>
      <c r="N19" s="72" t="s">
        <v>158</v>
      </c>
      <c r="P19" s="85">
        <v>0</v>
      </c>
      <c r="Q19" s="13">
        <v>0</v>
      </c>
      <c r="R19" s="14">
        <v>0</v>
      </c>
      <c r="S19" s="71" t="s">
        <v>158</v>
      </c>
      <c r="T19" s="71" t="s">
        <v>158</v>
      </c>
      <c r="U19" s="72" t="s">
        <v>158</v>
      </c>
    </row>
    <row r="20" spans="1:21" x14ac:dyDescent="0.2">
      <c r="A20" s="12" t="s">
        <v>167</v>
      </c>
      <c r="B20" s="13">
        <v>0</v>
      </c>
      <c r="C20" s="13">
        <v>0</v>
      </c>
      <c r="D20" s="14">
        <v>0</v>
      </c>
      <c r="E20" s="22" t="s">
        <v>158</v>
      </c>
      <c r="F20" s="22" t="s">
        <v>158</v>
      </c>
      <c r="G20" s="23" t="s">
        <v>158</v>
      </c>
      <c r="I20" s="85">
        <v>0</v>
      </c>
      <c r="J20" s="13">
        <v>0</v>
      </c>
      <c r="K20" s="14">
        <v>0</v>
      </c>
      <c r="L20" s="71" t="s">
        <v>158</v>
      </c>
      <c r="M20" s="71" t="s">
        <v>158</v>
      </c>
      <c r="N20" s="72" t="s">
        <v>158</v>
      </c>
      <c r="P20" s="85">
        <v>0</v>
      </c>
      <c r="Q20" s="13">
        <v>0</v>
      </c>
      <c r="R20" s="14">
        <v>0</v>
      </c>
      <c r="S20" s="71" t="s">
        <v>158</v>
      </c>
      <c r="T20" s="71" t="s">
        <v>158</v>
      </c>
      <c r="U20" s="72" t="s">
        <v>158</v>
      </c>
    </row>
    <row r="21" spans="1:21" x14ac:dyDescent="0.2">
      <c r="A21" s="12" t="s">
        <v>168</v>
      </c>
      <c r="B21" s="13">
        <v>0</v>
      </c>
      <c r="C21" s="13">
        <v>0</v>
      </c>
      <c r="D21" s="14">
        <v>0</v>
      </c>
      <c r="E21" s="22" t="s">
        <v>158</v>
      </c>
      <c r="F21" s="22" t="s">
        <v>158</v>
      </c>
      <c r="G21" s="23" t="s">
        <v>158</v>
      </c>
      <c r="I21" s="85">
        <v>0</v>
      </c>
      <c r="J21" s="13">
        <v>0</v>
      </c>
      <c r="K21" s="14">
        <v>0</v>
      </c>
      <c r="L21" s="71" t="s">
        <v>158</v>
      </c>
      <c r="M21" s="71" t="s">
        <v>158</v>
      </c>
      <c r="N21" s="72" t="s">
        <v>158</v>
      </c>
      <c r="P21" s="85">
        <v>0</v>
      </c>
      <c r="Q21" s="13">
        <v>0</v>
      </c>
      <c r="R21" s="14">
        <v>0</v>
      </c>
      <c r="S21" s="71" t="s">
        <v>158</v>
      </c>
      <c r="T21" s="71" t="s">
        <v>158</v>
      </c>
      <c r="U21" s="72" t="s">
        <v>158</v>
      </c>
    </row>
    <row r="22" spans="1:21" x14ac:dyDescent="0.2">
      <c r="A22" s="12" t="s">
        <v>169</v>
      </c>
      <c r="B22" s="13">
        <v>0</v>
      </c>
      <c r="C22" s="13">
        <v>0</v>
      </c>
      <c r="D22" s="14">
        <v>0</v>
      </c>
      <c r="E22" s="22" t="s">
        <v>158</v>
      </c>
      <c r="F22" s="22" t="s">
        <v>158</v>
      </c>
      <c r="G22" s="23" t="s">
        <v>158</v>
      </c>
      <c r="I22" s="85">
        <v>0</v>
      </c>
      <c r="J22" s="13">
        <v>0</v>
      </c>
      <c r="K22" s="14">
        <v>0</v>
      </c>
      <c r="L22" s="71" t="s">
        <v>158</v>
      </c>
      <c r="M22" s="71" t="s">
        <v>158</v>
      </c>
      <c r="N22" s="72" t="s">
        <v>158</v>
      </c>
      <c r="P22" s="85">
        <v>0</v>
      </c>
      <c r="Q22" s="13">
        <v>0</v>
      </c>
      <c r="R22" s="14">
        <v>0</v>
      </c>
      <c r="S22" s="71" t="s">
        <v>158</v>
      </c>
      <c r="T22" s="71" t="s">
        <v>158</v>
      </c>
      <c r="U22" s="72" t="s">
        <v>158</v>
      </c>
    </row>
    <row r="23" spans="1:21" x14ac:dyDescent="0.2">
      <c r="A23" s="12" t="s">
        <v>170</v>
      </c>
      <c r="B23" s="13">
        <v>92183</v>
      </c>
      <c r="C23" s="13">
        <v>0</v>
      </c>
      <c r="D23" s="14">
        <v>0</v>
      </c>
      <c r="E23" s="22">
        <v>3.8827611101353279</v>
      </c>
      <c r="F23" s="22" t="s">
        <v>158</v>
      </c>
      <c r="G23" s="23" t="s">
        <v>158</v>
      </c>
      <c r="I23" s="85">
        <v>92183</v>
      </c>
      <c r="J23" s="13">
        <v>0</v>
      </c>
      <c r="K23" s="14">
        <v>0</v>
      </c>
      <c r="L23" s="71">
        <v>3.9385910830431183</v>
      </c>
      <c r="M23" s="71" t="s">
        <v>158</v>
      </c>
      <c r="N23" s="72" t="s">
        <v>158</v>
      </c>
      <c r="P23" s="85">
        <v>0</v>
      </c>
      <c r="Q23" s="13">
        <v>0</v>
      </c>
      <c r="R23" s="14">
        <v>0</v>
      </c>
      <c r="S23" s="71" t="s">
        <v>158</v>
      </c>
      <c r="T23" s="71" t="s">
        <v>158</v>
      </c>
      <c r="U23" s="72" t="s">
        <v>158</v>
      </c>
    </row>
    <row r="24" spans="1:21" x14ac:dyDescent="0.2">
      <c r="A24" s="12" t="s">
        <v>171</v>
      </c>
      <c r="B24" s="13">
        <v>0</v>
      </c>
      <c r="C24" s="13">
        <v>0</v>
      </c>
      <c r="D24" s="14">
        <v>0</v>
      </c>
      <c r="E24" s="22" t="s">
        <v>158</v>
      </c>
      <c r="F24" s="22" t="s">
        <v>158</v>
      </c>
      <c r="G24" s="23" t="s">
        <v>158</v>
      </c>
      <c r="I24" s="85">
        <v>0</v>
      </c>
      <c r="J24" s="13">
        <v>0</v>
      </c>
      <c r="K24" s="14">
        <v>0</v>
      </c>
      <c r="L24" s="71" t="s">
        <v>158</v>
      </c>
      <c r="M24" s="71" t="s">
        <v>158</v>
      </c>
      <c r="N24" s="72" t="s">
        <v>158</v>
      </c>
      <c r="P24" s="85">
        <v>0</v>
      </c>
      <c r="Q24" s="13">
        <v>0</v>
      </c>
      <c r="R24" s="14">
        <v>0</v>
      </c>
      <c r="S24" s="71" t="s">
        <v>158</v>
      </c>
      <c r="T24" s="71" t="s">
        <v>158</v>
      </c>
      <c r="U24" s="72" t="s">
        <v>158</v>
      </c>
    </row>
    <row r="25" spans="1:21" x14ac:dyDescent="0.2">
      <c r="A25" s="12" t="s">
        <v>172</v>
      </c>
      <c r="B25" s="13">
        <v>14687</v>
      </c>
      <c r="C25" s="13">
        <v>27685</v>
      </c>
      <c r="D25" s="14">
        <v>11845</v>
      </c>
      <c r="E25" s="22">
        <v>0.61861853513725484</v>
      </c>
      <c r="F25" s="22">
        <v>1.0234697491399305</v>
      </c>
      <c r="G25" s="23">
        <v>0.37888420281580215</v>
      </c>
      <c r="I25" s="85">
        <v>14687</v>
      </c>
      <c r="J25" s="13">
        <v>27685</v>
      </c>
      <c r="K25" s="14">
        <v>11845</v>
      </c>
      <c r="L25" s="71">
        <v>0.62751361136710981</v>
      </c>
      <c r="M25" s="71">
        <v>1.0378149244421253</v>
      </c>
      <c r="N25" s="72">
        <v>0.37918487895855246</v>
      </c>
      <c r="P25" s="85">
        <v>0</v>
      </c>
      <c r="Q25" s="13">
        <v>0</v>
      </c>
      <c r="R25" s="14">
        <v>0</v>
      </c>
      <c r="S25" s="71" t="s">
        <v>158</v>
      </c>
      <c r="T25" s="71" t="s">
        <v>158</v>
      </c>
      <c r="U25" s="72" t="s">
        <v>158</v>
      </c>
    </row>
    <row r="26" spans="1:21" x14ac:dyDescent="0.2">
      <c r="A26" s="12" t="s">
        <v>173</v>
      </c>
      <c r="B26" s="13">
        <v>0</v>
      </c>
      <c r="C26" s="13">
        <v>0</v>
      </c>
      <c r="D26" s="14">
        <v>0</v>
      </c>
      <c r="E26" s="22" t="s">
        <v>158</v>
      </c>
      <c r="F26" s="22" t="s">
        <v>158</v>
      </c>
      <c r="G26" s="23" t="s">
        <v>158</v>
      </c>
      <c r="I26" s="85">
        <v>0</v>
      </c>
      <c r="J26" s="13">
        <v>0</v>
      </c>
      <c r="K26" s="14">
        <v>0</v>
      </c>
      <c r="L26" s="71" t="s">
        <v>158</v>
      </c>
      <c r="M26" s="71" t="s">
        <v>158</v>
      </c>
      <c r="N26" s="72" t="s">
        <v>158</v>
      </c>
      <c r="P26" s="85">
        <v>0</v>
      </c>
      <c r="Q26" s="13">
        <v>0</v>
      </c>
      <c r="R26" s="14">
        <v>0</v>
      </c>
      <c r="S26" s="71" t="s">
        <v>158</v>
      </c>
      <c r="T26" s="71" t="s">
        <v>158</v>
      </c>
      <c r="U26" s="72" t="s">
        <v>158</v>
      </c>
    </row>
    <row r="27" spans="1:21" x14ac:dyDescent="0.2">
      <c r="A27" s="12" t="s">
        <v>174</v>
      </c>
      <c r="B27" s="13">
        <v>0</v>
      </c>
      <c r="C27" s="13">
        <v>0</v>
      </c>
      <c r="D27" s="14">
        <v>0</v>
      </c>
      <c r="E27" s="22" t="s">
        <v>158</v>
      </c>
      <c r="F27" s="22" t="s">
        <v>158</v>
      </c>
      <c r="G27" s="23" t="s">
        <v>158</v>
      </c>
      <c r="I27" s="85">
        <v>0</v>
      </c>
      <c r="J27" s="13">
        <v>0</v>
      </c>
      <c r="K27" s="14">
        <v>0</v>
      </c>
      <c r="L27" s="71" t="s">
        <v>158</v>
      </c>
      <c r="M27" s="71" t="s">
        <v>158</v>
      </c>
      <c r="N27" s="72" t="s">
        <v>158</v>
      </c>
      <c r="P27" s="85">
        <v>0</v>
      </c>
      <c r="Q27" s="13">
        <v>0</v>
      </c>
      <c r="R27" s="14">
        <v>0</v>
      </c>
      <c r="S27" s="71" t="s">
        <v>158</v>
      </c>
      <c r="T27" s="71" t="s">
        <v>158</v>
      </c>
      <c r="U27" s="72" t="s">
        <v>158</v>
      </c>
    </row>
    <row r="28" spans="1:21" x14ac:dyDescent="0.2">
      <c r="A28" s="12" t="s">
        <v>175</v>
      </c>
      <c r="B28" s="13">
        <v>176177</v>
      </c>
      <c r="C28" s="13">
        <v>198733</v>
      </c>
      <c r="D28" s="14">
        <v>239376</v>
      </c>
      <c r="E28" s="22">
        <v>7.4206003720893401</v>
      </c>
      <c r="F28" s="22">
        <v>7.3468381309671598</v>
      </c>
      <c r="G28" s="23">
        <v>7.6568834895091138</v>
      </c>
      <c r="I28" s="85">
        <v>176177</v>
      </c>
      <c r="J28" s="13">
        <v>198733</v>
      </c>
      <c r="K28" s="14">
        <v>239376</v>
      </c>
      <c r="L28" s="71">
        <v>7.5273007087780552</v>
      </c>
      <c r="M28" s="71">
        <v>7.4498130171268517</v>
      </c>
      <c r="N28" s="72">
        <v>7.6629598637047245</v>
      </c>
      <c r="P28" s="85">
        <v>0</v>
      </c>
      <c r="Q28" s="13">
        <v>0</v>
      </c>
      <c r="R28" s="14">
        <v>0</v>
      </c>
      <c r="S28" s="71" t="s">
        <v>158</v>
      </c>
      <c r="T28" s="71" t="s">
        <v>158</v>
      </c>
      <c r="U28" s="72" t="s">
        <v>158</v>
      </c>
    </row>
    <row r="29" spans="1:21" x14ac:dyDescent="0.2">
      <c r="A29" s="12" t="s">
        <v>176</v>
      </c>
      <c r="B29" s="13">
        <v>1395</v>
      </c>
      <c r="C29" s="13">
        <v>850</v>
      </c>
      <c r="D29" s="14">
        <v>840</v>
      </c>
      <c r="E29" s="22">
        <v>5.8757599000236291E-2</v>
      </c>
      <c r="F29" s="22">
        <v>3.142312756976489E-2</v>
      </c>
      <c r="G29" s="23">
        <v>2.6868951487148483E-2</v>
      </c>
      <c r="I29" s="85">
        <v>1369</v>
      </c>
      <c r="J29" s="13">
        <v>850</v>
      </c>
      <c r="K29" s="14">
        <v>840</v>
      </c>
      <c r="L29" s="71">
        <v>5.8491600324203259E-2</v>
      </c>
      <c r="M29" s="71">
        <v>3.18635609816076E-2</v>
      </c>
      <c r="N29" s="72">
        <v>2.6890274235980085E-2</v>
      </c>
      <c r="P29" s="85">
        <v>26</v>
      </c>
      <c r="Q29" s="13">
        <v>0</v>
      </c>
      <c r="R29" s="14">
        <v>0</v>
      </c>
      <c r="S29" s="71">
        <v>7.725678968324716E-2</v>
      </c>
      <c r="T29" s="71" t="s">
        <v>158</v>
      </c>
      <c r="U29" s="72" t="s">
        <v>158</v>
      </c>
    </row>
    <row r="30" spans="1:21" x14ac:dyDescent="0.2">
      <c r="A30" s="12" t="s">
        <v>177</v>
      </c>
      <c r="B30" s="13">
        <v>4918</v>
      </c>
      <c r="C30" s="13">
        <v>5211</v>
      </c>
      <c r="D30" s="14">
        <v>8295</v>
      </c>
      <c r="E30" s="22">
        <v>0.20714686156499074</v>
      </c>
      <c r="F30" s="22">
        <v>0.19264225619534686</v>
      </c>
      <c r="G30" s="23">
        <v>0.26533089593559128</v>
      </c>
      <c r="I30" s="85">
        <v>4918</v>
      </c>
      <c r="J30" s="13">
        <v>5211</v>
      </c>
      <c r="K30" s="14">
        <v>8295</v>
      </c>
      <c r="L30" s="71">
        <v>0.2101254129981239</v>
      </c>
      <c r="M30" s="71">
        <v>0.19534237208842026</v>
      </c>
      <c r="N30" s="72">
        <v>0.26554145808030333</v>
      </c>
      <c r="P30" s="85">
        <v>0</v>
      </c>
      <c r="Q30" s="13">
        <v>0</v>
      </c>
      <c r="R30" s="14">
        <v>0</v>
      </c>
      <c r="S30" s="71" t="s">
        <v>158</v>
      </c>
      <c r="T30" s="71" t="s">
        <v>158</v>
      </c>
      <c r="U30" s="72" t="s">
        <v>158</v>
      </c>
    </row>
    <row r="31" spans="1:21" x14ac:dyDescent="0.2">
      <c r="A31" s="12" t="s">
        <v>178</v>
      </c>
      <c r="B31" s="13">
        <v>0</v>
      </c>
      <c r="C31" s="13">
        <v>0</v>
      </c>
      <c r="D31" s="14">
        <v>0</v>
      </c>
      <c r="E31" s="22" t="s">
        <v>158</v>
      </c>
      <c r="F31" s="22" t="s">
        <v>158</v>
      </c>
      <c r="G31" s="23" t="s">
        <v>158</v>
      </c>
      <c r="I31" s="85">
        <v>0</v>
      </c>
      <c r="J31" s="13">
        <v>0</v>
      </c>
      <c r="K31" s="14">
        <v>0</v>
      </c>
      <c r="L31" s="71" t="s">
        <v>158</v>
      </c>
      <c r="M31" s="71" t="s">
        <v>158</v>
      </c>
      <c r="N31" s="72" t="s">
        <v>158</v>
      </c>
      <c r="P31" s="85">
        <v>0</v>
      </c>
      <c r="Q31" s="13">
        <v>0</v>
      </c>
      <c r="R31" s="14">
        <v>0</v>
      </c>
      <c r="S31" s="71" t="s">
        <v>158</v>
      </c>
      <c r="T31" s="71" t="s">
        <v>158</v>
      </c>
      <c r="U31" s="72" t="s">
        <v>158</v>
      </c>
    </row>
    <row r="32" spans="1:21" x14ac:dyDescent="0.2">
      <c r="A32" s="12" t="s">
        <v>179</v>
      </c>
      <c r="B32" s="13">
        <v>0</v>
      </c>
      <c r="C32" s="13">
        <v>0</v>
      </c>
      <c r="D32" s="14">
        <v>0</v>
      </c>
      <c r="E32" s="22" t="s">
        <v>158</v>
      </c>
      <c r="F32" s="22" t="s">
        <v>158</v>
      </c>
      <c r="G32" s="23" t="s">
        <v>158</v>
      </c>
      <c r="I32" s="85">
        <v>0</v>
      </c>
      <c r="J32" s="13">
        <v>0</v>
      </c>
      <c r="K32" s="14">
        <v>0</v>
      </c>
      <c r="L32" s="71" t="s">
        <v>158</v>
      </c>
      <c r="M32" s="71" t="s">
        <v>158</v>
      </c>
      <c r="N32" s="72" t="s">
        <v>158</v>
      </c>
      <c r="P32" s="85">
        <v>0</v>
      </c>
      <c r="Q32" s="13">
        <v>0</v>
      </c>
      <c r="R32" s="14">
        <v>0</v>
      </c>
      <c r="S32" s="71" t="s">
        <v>158</v>
      </c>
      <c r="T32" s="71" t="s">
        <v>158</v>
      </c>
      <c r="U32" s="72" t="s">
        <v>158</v>
      </c>
    </row>
    <row r="33" spans="1:21" x14ac:dyDescent="0.2">
      <c r="A33" s="12" t="s">
        <v>180</v>
      </c>
      <c r="B33" s="13">
        <v>0</v>
      </c>
      <c r="C33" s="13">
        <v>0</v>
      </c>
      <c r="D33" s="14">
        <v>0</v>
      </c>
      <c r="E33" s="22" t="s">
        <v>158</v>
      </c>
      <c r="F33" s="22" t="s">
        <v>158</v>
      </c>
      <c r="G33" s="23" t="s">
        <v>158</v>
      </c>
      <c r="I33" s="85">
        <v>0</v>
      </c>
      <c r="J33" s="13">
        <v>0</v>
      </c>
      <c r="K33" s="14">
        <v>0</v>
      </c>
      <c r="L33" s="71" t="s">
        <v>158</v>
      </c>
      <c r="M33" s="71" t="s">
        <v>158</v>
      </c>
      <c r="N33" s="72" t="s">
        <v>158</v>
      </c>
      <c r="P33" s="85">
        <v>0</v>
      </c>
      <c r="Q33" s="13">
        <v>0</v>
      </c>
      <c r="R33" s="14">
        <v>0</v>
      </c>
      <c r="S33" s="71" t="s">
        <v>158</v>
      </c>
      <c r="T33" s="71" t="s">
        <v>158</v>
      </c>
      <c r="U33" s="72" t="s">
        <v>158</v>
      </c>
    </row>
    <row r="34" spans="1:21" x14ac:dyDescent="0.2">
      <c r="A34" s="12" t="s">
        <v>181</v>
      </c>
      <c r="B34" s="13">
        <v>0</v>
      </c>
      <c r="C34" s="13">
        <v>0</v>
      </c>
      <c r="D34" s="14">
        <v>0</v>
      </c>
      <c r="E34" s="22" t="s">
        <v>158</v>
      </c>
      <c r="F34" s="22" t="s">
        <v>158</v>
      </c>
      <c r="G34" s="23" t="s">
        <v>158</v>
      </c>
      <c r="I34" s="85">
        <v>0</v>
      </c>
      <c r="J34" s="13">
        <v>0</v>
      </c>
      <c r="K34" s="14">
        <v>0</v>
      </c>
      <c r="L34" s="71" t="s">
        <v>158</v>
      </c>
      <c r="M34" s="71" t="s">
        <v>158</v>
      </c>
      <c r="N34" s="72" t="s">
        <v>158</v>
      </c>
      <c r="P34" s="85">
        <v>0</v>
      </c>
      <c r="Q34" s="13">
        <v>0</v>
      </c>
      <c r="R34" s="14">
        <v>0</v>
      </c>
      <c r="S34" s="71" t="s">
        <v>158</v>
      </c>
      <c r="T34" s="71" t="s">
        <v>158</v>
      </c>
      <c r="U34" s="72" t="s">
        <v>158</v>
      </c>
    </row>
    <row r="35" spans="1:21" x14ac:dyDescent="0.2">
      <c r="A35" s="12" t="s">
        <v>182</v>
      </c>
      <c r="B35" s="13">
        <v>2934</v>
      </c>
      <c r="C35" s="13">
        <v>2899</v>
      </c>
      <c r="D35" s="14">
        <v>2730</v>
      </c>
      <c r="E35" s="22">
        <v>0.12358049854243246</v>
      </c>
      <c r="F35" s="22">
        <v>0.10717134920558637</v>
      </c>
      <c r="G35" s="23">
        <v>8.7324092333232572E-2</v>
      </c>
      <c r="I35" s="85">
        <v>2934</v>
      </c>
      <c r="J35" s="13">
        <v>2899</v>
      </c>
      <c r="K35" s="14">
        <v>2730</v>
      </c>
      <c r="L35" s="71">
        <v>0.12535745460278477</v>
      </c>
      <c r="M35" s="71">
        <v>0.10867348621844758</v>
      </c>
      <c r="N35" s="72">
        <v>8.7393391266935266E-2</v>
      </c>
      <c r="P35" s="85">
        <v>0</v>
      </c>
      <c r="Q35" s="13">
        <v>0</v>
      </c>
      <c r="R35" s="14">
        <v>0</v>
      </c>
      <c r="S35" s="71" t="s">
        <v>158</v>
      </c>
      <c r="T35" s="71" t="s">
        <v>158</v>
      </c>
      <c r="U35" s="72" t="s">
        <v>158</v>
      </c>
    </row>
    <row r="36" spans="1:21" x14ac:dyDescent="0.2">
      <c r="A36" s="12" t="s">
        <v>183</v>
      </c>
      <c r="B36" s="13">
        <v>0</v>
      </c>
      <c r="C36" s="13">
        <v>0</v>
      </c>
      <c r="D36" s="14">
        <v>0</v>
      </c>
      <c r="E36" s="22" t="s">
        <v>158</v>
      </c>
      <c r="F36" s="22" t="s">
        <v>158</v>
      </c>
      <c r="G36" s="23" t="s">
        <v>158</v>
      </c>
      <c r="I36" s="85">
        <v>0</v>
      </c>
      <c r="J36" s="13">
        <v>0</v>
      </c>
      <c r="K36" s="14">
        <v>0</v>
      </c>
      <c r="L36" s="71" t="s">
        <v>158</v>
      </c>
      <c r="M36" s="71" t="s">
        <v>158</v>
      </c>
      <c r="N36" s="72" t="s">
        <v>158</v>
      </c>
      <c r="P36" s="85">
        <v>0</v>
      </c>
      <c r="Q36" s="13">
        <v>0</v>
      </c>
      <c r="R36" s="14">
        <v>0</v>
      </c>
      <c r="S36" s="71" t="s">
        <v>158</v>
      </c>
      <c r="T36" s="71" t="s">
        <v>158</v>
      </c>
      <c r="U36" s="72" t="s">
        <v>158</v>
      </c>
    </row>
    <row r="37" spans="1:21" x14ac:dyDescent="0.2">
      <c r="A37" s="12" t="s">
        <v>184</v>
      </c>
      <c r="B37" s="13">
        <v>0</v>
      </c>
      <c r="C37" s="13">
        <v>0</v>
      </c>
      <c r="D37" s="14">
        <v>0</v>
      </c>
      <c r="E37" s="22" t="s">
        <v>158</v>
      </c>
      <c r="F37" s="22" t="s">
        <v>158</v>
      </c>
      <c r="G37" s="23" t="s">
        <v>158</v>
      </c>
      <c r="I37" s="85">
        <v>0</v>
      </c>
      <c r="J37" s="13">
        <v>0</v>
      </c>
      <c r="K37" s="14">
        <v>0</v>
      </c>
      <c r="L37" s="71" t="s">
        <v>158</v>
      </c>
      <c r="M37" s="71" t="s">
        <v>158</v>
      </c>
      <c r="N37" s="72" t="s">
        <v>158</v>
      </c>
      <c r="P37" s="85">
        <v>0</v>
      </c>
      <c r="Q37" s="13">
        <v>0</v>
      </c>
      <c r="R37" s="14">
        <v>0</v>
      </c>
      <c r="S37" s="71" t="s">
        <v>158</v>
      </c>
      <c r="T37" s="71" t="s">
        <v>158</v>
      </c>
      <c r="U37" s="72" t="s">
        <v>158</v>
      </c>
    </row>
    <row r="38" spans="1:21" ht="13.5" thickBot="1" x14ac:dyDescent="0.25">
      <c r="A38" s="15" t="s">
        <v>4</v>
      </c>
      <c r="B38" s="16">
        <v>2374161</v>
      </c>
      <c r="C38" s="16">
        <v>2705014</v>
      </c>
      <c r="D38" s="17">
        <v>3126285</v>
      </c>
      <c r="E38" s="18">
        <v>100</v>
      </c>
      <c r="F38" s="18">
        <v>100</v>
      </c>
      <c r="G38" s="41">
        <v>100</v>
      </c>
      <c r="I38" s="86">
        <v>2340507</v>
      </c>
      <c r="J38" s="16">
        <v>2667624</v>
      </c>
      <c r="K38" s="17">
        <v>3123806</v>
      </c>
      <c r="L38" s="74">
        <v>100</v>
      </c>
      <c r="M38" s="74">
        <v>100</v>
      </c>
      <c r="N38" s="75">
        <v>100</v>
      </c>
      <c r="P38" s="86">
        <v>33654</v>
      </c>
      <c r="Q38" s="16">
        <v>37390</v>
      </c>
      <c r="R38" s="17">
        <v>2479</v>
      </c>
      <c r="S38" s="74">
        <v>100</v>
      </c>
      <c r="T38" s="74">
        <v>100</v>
      </c>
      <c r="U38" s="75">
        <v>100</v>
      </c>
    </row>
    <row r="39" spans="1:21" x14ac:dyDescent="0.2">
      <c r="I39" s="92"/>
      <c r="P39" s="92"/>
    </row>
    <row r="40" spans="1:21" ht="16.5" thickBot="1" x14ac:dyDescent="0.3">
      <c r="A40" s="175" t="s">
        <v>118</v>
      </c>
      <c r="B40" s="175"/>
      <c r="C40" s="175"/>
      <c r="D40" s="172" t="s">
        <v>104</v>
      </c>
      <c r="E40" s="172"/>
      <c r="F40" s="6"/>
      <c r="I40" s="172" t="s">
        <v>107</v>
      </c>
      <c r="J40" s="172"/>
      <c r="K40" s="172"/>
      <c r="L40" s="172"/>
      <c r="M40" s="172"/>
      <c r="N40" s="172"/>
      <c r="P40" s="172" t="s">
        <v>108</v>
      </c>
      <c r="Q40" s="172"/>
      <c r="R40" s="172"/>
      <c r="S40" s="172"/>
      <c r="T40" s="172"/>
      <c r="U40" s="172"/>
    </row>
    <row r="41" spans="1:21" x14ac:dyDescent="0.2">
      <c r="A41" s="7"/>
      <c r="B41" s="162" t="s">
        <v>31</v>
      </c>
      <c r="C41" s="173"/>
      <c r="D41" s="161"/>
      <c r="E41" s="162" t="s">
        <v>2</v>
      </c>
      <c r="F41" s="173"/>
      <c r="G41" s="174"/>
      <c r="I41" s="160" t="s">
        <v>31</v>
      </c>
      <c r="J41" s="173"/>
      <c r="K41" s="161"/>
      <c r="L41" s="162" t="s">
        <v>2</v>
      </c>
      <c r="M41" s="173"/>
      <c r="N41" s="174"/>
      <c r="P41" s="160" t="s">
        <v>31</v>
      </c>
      <c r="Q41" s="173"/>
      <c r="R41" s="161"/>
      <c r="S41" s="162" t="s">
        <v>2</v>
      </c>
      <c r="T41" s="173"/>
      <c r="U41" s="174"/>
    </row>
    <row r="42" spans="1:21" x14ac:dyDescent="0.2">
      <c r="A42" s="8" t="s">
        <v>3</v>
      </c>
      <c r="B42" s="9" t="s">
        <v>155</v>
      </c>
      <c r="C42" s="10" t="s">
        <v>153</v>
      </c>
      <c r="D42" s="56" t="s">
        <v>154</v>
      </c>
      <c r="E42" s="10" t="s">
        <v>155</v>
      </c>
      <c r="F42" s="10" t="s">
        <v>153</v>
      </c>
      <c r="G42" s="11" t="s">
        <v>154</v>
      </c>
      <c r="I42" s="84" t="s">
        <v>155</v>
      </c>
      <c r="J42" s="10" t="s">
        <v>153</v>
      </c>
      <c r="K42" s="56" t="s">
        <v>154</v>
      </c>
      <c r="L42" s="10" t="s">
        <v>155</v>
      </c>
      <c r="M42" s="10" t="s">
        <v>153</v>
      </c>
      <c r="N42" s="11" t="s">
        <v>154</v>
      </c>
      <c r="P42" s="84" t="s">
        <v>155</v>
      </c>
      <c r="Q42" s="10" t="s">
        <v>153</v>
      </c>
      <c r="R42" s="56" t="s">
        <v>154</v>
      </c>
      <c r="S42" s="10" t="s">
        <v>155</v>
      </c>
      <c r="T42" s="10" t="s">
        <v>153</v>
      </c>
      <c r="U42" s="11" t="s">
        <v>154</v>
      </c>
    </row>
    <row r="43" spans="1:21" x14ac:dyDescent="0.2">
      <c r="A43" s="12" t="s">
        <v>81</v>
      </c>
      <c r="B43" s="13">
        <v>128520</v>
      </c>
      <c r="C43" s="13">
        <v>130038</v>
      </c>
      <c r="D43" s="14">
        <v>130510</v>
      </c>
      <c r="E43" s="22">
        <v>19.950852475150693</v>
      </c>
      <c r="F43" s="22">
        <v>20.179733363956181</v>
      </c>
      <c r="G43" s="23">
        <v>19.555370422258751</v>
      </c>
      <c r="I43" s="85">
        <v>128520</v>
      </c>
      <c r="J43" s="13">
        <v>130038</v>
      </c>
      <c r="K43" s="14">
        <v>130510</v>
      </c>
      <c r="L43" s="71">
        <v>20.378424747132797</v>
      </c>
      <c r="M43" s="71">
        <v>20.612944950987231</v>
      </c>
      <c r="N43" s="72">
        <v>19.591213000963723</v>
      </c>
      <c r="P43" s="85">
        <v>0</v>
      </c>
      <c r="Q43" s="13">
        <v>0</v>
      </c>
      <c r="R43" s="14">
        <v>0</v>
      </c>
      <c r="S43" s="71" t="s">
        <v>158</v>
      </c>
      <c r="T43" s="71" t="s">
        <v>158</v>
      </c>
      <c r="U43" s="72" t="s">
        <v>158</v>
      </c>
    </row>
    <row r="44" spans="1:21" x14ac:dyDescent="0.2">
      <c r="A44" s="12" t="s">
        <v>156</v>
      </c>
      <c r="B44" s="13">
        <v>81271</v>
      </c>
      <c r="C44" s="13">
        <v>80179</v>
      </c>
      <c r="D44" s="14">
        <v>78994</v>
      </c>
      <c r="E44" s="22">
        <v>12.616135477030594</v>
      </c>
      <c r="F44" s="22">
        <v>12.442446372511441</v>
      </c>
      <c r="G44" s="23">
        <v>11.836310866109169</v>
      </c>
      <c r="I44" s="85">
        <v>80831</v>
      </c>
      <c r="J44" s="13">
        <v>80179</v>
      </c>
      <c r="K44" s="14">
        <v>78994</v>
      </c>
      <c r="L44" s="71">
        <v>12.816747982691341</v>
      </c>
      <c r="M44" s="71">
        <v>12.709556539051702</v>
      </c>
      <c r="N44" s="72">
        <v>11.858005362026882</v>
      </c>
      <c r="P44" s="85">
        <v>440</v>
      </c>
      <c r="Q44" s="13">
        <v>0</v>
      </c>
      <c r="R44" s="14">
        <v>0</v>
      </c>
      <c r="S44" s="71">
        <v>3.2554010062148566</v>
      </c>
      <c r="T44" s="71" t="s">
        <v>158</v>
      </c>
      <c r="U44" s="72" t="s">
        <v>158</v>
      </c>
    </row>
    <row r="45" spans="1:21" x14ac:dyDescent="0.2">
      <c r="A45" s="12" t="s">
        <v>157</v>
      </c>
      <c r="B45" s="13">
        <v>0</v>
      </c>
      <c r="C45" s="13">
        <v>0</v>
      </c>
      <c r="D45" s="14">
        <v>0</v>
      </c>
      <c r="E45" s="22" t="s">
        <v>158</v>
      </c>
      <c r="F45" s="22" t="s">
        <v>158</v>
      </c>
      <c r="G45" s="23" t="s">
        <v>158</v>
      </c>
      <c r="I45" s="85">
        <v>0</v>
      </c>
      <c r="J45" s="13">
        <v>0</v>
      </c>
      <c r="K45" s="14">
        <v>0</v>
      </c>
      <c r="L45" s="71" t="s">
        <v>158</v>
      </c>
      <c r="M45" s="71" t="s">
        <v>158</v>
      </c>
      <c r="N45" s="72" t="s">
        <v>158</v>
      </c>
      <c r="P45" s="85">
        <v>0</v>
      </c>
      <c r="Q45" s="13">
        <v>0</v>
      </c>
      <c r="R45" s="14">
        <v>0</v>
      </c>
      <c r="S45" s="71" t="s">
        <v>158</v>
      </c>
      <c r="T45" s="71" t="s">
        <v>158</v>
      </c>
      <c r="U45" s="72" t="s">
        <v>158</v>
      </c>
    </row>
    <row r="46" spans="1:21" x14ac:dyDescent="0.2">
      <c r="A46" s="12" t="s">
        <v>82</v>
      </c>
      <c r="B46" s="13">
        <v>129457</v>
      </c>
      <c r="C46" s="13">
        <v>130162</v>
      </c>
      <c r="D46" s="14">
        <v>131344</v>
      </c>
      <c r="E46" s="22">
        <v>20.096308036691436</v>
      </c>
      <c r="F46" s="22">
        <v>20.198976100211205</v>
      </c>
      <c r="G46" s="23">
        <v>19.680335397602889</v>
      </c>
      <c r="I46" s="85">
        <v>129457</v>
      </c>
      <c r="J46" s="13">
        <v>130162</v>
      </c>
      <c r="K46" s="14">
        <v>131344</v>
      </c>
      <c r="L46" s="71">
        <v>20.526997607295133</v>
      </c>
      <c r="M46" s="71">
        <v>20.632600783697072</v>
      </c>
      <c r="N46" s="72">
        <v>19.716407021673277</v>
      </c>
      <c r="P46" s="85">
        <v>0</v>
      </c>
      <c r="Q46" s="13">
        <v>0</v>
      </c>
      <c r="R46" s="14">
        <v>0</v>
      </c>
      <c r="S46" s="71" t="s">
        <v>158</v>
      </c>
      <c r="T46" s="71" t="s">
        <v>158</v>
      </c>
      <c r="U46" s="72" t="s">
        <v>158</v>
      </c>
    </row>
    <row r="47" spans="1:21" x14ac:dyDescent="0.2">
      <c r="A47" s="12" t="s">
        <v>84</v>
      </c>
      <c r="B47" s="13">
        <v>80843</v>
      </c>
      <c r="C47" s="13">
        <v>75896</v>
      </c>
      <c r="D47" s="14">
        <v>96122</v>
      </c>
      <c r="E47" s="22">
        <v>12.549694729603234</v>
      </c>
      <c r="F47" s="22">
        <v>11.7777960549287</v>
      </c>
      <c r="G47" s="23">
        <v>14.402737841761976</v>
      </c>
      <c r="I47" s="85">
        <v>80843</v>
      </c>
      <c r="J47" s="13">
        <v>75896</v>
      </c>
      <c r="K47" s="14">
        <v>96122</v>
      </c>
      <c r="L47" s="71">
        <v>12.818650730100037</v>
      </c>
      <c r="M47" s="71">
        <v>12.030637736662566</v>
      </c>
      <c r="N47" s="72">
        <v>14.429136281347292</v>
      </c>
      <c r="P47" s="85">
        <v>0</v>
      </c>
      <c r="Q47" s="13">
        <v>0</v>
      </c>
      <c r="R47" s="14">
        <v>0</v>
      </c>
      <c r="S47" s="71" t="s">
        <v>158</v>
      </c>
      <c r="T47" s="71" t="s">
        <v>158</v>
      </c>
      <c r="U47" s="72" t="s">
        <v>158</v>
      </c>
    </row>
    <row r="48" spans="1:21" x14ac:dyDescent="0.2">
      <c r="A48" s="12" t="s">
        <v>152</v>
      </c>
      <c r="B48" s="13">
        <v>121781</v>
      </c>
      <c r="C48" s="13">
        <v>153263</v>
      </c>
      <c r="D48" s="14">
        <v>140299</v>
      </c>
      <c r="E48" s="22">
        <v>18.904721173952122</v>
      </c>
      <c r="F48" s="22">
        <v>23.783866827850446</v>
      </c>
      <c r="G48" s="23">
        <v>21.022135582503104</v>
      </c>
      <c r="I48" s="85">
        <v>109755</v>
      </c>
      <c r="J48" s="13">
        <v>141039</v>
      </c>
      <c r="K48" s="14">
        <v>140299</v>
      </c>
      <c r="L48" s="71">
        <v>17.403003486784627</v>
      </c>
      <c r="M48" s="71">
        <v>22.356766044866024</v>
      </c>
      <c r="N48" s="72">
        <v>21.060666560587002</v>
      </c>
      <c r="P48" s="85">
        <v>12026</v>
      </c>
      <c r="Q48" s="13">
        <v>12224</v>
      </c>
      <c r="R48" s="14">
        <v>0</v>
      </c>
      <c r="S48" s="71">
        <v>88.976028410772415</v>
      </c>
      <c r="T48" s="71">
        <v>90.260651258952961</v>
      </c>
      <c r="U48" s="72" t="s">
        <v>158</v>
      </c>
    </row>
    <row r="49" spans="1:21" x14ac:dyDescent="0.2">
      <c r="A49" s="12" t="s">
        <v>160</v>
      </c>
      <c r="B49" s="13">
        <v>0</v>
      </c>
      <c r="C49" s="13">
        <v>0</v>
      </c>
      <c r="D49" s="14">
        <v>0</v>
      </c>
      <c r="E49" s="22" t="s">
        <v>158</v>
      </c>
      <c r="F49" s="22" t="s">
        <v>158</v>
      </c>
      <c r="G49" s="23" t="s">
        <v>158</v>
      </c>
      <c r="I49" s="85">
        <v>0</v>
      </c>
      <c r="J49" s="13">
        <v>0</v>
      </c>
      <c r="K49" s="14">
        <v>0</v>
      </c>
      <c r="L49" s="71" t="s">
        <v>158</v>
      </c>
      <c r="M49" s="71" t="s">
        <v>158</v>
      </c>
      <c r="N49" s="72" t="s">
        <v>158</v>
      </c>
      <c r="P49" s="85">
        <v>0</v>
      </c>
      <c r="Q49" s="13">
        <v>0</v>
      </c>
      <c r="R49" s="14">
        <v>0</v>
      </c>
      <c r="S49" s="71" t="s">
        <v>158</v>
      </c>
      <c r="T49" s="71" t="s">
        <v>158</v>
      </c>
      <c r="U49" s="72" t="s">
        <v>158</v>
      </c>
    </row>
    <row r="50" spans="1:21" x14ac:dyDescent="0.2">
      <c r="A50" s="12" t="s">
        <v>161</v>
      </c>
      <c r="B50" s="13">
        <v>0</v>
      </c>
      <c r="C50" s="13">
        <v>0</v>
      </c>
      <c r="D50" s="14">
        <v>6950</v>
      </c>
      <c r="E50" s="22" t="s">
        <v>158</v>
      </c>
      <c r="F50" s="22" t="s">
        <v>158</v>
      </c>
      <c r="G50" s="23">
        <v>1.0413747945345055</v>
      </c>
      <c r="I50" s="85">
        <v>0</v>
      </c>
      <c r="J50" s="13">
        <v>0</v>
      </c>
      <c r="K50" s="14">
        <v>6950</v>
      </c>
      <c r="L50" s="71" t="s">
        <v>158</v>
      </c>
      <c r="M50" s="71" t="s">
        <v>158</v>
      </c>
      <c r="N50" s="72">
        <v>1.0432835059129406</v>
      </c>
      <c r="P50" s="85">
        <v>0</v>
      </c>
      <c r="Q50" s="13">
        <v>0</v>
      </c>
      <c r="R50" s="14">
        <v>0</v>
      </c>
      <c r="S50" s="71" t="s">
        <v>158</v>
      </c>
      <c r="T50" s="71" t="s">
        <v>158</v>
      </c>
      <c r="U50" s="72" t="s">
        <v>158</v>
      </c>
    </row>
    <row r="51" spans="1:21" x14ac:dyDescent="0.2">
      <c r="A51" s="12" t="s">
        <v>162</v>
      </c>
      <c r="B51" s="13">
        <v>13695</v>
      </c>
      <c r="C51" s="13">
        <v>13942</v>
      </c>
      <c r="D51" s="14">
        <v>14402</v>
      </c>
      <c r="E51" s="22">
        <v>2.1259486822843821</v>
      </c>
      <c r="F51" s="22">
        <v>2.163566361834826</v>
      </c>
      <c r="G51" s="23">
        <v>2.1579683152353883</v>
      </c>
      <c r="I51" s="85">
        <v>13695</v>
      </c>
      <c r="J51" s="13">
        <v>13942</v>
      </c>
      <c r="K51" s="14">
        <v>14402</v>
      </c>
      <c r="L51" s="71">
        <v>2.1715104801741649</v>
      </c>
      <c r="M51" s="71">
        <v>2.210013061617865</v>
      </c>
      <c r="N51" s="72">
        <v>2.1619236046270749</v>
      </c>
      <c r="P51" s="85">
        <v>0</v>
      </c>
      <c r="Q51" s="13">
        <v>0</v>
      </c>
      <c r="R51" s="14">
        <v>0</v>
      </c>
      <c r="S51" s="71" t="s">
        <v>158</v>
      </c>
      <c r="T51" s="71" t="s">
        <v>158</v>
      </c>
      <c r="U51" s="72" t="s">
        <v>158</v>
      </c>
    </row>
    <row r="52" spans="1:21" x14ac:dyDescent="0.2">
      <c r="A52" s="12" t="s">
        <v>163</v>
      </c>
      <c r="B52" s="13">
        <v>972</v>
      </c>
      <c r="C52" s="13">
        <v>1319</v>
      </c>
      <c r="D52" s="14">
        <v>1221</v>
      </c>
      <c r="E52" s="22">
        <v>0.15088880023223214</v>
      </c>
      <c r="F52" s="22">
        <v>0.20468684774495305</v>
      </c>
      <c r="G52" s="23">
        <v>0.18295232001822032</v>
      </c>
      <c r="I52" s="85">
        <v>0</v>
      </c>
      <c r="J52" s="13">
        <v>0</v>
      </c>
      <c r="K52" s="14">
        <v>0</v>
      </c>
      <c r="L52" s="71" t="s">
        <v>158</v>
      </c>
      <c r="M52" s="71" t="s">
        <v>158</v>
      </c>
      <c r="N52" s="72" t="s">
        <v>158</v>
      </c>
      <c r="P52" s="85">
        <v>972</v>
      </c>
      <c r="Q52" s="13">
        <v>1319</v>
      </c>
      <c r="R52" s="14">
        <v>1221</v>
      </c>
      <c r="S52" s="71">
        <v>7.1914767682746374</v>
      </c>
      <c r="T52" s="71">
        <v>9.739348741047035</v>
      </c>
      <c r="U52" s="72">
        <v>100</v>
      </c>
    </row>
    <row r="53" spans="1:21" x14ac:dyDescent="0.2">
      <c r="A53" s="12" t="s">
        <v>164</v>
      </c>
      <c r="B53" s="13">
        <v>0</v>
      </c>
      <c r="C53" s="13">
        <v>0</v>
      </c>
      <c r="D53" s="14">
        <v>0</v>
      </c>
      <c r="E53" s="22" t="s">
        <v>158</v>
      </c>
      <c r="F53" s="22" t="s">
        <v>158</v>
      </c>
      <c r="G53" s="23" t="s">
        <v>158</v>
      </c>
      <c r="I53" s="85">
        <v>0</v>
      </c>
      <c r="J53" s="13">
        <v>0</v>
      </c>
      <c r="K53" s="14">
        <v>0</v>
      </c>
      <c r="L53" s="71" t="s">
        <v>158</v>
      </c>
      <c r="M53" s="71" t="s">
        <v>158</v>
      </c>
      <c r="N53" s="72" t="s">
        <v>158</v>
      </c>
      <c r="P53" s="85">
        <v>0</v>
      </c>
      <c r="Q53" s="13">
        <v>0</v>
      </c>
      <c r="R53" s="14">
        <v>0</v>
      </c>
      <c r="S53" s="71" t="s">
        <v>158</v>
      </c>
      <c r="T53" s="71" t="s">
        <v>158</v>
      </c>
      <c r="U53" s="72" t="s">
        <v>158</v>
      </c>
    </row>
    <row r="54" spans="1:21" x14ac:dyDescent="0.2">
      <c r="A54" s="12" t="s">
        <v>165</v>
      </c>
      <c r="B54" s="13">
        <v>8575</v>
      </c>
      <c r="C54" s="13">
        <v>9440</v>
      </c>
      <c r="D54" s="14">
        <v>23093</v>
      </c>
      <c r="E54" s="22">
        <v>1.331143479415011</v>
      </c>
      <c r="F54" s="22">
        <v>1.4649308890920067</v>
      </c>
      <c r="G54" s="23">
        <v>3.4602112417532855</v>
      </c>
      <c r="I54" s="85">
        <v>8575</v>
      </c>
      <c r="J54" s="13">
        <v>9440</v>
      </c>
      <c r="K54" s="14">
        <v>23093</v>
      </c>
      <c r="L54" s="71">
        <v>1.359671585797259</v>
      </c>
      <c r="M54" s="71">
        <v>1.4963795224266712</v>
      </c>
      <c r="N54" s="72">
        <v>3.4665533815895739</v>
      </c>
      <c r="P54" s="85">
        <v>0</v>
      </c>
      <c r="Q54" s="13">
        <v>0</v>
      </c>
      <c r="R54" s="14">
        <v>0</v>
      </c>
      <c r="S54" s="71" t="s">
        <v>158</v>
      </c>
      <c r="T54" s="71" t="s">
        <v>158</v>
      </c>
      <c r="U54" s="72" t="s">
        <v>158</v>
      </c>
    </row>
    <row r="55" spans="1:21" x14ac:dyDescent="0.2">
      <c r="A55" s="12" t="s">
        <v>166</v>
      </c>
      <c r="B55" s="13">
        <v>0</v>
      </c>
      <c r="C55" s="13">
        <v>0</v>
      </c>
      <c r="D55" s="14">
        <v>0</v>
      </c>
      <c r="E55" s="22" t="s">
        <v>158</v>
      </c>
      <c r="F55" s="22" t="s">
        <v>158</v>
      </c>
      <c r="G55" s="23" t="s">
        <v>158</v>
      </c>
      <c r="I55" s="85">
        <v>0</v>
      </c>
      <c r="J55" s="13">
        <v>0</v>
      </c>
      <c r="K55" s="14">
        <v>0</v>
      </c>
      <c r="L55" s="71" t="s">
        <v>158</v>
      </c>
      <c r="M55" s="71" t="s">
        <v>158</v>
      </c>
      <c r="N55" s="72" t="s">
        <v>158</v>
      </c>
      <c r="P55" s="85">
        <v>0</v>
      </c>
      <c r="Q55" s="13">
        <v>0</v>
      </c>
      <c r="R55" s="14">
        <v>0</v>
      </c>
      <c r="S55" s="71" t="s">
        <v>158</v>
      </c>
      <c r="T55" s="71" t="s">
        <v>158</v>
      </c>
      <c r="U55" s="72" t="s">
        <v>158</v>
      </c>
    </row>
    <row r="56" spans="1:21" x14ac:dyDescent="0.2">
      <c r="A56" s="12" t="s">
        <v>167</v>
      </c>
      <c r="B56" s="13">
        <v>0</v>
      </c>
      <c r="C56" s="13">
        <v>0</v>
      </c>
      <c r="D56" s="14">
        <v>0</v>
      </c>
      <c r="E56" s="22" t="s">
        <v>158</v>
      </c>
      <c r="F56" s="22" t="s">
        <v>158</v>
      </c>
      <c r="G56" s="23" t="s">
        <v>158</v>
      </c>
      <c r="I56" s="85">
        <v>0</v>
      </c>
      <c r="J56" s="13">
        <v>0</v>
      </c>
      <c r="K56" s="14">
        <v>0</v>
      </c>
      <c r="L56" s="71" t="s">
        <v>158</v>
      </c>
      <c r="M56" s="71" t="s">
        <v>158</v>
      </c>
      <c r="N56" s="72" t="s">
        <v>158</v>
      </c>
      <c r="P56" s="85">
        <v>0</v>
      </c>
      <c r="Q56" s="13">
        <v>0</v>
      </c>
      <c r="R56" s="14">
        <v>0</v>
      </c>
      <c r="S56" s="71" t="s">
        <v>158</v>
      </c>
      <c r="T56" s="71" t="s">
        <v>158</v>
      </c>
      <c r="U56" s="72" t="s">
        <v>158</v>
      </c>
    </row>
    <row r="57" spans="1:21" x14ac:dyDescent="0.2">
      <c r="A57" s="12" t="s">
        <v>168</v>
      </c>
      <c r="B57" s="13">
        <v>0</v>
      </c>
      <c r="C57" s="13">
        <v>0</v>
      </c>
      <c r="D57" s="14">
        <v>0</v>
      </c>
      <c r="E57" s="22" t="s">
        <v>158</v>
      </c>
      <c r="F57" s="22" t="s">
        <v>158</v>
      </c>
      <c r="G57" s="23" t="s">
        <v>158</v>
      </c>
      <c r="I57" s="85">
        <v>0</v>
      </c>
      <c r="J57" s="13">
        <v>0</v>
      </c>
      <c r="K57" s="14">
        <v>0</v>
      </c>
      <c r="L57" s="71" t="s">
        <v>158</v>
      </c>
      <c r="M57" s="71" t="s">
        <v>158</v>
      </c>
      <c r="N57" s="72" t="s">
        <v>158</v>
      </c>
      <c r="P57" s="85">
        <v>0</v>
      </c>
      <c r="Q57" s="13">
        <v>0</v>
      </c>
      <c r="R57" s="14">
        <v>0</v>
      </c>
      <c r="S57" s="71" t="s">
        <v>158</v>
      </c>
      <c r="T57" s="71" t="s">
        <v>158</v>
      </c>
      <c r="U57" s="72" t="s">
        <v>158</v>
      </c>
    </row>
    <row r="58" spans="1:21" x14ac:dyDescent="0.2">
      <c r="A58" s="12" t="s">
        <v>169</v>
      </c>
      <c r="B58" s="13">
        <v>0</v>
      </c>
      <c r="C58" s="13">
        <v>0</v>
      </c>
      <c r="D58" s="14">
        <v>0</v>
      </c>
      <c r="E58" s="22" t="s">
        <v>158</v>
      </c>
      <c r="F58" s="22" t="s">
        <v>158</v>
      </c>
      <c r="G58" s="23" t="s">
        <v>158</v>
      </c>
      <c r="I58" s="85">
        <v>0</v>
      </c>
      <c r="J58" s="13">
        <v>0</v>
      </c>
      <c r="K58" s="14">
        <v>0</v>
      </c>
      <c r="L58" s="71" t="s">
        <v>158</v>
      </c>
      <c r="M58" s="71" t="s">
        <v>158</v>
      </c>
      <c r="N58" s="72" t="s">
        <v>158</v>
      </c>
      <c r="P58" s="85">
        <v>0</v>
      </c>
      <c r="Q58" s="13">
        <v>0</v>
      </c>
      <c r="R58" s="14">
        <v>0</v>
      </c>
      <c r="S58" s="71" t="s">
        <v>158</v>
      </c>
      <c r="T58" s="71" t="s">
        <v>158</v>
      </c>
      <c r="U58" s="72" t="s">
        <v>158</v>
      </c>
    </row>
    <row r="59" spans="1:21" x14ac:dyDescent="0.2">
      <c r="A59" s="12" t="s">
        <v>170</v>
      </c>
      <c r="B59" s="13">
        <v>32920</v>
      </c>
      <c r="C59" s="13">
        <v>0</v>
      </c>
      <c r="D59" s="14">
        <v>0</v>
      </c>
      <c r="E59" s="22">
        <v>5.1103490778241589</v>
      </c>
      <c r="F59" s="22" t="s">
        <v>158</v>
      </c>
      <c r="G59" s="23" t="s">
        <v>158</v>
      </c>
      <c r="I59" s="85">
        <v>32920</v>
      </c>
      <c r="J59" s="13">
        <v>0</v>
      </c>
      <c r="K59" s="14">
        <v>0</v>
      </c>
      <c r="L59" s="71">
        <v>5.2198703911890112</v>
      </c>
      <c r="M59" s="71" t="s">
        <v>158</v>
      </c>
      <c r="N59" s="72" t="s">
        <v>158</v>
      </c>
      <c r="P59" s="85">
        <v>0</v>
      </c>
      <c r="Q59" s="13">
        <v>0</v>
      </c>
      <c r="R59" s="14">
        <v>0</v>
      </c>
      <c r="S59" s="71" t="s">
        <v>158</v>
      </c>
      <c r="T59" s="71" t="s">
        <v>158</v>
      </c>
      <c r="U59" s="72" t="s">
        <v>158</v>
      </c>
    </row>
    <row r="60" spans="1:21" x14ac:dyDescent="0.2">
      <c r="A60" s="12" t="s">
        <v>171</v>
      </c>
      <c r="B60" s="13">
        <v>0</v>
      </c>
      <c r="C60" s="13">
        <v>0</v>
      </c>
      <c r="D60" s="14">
        <v>0</v>
      </c>
      <c r="E60" s="22" t="s">
        <v>158</v>
      </c>
      <c r="F60" s="22" t="s">
        <v>158</v>
      </c>
      <c r="G60" s="23" t="s">
        <v>158</v>
      </c>
      <c r="I60" s="85">
        <v>0</v>
      </c>
      <c r="J60" s="13">
        <v>0</v>
      </c>
      <c r="K60" s="14">
        <v>0</v>
      </c>
      <c r="L60" s="71" t="s">
        <v>158</v>
      </c>
      <c r="M60" s="71" t="s">
        <v>158</v>
      </c>
      <c r="N60" s="72" t="s">
        <v>158</v>
      </c>
      <c r="P60" s="85">
        <v>0</v>
      </c>
      <c r="Q60" s="13">
        <v>0</v>
      </c>
      <c r="R60" s="14">
        <v>0</v>
      </c>
      <c r="S60" s="71" t="s">
        <v>158</v>
      </c>
      <c r="T60" s="71" t="s">
        <v>158</v>
      </c>
      <c r="U60" s="72" t="s">
        <v>158</v>
      </c>
    </row>
    <row r="61" spans="1:21" x14ac:dyDescent="0.2">
      <c r="A61" s="12" t="s">
        <v>172</v>
      </c>
      <c r="B61" s="13">
        <v>5419</v>
      </c>
      <c r="C61" s="13">
        <v>9747</v>
      </c>
      <c r="D61" s="14">
        <v>2974</v>
      </c>
      <c r="E61" s="22">
        <v>0.84122058483381279</v>
      </c>
      <c r="F61" s="22">
        <v>1.512572179658876</v>
      </c>
      <c r="G61" s="23">
        <v>0.44561850920080853</v>
      </c>
      <c r="I61" s="85">
        <v>5419</v>
      </c>
      <c r="J61" s="13">
        <v>9747</v>
      </c>
      <c r="K61" s="14">
        <v>2974</v>
      </c>
      <c r="L61" s="71">
        <v>0.8592490173102445</v>
      </c>
      <c r="M61" s="71">
        <v>1.5450435598615215</v>
      </c>
      <c r="N61" s="72">
        <v>0.44643527288994034</v>
      </c>
      <c r="P61" s="85">
        <v>0</v>
      </c>
      <c r="Q61" s="13">
        <v>0</v>
      </c>
      <c r="R61" s="14">
        <v>0</v>
      </c>
      <c r="S61" s="71" t="s">
        <v>158</v>
      </c>
      <c r="T61" s="71" t="s">
        <v>158</v>
      </c>
      <c r="U61" s="72" t="s">
        <v>158</v>
      </c>
    </row>
    <row r="62" spans="1:21" x14ac:dyDescent="0.2">
      <c r="A62" s="12" t="s">
        <v>173</v>
      </c>
      <c r="B62" s="13">
        <v>0</v>
      </c>
      <c r="C62" s="13">
        <v>0</v>
      </c>
      <c r="D62" s="14">
        <v>0</v>
      </c>
      <c r="E62" s="22" t="s">
        <v>158</v>
      </c>
      <c r="F62" s="22" t="s">
        <v>158</v>
      </c>
      <c r="G62" s="23" t="s">
        <v>158</v>
      </c>
      <c r="I62" s="85">
        <v>0</v>
      </c>
      <c r="J62" s="13">
        <v>0</v>
      </c>
      <c r="K62" s="14">
        <v>0</v>
      </c>
      <c r="L62" s="71" t="s">
        <v>158</v>
      </c>
      <c r="M62" s="71" t="s">
        <v>158</v>
      </c>
      <c r="N62" s="72" t="s">
        <v>158</v>
      </c>
      <c r="P62" s="85">
        <v>0</v>
      </c>
      <c r="Q62" s="13">
        <v>0</v>
      </c>
      <c r="R62" s="14">
        <v>0</v>
      </c>
      <c r="S62" s="71" t="s">
        <v>158</v>
      </c>
      <c r="T62" s="71" t="s">
        <v>158</v>
      </c>
      <c r="U62" s="72" t="s">
        <v>158</v>
      </c>
    </row>
    <row r="63" spans="1:21" x14ac:dyDescent="0.2">
      <c r="A63" s="12" t="s">
        <v>174</v>
      </c>
      <c r="B63" s="13">
        <v>0</v>
      </c>
      <c r="C63" s="13">
        <v>0</v>
      </c>
      <c r="D63" s="14">
        <v>0</v>
      </c>
      <c r="E63" s="22" t="s">
        <v>158</v>
      </c>
      <c r="F63" s="22" t="s">
        <v>158</v>
      </c>
      <c r="G63" s="23" t="s">
        <v>158</v>
      </c>
      <c r="I63" s="85">
        <v>0</v>
      </c>
      <c r="J63" s="13">
        <v>0</v>
      </c>
      <c r="K63" s="14">
        <v>0</v>
      </c>
      <c r="L63" s="71" t="s">
        <v>158</v>
      </c>
      <c r="M63" s="71" t="s">
        <v>158</v>
      </c>
      <c r="N63" s="72" t="s">
        <v>158</v>
      </c>
      <c r="P63" s="85">
        <v>0</v>
      </c>
      <c r="Q63" s="13">
        <v>0</v>
      </c>
      <c r="R63" s="14">
        <v>0</v>
      </c>
      <c r="S63" s="71" t="s">
        <v>158</v>
      </c>
      <c r="T63" s="71" t="s">
        <v>158</v>
      </c>
      <c r="U63" s="72" t="s">
        <v>158</v>
      </c>
    </row>
    <row r="64" spans="1:21" x14ac:dyDescent="0.2">
      <c r="A64" s="12" t="s">
        <v>175</v>
      </c>
      <c r="B64" s="13">
        <v>36541</v>
      </c>
      <c r="C64" s="13">
        <v>36328</v>
      </c>
      <c r="D64" s="14">
        <v>35783</v>
      </c>
      <c r="E64" s="22">
        <v>5.6724564293065791</v>
      </c>
      <c r="F64" s="22">
        <v>5.6375009892939003</v>
      </c>
      <c r="G64" s="23">
        <v>5.3616567299033395</v>
      </c>
      <c r="I64" s="85">
        <v>36541</v>
      </c>
      <c r="J64" s="13">
        <v>36328</v>
      </c>
      <c r="K64" s="14">
        <v>35783</v>
      </c>
      <c r="L64" s="71">
        <v>5.794024421762991</v>
      </c>
      <c r="M64" s="71">
        <v>5.7585249248639947</v>
      </c>
      <c r="N64" s="72">
        <v>5.3714839844723388</v>
      </c>
      <c r="P64" s="85">
        <v>0</v>
      </c>
      <c r="Q64" s="13">
        <v>0</v>
      </c>
      <c r="R64" s="14">
        <v>0</v>
      </c>
      <c r="S64" s="71" t="s">
        <v>158</v>
      </c>
      <c r="T64" s="71" t="s">
        <v>158</v>
      </c>
      <c r="U64" s="72" t="s">
        <v>158</v>
      </c>
    </row>
    <row r="65" spans="1:21" x14ac:dyDescent="0.2">
      <c r="A65" s="12" t="s">
        <v>176</v>
      </c>
      <c r="B65" s="13">
        <v>441</v>
      </c>
      <c r="C65" s="13">
        <v>299</v>
      </c>
      <c r="D65" s="14">
        <v>272</v>
      </c>
      <c r="E65" s="22">
        <v>6.8458807512771988E-2</v>
      </c>
      <c r="F65" s="22">
        <v>4.6399823711706568E-2</v>
      </c>
      <c r="G65" s="23">
        <v>4.0755963181782082E-2</v>
      </c>
      <c r="I65" s="85">
        <v>363</v>
      </c>
      <c r="J65" s="13">
        <v>299</v>
      </c>
      <c r="K65" s="14">
        <v>272</v>
      </c>
      <c r="L65" s="71">
        <v>5.7558109113050149E-2</v>
      </c>
      <c r="M65" s="71">
        <v>4.7395919195505787E-2</v>
      </c>
      <c r="N65" s="72">
        <v>4.083066382853523E-2</v>
      </c>
      <c r="P65" s="85">
        <v>78</v>
      </c>
      <c r="Q65" s="13">
        <v>0</v>
      </c>
      <c r="R65" s="14">
        <v>0</v>
      </c>
      <c r="S65" s="71">
        <v>0.57709381473808818</v>
      </c>
      <c r="T65" s="71" t="s">
        <v>158</v>
      </c>
      <c r="U65" s="72" t="s">
        <v>158</v>
      </c>
    </row>
    <row r="66" spans="1:21" x14ac:dyDescent="0.2">
      <c r="A66" s="12" t="s">
        <v>177</v>
      </c>
      <c r="B66" s="13">
        <v>2652</v>
      </c>
      <c r="C66" s="13">
        <v>2863</v>
      </c>
      <c r="D66" s="14">
        <v>4637</v>
      </c>
      <c r="E66" s="22">
        <v>0.41168425742374448</v>
      </c>
      <c r="F66" s="22">
        <v>0.44428995079135752</v>
      </c>
      <c r="G66" s="23">
        <v>0.69479926938942471</v>
      </c>
      <c r="I66" s="85">
        <v>2652</v>
      </c>
      <c r="J66" s="13">
        <v>2863</v>
      </c>
      <c r="K66" s="14">
        <v>4637</v>
      </c>
      <c r="L66" s="71">
        <v>0.42050717732178788</v>
      </c>
      <c r="M66" s="71">
        <v>0.45382781490546181</v>
      </c>
      <c r="N66" s="72">
        <v>0.69607275063572738</v>
      </c>
      <c r="P66" s="85">
        <v>0</v>
      </c>
      <c r="Q66" s="13">
        <v>0</v>
      </c>
      <c r="R66" s="14">
        <v>0</v>
      </c>
      <c r="S66" s="71" t="s">
        <v>158</v>
      </c>
      <c r="T66" s="71" t="s">
        <v>158</v>
      </c>
      <c r="U66" s="72" t="s">
        <v>158</v>
      </c>
    </row>
    <row r="67" spans="1:21" x14ac:dyDescent="0.2">
      <c r="A67" s="12" t="s">
        <v>178</v>
      </c>
      <c r="B67" s="13">
        <v>0</v>
      </c>
      <c r="C67" s="13">
        <v>0</v>
      </c>
      <c r="D67" s="14">
        <v>0</v>
      </c>
      <c r="E67" s="22" t="s">
        <v>158</v>
      </c>
      <c r="F67" s="22" t="s">
        <v>158</v>
      </c>
      <c r="G67" s="23" t="s">
        <v>158</v>
      </c>
      <c r="I67" s="85">
        <v>0</v>
      </c>
      <c r="J67" s="13">
        <v>0</v>
      </c>
      <c r="K67" s="14">
        <v>0</v>
      </c>
      <c r="L67" s="71" t="s">
        <v>158</v>
      </c>
      <c r="M67" s="71" t="s">
        <v>158</v>
      </c>
      <c r="N67" s="72" t="s">
        <v>158</v>
      </c>
      <c r="P67" s="85">
        <v>0</v>
      </c>
      <c r="Q67" s="13">
        <v>0</v>
      </c>
      <c r="R67" s="14">
        <v>0</v>
      </c>
      <c r="S67" s="71" t="s">
        <v>158</v>
      </c>
      <c r="T67" s="71" t="s">
        <v>158</v>
      </c>
      <c r="U67" s="72" t="s">
        <v>158</v>
      </c>
    </row>
    <row r="68" spans="1:21" x14ac:dyDescent="0.2">
      <c r="A68" s="12" t="s">
        <v>179</v>
      </c>
      <c r="B68" s="13">
        <v>0</v>
      </c>
      <c r="C68" s="13">
        <v>0</v>
      </c>
      <c r="D68" s="14">
        <v>0</v>
      </c>
      <c r="E68" s="22" t="s">
        <v>158</v>
      </c>
      <c r="F68" s="22" t="s">
        <v>158</v>
      </c>
      <c r="G68" s="23" t="s">
        <v>158</v>
      </c>
      <c r="I68" s="85">
        <v>0</v>
      </c>
      <c r="J68" s="13">
        <v>0</v>
      </c>
      <c r="K68" s="14">
        <v>0</v>
      </c>
      <c r="L68" s="71" t="s">
        <v>158</v>
      </c>
      <c r="M68" s="71" t="s">
        <v>158</v>
      </c>
      <c r="N68" s="72" t="s">
        <v>158</v>
      </c>
      <c r="P68" s="85">
        <v>0</v>
      </c>
      <c r="Q68" s="13">
        <v>0</v>
      </c>
      <c r="R68" s="14">
        <v>0</v>
      </c>
      <c r="S68" s="71" t="s">
        <v>158</v>
      </c>
      <c r="T68" s="71" t="s">
        <v>158</v>
      </c>
      <c r="U68" s="72" t="s">
        <v>158</v>
      </c>
    </row>
    <row r="69" spans="1:21" x14ac:dyDescent="0.2">
      <c r="A69" s="12" t="s">
        <v>180</v>
      </c>
      <c r="B69" s="13">
        <v>0</v>
      </c>
      <c r="C69" s="13">
        <v>0</v>
      </c>
      <c r="D69" s="14">
        <v>0</v>
      </c>
      <c r="E69" s="22" t="s">
        <v>158</v>
      </c>
      <c r="F69" s="22" t="s">
        <v>158</v>
      </c>
      <c r="G69" s="23" t="s">
        <v>158</v>
      </c>
      <c r="I69" s="85">
        <v>0</v>
      </c>
      <c r="J69" s="13">
        <v>0</v>
      </c>
      <c r="K69" s="14">
        <v>0</v>
      </c>
      <c r="L69" s="71" t="s">
        <v>158</v>
      </c>
      <c r="M69" s="71" t="s">
        <v>158</v>
      </c>
      <c r="N69" s="72" t="s">
        <v>158</v>
      </c>
      <c r="P69" s="85">
        <v>0</v>
      </c>
      <c r="Q69" s="13">
        <v>0</v>
      </c>
      <c r="R69" s="14">
        <v>0</v>
      </c>
      <c r="S69" s="71" t="s">
        <v>158</v>
      </c>
      <c r="T69" s="71" t="s">
        <v>158</v>
      </c>
      <c r="U69" s="72" t="s">
        <v>158</v>
      </c>
    </row>
    <row r="70" spans="1:21" x14ac:dyDescent="0.2">
      <c r="A70" s="12" t="s">
        <v>181</v>
      </c>
      <c r="B70" s="13">
        <v>0</v>
      </c>
      <c r="C70" s="13">
        <v>0</v>
      </c>
      <c r="D70" s="14">
        <v>0</v>
      </c>
      <c r="E70" s="22" t="s">
        <v>158</v>
      </c>
      <c r="F70" s="22" t="s">
        <v>158</v>
      </c>
      <c r="G70" s="23" t="s">
        <v>158</v>
      </c>
      <c r="I70" s="85">
        <v>0</v>
      </c>
      <c r="J70" s="13">
        <v>0</v>
      </c>
      <c r="K70" s="14">
        <v>0</v>
      </c>
      <c r="L70" s="71" t="s">
        <v>158</v>
      </c>
      <c r="M70" s="71" t="s">
        <v>158</v>
      </c>
      <c r="N70" s="72" t="s">
        <v>158</v>
      </c>
      <c r="P70" s="85">
        <v>0</v>
      </c>
      <c r="Q70" s="13">
        <v>0</v>
      </c>
      <c r="R70" s="14">
        <v>0</v>
      </c>
      <c r="S70" s="71" t="s">
        <v>158</v>
      </c>
      <c r="T70" s="71" t="s">
        <v>158</v>
      </c>
      <c r="U70" s="72" t="s">
        <v>158</v>
      </c>
    </row>
    <row r="71" spans="1:21" x14ac:dyDescent="0.2">
      <c r="A71" s="12" t="s">
        <v>182</v>
      </c>
      <c r="B71" s="13">
        <v>1096</v>
      </c>
      <c r="C71" s="13">
        <v>923</v>
      </c>
      <c r="D71" s="14">
        <v>786</v>
      </c>
      <c r="E71" s="22">
        <v>0.17013798873922473</v>
      </c>
      <c r="F71" s="22">
        <v>0.14323423841439853</v>
      </c>
      <c r="G71" s="23">
        <v>0.11777274654735559</v>
      </c>
      <c r="I71" s="85">
        <v>1096</v>
      </c>
      <c r="J71" s="13">
        <v>923</v>
      </c>
      <c r="K71" s="14">
        <v>786</v>
      </c>
      <c r="L71" s="71">
        <v>0.17378426332755639</v>
      </c>
      <c r="M71" s="71">
        <v>0.14630914186438743</v>
      </c>
      <c r="N71" s="72">
        <v>0.11798860944569371</v>
      </c>
      <c r="P71" s="85">
        <v>0</v>
      </c>
      <c r="Q71" s="13">
        <v>0</v>
      </c>
      <c r="R71" s="14">
        <v>0</v>
      </c>
      <c r="S71" s="71" t="s">
        <v>158</v>
      </c>
      <c r="T71" s="71" t="s">
        <v>158</v>
      </c>
      <c r="U71" s="72" t="s">
        <v>158</v>
      </c>
    </row>
    <row r="72" spans="1:21" x14ac:dyDescent="0.2">
      <c r="A72" s="12" t="s">
        <v>183</v>
      </c>
      <c r="B72" s="13">
        <v>0</v>
      </c>
      <c r="C72" s="13">
        <v>0</v>
      </c>
      <c r="D72" s="14">
        <v>0</v>
      </c>
      <c r="E72" s="22" t="s">
        <v>158</v>
      </c>
      <c r="F72" s="22" t="s">
        <v>158</v>
      </c>
      <c r="G72" s="23" t="s">
        <v>158</v>
      </c>
      <c r="I72" s="85">
        <v>0</v>
      </c>
      <c r="J72" s="13">
        <v>0</v>
      </c>
      <c r="K72" s="14">
        <v>0</v>
      </c>
      <c r="L72" s="71" t="s">
        <v>158</v>
      </c>
      <c r="M72" s="71" t="s">
        <v>158</v>
      </c>
      <c r="N72" s="72" t="s">
        <v>158</v>
      </c>
      <c r="P72" s="85">
        <v>0</v>
      </c>
      <c r="Q72" s="13">
        <v>0</v>
      </c>
      <c r="R72" s="14">
        <v>0</v>
      </c>
      <c r="S72" s="71" t="s">
        <v>158</v>
      </c>
      <c r="T72" s="71" t="s">
        <v>158</v>
      </c>
      <c r="U72" s="72" t="s">
        <v>158</v>
      </c>
    </row>
    <row r="73" spans="1:21" x14ac:dyDescent="0.2">
      <c r="A73" s="12" t="s">
        <v>184</v>
      </c>
      <c r="B73" s="13">
        <v>0</v>
      </c>
      <c r="C73" s="13">
        <v>0</v>
      </c>
      <c r="D73" s="14">
        <v>0</v>
      </c>
      <c r="E73" s="22" t="s">
        <v>158</v>
      </c>
      <c r="F73" s="22" t="s">
        <v>158</v>
      </c>
      <c r="G73" s="23" t="s">
        <v>158</v>
      </c>
      <c r="I73" s="85">
        <v>0</v>
      </c>
      <c r="J73" s="13">
        <v>0</v>
      </c>
      <c r="K73" s="14">
        <v>0</v>
      </c>
      <c r="L73" s="71" t="s">
        <v>158</v>
      </c>
      <c r="M73" s="71" t="s">
        <v>158</v>
      </c>
      <c r="N73" s="72" t="s">
        <v>158</v>
      </c>
      <c r="P73" s="85">
        <v>0</v>
      </c>
      <c r="Q73" s="13">
        <v>0</v>
      </c>
      <c r="R73" s="14">
        <v>0</v>
      </c>
      <c r="S73" s="71" t="s">
        <v>158</v>
      </c>
      <c r="T73" s="71" t="s">
        <v>158</v>
      </c>
      <c r="U73" s="72" t="s">
        <v>158</v>
      </c>
    </row>
    <row r="74" spans="1:21" ht="13.5" thickBot="1" x14ac:dyDescent="0.25">
      <c r="A74" s="15" t="s">
        <v>4</v>
      </c>
      <c r="B74" s="16">
        <v>644183</v>
      </c>
      <c r="C74" s="16">
        <v>644399</v>
      </c>
      <c r="D74" s="17">
        <v>667387</v>
      </c>
      <c r="E74" s="18">
        <v>100</v>
      </c>
      <c r="F74" s="18">
        <v>100</v>
      </c>
      <c r="G74" s="41">
        <v>100</v>
      </c>
      <c r="I74" s="86">
        <v>630667</v>
      </c>
      <c r="J74" s="16">
        <v>630856</v>
      </c>
      <c r="K74" s="17">
        <v>666166</v>
      </c>
      <c r="L74" s="74">
        <v>100</v>
      </c>
      <c r="M74" s="74">
        <v>100</v>
      </c>
      <c r="N74" s="75">
        <v>100</v>
      </c>
      <c r="P74" s="86">
        <v>13516</v>
      </c>
      <c r="Q74" s="16">
        <v>13543</v>
      </c>
      <c r="R74" s="17">
        <v>1221</v>
      </c>
      <c r="S74" s="74">
        <v>100</v>
      </c>
      <c r="T74" s="74">
        <v>100</v>
      </c>
      <c r="U74" s="75">
        <v>100</v>
      </c>
    </row>
    <row r="75" spans="1:21" x14ac:dyDescent="0.2">
      <c r="A75" s="19"/>
      <c r="B75" s="19"/>
      <c r="C75" s="19"/>
      <c r="D75" s="19"/>
      <c r="E75" s="19"/>
      <c r="F75" s="19"/>
    </row>
    <row r="76" spans="1:21" ht="12.75" customHeight="1" x14ac:dyDescent="0.2">
      <c r="A76" s="171" t="str">
        <f>+Innhold!B53</f>
        <v>Finans Norge / Skadeforsikringsstatistikk</v>
      </c>
      <c r="B76" s="171"/>
      <c r="C76" s="171"/>
      <c r="D76" s="171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158">
        <f>Innhold!H35</f>
        <v>14</v>
      </c>
    </row>
    <row r="77" spans="1:21" ht="12.75" customHeight="1" x14ac:dyDescent="0.2">
      <c r="A77" s="170" t="str">
        <f>+Innhold!B54</f>
        <v>Premiestatistikk skadeforsikring 2. kvartal 2026</v>
      </c>
      <c r="B77" s="170"/>
      <c r="C77" s="170"/>
      <c r="D77" s="170"/>
      <c r="U77" s="157"/>
    </row>
    <row r="78" spans="1:21" ht="12.75" customHeight="1" x14ac:dyDescent="0.2"/>
  </sheetData>
  <mergeCells count="24">
    <mergeCell ref="I4:N4"/>
    <mergeCell ref="P4:U4"/>
    <mergeCell ref="I40:N40"/>
    <mergeCell ref="P40:U40"/>
    <mergeCell ref="S5:U5"/>
    <mergeCell ref="P5:R5"/>
    <mergeCell ref="L5:N5"/>
    <mergeCell ref="I5:K5"/>
    <mergeCell ref="A2:B2"/>
    <mergeCell ref="A4:C4"/>
    <mergeCell ref="A40:C40"/>
    <mergeCell ref="B41:D41"/>
    <mergeCell ref="E41:G41"/>
    <mergeCell ref="D4:E4"/>
    <mergeCell ref="D40:E40"/>
    <mergeCell ref="E5:G5"/>
    <mergeCell ref="B5:D5"/>
    <mergeCell ref="S41:U41"/>
    <mergeCell ref="A77:D77"/>
    <mergeCell ref="A76:D76"/>
    <mergeCell ref="U76:U77"/>
    <mergeCell ref="I41:K41"/>
    <mergeCell ref="L41:N41"/>
    <mergeCell ref="P41:R41"/>
  </mergeCells>
  <hyperlinks>
    <hyperlink ref="A2" location="Innhold!A36" tooltip="Move to Innhold" display="Tilbake til innholdsfortegnelsen" xr:uid="{00000000-0004-0000-0D00-000000000000}"/>
  </hyperlinks>
  <pageMargins left="0.78740157480314965" right="0.78740157480314965" top="0.39370078740157483" bottom="0.19685039370078741" header="3.937007874015748E-2" footer="3.937007874015748E-2"/>
  <pageSetup paperSize="9" scale="4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78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" customWidth="1"/>
    <col min="2" max="2" width="14.42578125" style="1" bestFit="1" customWidth="1"/>
    <col min="3" max="3" width="14.28515625" style="1" bestFit="1" customWidth="1"/>
    <col min="4" max="5" width="14.42578125" style="1" bestFit="1" customWidth="1"/>
    <col min="6" max="6" width="14.28515625" style="1" bestFit="1" customWidth="1"/>
    <col min="7" max="7" width="14.42578125" style="1" bestFit="1" customWidth="1"/>
    <col min="8" max="8" width="6.7109375" style="1" customWidth="1"/>
    <col min="9" max="9" width="14.42578125" style="1" bestFit="1" customWidth="1"/>
    <col min="10" max="10" width="14.28515625" style="1" bestFit="1" customWidth="1"/>
    <col min="11" max="12" width="14.42578125" style="1" bestFit="1" customWidth="1"/>
    <col min="13" max="13" width="14.28515625" style="1" bestFit="1" customWidth="1"/>
    <col min="14" max="14" width="14.42578125" style="1" bestFit="1" customWidth="1"/>
    <col min="15" max="15" width="6.7109375" style="1" customWidth="1"/>
    <col min="16" max="16" width="14.42578125" style="1" bestFit="1" customWidth="1"/>
    <col min="17" max="17" width="14.28515625" style="1" bestFit="1" customWidth="1"/>
    <col min="18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11.42578125" style="1"/>
  </cols>
  <sheetData>
    <row r="1" spans="1:21" ht="5.25" customHeight="1" x14ac:dyDescent="0.2"/>
    <row r="2" spans="1:21" x14ac:dyDescent="0.2">
      <c r="A2" s="169" t="s">
        <v>0</v>
      </c>
      <c r="B2" s="169"/>
      <c r="C2" s="3"/>
      <c r="D2" s="3"/>
      <c r="E2" s="3"/>
      <c r="F2" s="3"/>
      <c r="I2" s="3"/>
      <c r="J2" s="3"/>
      <c r="K2" s="3"/>
      <c r="L2" s="3"/>
      <c r="M2" s="3"/>
      <c r="P2" s="3"/>
      <c r="Q2" s="3"/>
      <c r="R2" s="3"/>
      <c r="S2" s="3"/>
      <c r="T2" s="3"/>
    </row>
    <row r="3" spans="1:21" ht="6" customHeight="1" x14ac:dyDescent="0.2">
      <c r="A3" s="4"/>
      <c r="B3" s="3"/>
      <c r="C3" s="3"/>
      <c r="D3" s="3"/>
      <c r="E3" s="3"/>
      <c r="F3" s="3"/>
      <c r="I3" s="3"/>
      <c r="J3" s="3"/>
      <c r="K3" s="3"/>
      <c r="L3" s="3"/>
      <c r="M3" s="3"/>
      <c r="P3" s="3"/>
      <c r="Q3" s="3"/>
      <c r="R3" s="3"/>
      <c r="S3" s="3"/>
      <c r="T3" s="3"/>
    </row>
    <row r="4" spans="1:21" ht="16.5" thickBot="1" x14ac:dyDescent="0.3">
      <c r="A4" s="175" t="s">
        <v>119</v>
      </c>
      <c r="B4" s="175"/>
      <c r="C4" s="175"/>
      <c r="D4" s="175"/>
      <c r="E4" s="175"/>
      <c r="F4" s="175"/>
      <c r="G4" s="175"/>
      <c r="I4" s="172" t="s">
        <v>107</v>
      </c>
      <c r="J4" s="172"/>
      <c r="K4" s="172"/>
      <c r="L4" s="172"/>
      <c r="M4" s="172"/>
      <c r="N4" s="172"/>
      <c r="P4" s="172" t="s">
        <v>108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12" t="s">
        <v>81</v>
      </c>
      <c r="B7" s="13">
        <v>298927</v>
      </c>
      <c r="C7" s="13">
        <v>350505</v>
      </c>
      <c r="D7" s="14">
        <v>404670</v>
      </c>
      <c r="E7" s="22">
        <v>19.031402479397773</v>
      </c>
      <c r="F7" s="22">
        <v>19.885635117133514</v>
      </c>
      <c r="G7" s="23">
        <v>20.712518413345439</v>
      </c>
      <c r="I7" s="85">
        <v>287788</v>
      </c>
      <c r="J7" s="13">
        <v>338522</v>
      </c>
      <c r="K7" s="14">
        <v>390061</v>
      </c>
      <c r="L7" s="71">
        <v>19.586875293509109</v>
      </c>
      <c r="M7" s="71">
        <v>20.36916026749558</v>
      </c>
      <c r="N7" s="72">
        <v>21.114440776759992</v>
      </c>
      <c r="P7" s="85">
        <v>11139</v>
      </c>
      <c r="Q7" s="13">
        <v>11983</v>
      </c>
      <c r="R7" s="14">
        <v>14609</v>
      </c>
      <c r="S7" s="71">
        <v>10.983690614708028</v>
      </c>
      <c r="T7" s="71">
        <v>11.903248236813351</v>
      </c>
      <c r="U7" s="72">
        <v>13.73284451964655</v>
      </c>
    </row>
    <row r="8" spans="1:21" x14ac:dyDescent="0.2">
      <c r="A8" s="12" t="s">
        <v>156</v>
      </c>
      <c r="B8" s="13">
        <v>222423</v>
      </c>
      <c r="C8" s="13">
        <v>229226</v>
      </c>
      <c r="D8" s="14">
        <v>248230</v>
      </c>
      <c r="E8" s="22">
        <v>14.160720288482107</v>
      </c>
      <c r="F8" s="22">
        <v>13.004963111396547</v>
      </c>
      <c r="G8" s="23">
        <v>12.705336312908639</v>
      </c>
      <c r="I8" s="85">
        <v>179418</v>
      </c>
      <c r="J8" s="13">
        <v>192969</v>
      </c>
      <c r="K8" s="14">
        <v>207072</v>
      </c>
      <c r="L8" s="71">
        <v>12.211204050936166</v>
      </c>
      <c r="M8" s="71">
        <v>11.611110910541575</v>
      </c>
      <c r="N8" s="72">
        <v>11.209040330936046</v>
      </c>
      <c r="P8" s="85">
        <v>43005</v>
      </c>
      <c r="Q8" s="13">
        <v>36257</v>
      </c>
      <c r="R8" s="14">
        <v>41158</v>
      </c>
      <c r="S8" s="71">
        <v>42.40538781627783</v>
      </c>
      <c r="T8" s="71">
        <v>36.015694844541571</v>
      </c>
      <c r="U8" s="72">
        <v>38.68960330889265</v>
      </c>
    </row>
    <row r="9" spans="1:21" x14ac:dyDescent="0.2">
      <c r="A9" s="12" t="s">
        <v>157</v>
      </c>
      <c r="B9" s="13">
        <v>0</v>
      </c>
      <c r="C9" s="13">
        <v>0</v>
      </c>
      <c r="D9" s="14">
        <v>0</v>
      </c>
      <c r="E9" s="22" t="s">
        <v>158</v>
      </c>
      <c r="F9" s="22" t="s">
        <v>158</v>
      </c>
      <c r="G9" s="23" t="s">
        <v>158</v>
      </c>
      <c r="I9" s="85">
        <v>0</v>
      </c>
      <c r="J9" s="13">
        <v>0</v>
      </c>
      <c r="K9" s="14">
        <v>0</v>
      </c>
      <c r="L9" s="71" t="s">
        <v>158</v>
      </c>
      <c r="M9" s="71" t="s">
        <v>158</v>
      </c>
      <c r="N9" s="72" t="s">
        <v>158</v>
      </c>
      <c r="P9" s="85">
        <v>0</v>
      </c>
      <c r="Q9" s="13">
        <v>0</v>
      </c>
      <c r="R9" s="14">
        <v>0</v>
      </c>
      <c r="S9" s="71" t="s">
        <v>158</v>
      </c>
      <c r="T9" s="71" t="s">
        <v>158</v>
      </c>
      <c r="U9" s="72" t="s">
        <v>158</v>
      </c>
    </row>
    <row r="10" spans="1:21" x14ac:dyDescent="0.2">
      <c r="A10" s="12" t="s">
        <v>82</v>
      </c>
      <c r="B10" s="13">
        <v>336569</v>
      </c>
      <c r="C10" s="13">
        <v>377449</v>
      </c>
      <c r="D10" s="14">
        <v>416259</v>
      </c>
      <c r="E10" s="22">
        <v>21.427907486069941</v>
      </c>
      <c r="F10" s="22">
        <v>21.414282504748655</v>
      </c>
      <c r="G10" s="23">
        <v>21.305686614329602</v>
      </c>
      <c r="I10" s="85">
        <v>313509</v>
      </c>
      <c r="J10" s="13">
        <v>352103</v>
      </c>
      <c r="K10" s="14">
        <v>387923</v>
      </c>
      <c r="L10" s="71">
        <v>21.337448699712105</v>
      </c>
      <c r="M10" s="71">
        <v>21.18634073314584</v>
      </c>
      <c r="N10" s="72">
        <v>20.99870843135578</v>
      </c>
      <c r="P10" s="85">
        <v>23060</v>
      </c>
      <c r="Q10" s="13">
        <v>25346</v>
      </c>
      <c r="R10" s="14">
        <v>28336</v>
      </c>
      <c r="S10" s="71">
        <v>22.738477922180369</v>
      </c>
      <c r="T10" s="71">
        <v>25.177312009536109</v>
      </c>
      <c r="U10" s="72">
        <v>26.636585824403085</v>
      </c>
    </row>
    <row r="11" spans="1:21" x14ac:dyDescent="0.2">
      <c r="A11" s="12" t="s">
        <v>84</v>
      </c>
      <c r="B11" s="13">
        <v>23143</v>
      </c>
      <c r="C11" s="13">
        <v>29217</v>
      </c>
      <c r="D11" s="14">
        <v>39167</v>
      </c>
      <c r="E11" s="22">
        <v>1.4734157422404222</v>
      </c>
      <c r="F11" s="22">
        <v>1.6576043172487978</v>
      </c>
      <c r="G11" s="23">
        <v>2.0047129974930211</v>
      </c>
      <c r="I11" s="85">
        <v>11488</v>
      </c>
      <c r="J11" s="13">
        <v>15829</v>
      </c>
      <c r="K11" s="14">
        <v>23967</v>
      </c>
      <c r="L11" s="71">
        <v>0.78187423857781646</v>
      </c>
      <c r="M11" s="71">
        <v>0.95244456157705415</v>
      </c>
      <c r="N11" s="72">
        <v>1.2973606746037332</v>
      </c>
      <c r="P11" s="85">
        <v>11655</v>
      </c>
      <c r="Q11" s="13">
        <v>13388</v>
      </c>
      <c r="R11" s="14">
        <v>15200</v>
      </c>
      <c r="S11" s="71">
        <v>11.492496105074251</v>
      </c>
      <c r="T11" s="71">
        <v>13.298897387503725</v>
      </c>
      <c r="U11" s="72">
        <v>14.288400075202105</v>
      </c>
    </row>
    <row r="12" spans="1:21" x14ac:dyDescent="0.2">
      <c r="A12" s="12" t="s">
        <v>152</v>
      </c>
      <c r="B12" s="13">
        <v>251529</v>
      </c>
      <c r="C12" s="13">
        <v>370891</v>
      </c>
      <c r="D12" s="14">
        <v>399670</v>
      </c>
      <c r="E12" s="22">
        <v>16.013774715032241</v>
      </c>
      <c r="F12" s="22">
        <v>21.042219352730392</v>
      </c>
      <c r="G12" s="23">
        <v>20.456599783185737</v>
      </c>
      <c r="I12" s="85">
        <v>244561</v>
      </c>
      <c r="J12" s="13">
        <v>363639</v>
      </c>
      <c r="K12" s="14">
        <v>399069</v>
      </c>
      <c r="L12" s="71">
        <v>16.644842066576373</v>
      </c>
      <c r="M12" s="71">
        <v>21.880471787688318</v>
      </c>
      <c r="N12" s="72">
        <v>21.602053951409736</v>
      </c>
      <c r="P12" s="85">
        <v>6968</v>
      </c>
      <c r="Q12" s="13">
        <v>7252</v>
      </c>
      <c r="R12" s="14">
        <v>601</v>
      </c>
      <c r="S12" s="71">
        <v>6.870846234247737</v>
      </c>
      <c r="T12" s="71">
        <v>7.2037349756630578</v>
      </c>
      <c r="U12" s="72">
        <v>0.56495581876292533</v>
      </c>
    </row>
    <row r="13" spans="1:21" x14ac:dyDescent="0.2">
      <c r="A13" s="12" t="s">
        <v>160</v>
      </c>
      <c r="B13" s="13">
        <v>0</v>
      </c>
      <c r="C13" s="13">
        <v>0</v>
      </c>
      <c r="D13" s="14">
        <v>0</v>
      </c>
      <c r="E13" s="22" t="s">
        <v>158</v>
      </c>
      <c r="F13" s="22" t="s">
        <v>158</v>
      </c>
      <c r="G13" s="23" t="s">
        <v>158</v>
      </c>
      <c r="I13" s="85">
        <v>0</v>
      </c>
      <c r="J13" s="13">
        <v>0</v>
      </c>
      <c r="K13" s="14">
        <v>0</v>
      </c>
      <c r="L13" s="71" t="s">
        <v>158</v>
      </c>
      <c r="M13" s="71" t="s">
        <v>158</v>
      </c>
      <c r="N13" s="72" t="s">
        <v>158</v>
      </c>
      <c r="P13" s="85">
        <v>0</v>
      </c>
      <c r="Q13" s="13">
        <v>0</v>
      </c>
      <c r="R13" s="14">
        <v>0</v>
      </c>
      <c r="S13" s="71" t="s">
        <v>158</v>
      </c>
      <c r="T13" s="71" t="s">
        <v>158</v>
      </c>
      <c r="U13" s="72" t="s">
        <v>158</v>
      </c>
    </row>
    <row r="14" spans="1:21" x14ac:dyDescent="0.2">
      <c r="A14" s="12" t="s">
        <v>161</v>
      </c>
      <c r="B14" s="13">
        <v>0</v>
      </c>
      <c r="C14" s="13">
        <v>0</v>
      </c>
      <c r="D14" s="14">
        <v>0</v>
      </c>
      <c r="E14" s="22" t="s">
        <v>158</v>
      </c>
      <c r="F14" s="22" t="s">
        <v>158</v>
      </c>
      <c r="G14" s="23" t="s">
        <v>158</v>
      </c>
      <c r="I14" s="85">
        <v>0</v>
      </c>
      <c r="J14" s="13">
        <v>0</v>
      </c>
      <c r="K14" s="14">
        <v>0</v>
      </c>
      <c r="L14" s="71" t="s">
        <v>158</v>
      </c>
      <c r="M14" s="71" t="s">
        <v>158</v>
      </c>
      <c r="N14" s="72" t="s">
        <v>158</v>
      </c>
      <c r="P14" s="85">
        <v>0</v>
      </c>
      <c r="Q14" s="13">
        <v>0</v>
      </c>
      <c r="R14" s="14">
        <v>0</v>
      </c>
      <c r="S14" s="71" t="s">
        <v>158</v>
      </c>
      <c r="T14" s="71" t="s">
        <v>158</v>
      </c>
      <c r="U14" s="72" t="s">
        <v>158</v>
      </c>
    </row>
    <row r="15" spans="1:21" x14ac:dyDescent="0.2">
      <c r="A15" s="12" t="s">
        <v>162</v>
      </c>
      <c r="B15" s="13">
        <v>8487</v>
      </c>
      <c r="C15" s="13">
        <v>10567</v>
      </c>
      <c r="D15" s="14">
        <v>12618</v>
      </c>
      <c r="E15" s="22">
        <v>0.5403309598753171</v>
      </c>
      <c r="F15" s="22">
        <v>0.59951072390622062</v>
      </c>
      <c r="G15" s="23">
        <v>0.64583625507102771</v>
      </c>
      <c r="I15" s="85">
        <v>8487</v>
      </c>
      <c r="J15" s="13">
        <v>10567</v>
      </c>
      <c r="K15" s="14">
        <v>12618</v>
      </c>
      <c r="L15" s="71">
        <v>0.57762592816938796</v>
      </c>
      <c r="M15" s="71">
        <v>0.63582549006157885</v>
      </c>
      <c r="N15" s="72">
        <v>0.68302653616013287</v>
      </c>
      <c r="P15" s="85">
        <v>0</v>
      </c>
      <c r="Q15" s="13">
        <v>0</v>
      </c>
      <c r="R15" s="14">
        <v>0</v>
      </c>
      <c r="S15" s="71" t="s">
        <v>158</v>
      </c>
      <c r="T15" s="71" t="s">
        <v>158</v>
      </c>
      <c r="U15" s="72" t="s">
        <v>158</v>
      </c>
    </row>
    <row r="16" spans="1:21" x14ac:dyDescent="0.2">
      <c r="A16" s="12" t="s">
        <v>163</v>
      </c>
      <c r="B16" s="13">
        <v>3192</v>
      </c>
      <c r="C16" s="13">
        <v>4232</v>
      </c>
      <c r="D16" s="14">
        <v>3594</v>
      </c>
      <c r="E16" s="22">
        <v>0.20322097607187606</v>
      </c>
      <c r="F16" s="22">
        <v>0.24009930761532369</v>
      </c>
      <c r="G16" s="23">
        <v>0.18395431135879484</v>
      </c>
      <c r="I16" s="85">
        <v>0</v>
      </c>
      <c r="J16" s="13">
        <v>0</v>
      </c>
      <c r="K16" s="14">
        <v>0</v>
      </c>
      <c r="L16" s="71" t="s">
        <v>158</v>
      </c>
      <c r="M16" s="71" t="s">
        <v>158</v>
      </c>
      <c r="N16" s="72" t="s">
        <v>158</v>
      </c>
      <c r="P16" s="85">
        <v>3192</v>
      </c>
      <c r="Q16" s="13">
        <v>4232</v>
      </c>
      <c r="R16" s="14">
        <v>3594</v>
      </c>
      <c r="S16" s="71">
        <v>3.1474944287770921</v>
      </c>
      <c r="T16" s="71">
        <v>4.2038343101221818</v>
      </c>
      <c r="U16" s="72">
        <v>3.3784545967287083</v>
      </c>
    </row>
    <row r="17" spans="1:21" x14ac:dyDescent="0.2">
      <c r="A17" s="12" t="s">
        <v>164</v>
      </c>
      <c r="B17" s="13">
        <v>0</v>
      </c>
      <c r="C17" s="13">
        <v>0</v>
      </c>
      <c r="D17" s="14">
        <v>0</v>
      </c>
      <c r="E17" s="22" t="s">
        <v>158</v>
      </c>
      <c r="F17" s="22" t="s">
        <v>158</v>
      </c>
      <c r="G17" s="23" t="s">
        <v>158</v>
      </c>
      <c r="I17" s="85">
        <v>0</v>
      </c>
      <c r="J17" s="13">
        <v>0</v>
      </c>
      <c r="K17" s="14">
        <v>0</v>
      </c>
      <c r="L17" s="71" t="s">
        <v>158</v>
      </c>
      <c r="M17" s="71" t="s">
        <v>158</v>
      </c>
      <c r="N17" s="72" t="s">
        <v>158</v>
      </c>
      <c r="P17" s="85">
        <v>0</v>
      </c>
      <c r="Q17" s="13">
        <v>0</v>
      </c>
      <c r="R17" s="14">
        <v>0</v>
      </c>
      <c r="S17" s="71" t="s">
        <v>158</v>
      </c>
      <c r="T17" s="71" t="s">
        <v>158</v>
      </c>
      <c r="U17" s="72" t="s">
        <v>158</v>
      </c>
    </row>
    <row r="18" spans="1:21" x14ac:dyDescent="0.2">
      <c r="A18" s="12" t="s">
        <v>165</v>
      </c>
      <c r="B18" s="13">
        <v>14944</v>
      </c>
      <c r="C18" s="13">
        <v>18675</v>
      </c>
      <c r="D18" s="14">
        <v>22737</v>
      </c>
      <c r="E18" s="22">
        <v>0.95142050952948487</v>
      </c>
      <c r="F18" s="22">
        <v>1.0595119493658247</v>
      </c>
      <c r="G18" s="23">
        <v>1.1637643787882355</v>
      </c>
      <c r="I18" s="85">
        <v>14944</v>
      </c>
      <c r="J18" s="13">
        <v>18675</v>
      </c>
      <c r="K18" s="14">
        <v>22737</v>
      </c>
      <c r="L18" s="71">
        <v>1.0170898869522014</v>
      </c>
      <c r="M18" s="71">
        <v>1.1236908324879327</v>
      </c>
      <c r="N18" s="72">
        <v>1.2307793907650135</v>
      </c>
      <c r="P18" s="85">
        <v>0</v>
      </c>
      <c r="Q18" s="13">
        <v>0</v>
      </c>
      <c r="R18" s="14">
        <v>0</v>
      </c>
      <c r="S18" s="71" t="s">
        <v>158</v>
      </c>
      <c r="T18" s="71" t="s">
        <v>158</v>
      </c>
      <c r="U18" s="72" t="s">
        <v>158</v>
      </c>
    </row>
    <row r="19" spans="1:21" x14ac:dyDescent="0.2">
      <c r="A19" s="12" t="s">
        <v>166</v>
      </c>
      <c r="B19" s="13">
        <v>0</v>
      </c>
      <c r="C19" s="13">
        <v>0</v>
      </c>
      <c r="D19" s="14">
        <v>0</v>
      </c>
      <c r="E19" s="22" t="s">
        <v>158</v>
      </c>
      <c r="F19" s="22" t="s">
        <v>158</v>
      </c>
      <c r="G19" s="23" t="s">
        <v>158</v>
      </c>
      <c r="I19" s="85">
        <v>0</v>
      </c>
      <c r="J19" s="13">
        <v>0</v>
      </c>
      <c r="K19" s="14">
        <v>0</v>
      </c>
      <c r="L19" s="71" t="s">
        <v>158</v>
      </c>
      <c r="M19" s="71" t="s">
        <v>158</v>
      </c>
      <c r="N19" s="72" t="s">
        <v>158</v>
      </c>
      <c r="P19" s="85">
        <v>0</v>
      </c>
      <c r="Q19" s="13">
        <v>0</v>
      </c>
      <c r="R19" s="14">
        <v>0</v>
      </c>
      <c r="S19" s="71" t="s">
        <v>158</v>
      </c>
      <c r="T19" s="71" t="s">
        <v>158</v>
      </c>
      <c r="U19" s="72" t="s">
        <v>158</v>
      </c>
    </row>
    <row r="20" spans="1:21" x14ac:dyDescent="0.2">
      <c r="A20" s="12" t="s">
        <v>167</v>
      </c>
      <c r="B20" s="13">
        <v>261168</v>
      </c>
      <c r="C20" s="13">
        <v>283544</v>
      </c>
      <c r="D20" s="14">
        <v>308219</v>
      </c>
      <c r="E20" s="22">
        <v>16.627448583565076</v>
      </c>
      <c r="F20" s="22">
        <v>16.086653610226687</v>
      </c>
      <c r="G20" s="23">
        <v>15.775796853838727</v>
      </c>
      <c r="I20" s="85">
        <v>261168</v>
      </c>
      <c r="J20" s="13">
        <v>283544</v>
      </c>
      <c r="K20" s="14">
        <v>308219</v>
      </c>
      <c r="L20" s="71">
        <v>17.775115872292059</v>
      </c>
      <c r="M20" s="71">
        <v>17.06108666168452</v>
      </c>
      <c r="N20" s="72">
        <v>16.684241238606752</v>
      </c>
      <c r="P20" s="85">
        <v>0</v>
      </c>
      <c r="Q20" s="13">
        <v>0</v>
      </c>
      <c r="R20" s="14">
        <v>0</v>
      </c>
      <c r="S20" s="71" t="s">
        <v>158</v>
      </c>
      <c r="T20" s="71" t="s">
        <v>158</v>
      </c>
      <c r="U20" s="72" t="s">
        <v>158</v>
      </c>
    </row>
    <row r="21" spans="1:21" x14ac:dyDescent="0.2">
      <c r="A21" s="12" t="s">
        <v>168</v>
      </c>
      <c r="B21" s="13">
        <v>0</v>
      </c>
      <c r="C21" s="13">
        <v>0</v>
      </c>
      <c r="D21" s="14">
        <v>0</v>
      </c>
      <c r="E21" s="22" t="s">
        <v>158</v>
      </c>
      <c r="F21" s="22" t="s">
        <v>158</v>
      </c>
      <c r="G21" s="23" t="s">
        <v>158</v>
      </c>
      <c r="I21" s="85">
        <v>0</v>
      </c>
      <c r="J21" s="13">
        <v>0</v>
      </c>
      <c r="K21" s="14">
        <v>0</v>
      </c>
      <c r="L21" s="71" t="s">
        <v>158</v>
      </c>
      <c r="M21" s="71" t="s">
        <v>158</v>
      </c>
      <c r="N21" s="72" t="s">
        <v>158</v>
      </c>
      <c r="P21" s="85">
        <v>0</v>
      </c>
      <c r="Q21" s="13">
        <v>0</v>
      </c>
      <c r="R21" s="14">
        <v>0</v>
      </c>
      <c r="S21" s="71" t="s">
        <v>158</v>
      </c>
      <c r="T21" s="71" t="s">
        <v>158</v>
      </c>
      <c r="U21" s="72" t="s">
        <v>158</v>
      </c>
    </row>
    <row r="22" spans="1:21" x14ac:dyDescent="0.2">
      <c r="A22" s="12" t="s">
        <v>169</v>
      </c>
      <c r="B22" s="13">
        <v>1655</v>
      </c>
      <c r="C22" s="13">
        <v>1551</v>
      </c>
      <c r="D22" s="14">
        <v>2011</v>
      </c>
      <c r="E22" s="22">
        <v>0.10536676547586306</v>
      </c>
      <c r="F22" s="22">
        <v>8.7994807682270096E-2</v>
      </c>
      <c r="G22" s="23">
        <v>0.10293047305023273</v>
      </c>
      <c r="I22" s="85">
        <v>0</v>
      </c>
      <c r="J22" s="13">
        <v>0</v>
      </c>
      <c r="K22" s="14">
        <v>0</v>
      </c>
      <c r="L22" s="71" t="s">
        <v>158</v>
      </c>
      <c r="M22" s="71" t="s">
        <v>158</v>
      </c>
      <c r="N22" s="72" t="s">
        <v>158</v>
      </c>
      <c r="P22" s="85">
        <v>1655</v>
      </c>
      <c r="Q22" s="13">
        <v>1551</v>
      </c>
      <c r="R22" s="14">
        <v>2011</v>
      </c>
      <c r="S22" s="71">
        <v>1.6319245863490248</v>
      </c>
      <c r="T22" s="71">
        <v>1.5406774610112248</v>
      </c>
      <c r="U22" s="72">
        <v>1.890392931002068</v>
      </c>
    </row>
    <row r="23" spans="1:21" x14ac:dyDescent="0.2">
      <c r="A23" s="12" t="s">
        <v>170</v>
      </c>
      <c r="B23" s="13">
        <v>84199</v>
      </c>
      <c r="C23" s="13">
        <v>0</v>
      </c>
      <c r="D23" s="14">
        <v>0</v>
      </c>
      <c r="E23" s="22">
        <v>5.3605899010889386</v>
      </c>
      <c r="F23" s="22" t="s">
        <v>158</v>
      </c>
      <c r="G23" s="23" t="s">
        <v>158</v>
      </c>
      <c r="I23" s="85">
        <v>84115</v>
      </c>
      <c r="J23" s="13">
        <v>0</v>
      </c>
      <c r="K23" s="14">
        <v>0</v>
      </c>
      <c r="L23" s="71">
        <v>5.7248739186954243</v>
      </c>
      <c r="M23" s="71" t="s">
        <v>158</v>
      </c>
      <c r="N23" s="72" t="s">
        <v>158</v>
      </c>
      <c r="P23" s="85">
        <v>84</v>
      </c>
      <c r="Q23" s="13">
        <v>0</v>
      </c>
      <c r="R23" s="14">
        <v>0</v>
      </c>
      <c r="S23" s="71">
        <v>8.282880075729189E-2</v>
      </c>
      <c r="T23" s="71" t="s">
        <v>158</v>
      </c>
      <c r="U23" s="72" t="s">
        <v>158</v>
      </c>
    </row>
    <row r="24" spans="1:21" x14ac:dyDescent="0.2">
      <c r="A24" s="12" t="s">
        <v>171</v>
      </c>
      <c r="B24" s="13">
        <v>0</v>
      </c>
      <c r="C24" s="13">
        <v>0</v>
      </c>
      <c r="D24" s="14">
        <v>0</v>
      </c>
      <c r="E24" s="22" t="s">
        <v>158</v>
      </c>
      <c r="F24" s="22" t="s">
        <v>158</v>
      </c>
      <c r="G24" s="23" t="s">
        <v>158</v>
      </c>
      <c r="I24" s="85">
        <v>0</v>
      </c>
      <c r="J24" s="13">
        <v>0</v>
      </c>
      <c r="K24" s="14">
        <v>0</v>
      </c>
      <c r="L24" s="71" t="s">
        <v>158</v>
      </c>
      <c r="M24" s="71" t="s">
        <v>158</v>
      </c>
      <c r="N24" s="72" t="s">
        <v>158</v>
      </c>
      <c r="P24" s="85">
        <v>0</v>
      </c>
      <c r="Q24" s="13">
        <v>0</v>
      </c>
      <c r="R24" s="14">
        <v>0</v>
      </c>
      <c r="S24" s="71" t="s">
        <v>158</v>
      </c>
      <c r="T24" s="71" t="s">
        <v>158</v>
      </c>
      <c r="U24" s="72" t="s">
        <v>158</v>
      </c>
    </row>
    <row r="25" spans="1:21" x14ac:dyDescent="0.2">
      <c r="A25" s="12" t="s">
        <v>172</v>
      </c>
      <c r="B25" s="13">
        <v>3895</v>
      </c>
      <c r="C25" s="13">
        <v>5431</v>
      </c>
      <c r="D25" s="14">
        <v>5434</v>
      </c>
      <c r="E25" s="22">
        <v>0.24797797675437255</v>
      </c>
      <c r="F25" s="22">
        <v>0.30812366249027007</v>
      </c>
      <c r="G25" s="23">
        <v>0.27813236725756574</v>
      </c>
      <c r="I25" s="85">
        <v>3895</v>
      </c>
      <c r="J25" s="13">
        <v>5419</v>
      </c>
      <c r="K25" s="14">
        <v>5434</v>
      </c>
      <c r="L25" s="71">
        <v>0.26509402500527468</v>
      </c>
      <c r="M25" s="71">
        <v>0.32606589672032704</v>
      </c>
      <c r="N25" s="72">
        <v>0.29414853364195293</v>
      </c>
      <c r="P25" s="85">
        <v>0</v>
      </c>
      <c r="Q25" s="13">
        <v>12</v>
      </c>
      <c r="R25" s="14">
        <v>0</v>
      </c>
      <c r="S25" s="71" t="s">
        <v>158</v>
      </c>
      <c r="T25" s="71">
        <v>1.1920135094864408E-2</v>
      </c>
      <c r="U25" s="72" t="s">
        <v>158</v>
      </c>
    </row>
    <row r="26" spans="1:21" x14ac:dyDescent="0.2">
      <c r="A26" s="12" t="s">
        <v>173</v>
      </c>
      <c r="B26" s="13">
        <v>0</v>
      </c>
      <c r="C26" s="13">
        <v>0</v>
      </c>
      <c r="D26" s="14">
        <v>0</v>
      </c>
      <c r="E26" s="22" t="s">
        <v>158</v>
      </c>
      <c r="F26" s="22" t="s">
        <v>158</v>
      </c>
      <c r="G26" s="23" t="s">
        <v>158</v>
      </c>
      <c r="I26" s="85">
        <v>0</v>
      </c>
      <c r="J26" s="13">
        <v>0</v>
      </c>
      <c r="K26" s="14">
        <v>0</v>
      </c>
      <c r="L26" s="71" t="s">
        <v>158</v>
      </c>
      <c r="M26" s="71" t="s">
        <v>158</v>
      </c>
      <c r="N26" s="72" t="s">
        <v>158</v>
      </c>
      <c r="P26" s="85">
        <v>0</v>
      </c>
      <c r="Q26" s="13">
        <v>0</v>
      </c>
      <c r="R26" s="14">
        <v>0</v>
      </c>
      <c r="S26" s="71" t="s">
        <v>158</v>
      </c>
      <c r="T26" s="71" t="s">
        <v>158</v>
      </c>
      <c r="U26" s="72" t="s">
        <v>158</v>
      </c>
    </row>
    <row r="27" spans="1:21" x14ac:dyDescent="0.2">
      <c r="A27" s="12" t="s">
        <v>174</v>
      </c>
      <c r="B27" s="13">
        <v>0</v>
      </c>
      <c r="C27" s="13">
        <v>0</v>
      </c>
      <c r="D27" s="14">
        <v>0</v>
      </c>
      <c r="E27" s="22" t="s">
        <v>158</v>
      </c>
      <c r="F27" s="22" t="s">
        <v>158</v>
      </c>
      <c r="G27" s="23" t="s">
        <v>158</v>
      </c>
      <c r="I27" s="85">
        <v>0</v>
      </c>
      <c r="J27" s="13">
        <v>0</v>
      </c>
      <c r="K27" s="14">
        <v>0</v>
      </c>
      <c r="L27" s="71" t="s">
        <v>158</v>
      </c>
      <c r="M27" s="71" t="s">
        <v>158</v>
      </c>
      <c r="N27" s="72" t="s">
        <v>158</v>
      </c>
      <c r="P27" s="85">
        <v>0</v>
      </c>
      <c r="Q27" s="13">
        <v>0</v>
      </c>
      <c r="R27" s="14">
        <v>0</v>
      </c>
      <c r="S27" s="71" t="s">
        <v>158</v>
      </c>
      <c r="T27" s="71" t="s">
        <v>158</v>
      </c>
      <c r="U27" s="72" t="s">
        <v>158</v>
      </c>
    </row>
    <row r="28" spans="1:21" x14ac:dyDescent="0.2">
      <c r="A28" s="12" t="s">
        <v>175</v>
      </c>
      <c r="B28" s="13">
        <v>55433</v>
      </c>
      <c r="C28" s="13">
        <v>62709</v>
      </c>
      <c r="D28" s="14">
        <v>69817</v>
      </c>
      <c r="E28" s="22">
        <v>3.529181819107865</v>
      </c>
      <c r="F28" s="22">
        <v>3.5577475144729047</v>
      </c>
      <c r="G28" s="23">
        <v>3.5734942003720032</v>
      </c>
      <c r="I28" s="85">
        <v>55433</v>
      </c>
      <c r="J28" s="13">
        <v>62709</v>
      </c>
      <c r="K28" s="14">
        <v>69817</v>
      </c>
      <c r="L28" s="71">
        <v>3.7727746054216662</v>
      </c>
      <c r="M28" s="71">
        <v>3.7732545335735352</v>
      </c>
      <c r="N28" s="72">
        <v>3.779272759160881</v>
      </c>
      <c r="P28" s="85">
        <v>0</v>
      </c>
      <c r="Q28" s="13">
        <v>0</v>
      </c>
      <c r="R28" s="14">
        <v>0</v>
      </c>
      <c r="S28" s="71" t="s">
        <v>158</v>
      </c>
      <c r="T28" s="71" t="s">
        <v>158</v>
      </c>
      <c r="U28" s="72" t="s">
        <v>158</v>
      </c>
    </row>
    <row r="29" spans="1:21" x14ac:dyDescent="0.2">
      <c r="A29" s="12" t="s">
        <v>176</v>
      </c>
      <c r="B29" s="13">
        <v>265</v>
      </c>
      <c r="C29" s="13">
        <v>243</v>
      </c>
      <c r="D29" s="14">
        <v>238</v>
      </c>
      <c r="E29" s="22">
        <v>1.6871415620002241E-2</v>
      </c>
      <c r="F29" s="22">
        <v>1.3786420545964947E-2</v>
      </c>
      <c r="G29" s="23">
        <v>1.2181726795601885E-2</v>
      </c>
      <c r="I29" s="85">
        <v>263</v>
      </c>
      <c r="J29" s="13">
        <v>243</v>
      </c>
      <c r="K29" s="14">
        <v>238</v>
      </c>
      <c r="L29" s="71">
        <v>1.7899801945157185E-2</v>
      </c>
      <c r="M29" s="71">
        <v>1.462151926610804E-2</v>
      </c>
      <c r="N29" s="72">
        <v>1.2883207767166874E-2</v>
      </c>
      <c r="P29" s="85">
        <v>2</v>
      </c>
      <c r="Q29" s="13">
        <v>0</v>
      </c>
      <c r="R29" s="14">
        <v>0</v>
      </c>
      <c r="S29" s="71">
        <v>1.9721143037450452E-3</v>
      </c>
      <c r="T29" s="71" t="s">
        <v>158</v>
      </c>
      <c r="U29" s="72" t="s">
        <v>158</v>
      </c>
    </row>
    <row r="30" spans="1:21" x14ac:dyDescent="0.2">
      <c r="A30" s="12" t="s">
        <v>177</v>
      </c>
      <c r="B30" s="13">
        <v>3106</v>
      </c>
      <c r="C30" s="13">
        <v>16716</v>
      </c>
      <c r="D30" s="14">
        <v>19342</v>
      </c>
      <c r="E30" s="22">
        <v>0.19774572421029041</v>
      </c>
      <c r="F30" s="22">
        <v>0.94836957138415667</v>
      </c>
      <c r="G30" s="23">
        <v>0.98999562890979687</v>
      </c>
      <c r="I30" s="85">
        <v>3106</v>
      </c>
      <c r="J30" s="13">
        <v>16716</v>
      </c>
      <c r="K30" s="14">
        <v>19342</v>
      </c>
      <c r="L30" s="71">
        <v>0.21139461916980309</v>
      </c>
      <c r="M30" s="71">
        <v>1.0058161154414074</v>
      </c>
      <c r="N30" s="72">
        <v>1.0470042211451331</v>
      </c>
      <c r="P30" s="85">
        <v>0</v>
      </c>
      <c r="Q30" s="13">
        <v>0</v>
      </c>
      <c r="R30" s="14">
        <v>0</v>
      </c>
      <c r="S30" s="71" t="s">
        <v>158</v>
      </c>
      <c r="T30" s="71" t="s">
        <v>158</v>
      </c>
      <c r="U30" s="72" t="s">
        <v>158</v>
      </c>
    </row>
    <row r="31" spans="1:21" x14ac:dyDescent="0.2">
      <c r="A31" s="12" t="s">
        <v>178</v>
      </c>
      <c r="B31" s="13">
        <v>0</v>
      </c>
      <c r="C31" s="13">
        <v>0</v>
      </c>
      <c r="D31" s="14">
        <v>0</v>
      </c>
      <c r="E31" s="22" t="s">
        <v>158</v>
      </c>
      <c r="F31" s="22" t="s">
        <v>158</v>
      </c>
      <c r="G31" s="23" t="s">
        <v>158</v>
      </c>
      <c r="I31" s="85">
        <v>0</v>
      </c>
      <c r="J31" s="13">
        <v>0</v>
      </c>
      <c r="K31" s="14">
        <v>0</v>
      </c>
      <c r="L31" s="71" t="s">
        <v>158</v>
      </c>
      <c r="M31" s="71" t="s">
        <v>158</v>
      </c>
      <c r="N31" s="72" t="s">
        <v>158</v>
      </c>
      <c r="P31" s="85">
        <v>0</v>
      </c>
      <c r="Q31" s="13">
        <v>0</v>
      </c>
      <c r="R31" s="14">
        <v>0</v>
      </c>
      <c r="S31" s="71" t="s">
        <v>158</v>
      </c>
      <c r="T31" s="71" t="s">
        <v>158</v>
      </c>
      <c r="U31" s="72" t="s">
        <v>158</v>
      </c>
    </row>
    <row r="32" spans="1:21" x14ac:dyDescent="0.2">
      <c r="A32" s="12" t="s">
        <v>179</v>
      </c>
      <c r="B32" s="13">
        <v>0</v>
      </c>
      <c r="C32" s="13">
        <v>0</v>
      </c>
      <c r="D32" s="14">
        <v>0</v>
      </c>
      <c r="E32" s="22" t="s">
        <v>158</v>
      </c>
      <c r="F32" s="22" t="s">
        <v>158</v>
      </c>
      <c r="G32" s="23" t="s">
        <v>158</v>
      </c>
      <c r="I32" s="85">
        <v>0</v>
      </c>
      <c r="J32" s="13">
        <v>0</v>
      </c>
      <c r="K32" s="14">
        <v>0</v>
      </c>
      <c r="L32" s="71" t="s">
        <v>158</v>
      </c>
      <c r="M32" s="71" t="s">
        <v>158</v>
      </c>
      <c r="N32" s="72" t="s">
        <v>158</v>
      </c>
      <c r="P32" s="85">
        <v>0</v>
      </c>
      <c r="Q32" s="13">
        <v>0</v>
      </c>
      <c r="R32" s="14">
        <v>0</v>
      </c>
      <c r="S32" s="71" t="s">
        <v>158</v>
      </c>
      <c r="T32" s="71" t="s">
        <v>158</v>
      </c>
      <c r="U32" s="72" t="s">
        <v>158</v>
      </c>
    </row>
    <row r="33" spans="1:21" x14ac:dyDescent="0.2">
      <c r="A33" s="12" t="s">
        <v>180</v>
      </c>
      <c r="B33" s="13">
        <v>0</v>
      </c>
      <c r="C33" s="13">
        <v>0</v>
      </c>
      <c r="D33" s="14">
        <v>0</v>
      </c>
      <c r="E33" s="22" t="s">
        <v>158</v>
      </c>
      <c r="F33" s="22" t="s">
        <v>158</v>
      </c>
      <c r="G33" s="23" t="s">
        <v>158</v>
      </c>
      <c r="I33" s="85">
        <v>0</v>
      </c>
      <c r="J33" s="13">
        <v>0</v>
      </c>
      <c r="K33" s="14">
        <v>0</v>
      </c>
      <c r="L33" s="71" t="s">
        <v>158</v>
      </c>
      <c r="M33" s="71" t="s">
        <v>158</v>
      </c>
      <c r="N33" s="72" t="s">
        <v>158</v>
      </c>
      <c r="P33" s="85">
        <v>0</v>
      </c>
      <c r="Q33" s="13">
        <v>0</v>
      </c>
      <c r="R33" s="14">
        <v>0</v>
      </c>
      <c r="S33" s="71" t="s">
        <v>158</v>
      </c>
      <c r="T33" s="71" t="s">
        <v>158</v>
      </c>
      <c r="U33" s="72" t="s">
        <v>158</v>
      </c>
    </row>
    <row r="34" spans="1:21" x14ac:dyDescent="0.2">
      <c r="A34" s="12" t="s">
        <v>181</v>
      </c>
      <c r="B34" s="13">
        <v>0</v>
      </c>
      <c r="C34" s="13">
        <v>0</v>
      </c>
      <c r="D34" s="14">
        <v>0</v>
      </c>
      <c r="E34" s="22" t="s">
        <v>158</v>
      </c>
      <c r="F34" s="22" t="s">
        <v>158</v>
      </c>
      <c r="G34" s="23" t="s">
        <v>158</v>
      </c>
      <c r="I34" s="85">
        <v>0</v>
      </c>
      <c r="J34" s="13">
        <v>0</v>
      </c>
      <c r="K34" s="14">
        <v>0</v>
      </c>
      <c r="L34" s="71" t="s">
        <v>158</v>
      </c>
      <c r="M34" s="71" t="s">
        <v>158</v>
      </c>
      <c r="N34" s="72" t="s">
        <v>158</v>
      </c>
      <c r="P34" s="85">
        <v>0</v>
      </c>
      <c r="Q34" s="13">
        <v>0</v>
      </c>
      <c r="R34" s="14">
        <v>0</v>
      </c>
      <c r="S34" s="71" t="s">
        <v>158</v>
      </c>
      <c r="T34" s="71" t="s">
        <v>158</v>
      </c>
      <c r="U34" s="72" t="s">
        <v>158</v>
      </c>
    </row>
    <row r="35" spans="1:21" x14ac:dyDescent="0.2">
      <c r="A35" s="12" t="s">
        <v>182</v>
      </c>
      <c r="B35" s="13">
        <v>1769</v>
      </c>
      <c r="C35" s="13">
        <v>1648</v>
      </c>
      <c r="D35" s="14">
        <v>1568</v>
      </c>
      <c r="E35" s="22">
        <v>0.11262465747843005</v>
      </c>
      <c r="F35" s="22">
        <v>9.3498029052470094E-2</v>
      </c>
      <c r="G35" s="23">
        <v>8.0256082418083005E-2</v>
      </c>
      <c r="I35" s="85">
        <v>1115</v>
      </c>
      <c r="J35" s="13">
        <v>999</v>
      </c>
      <c r="K35" s="14">
        <v>869</v>
      </c>
      <c r="L35" s="71">
        <v>7.5886993037453471E-2</v>
      </c>
      <c r="M35" s="71">
        <v>6.0110690316221946E-2</v>
      </c>
      <c r="N35" s="72">
        <v>4.703994768768073E-2</v>
      </c>
      <c r="P35" s="85">
        <v>654</v>
      </c>
      <c r="Q35" s="13">
        <v>649</v>
      </c>
      <c r="R35" s="14">
        <v>699</v>
      </c>
      <c r="S35" s="71">
        <v>0.64488137732462969</v>
      </c>
      <c r="T35" s="71">
        <v>0.64468063971391676</v>
      </c>
      <c r="U35" s="72">
        <v>0.65707839819514946</v>
      </c>
    </row>
    <row r="36" spans="1:21" x14ac:dyDescent="0.2">
      <c r="A36" s="12" t="s">
        <v>183</v>
      </c>
      <c r="B36" s="13">
        <v>0</v>
      </c>
      <c r="C36" s="13">
        <v>0</v>
      </c>
      <c r="D36" s="14">
        <v>172</v>
      </c>
      <c r="E36" s="22" t="s">
        <v>158</v>
      </c>
      <c r="F36" s="22" t="s">
        <v>158</v>
      </c>
      <c r="G36" s="23">
        <v>8.8036008774937998E-3</v>
      </c>
      <c r="I36" s="85">
        <v>0</v>
      </c>
      <c r="J36" s="13">
        <v>0</v>
      </c>
      <c r="K36" s="14">
        <v>0</v>
      </c>
      <c r="L36" s="71" t="s">
        <v>158</v>
      </c>
      <c r="M36" s="71" t="s">
        <v>158</v>
      </c>
      <c r="N36" s="72" t="s">
        <v>158</v>
      </c>
      <c r="P36" s="85">
        <v>0</v>
      </c>
      <c r="Q36" s="13">
        <v>0</v>
      </c>
      <c r="R36" s="14">
        <v>172</v>
      </c>
      <c r="S36" s="71" t="s">
        <v>158</v>
      </c>
      <c r="T36" s="71" t="s">
        <v>158</v>
      </c>
      <c r="U36" s="72">
        <v>0.16168452716676068</v>
      </c>
    </row>
    <row r="37" spans="1:21" x14ac:dyDescent="0.2">
      <c r="A37" s="12" t="s">
        <v>184</v>
      </c>
      <c r="B37" s="13">
        <v>0</v>
      </c>
      <c r="C37" s="13">
        <v>0</v>
      </c>
      <c r="D37" s="14">
        <v>0</v>
      </c>
      <c r="E37" s="22" t="s">
        <v>158</v>
      </c>
      <c r="F37" s="22" t="s">
        <v>158</v>
      </c>
      <c r="G37" s="23" t="s">
        <v>158</v>
      </c>
      <c r="I37" s="85">
        <v>0</v>
      </c>
      <c r="J37" s="13">
        <v>0</v>
      </c>
      <c r="K37" s="14">
        <v>0</v>
      </c>
      <c r="L37" s="71" t="s">
        <v>158</v>
      </c>
      <c r="M37" s="71" t="s">
        <v>158</v>
      </c>
      <c r="N37" s="72" t="s">
        <v>158</v>
      </c>
      <c r="P37" s="85">
        <v>0</v>
      </c>
      <c r="Q37" s="13">
        <v>0</v>
      </c>
      <c r="R37" s="14">
        <v>0</v>
      </c>
      <c r="S37" s="71" t="s">
        <v>158</v>
      </c>
      <c r="T37" s="71" t="s">
        <v>158</v>
      </c>
      <c r="U37" s="72" t="s">
        <v>158</v>
      </c>
    </row>
    <row r="38" spans="1:21" ht="13.5" thickBot="1" x14ac:dyDescent="0.25">
      <c r="A38" s="15" t="s">
        <v>4</v>
      </c>
      <c r="B38" s="16">
        <v>1570704</v>
      </c>
      <c r="C38" s="16">
        <v>1762604</v>
      </c>
      <c r="D38" s="17">
        <v>1953746</v>
      </c>
      <c r="E38" s="18">
        <v>100</v>
      </c>
      <c r="F38" s="18">
        <v>100</v>
      </c>
      <c r="G38" s="41">
        <v>100</v>
      </c>
      <c r="I38" s="86">
        <v>1469290</v>
      </c>
      <c r="J38" s="16">
        <v>1661934</v>
      </c>
      <c r="K38" s="17">
        <v>1847366</v>
      </c>
      <c r="L38" s="74">
        <v>100</v>
      </c>
      <c r="M38" s="74">
        <v>100</v>
      </c>
      <c r="N38" s="75">
        <v>100</v>
      </c>
      <c r="P38" s="86">
        <v>101414</v>
      </c>
      <c r="Q38" s="16">
        <v>100670</v>
      </c>
      <c r="R38" s="17">
        <v>106380</v>
      </c>
      <c r="S38" s="74">
        <v>100</v>
      </c>
      <c r="T38" s="74">
        <v>100</v>
      </c>
      <c r="U38" s="75">
        <v>100</v>
      </c>
    </row>
    <row r="39" spans="1:21" x14ac:dyDescent="0.2">
      <c r="I39" s="92"/>
      <c r="P39" s="92"/>
    </row>
    <row r="40" spans="1:21" ht="16.5" thickBot="1" x14ac:dyDescent="0.3">
      <c r="A40" s="175" t="s">
        <v>120</v>
      </c>
      <c r="B40" s="175"/>
      <c r="C40" s="175"/>
      <c r="D40" s="175"/>
      <c r="E40" s="175"/>
      <c r="F40" s="175"/>
      <c r="G40" s="175"/>
      <c r="I40" s="172" t="s">
        <v>107</v>
      </c>
      <c r="J40" s="172"/>
      <c r="K40" s="172"/>
      <c r="L40" s="172"/>
      <c r="M40" s="172"/>
      <c r="N40" s="172"/>
      <c r="P40" s="172" t="s">
        <v>108</v>
      </c>
      <c r="Q40" s="172"/>
      <c r="R40" s="172"/>
      <c r="S40" s="172"/>
      <c r="T40" s="172"/>
      <c r="U40" s="172"/>
    </row>
    <row r="41" spans="1:21" x14ac:dyDescent="0.2">
      <c r="A41" s="7"/>
      <c r="B41" s="162" t="s">
        <v>31</v>
      </c>
      <c r="C41" s="173"/>
      <c r="D41" s="161"/>
      <c r="E41" s="162" t="s">
        <v>2</v>
      </c>
      <c r="F41" s="173"/>
      <c r="G41" s="174"/>
      <c r="I41" s="160" t="s">
        <v>31</v>
      </c>
      <c r="J41" s="173"/>
      <c r="K41" s="161"/>
      <c r="L41" s="162" t="s">
        <v>2</v>
      </c>
      <c r="M41" s="173"/>
      <c r="N41" s="174"/>
      <c r="P41" s="160" t="s">
        <v>31</v>
      </c>
      <c r="Q41" s="173"/>
      <c r="R41" s="161"/>
      <c r="S41" s="162" t="s">
        <v>2</v>
      </c>
      <c r="T41" s="173"/>
      <c r="U41" s="174"/>
    </row>
    <row r="42" spans="1:21" x14ac:dyDescent="0.2">
      <c r="A42" s="8" t="s">
        <v>3</v>
      </c>
      <c r="B42" s="9" t="s">
        <v>155</v>
      </c>
      <c r="C42" s="10" t="s">
        <v>153</v>
      </c>
      <c r="D42" s="56" t="s">
        <v>154</v>
      </c>
      <c r="E42" s="10" t="s">
        <v>155</v>
      </c>
      <c r="F42" s="10" t="s">
        <v>153</v>
      </c>
      <c r="G42" s="11" t="s">
        <v>154</v>
      </c>
      <c r="I42" s="84" t="s">
        <v>155</v>
      </c>
      <c r="J42" s="10" t="s">
        <v>153</v>
      </c>
      <c r="K42" s="56" t="s">
        <v>154</v>
      </c>
      <c r="L42" s="10" t="s">
        <v>155</v>
      </c>
      <c r="M42" s="10" t="s">
        <v>153</v>
      </c>
      <c r="N42" s="11" t="s">
        <v>154</v>
      </c>
      <c r="P42" s="84" t="s">
        <v>155</v>
      </c>
      <c r="Q42" s="10" t="s">
        <v>153</v>
      </c>
      <c r="R42" s="56" t="s">
        <v>154</v>
      </c>
      <c r="S42" s="10" t="s">
        <v>155</v>
      </c>
      <c r="T42" s="10" t="s">
        <v>153</v>
      </c>
      <c r="U42" s="11" t="s">
        <v>154</v>
      </c>
    </row>
    <row r="43" spans="1:21" x14ac:dyDescent="0.2">
      <c r="A43" s="12" t="s">
        <v>81</v>
      </c>
      <c r="B43" s="13">
        <v>108478</v>
      </c>
      <c r="C43" s="13">
        <v>117537</v>
      </c>
      <c r="D43" s="14">
        <v>121171</v>
      </c>
      <c r="E43" s="22">
        <v>18.699814860145285</v>
      </c>
      <c r="F43" s="22">
        <v>19.006875897488971</v>
      </c>
      <c r="G43" s="23">
        <v>19.040607685321081</v>
      </c>
      <c r="I43" s="85">
        <v>106052</v>
      </c>
      <c r="J43" s="13">
        <v>115015</v>
      </c>
      <c r="K43" s="14">
        <v>120103</v>
      </c>
      <c r="L43" s="71">
        <v>21.567427189698265</v>
      </c>
      <c r="M43" s="71">
        <v>21.262927098007463</v>
      </c>
      <c r="N43" s="72">
        <v>21.004078292014103</v>
      </c>
      <c r="P43" s="85">
        <v>2426</v>
      </c>
      <c r="Q43" s="13">
        <v>2522</v>
      </c>
      <c r="R43" s="14">
        <v>1068</v>
      </c>
      <c r="S43" s="71">
        <v>2.744995983208681</v>
      </c>
      <c r="T43" s="71">
        <v>3.2552856442161242</v>
      </c>
      <c r="U43" s="72">
        <v>1.6539164369560504</v>
      </c>
    </row>
    <row r="44" spans="1:21" x14ac:dyDescent="0.2">
      <c r="A44" s="12" t="s">
        <v>156</v>
      </c>
      <c r="B44" s="13">
        <v>100177</v>
      </c>
      <c r="C44" s="13">
        <v>90583</v>
      </c>
      <c r="D44" s="14">
        <v>94748</v>
      </c>
      <c r="E44" s="22">
        <v>17.268859614343686</v>
      </c>
      <c r="F44" s="22">
        <v>14.648151981267546</v>
      </c>
      <c r="G44" s="23">
        <v>14.888541787794123</v>
      </c>
      <c r="I44" s="85">
        <v>41835</v>
      </c>
      <c r="J44" s="13">
        <v>43851</v>
      </c>
      <c r="K44" s="14">
        <v>46132</v>
      </c>
      <c r="L44" s="71">
        <v>8.507838762880727</v>
      </c>
      <c r="M44" s="71">
        <v>8.1067740396880854</v>
      </c>
      <c r="N44" s="72">
        <v>8.0677430186356265</v>
      </c>
      <c r="P44" s="85">
        <v>58342</v>
      </c>
      <c r="Q44" s="13">
        <v>46732</v>
      </c>
      <c r="R44" s="14">
        <v>48616</v>
      </c>
      <c r="S44" s="71">
        <v>66.013419477477683</v>
      </c>
      <c r="T44" s="71">
        <v>60.319591088623277</v>
      </c>
      <c r="U44" s="72">
        <v>75.287267321212866</v>
      </c>
    </row>
    <row r="45" spans="1:21" x14ac:dyDescent="0.2">
      <c r="A45" s="12" t="s">
        <v>157</v>
      </c>
      <c r="B45" s="13">
        <v>0</v>
      </c>
      <c r="C45" s="13">
        <v>0</v>
      </c>
      <c r="D45" s="14">
        <v>0</v>
      </c>
      <c r="E45" s="22" t="s">
        <v>158</v>
      </c>
      <c r="F45" s="22" t="s">
        <v>158</v>
      </c>
      <c r="G45" s="23" t="s">
        <v>158</v>
      </c>
      <c r="I45" s="85">
        <v>0</v>
      </c>
      <c r="J45" s="13">
        <v>0</v>
      </c>
      <c r="K45" s="14">
        <v>0</v>
      </c>
      <c r="L45" s="71" t="s">
        <v>158</v>
      </c>
      <c r="M45" s="71" t="s">
        <v>158</v>
      </c>
      <c r="N45" s="72" t="s">
        <v>158</v>
      </c>
      <c r="P45" s="85">
        <v>0</v>
      </c>
      <c r="Q45" s="13">
        <v>0</v>
      </c>
      <c r="R45" s="14">
        <v>0</v>
      </c>
      <c r="S45" s="71" t="s">
        <v>158</v>
      </c>
      <c r="T45" s="71" t="s">
        <v>158</v>
      </c>
      <c r="U45" s="72" t="s">
        <v>158</v>
      </c>
    </row>
    <row r="46" spans="1:21" x14ac:dyDescent="0.2">
      <c r="A46" s="12" t="s">
        <v>82</v>
      </c>
      <c r="B46" s="13">
        <v>105303</v>
      </c>
      <c r="C46" s="13">
        <v>106628</v>
      </c>
      <c r="D46" s="14">
        <v>108943</v>
      </c>
      <c r="E46" s="22">
        <v>18.152497319436925</v>
      </c>
      <c r="F46" s="22">
        <v>17.242784512089418</v>
      </c>
      <c r="G46" s="23">
        <v>17.119120276814868</v>
      </c>
      <c r="I46" s="85">
        <v>99426</v>
      </c>
      <c r="J46" s="13">
        <v>100601</v>
      </c>
      <c r="K46" s="14">
        <v>102852</v>
      </c>
      <c r="L46" s="71">
        <v>20.219920565033565</v>
      </c>
      <c r="M46" s="71">
        <v>18.598197878421498</v>
      </c>
      <c r="N46" s="72">
        <v>17.987156528065366</v>
      </c>
      <c r="P46" s="85">
        <v>5877</v>
      </c>
      <c r="Q46" s="13">
        <v>6027</v>
      </c>
      <c r="R46" s="14">
        <v>6091</v>
      </c>
      <c r="S46" s="71">
        <v>6.649769741680716</v>
      </c>
      <c r="T46" s="71">
        <v>7.7793840514237038</v>
      </c>
      <c r="U46" s="72">
        <v>9.4325889676959775</v>
      </c>
    </row>
    <row r="47" spans="1:21" x14ac:dyDescent="0.2">
      <c r="A47" s="12" t="s">
        <v>84</v>
      </c>
      <c r="B47" s="13">
        <v>9736</v>
      </c>
      <c r="C47" s="13">
        <v>14468</v>
      </c>
      <c r="D47" s="14">
        <v>20599</v>
      </c>
      <c r="E47" s="22">
        <v>1.6783255358540394</v>
      </c>
      <c r="F47" s="22">
        <v>2.3396162951655262</v>
      </c>
      <c r="G47" s="23">
        <v>3.236892306822003</v>
      </c>
      <c r="I47" s="85">
        <v>2985</v>
      </c>
      <c r="J47" s="13">
        <v>7717</v>
      </c>
      <c r="K47" s="14">
        <v>13848</v>
      </c>
      <c r="L47" s="71">
        <v>0.60704909064656321</v>
      </c>
      <c r="M47" s="71">
        <v>1.4266487711630969</v>
      </c>
      <c r="N47" s="72">
        <v>2.421791930158375</v>
      </c>
      <c r="P47" s="85">
        <v>6751</v>
      </c>
      <c r="Q47" s="13">
        <v>6751</v>
      </c>
      <c r="R47" s="14">
        <v>6751</v>
      </c>
      <c r="S47" s="71">
        <v>7.63869244956381</v>
      </c>
      <c r="T47" s="71">
        <v>8.7138911118568814</v>
      </c>
      <c r="U47" s="72">
        <v>10.454672159073311</v>
      </c>
    </row>
    <row r="48" spans="1:21" x14ac:dyDescent="0.2">
      <c r="A48" s="12" t="s">
        <v>152</v>
      </c>
      <c r="B48" s="13">
        <v>98430</v>
      </c>
      <c r="C48" s="13">
        <v>142613</v>
      </c>
      <c r="D48" s="14">
        <v>135070</v>
      </c>
      <c r="E48" s="22">
        <v>16.967705679346047</v>
      </c>
      <c r="F48" s="22">
        <v>23.061908950956674</v>
      </c>
      <c r="G48" s="23">
        <v>21.224673230858194</v>
      </c>
      <c r="I48" s="85">
        <v>85259</v>
      </c>
      <c r="J48" s="13">
        <v>129046</v>
      </c>
      <c r="K48" s="14">
        <v>134839</v>
      </c>
      <c r="L48" s="71">
        <v>17.338826941184365</v>
      </c>
      <c r="M48" s="71">
        <v>23.856850761113513</v>
      </c>
      <c r="N48" s="72">
        <v>23.581167105042255</v>
      </c>
      <c r="P48" s="85">
        <v>13171</v>
      </c>
      <c r="Q48" s="13">
        <v>13567</v>
      </c>
      <c r="R48" s="14">
        <v>231</v>
      </c>
      <c r="S48" s="71">
        <v>14.902861539505992</v>
      </c>
      <c r="T48" s="71">
        <v>17.511681338255414</v>
      </c>
      <c r="U48" s="72">
        <v>0.35772911698206711</v>
      </c>
    </row>
    <row r="49" spans="1:21" x14ac:dyDescent="0.2">
      <c r="A49" s="12" t="s">
        <v>160</v>
      </c>
      <c r="B49" s="13">
        <v>0</v>
      </c>
      <c r="C49" s="13">
        <v>0</v>
      </c>
      <c r="D49" s="14">
        <v>0</v>
      </c>
      <c r="E49" s="22" t="s">
        <v>158</v>
      </c>
      <c r="F49" s="22" t="s">
        <v>158</v>
      </c>
      <c r="G49" s="23" t="s">
        <v>158</v>
      </c>
      <c r="I49" s="85">
        <v>0</v>
      </c>
      <c r="J49" s="13">
        <v>0</v>
      </c>
      <c r="K49" s="14">
        <v>0</v>
      </c>
      <c r="L49" s="71" t="s">
        <v>158</v>
      </c>
      <c r="M49" s="71" t="s">
        <v>158</v>
      </c>
      <c r="N49" s="72" t="s">
        <v>158</v>
      </c>
      <c r="P49" s="85">
        <v>0</v>
      </c>
      <c r="Q49" s="13">
        <v>0</v>
      </c>
      <c r="R49" s="14">
        <v>0</v>
      </c>
      <c r="S49" s="71" t="s">
        <v>158</v>
      </c>
      <c r="T49" s="71" t="s">
        <v>158</v>
      </c>
      <c r="U49" s="72" t="s">
        <v>158</v>
      </c>
    </row>
    <row r="50" spans="1:21" x14ac:dyDescent="0.2">
      <c r="A50" s="12" t="s">
        <v>161</v>
      </c>
      <c r="B50" s="13">
        <v>0</v>
      </c>
      <c r="C50" s="13">
        <v>0</v>
      </c>
      <c r="D50" s="14">
        <v>0</v>
      </c>
      <c r="E50" s="22" t="s">
        <v>158</v>
      </c>
      <c r="F50" s="22" t="s">
        <v>158</v>
      </c>
      <c r="G50" s="23" t="s">
        <v>158</v>
      </c>
      <c r="I50" s="85">
        <v>0</v>
      </c>
      <c r="J50" s="13">
        <v>0</v>
      </c>
      <c r="K50" s="14">
        <v>0</v>
      </c>
      <c r="L50" s="71" t="s">
        <v>158</v>
      </c>
      <c r="M50" s="71" t="s">
        <v>158</v>
      </c>
      <c r="N50" s="72" t="s">
        <v>158</v>
      </c>
      <c r="P50" s="85">
        <v>0</v>
      </c>
      <c r="Q50" s="13">
        <v>0</v>
      </c>
      <c r="R50" s="14">
        <v>0</v>
      </c>
      <c r="S50" s="71" t="s">
        <v>158</v>
      </c>
      <c r="T50" s="71" t="s">
        <v>158</v>
      </c>
      <c r="U50" s="72" t="s">
        <v>158</v>
      </c>
    </row>
    <row r="51" spans="1:21" x14ac:dyDescent="0.2">
      <c r="A51" s="12" t="s">
        <v>162</v>
      </c>
      <c r="B51" s="13">
        <v>4268</v>
      </c>
      <c r="C51" s="13">
        <v>4595</v>
      </c>
      <c r="D51" s="14">
        <v>4983</v>
      </c>
      <c r="E51" s="22">
        <v>0.73573268149394422</v>
      </c>
      <c r="F51" s="22">
        <v>0.74305618442670673</v>
      </c>
      <c r="G51" s="23">
        <v>0.78302026141531345</v>
      </c>
      <c r="I51" s="85">
        <v>4268</v>
      </c>
      <c r="J51" s="13">
        <v>4595</v>
      </c>
      <c r="K51" s="14">
        <v>4983</v>
      </c>
      <c r="L51" s="71">
        <v>0.86796834803334399</v>
      </c>
      <c r="M51" s="71">
        <v>0.84948180685427366</v>
      </c>
      <c r="N51" s="72">
        <v>0.87144635961721417</v>
      </c>
      <c r="P51" s="85">
        <v>0</v>
      </c>
      <c r="Q51" s="13">
        <v>0</v>
      </c>
      <c r="R51" s="14">
        <v>0</v>
      </c>
      <c r="S51" s="71" t="s">
        <v>158</v>
      </c>
      <c r="T51" s="71" t="s">
        <v>158</v>
      </c>
      <c r="U51" s="72" t="s">
        <v>158</v>
      </c>
    </row>
    <row r="52" spans="1:21" x14ac:dyDescent="0.2">
      <c r="A52" s="12" t="s">
        <v>163</v>
      </c>
      <c r="B52" s="13">
        <v>1332</v>
      </c>
      <c r="C52" s="13">
        <v>1435</v>
      </c>
      <c r="D52" s="14">
        <v>1271</v>
      </c>
      <c r="E52" s="22">
        <v>0.22961479188142775</v>
      </c>
      <c r="F52" s="22">
        <v>0.23205345476655584</v>
      </c>
      <c r="G52" s="23">
        <v>0.19972280799896916</v>
      </c>
      <c r="I52" s="85">
        <v>0</v>
      </c>
      <c r="J52" s="13">
        <v>0</v>
      </c>
      <c r="K52" s="14">
        <v>0</v>
      </c>
      <c r="L52" s="71" t="s">
        <v>158</v>
      </c>
      <c r="M52" s="71" t="s">
        <v>158</v>
      </c>
      <c r="N52" s="72" t="s">
        <v>158</v>
      </c>
      <c r="P52" s="85">
        <v>1332</v>
      </c>
      <c r="Q52" s="13">
        <v>1435</v>
      </c>
      <c r="R52" s="14">
        <v>1271</v>
      </c>
      <c r="S52" s="71">
        <v>1.5071453625861346</v>
      </c>
      <c r="T52" s="71">
        <v>1.8522342979580246</v>
      </c>
      <c r="U52" s="72">
        <v>1.968284448849382</v>
      </c>
    </row>
    <row r="53" spans="1:21" x14ac:dyDescent="0.2">
      <c r="A53" s="12" t="s">
        <v>164</v>
      </c>
      <c r="B53" s="13">
        <v>0</v>
      </c>
      <c r="C53" s="13">
        <v>0</v>
      </c>
      <c r="D53" s="14">
        <v>0</v>
      </c>
      <c r="E53" s="22" t="s">
        <v>158</v>
      </c>
      <c r="F53" s="22" t="s">
        <v>158</v>
      </c>
      <c r="G53" s="23" t="s">
        <v>158</v>
      </c>
      <c r="I53" s="85">
        <v>0</v>
      </c>
      <c r="J53" s="13">
        <v>0</v>
      </c>
      <c r="K53" s="14">
        <v>0</v>
      </c>
      <c r="L53" s="71" t="s">
        <v>158</v>
      </c>
      <c r="M53" s="71" t="s">
        <v>158</v>
      </c>
      <c r="N53" s="72" t="s">
        <v>158</v>
      </c>
      <c r="P53" s="85">
        <v>0</v>
      </c>
      <c r="Q53" s="13">
        <v>0</v>
      </c>
      <c r="R53" s="14">
        <v>0</v>
      </c>
      <c r="S53" s="71" t="s">
        <v>158</v>
      </c>
      <c r="T53" s="71" t="s">
        <v>158</v>
      </c>
      <c r="U53" s="72" t="s">
        <v>158</v>
      </c>
    </row>
    <row r="54" spans="1:21" x14ac:dyDescent="0.2">
      <c r="A54" s="12" t="s">
        <v>165</v>
      </c>
      <c r="B54" s="13">
        <v>5645</v>
      </c>
      <c r="C54" s="13">
        <v>6458</v>
      </c>
      <c r="D54" s="14">
        <v>7365</v>
      </c>
      <c r="E54" s="22">
        <v>0.97310472985785257</v>
      </c>
      <c r="F54" s="22">
        <v>1.0443214013117892</v>
      </c>
      <c r="G54" s="23">
        <v>1.1573237458004784</v>
      </c>
      <c r="I54" s="85">
        <v>5645</v>
      </c>
      <c r="J54" s="13">
        <v>6458</v>
      </c>
      <c r="K54" s="14">
        <v>7365</v>
      </c>
      <c r="L54" s="71">
        <v>1.1480040591959295</v>
      </c>
      <c r="M54" s="71">
        <v>1.1938963022121651</v>
      </c>
      <c r="N54" s="72">
        <v>1.2880197548827579</v>
      </c>
      <c r="P54" s="85">
        <v>0</v>
      </c>
      <c r="Q54" s="13">
        <v>0</v>
      </c>
      <c r="R54" s="14">
        <v>0</v>
      </c>
      <c r="S54" s="71" t="s">
        <v>158</v>
      </c>
      <c r="T54" s="71" t="s">
        <v>158</v>
      </c>
      <c r="U54" s="72" t="s">
        <v>158</v>
      </c>
    </row>
    <row r="55" spans="1:21" x14ac:dyDescent="0.2">
      <c r="A55" s="12" t="s">
        <v>166</v>
      </c>
      <c r="B55" s="13">
        <v>0</v>
      </c>
      <c r="C55" s="13">
        <v>0</v>
      </c>
      <c r="D55" s="14">
        <v>0</v>
      </c>
      <c r="E55" s="22" t="s">
        <v>158</v>
      </c>
      <c r="F55" s="22" t="s">
        <v>158</v>
      </c>
      <c r="G55" s="23" t="s">
        <v>158</v>
      </c>
      <c r="I55" s="85">
        <v>0</v>
      </c>
      <c r="J55" s="13">
        <v>0</v>
      </c>
      <c r="K55" s="14">
        <v>0</v>
      </c>
      <c r="L55" s="71" t="s">
        <v>158</v>
      </c>
      <c r="M55" s="71" t="s">
        <v>158</v>
      </c>
      <c r="N55" s="72" t="s">
        <v>158</v>
      </c>
      <c r="P55" s="85">
        <v>0</v>
      </c>
      <c r="Q55" s="13">
        <v>0</v>
      </c>
      <c r="R55" s="14">
        <v>0</v>
      </c>
      <c r="S55" s="71" t="s">
        <v>158</v>
      </c>
      <c r="T55" s="71" t="s">
        <v>158</v>
      </c>
      <c r="U55" s="72" t="s">
        <v>158</v>
      </c>
    </row>
    <row r="56" spans="1:21" x14ac:dyDescent="0.2">
      <c r="A56" s="12" t="s">
        <v>167</v>
      </c>
      <c r="B56" s="13">
        <v>77741</v>
      </c>
      <c r="C56" s="13">
        <v>80911</v>
      </c>
      <c r="D56" s="14">
        <v>84547</v>
      </c>
      <c r="E56" s="22">
        <v>13.401263915656212</v>
      </c>
      <c r="F56" s="22">
        <v>13.084095525168502</v>
      </c>
      <c r="G56" s="23">
        <v>13.285573759157236</v>
      </c>
      <c r="I56" s="85">
        <v>77741</v>
      </c>
      <c r="J56" s="13">
        <v>80911</v>
      </c>
      <c r="K56" s="14">
        <v>84547</v>
      </c>
      <c r="L56" s="71">
        <v>15.809917372179052</v>
      </c>
      <c r="M56" s="71">
        <v>14.95808976591646</v>
      </c>
      <c r="N56" s="72">
        <v>14.785907157647323</v>
      </c>
      <c r="P56" s="85">
        <v>0</v>
      </c>
      <c r="Q56" s="13">
        <v>0</v>
      </c>
      <c r="R56" s="14">
        <v>0</v>
      </c>
      <c r="S56" s="71" t="s">
        <v>158</v>
      </c>
      <c r="T56" s="71" t="s">
        <v>158</v>
      </c>
      <c r="U56" s="72" t="s">
        <v>158</v>
      </c>
    </row>
    <row r="57" spans="1:21" x14ac:dyDescent="0.2">
      <c r="A57" s="12" t="s">
        <v>168</v>
      </c>
      <c r="B57" s="13">
        <v>0</v>
      </c>
      <c r="C57" s="13">
        <v>0</v>
      </c>
      <c r="D57" s="14">
        <v>0</v>
      </c>
      <c r="E57" s="22" t="s">
        <v>158</v>
      </c>
      <c r="F57" s="22" t="s">
        <v>158</v>
      </c>
      <c r="G57" s="23" t="s">
        <v>158</v>
      </c>
      <c r="I57" s="85">
        <v>0</v>
      </c>
      <c r="J57" s="13">
        <v>0</v>
      </c>
      <c r="K57" s="14">
        <v>0</v>
      </c>
      <c r="L57" s="71" t="s">
        <v>158</v>
      </c>
      <c r="M57" s="71" t="s">
        <v>158</v>
      </c>
      <c r="N57" s="72" t="s">
        <v>158</v>
      </c>
      <c r="P57" s="85">
        <v>0</v>
      </c>
      <c r="Q57" s="13">
        <v>0</v>
      </c>
      <c r="R57" s="14">
        <v>0</v>
      </c>
      <c r="S57" s="71" t="s">
        <v>158</v>
      </c>
      <c r="T57" s="71" t="s">
        <v>158</v>
      </c>
      <c r="U57" s="72" t="s">
        <v>158</v>
      </c>
    </row>
    <row r="58" spans="1:21" x14ac:dyDescent="0.2">
      <c r="A58" s="12" t="s">
        <v>169</v>
      </c>
      <c r="B58" s="13">
        <v>237</v>
      </c>
      <c r="C58" s="13">
        <v>217</v>
      </c>
      <c r="D58" s="14">
        <v>294</v>
      </c>
      <c r="E58" s="22">
        <v>4.0854884141064848E-2</v>
      </c>
      <c r="F58" s="22">
        <v>3.5091010232991368E-2</v>
      </c>
      <c r="G58" s="23">
        <v>4.6198666838471229E-2</v>
      </c>
      <c r="I58" s="85">
        <v>0</v>
      </c>
      <c r="J58" s="13">
        <v>0</v>
      </c>
      <c r="K58" s="14">
        <v>0</v>
      </c>
      <c r="L58" s="71" t="s">
        <v>158</v>
      </c>
      <c r="M58" s="71" t="s">
        <v>158</v>
      </c>
      <c r="N58" s="72" t="s">
        <v>158</v>
      </c>
      <c r="P58" s="85">
        <v>237</v>
      </c>
      <c r="Q58" s="13">
        <v>217</v>
      </c>
      <c r="R58" s="14">
        <v>294</v>
      </c>
      <c r="S58" s="71">
        <v>0.26816325145113656</v>
      </c>
      <c r="T58" s="71">
        <v>0.28009396700828665</v>
      </c>
      <c r="U58" s="72">
        <v>0.45529160343172176</v>
      </c>
    </row>
    <row r="59" spans="1:21" x14ac:dyDescent="0.2">
      <c r="A59" s="12" t="s">
        <v>170</v>
      </c>
      <c r="B59" s="13">
        <v>37439</v>
      </c>
      <c r="C59" s="13">
        <v>0</v>
      </c>
      <c r="D59" s="14">
        <v>0</v>
      </c>
      <c r="E59" s="22">
        <v>6.4538650099465267</v>
      </c>
      <c r="F59" s="22" t="s">
        <v>158</v>
      </c>
      <c r="G59" s="23" t="s">
        <v>158</v>
      </c>
      <c r="I59" s="85">
        <v>37439</v>
      </c>
      <c r="J59" s="13">
        <v>0</v>
      </c>
      <c r="K59" s="14">
        <v>0</v>
      </c>
      <c r="L59" s="71">
        <v>7.6138394990675646</v>
      </c>
      <c r="M59" s="71" t="s">
        <v>158</v>
      </c>
      <c r="N59" s="72" t="s">
        <v>158</v>
      </c>
      <c r="P59" s="85">
        <v>0</v>
      </c>
      <c r="Q59" s="13">
        <v>0</v>
      </c>
      <c r="R59" s="14">
        <v>0</v>
      </c>
      <c r="S59" s="71" t="s">
        <v>158</v>
      </c>
      <c r="T59" s="71" t="s">
        <v>158</v>
      </c>
      <c r="U59" s="72" t="s">
        <v>158</v>
      </c>
    </row>
    <row r="60" spans="1:21" x14ac:dyDescent="0.2">
      <c r="A60" s="12" t="s">
        <v>171</v>
      </c>
      <c r="B60" s="13">
        <v>0</v>
      </c>
      <c r="C60" s="13">
        <v>0</v>
      </c>
      <c r="D60" s="14">
        <v>0</v>
      </c>
      <c r="E60" s="22" t="s">
        <v>158</v>
      </c>
      <c r="F60" s="22" t="s">
        <v>158</v>
      </c>
      <c r="G60" s="23" t="s">
        <v>158</v>
      </c>
      <c r="I60" s="85">
        <v>0</v>
      </c>
      <c r="J60" s="13">
        <v>0</v>
      </c>
      <c r="K60" s="14">
        <v>0</v>
      </c>
      <c r="L60" s="71" t="s">
        <v>158</v>
      </c>
      <c r="M60" s="71" t="s">
        <v>158</v>
      </c>
      <c r="N60" s="72" t="s">
        <v>158</v>
      </c>
      <c r="P60" s="85">
        <v>0</v>
      </c>
      <c r="Q60" s="13">
        <v>0</v>
      </c>
      <c r="R60" s="14">
        <v>0</v>
      </c>
      <c r="S60" s="71" t="s">
        <v>158</v>
      </c>
      <c r="T60" s="71" t="s">
        <v>158</v>
      </c>
      <c r="U60" s="72" t="s">
        <v>158</v>
      </c>
    </row>
    <row r="61" spans="1:21" x14ac:dyDescent="0.2">
      <c r="A61" s="12" t="s">
        <v>172</v>
      </c>
      <c r="B61" s="13">
        <v>1782</v>
      </c>
      <c r="C61" s="13">
        <v>2429</v>
      </c>
      <c r="D61" s="14">
        <v>2263</v>
      </c>
      <c r="E61" s="22">
        <v>0.30718735670623443</v>
      </c>
      <c r="F61" s="22">
        <v>0.39279292099509694</v>
      </c>
      <c r="G61" s="23">
        <v>0.3556040239981646</v>
      </c>
      <c r="I61" s="85">
        <v>1782</v>
      </c>
      <c r="J61" s="13">
        <v>2424</v>
      </c>
      <c r="K61" s="14">
        <v>2263</v>
      </c>
      <c r="L61" s="71">
        <v>0.3623991556221694</v>
      </c>
      <c r="M61" s="71">
        <v>0.44812707286501835</v>
      </c>
      <c r="N61" s="72">
        <v>0.39576221388997707</v>
      </c>
      <c r="P61" s="85">
        <v>0</v>
      </c>
      <c r="Q61" s="13">
        <v>5</v>
      </c>
      <c r="R61" s="14">
        <v>0</v>
      </c>
      <c r="S61" s="71" t="s">
        <v>158</v>
      </c>
      <c r="T61" s="71">
        <v>6.4537780416655914E-3</v>
      </c>
      <c r="U61" s="72" t="s">
        <v>158</v>
      </c>
    </row>
    <row r="62" spans="1:21" x14ac:dyDescent="0.2">
      <c r="A62" s="12" t="s">
        <v>173</v>
      </c>
      <c r="B62" s="13">
        <v>0</v>
      </c>
      <c r="C62" s="13">
        <v>0</v>
      </c>
      <c r="D62" s="14">
        <v>0</v>
      </c>
      <c r="E62" s="22" t="s">
        <v>158</v>
      </c>
      <c r="F62" s="22" t="s">
        <v>158</v>
      </c>
      <c r="G62" s="23" t="s">
        <v>158</v>
      </c>
      <c r="I62" s="85">
        <v>0</v>
      </c>
      <c r="J62" s="13">
        <v>0</v>
      </c>
      <c r="K62" s="14">
        <v>0</v>
      </c>
      <c r="L62" s="71" t="s">
        <v>158</v>
      </c>
      <c r="M62" s="71" t="s">
        <v>158</v>
      </c>
      <c r="N62" s="72" t="s">
        <v>158</v>
      </c>
      <c r="P62" s="85">
        <v>0</v>
      </c>
      <c r="Q62" s="13">
        <v>0</v>
      </c>
      <c r="R62" s="14">
        <v>0</v>
      </c>
      <c r="S62" s="71" t="s">
        <v>158</v>
      </c>
      <c r="T62" s="71" t="s">
        <v>158</v>
      </c>
      <c r="U62" s="72" t="s">
        <v>158</v>
      </c>
    </row>
    <row r="63" spans="1:21" x14ac:dyDescent="0.2">
      <c r="A63" s="12" t="s">
        <v>174</v>
      </c>
      <c r="B63" s="13">
        <v>0</v>
      </c>
      <c r="C63" s="13">
        <v>0</v>
      </c>
      <c r="D63" s="14">
        <v>0</v>
      </c>
      <c r="E63" s="22" t="s">
        <v>158</v>
      </c>
      <c r="F63" s="22" t="s">
        <v>158</v>
      </c>
      <c r="G63" s="23" t="s">
        <v>158</v>
      </c>
      <c r="I63" s="85">
        <v>0</v>
      </c>
      <c r="J63" s="13">
        <v>0</v>
      </c>
      <c r="K63" s="14">
        <v>0</v>
      </c>
      <c r="L63" s="71" t="s">
        <v>158</v>
      </c>
      <c r="M63" s="71" t="s">
        <v>158</v>
      </c>
      <c r="N63" s="72" t="s">
        <v>158</v>
      </c>
      <c r="P63" s="85">
        <v>0</v>
      </c>
      <c r="Q63" s="13">
        <v>0</v>
      </c>
      <c r="R63" s="14">
        <v>0</v>
      </c>
      <c r="S63" s="71" t="s">
        <v>158</v>
      </c>
      <c r="T63" s="71" t="s">
        <v>158</v>
      </c>
      <c r="U63" s="72" t="s">
        <v>158</v>
      </c>
    </row>
    <row r="64" spans="1:21" x14ac:dyDescent="0.2">
      <c r="A64" s="12" t="s">
        <v>175</v>
      </c>
      <c r="B64" s="13">
        <v>26876</v>
      </c>
      <c r="C64" s="13">
        <v>28381</v>
      </c>
      <c r="D64" s="14">
        <v>29555</v>
      </c>
      <c r="E64" s="22">
        <v>4.6329783382922312</v>
      </c>
      <c r="F64" s="22">
        <v>4.5894836931913741</v>
      </c>
      <c r="G64" s="23">
        <v>4.6442231238469978</v>
      </c>
      <c r="I64" s="85">
        <v>26876</v>
      </c>
      <c r="J64" s="13">
        <v>28381</v>
      </c>
      <c r="K64" s="14">
        <v>29555</v>
      </c>
      <c r="L64" s="71">
        <v>5.4656788476438969</v>
      </c>
      <c r="M64" s="71">
        <v>5.2468211447945903</v>
      </c>
      <c r="N64" s="72">
        <v>5.1686929878560637</v>
      </c>
      <c r="P64" s="85">
        <v>0</v>
      </c>
      <c r="Q64" s="13">
        <v>0</v>
      </c>
      <c r="R64" s="14">
        <v>0</v>
      </c>
      <c r="S64" s="71" t="s">
        <v>158</v>
      </c>
      <c r="T64" s="71" t="s">
        <v>158</v>
      </c>
      <c r="U64" s="72" t="s">
        <v>158</v>
      </c>
    </row>
    <row r="65" spans="1:21" x14ac:dyDescent="0.2">
      <c r="A65" s="12" t="s">
        <v>176</v>
      </c>
      <c r="B65" s="13">
        <v>85</v>
      </c>
      <c r="C65" s="13">
        <v>71</v>
      </c>
      <c r="D65" s="14">
        <v>130</v>
      </c>
      <c r="E65" s="22">
        <v>1.4652595578019038E-2</v>
      </c>
      <c r="F65" s="22">
        <v>1.1481390444895795E-2</v>
      </c>
      <c r="G65" s="23">
        <v>2.0427981935378436E-2</v>
      </c>
      <c r="I65" s="85">
        <v>84</v>
      </c>
      <c r="J65" s="13">
        <v>71</v>
      </c>
      <c r="K65" s="14">
        <v>130</v>
      </c>
      <c r="L65" s="71">
        <v>1.7082788480506303E-2</v>
      </c>
      <c r="M65" s="71">
        <v>1.3125834229957221E-2</v>
      </c>
      <c r="N65" s="72">
        <v>2.2734904023728245E-2</v>
      </c>
      <c r="P65" s="85">
        <v>1</v>
      </c>
      <c r="Q65" s="13">
        <v>0</v>
      </c>
      <c r="R65" s="14">
        <v>0</v>
      </c>
      <c r="S65" s="71">
        <v>1.131490512452053E-3</v>
      </c>
      <c r="T65" s="71" t="s">
        <v>158</v>
      </c>
      <c r="U65" s="72" t="s">
        <v>158</v>
      </c>
    </row>
    <row r="66" spans="1:21" x14ac:dyDescent="0.2">
      <c r="A66" s="12" t="s">
        <v>177</v>
      </c>
      <c r="B66" s="13">
        <v>2083</v>
      </c>
      <c r="C66" s="13">
        <v>21656</v>
      </c>
      <c r="D66" s="14">
        <v>25044</v>
      </c>
      <c r="E66" s="22">
        <v>0.35907478340016064</v>
      </c>
      <c r="F66" s="22">
        <v>3.5019857954177933</v>
      </c>
      <c r="G66" s="23">
        <v>3.935372150689366</v>
      </c>
      <c r="I66" s="85">
        <v>2083</v>
      </c>
      <c r="J66" s="13">
        <v>21656</v>
      </c>
      <c r="K66" s="14">
        <v>25044</v>
      </c>
      <c r="L66" s="71">
        <v>0.4236124810106503</v>
      </c>
      <c r="M66" s="71">
        <v>4.0035643110415995</v>
      </c>
      <c r="N66" s="72">
        <v>4.3797918182326931</v>
      </c>
      <c r="P66" s="85">
        <v>0</v>
      </c>
      <c r="Q66" s="13">
        <v>0</v>
      </c>
      <c r="R66" s="14">
        <v>0</v>
      </c>
      <c r="S66" s="71" t="s">
        <v>158</v>
      </c>
      <c r="T66" s="71" t="s">
        <v>158</v>
      </c>
      <c r="U66" s="72" t="s">
        <v>158</v>
      </c>
    </row>
    <row r="67" spans="1:21" x14ac:dyDescent="0.2">
      <c r="A67" s="12" t="s">
        <v>178</v>
      </c>
      <c r="B67" s="13">
        <v>0</v>
      </c>
      <c r="C67" s="13">
        <v>0</v>
      </c>
      <c r="D67" s="14">
        <v>0</v>
      </c>
      <c r="E67" s="22" t="s">
        <v>158</v>
      </c>
      <c r="F67" s="22" t="s">
        <v>158</v>
      </c>
      <c r="G67" s="23" t="s">
        <v>158</v>
      </c>
      <c r="I67" s="85">
        <v>0</v>
      </c>
      <c r="J67" s="13">
        <v>0</v>
      </c>
      <c r="K67" s="14">
        <v>0</v>
      </c>
      <c r="L67" s="71" t="s">
        <v>158</v>
      </c>
      <c r="M67" s="71" t="s">
        <v>158</v>
      </c>
      <c r="N67" s="72" t="s">
        <v>158</v>
      </c>
      <c r="P67" s="85">
        <v>0</v>
      </c>
      <c r="Q67" s="13">
        <v>0</v>
      </c>
      <c r="R67" s="14">
        <v>0</v>
      </c>
      <c r="S67" s="71" t="s">
        <v>158</v>
      </c>
      <c r="T67" s="71" t="s">
        <v>158</v>
      </c>
      <c r="U67" s="72" t="s">
        <v>158</v>
      </c>
    </row>
    <row r="68" spans="1:21" x14ac:dyDescent="0.2">
      <c r="A68" s="12" t="s">
        <v>179</v>
      </c>
      <c r="B68" s="13">
        <v>0</v>
      </c>
      <c r="C68" s="13">
        <v>0</v>
      </c>
      <c r="D68" s="14">
        <v>0</v>
      </c>
      <c r="E68" s="22" t="s">
        <v>158</v>
      </c>
      <c r="F68" s="22" t="s">
        <v>158</v>
      </c>
      <c r="G68" s="23" t="s">
        <v>158</v>
      </c>
      <c r="I68" s="85">
        <v>0</v>
      </c>
      <c r="J68" s="13">
        <v>0</v>
      </c>
      <c r="K68" s="14">
        <v>0</v>
      </c>
      <c r="L68" s="71" t="s">
        <v>158</v>
      </c>
      <c r="M68" s="71" t="s">
        <v>158</v>
      </c>
      <c r="N68" s="72" t="s">
        <v>158</v>
      </c>
      <c r="P68" s="85">
        <v>0</v>
      </c>
      <c r="Q68" s="13">
        <v>0</v>
      </c>
      <c r="R68" s="14">
        <v>0</v>
      </c>
      <c r="S68" s="71" t="s">
        <v>158</v>
      </c>
      <c r="T68" s="71" t="s">
        <v>158</v>
      </c>
      <c r="U68" s="72" t="s">
        <v>158</v>
      </c>
    </row>
    <row r="69" spans="1:21" x14ac:dyDescent="0.2">
      <c r="A69" s="12" t="s">
        <v>180</v>
      </c>
      <c r="B69" s="13">
        <v>0</v>
      </c>
      <c r="C69" s="13">
        <v>0</v>
      </c>
      <c r="D69" s="14">
        <v>0</v>
      </c>
      <c r="E69" s="22" t="s">
        <v>158</v>
      </c>
      <c r="F69" s="22" t="s">
        <v>158</v>
      </c>
      <c r="G69" s="23" t="s">
        <v>158</v>
      </c>
      <c r="I69" s="85">
        <v>0</v>
      </c>
      <c r="J69" s="13">
        <v>0</v>
      </c>
      <c r="K69" s="14">
        <v>0</v>
      </c>
      <c r="L69" s="71" t="s">
        <v>158</v>
      </c>
      <c r="M69" s="71" t="s">
        <v>158</v>
      </c>
      <c r="N69" s="72" t="s">
        <v>158</v>
      </c>
      <c r="P69" s="85">
        <v>0</v>
      </c>
      <c r="Q69" s="13">
        <v>0</v>
      </c>
      <c r="R69" s="14">
        <v>0</v>
      </c>
      <c r="S69" s="71" t="s">
        <v>158</v>
      </c>
      <c r="T69" s="71" t="s">
        <v>158</v>
      </c>
      <c r="U69" s="72" t="s">
        <v>158</v>
      </c>
    </row>
    <row r="70" spans="1:21" x14ac:dyDescent="0.2">
      <c r="A70" s="12" t="s">
        <v>181</v>
      </c>
      <c r="B70" s="13">
        <v>0</v>
      </c>
      <c r="C70" s="13">
        <v>0</v>
      </c>
      <c r="D70" s="14">
        <v>0</v>
      </c>
      <c r="E70" s="22" t="s">
        <v>158</v>
      </c>
      <c r="F70" s="22" t="s">
        <v>158</v>
      </c>
      <c r="G70" s="23" t="s">
        <v>158</v>
      </c>
      <c r="I70" s="85">
        <v>0</v>
      </c>
      <c r="J70" s="13">
        <v>0</v>
      </c>
      <c r="K70" s="14">
        <v>0</v>
      </c>
      <c r="L70" s="71" t="s">
        <v>158</v>
      </c>
      <c r="M70" s="71" t="s">
        <v>158</v>
      </c>
      <c r="N70" s="72" t="s">
        <v>158</v>
      </c>
      <c r="P70" s="85">
        <v>0</v>
      </c>
      <c r="Q70" s="13">
        <v>0</v>
      </c>
      <c r="R70" s="14">
        <v>0</v>
      </c>
      <c r="S70" s="71" t="s">
        <v>158</v>
      </c>
      <c r="T70" s="71" t="s">
        <v>158</v>
      </c>
      <c r="U70" s="72" t="s">
        <v>158</v>
      </c>
    </row>
    <row r="71" spans="1:21" x14ac:dyDescent="0.2">
      <c r="A71" s="12" t="s">
        <v>182</v>
      </c>
      <c r="B71" s="13">
        <v>490</v>
      </c>
      <c r="C71" s="13">
        <v>410</v>
      </c>
      <c r="D71" s="14">
        <v>352</v>
      </c>
      <c r="E71" s="22">
        <v>8.4467903920345047E-2</v>
      </c>
      <c r="F71" s="22">
        <v>6.6300987076158807E-2</v>
      </c>
      <c r="G71" s="23">
        <v>5.5312689548101611E-2</v>
      </c>
      <c r="I71" s="85">
        <v>248</v>
      </c>
      <c r="J71" s="13">
        <v>192</v>
      </c>
      <c r="K71" s="14">
        <v>147</v>
      </c>
      <c r="L71" s="71">
        <v>5.0434899323399555E-2</v>
      </c>
      <c r="M71" s="71">
        <v>3.5495213692278683E-2</v>
      </c>
      <c r="N71" s="72">
        <v>2.5707929934523477E-2</v>
      </c>
      <c r="P71" s="85">
        <v>242</v>
      </c>
      <c r="Q71" s="13">
        <v>218</v>
      </c>
      <c r="R71" s="14">
        <v>205</v>
      </c>
      <c r="S71" s="71">
        <v>0.27382070401339687</v>
      </c>
      <c r="T71" s="71">
        <v>0.28138472261661979</v>
      </c>
      <c r="U71" s="72">
        <v>0.31746523368538421</v>
      </c>
    </row>
    <row r="72" spans="1:21" x14ac:dyDescent="0.2">
      <c r="A72" s="12" t="s">
        <v>183</v>
      </c>
      <c r="B72" s="13">
        <v>0</v>
      </c>
      <c r="C72" s="13">
        <v>0</v>
      </c>
      <c r="D72" s="14">
        <v>47</v>
      </c>
      <c r="E72" s="22" t="s">
        <v>158</v>
      </c>
      <c r="F72" s="22" t="s">
        <v>158</v>
      </c>
      <c r="G72" s="23">
        <v>7.3855011612522035E-3</v>
      </c>
      <c r="I72" s="85">
        <v>0</v>
      </c>
      <c r="J72" s="13">
        <v>0</v>
      </c>
      <c r="K72" s="14">
        <v>0</v>
      </c>
      <c r="L72" s="71" t="s">
        <v>158</v>
      </c>
      <c r="M72" s="71" t="s">
        <v>158</v>
      </c>
      <c r="N72" s="72" t="s">
        <v>158</v>
      </c>
      <c r="P72" s="85">
        <v>0</v>
      </c>
      <c r="Q72" s="13">
        <v>0</v>
      </c>
      <c r="R72" s="14">
        <v>47</v>
      </c>
      <c r="S72" s="71" t="s">
        <v>158</v>
      </c>
      <c r="T72" s="71" t="s">
        <v>158</v>
      </c>
      <c r="U72" s="72">
        <v>7.2784712113234423E-2</v>
      </c>
    </row>
    <row r="73" spans="1:21" x14ac:dyDescent="0.2">
      <c r="A73" s="12" t="s">
        <v>184</v>
      </c>
      <c r="B73" s="13">
        <v>0</v>
      </c>
      <c r="C73" s="13">
        <v>0</v>
      </c>
      <c r="D73" s="14">
        <v>0</v>
      </c>
      <c r="E73" s="22" t="s">
        <v>158</v>
      </c>
      <c r="F73" s="22" t="s">
        <v>158</v>
      </c>
      <c r="G73" s="23" t="s">
        <v>158</v>
      </c>
      <c r="I73" s="85">
        <v>0</v>
      </c>
      <c r="J73" s="13">
        <v>0</v>
      </c>
      <c r="K73" s="14">
        <v>0</v>
      </c>
      <c r="L73" s="71" t="s">
        <v>158</v>
      </c>
      <c r="M73" s="71" t="s">
        <v>158</v>
      </c>
      <c r="N73" s="72" t="s">
        <v>158</v>
      </c>
      <c r="P73" s="85">
        <v>0</v>
      </c>
      <c r="Q73" s="13">
        <v>0</v>
      </c>
      <c r="R73" s="14">
        <v>0</v>
      </c>
      <c r="S73" s="71" t="s">
        <v>158</v>
      </c>
      <c r="T73" s="71" t="s">
        <v>158</v>
      </c>
      <c r="U73" s="72" t="s">
        <v>158</v>
      </c>
    </row>
    <row r="74" spans="1:21" ht="13.5" thickBot="1" x14ac:dyDescent="0.25">
      <c r="A74" s="15" t="s">
        <v>4</v>
      </c>
      <c r="B74" s="16">
        <v>580102</v>
      </c>
      <c r="C74" s="16">
        <v>618392</v>
      </c>
      <c r="D74" s="17">
        <v>636382</v>
      </c>
      <c r="E74" s="18">
        <v>100</v>
      </c>
      <c r="F74" s="18">
        <v>100</v>
      </c>
      <c r="G74" s="41">
        <v>100</v>
      </c>
      <c r="I74" s="86">
        <v>491723</v>
      </c>
      <c r="J74" s="16">
        <v>540918</v>
      </c>
      <c r="K74" s="17">
        <v>571808</v>
      </c>
      <c r="L74" s="74">
        <v>100</v>
      </c>
      <c r="M74" s="74">
        <v>100</v>
      </c>
      <c r="N74" s="75">
        <v>100</v>
      </c>
      <c r="P74" s="86">
        <v>88379</v>
      </c>
      <c r="Q74" s="16">
        <v>77474</v>
      </c>
      <c r="R74" s="17">
        <v>64574</v>
      </c>
      <c r="S74" s="74">
        <v>100</v>
      </c>
      <c r="T74" s="74">
        <v>100</v>
      </c>
      <c r="U74" s="75">
        <v>100</v>
      </c>
    </row>
    <row r="75" spans="1:21" x14ac:dyDescent="0.2">
      <c r="A75" s="19"/>
      <c r="B75" s="19"/>
      <c r="C75" s="19"/>
      <c r="D75" s="19"/>
      <c r="E75" s="19"/>
      <c r="F75" s="19"/>
    </row>
    <row r="76" spans="1:21" ht="12.75" customHeight="1" x14ac:dyDescent="0.2">
      <c r="A76" s="171" t="str">
        <f>+Innhold!B53</f>
        <v>Finans Norge / Skadeforsikringsstatistikk</v>
      </c>
      <c r="B76" s="171"/>
      <c r="C76" s="171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158">
        <f>Innhold!H37</f>
        <v>15</v>
      </c>
    </row>
    <row r="77" spans="1:21" ht="12.75" customHeight="1" x14ac:dyDescent="0.2">
      <c r="A77" s="170" t="str">
        <f>+Innhold!B54</f>
        <v>Premiestatistikk skadeforsikring 2. kvartal 2026</v>
      </c>
      <c r="B77" s="170"/>
      <c r="C77" s="170"/>
      <c r="U77" s="157"/>
    </row>
    <row r="78" spans="1:21" ht="12.75" customHeight="1" x14ac:dyDescent="0.2"/>
  </sheetData>
  <mergeCells count="22">
    <mergeCell ref="E5:G5"/>
    <mergeCell ref="B5:D5"/>
    <mergeCell ref="A2:B2"/>
    <mergeCell ref="A4:G4"/>
    <mergeCell ref="A77:C77"/>
    <mergeCell ref="A76:C76"/>
    <mergeCell ref="B41:D41"/>
    <mergeCell ref="E41:G41"/>
    <mergeCell ref="A40:G40"/>
    <mergeCell ref="U76:U77"/>
    <mergeCell ref="I4:N4"/>
    <mergeCell ref="P4:U4"/>
    <mergeCell ref="I40:N40"/>
    <mergeCell ref="P40:U40"/>
    <mergeCell ref="I41:K41"/>
    <mergeCell ref="L41:N41"/>
    <mergeCell ref="P41:R41"/>
    <mergeCell ref="S41:U41"/>
    <mergeCell ref="S5:U5"/>
    <mergeCell ref="P5:R5"/>
    <mergeCell ref="L5:N5"/>
    <mergeCell ref="I5:K5"/>
  </mergeCells>
  <hyperlinks>
    <hyperlink ref="A2" location="Innhold!A38" tooltip="Move to Innhold" display="Tilbake til innholdsfortegnelsen" xr:uid="{00000000-0004-0000-0E00-000000000000}"/>
  </hyperlinks>
  <pageMargins left="0.78740157480314965" right="0.78740157480314965" top="0.39370078740157483" bottom="0.19685039370078741" header="3.937007874015748E-2" footer="3.937007874015748E-2"/>
  <pageSetup paperSize="9" scale="4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78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" bestFit="1" customWidth="1"/>
    <col min="2" max="2" width="14.42578125" style="1" bestFit="1" customWidth="1"/>
    <col min="3" max="3" width="14.28515625" style="1" bestFit="1" customWidth="1"/>
    <col min="4" max="5" width="14.42578125" style="1" bestFit="1" customWidth="1"/>
    <col min="6" max="6" width="14.28515625" style="1" bestFit="1" customWidth="1"/>
    <col min="7" max="7" width="14.42578125" style="1" bestFit="1" customWidth="1"/>
    <col min="8" max="8" width="6.7109375" style="1" customWidth="1"/>
    <col min="9" max="9" width="14.42578125" style="1" bestFit="1" customWidth="1"/>
    <col min="10" max="10" width="14.28515625" style="1" bestFit="1" customWidth="1"/>
    <col min="11" max="12" width="14.42578125" style="1" bestFit="1" customWidth="1"/>
    <col min="13" max="13" width="14.28515625" style="1" bestFit="1" customWidth="1"/>
    <col min="14" max="14" width="14.42578125" style="1" bestFit="1" customWidth="1"/>
    <col min="15" max="15" width="6.7109375" style="1" customWidth="1"/>
    <col min="16" max="16" width="14.42578125" style="1" bestFit="1" customWidth="1"/>
    <col min="17" max="17" width="14.28515625" style="1" bestFit="1" customWidth="1"/>
    <col min="18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11.42578125" style="1"/>
  </cols>
  <sheetData>
    <row r="1" spans="1:21" ht="5.25" customHeight="1" x14ac:dyDescent="0.2"/>
    <row r="2" spans="1:21" x14ac:dyDescent="0.2">
      <c r="A2" s="169" t="s">
        <v>0</v>
      </c>
      <c r="B2" s="169"/>
      <c r="C2" s="3"/>
      <c r="D2" s="3"/>
      <c r="E2" s="3"/>
      <c r="F2" s="3"/>
      <c r="I2" s="3"/>
      <c r="J2" s="3"/>
      <c r="K2" s="3"/>
      <c r="L2" s="3"/>
      <c r="M2" s="3"/>
      <c r="P2" s="3"/>
      <c r="Q2" s="3"/>
      <c r="R2" s="3"/>
      <c r="S2" s="3"/>
      <c r="T2" s="3"/>
    </row>
    <row r="3" spans="1:21" ht="6" customHeight="1" x14ac:dyDescent="0.2">
      <c r="A3" s="4"/>
      <c r="B3" s="3"/>
      <c r="C3" s="3"/>
      <c r="D3" s="3"/>
      <c r="E3" s="3"/>
      <c r="F3" s="3"/>
      <c r="I3" s="3"/>
      <c r="J3" s="3"/>
      <c r="K3" s="3"/>
      <c r="L3" s="3"/>
      <c r="M3" s="3"/>
      <c r="P3" s="3"/>
      <c r="Q3" s="3"/>
      <c r="R3" s="3"/>
      <c r="S3" s="3"/>
      <c r="T3" s="3"/>
    </row>
    <row r="4" spans="1:21" ht="16.5" thickBot="1" x14ac:dyDescent="0.3">
      <c r="A4" s="175" t="s">
        <v>121</v>
      </c>
      <c r="B4" s="175"/>
      <c r="C4" s="175"/>
      <c r="D4" s="175"/>
      <c r="E4" s="175"/>
      <c r="F4" s="175"/>
      <c r="G4" s="175"/>
      <c r="I4" s="172" t="s">
        <v>107</v>
      </c>
      <c r="J4" s="172"/>
      <c r="K4" s="172"/>
      <c r="L4" s="172"/>
      <c r="M4" s="172"/>
      <c r="N4" s="172"/>
      <c r="P4" s="172" t="s">
        <v>108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12" t="s">
        <v>81</v>
      </c>
      <c r="B7" s="13">
        <v>887718</v>
      </c>
      <c r="C7" s="13">
        <v>1025107</v>
      </c>
      <c r="D7" s="14">
        <v>1130338</v>
      </c>
      <c r="E7" s="22">
        <v>27.420182846933802</v>
      </c>
      <c r="F7" s="22">
        <v>26.48649975454099</v>
      </c>
      <c r="G7" s="23">
        <v>26.548238992351695</v>
      </c>
      <c r="I7" s="85">
        <v>193215</v>
      </c>
      <c r="J7" s="13">
        <v>223368</v>
      </c>
      <c r="K7" s="14">
        <v>250666</v>
      </c>
      <c r="L7" s="71">
        <v>38.111271539481159</v>
      </c>
      <c r="M7" s="71">
        <v>37.287846994426054</v>
      </c>
      <c r="N7" s="72">
        <v>37.231568096818179</v>
      </c>
      <c r="P7" s="85">
        <v>694503</v>
      </c>
      <c r="Q7" s="13">
        <v>801739</v>
      </c>
      <c r="R7" s="14">
        <v>879672</v>
      </c>
      <c r="S7" s="71">
        <v>25.435142315324086</v>
      </c>
      <c r="T7" s="71">
        <v>24.508546087550894</v>
      </c>
      <c r="U7" s="72">
        <v>24.541584761135294</v>
      </c>
    </row>
    <row r="8" spans="1:21" x14ac:dyDescent="0.2">
      <c r="A8" s="12" t="s">
        <v>156</v>
      </c>
      <c r="B8" s="13">
        <v>588002</v>
      </c>
      <c r="C8" s="13">
        <v>0</v>
      </c>
      <c r="D8" s="14">
        <v>0</v>
      </c>
      <c r="E8" s="22">
        <v>18.162437118953058</v>
      </c>
      <c r="F8" s="22" t="s">
        <v>158</v>
      </c>
      <c r="G8" s="23" t="s">
        <v>158</v>
      </c>
      <c r="I8" s="85">
        <v>118926</v>
      </c>
      <c r="J8" s="13">
        <v>0</v>
      </c>
      <c r="K8" s="14">
        <v>0</v>
      </c>
      <c r="L8" s="71">
        <v>23.457915167581898</v>
      </c>
      <c r="M8" s="71" t="s">
        <v>158</v>
      </c>
      <c r="N8" s="72" t="s">
        <v>158</v>
      </c>
      <c r="P8" s="85">
        <v>469076</v>
      </c>
      <c r="Q8" s="13">
        <v>0</v>
      </c>
      <c r="R8" s="14">
        <v>0</v>
      </c>
      <c r="S8" s="71">
        <v>17.179212784830245</v>
      </c>
      <c r="T8" s="71" t="s">
        <v>158</v>
      </c>
      <c r="U8" s="72" t="s">
        <v>158</v>
      </c>
    </row>
    <row r="9" spans="1:21" x14ac:dyDescent="0.2">
      <c r="A9" s="12" t="s">
        <v>157</v>
      </c>
      <c r="B9" s="13">
        <v>0</v>
      </c>
      <c r="C9" s="13">
        <v>634655</v>
      </c>
      <c r="D9" s="14">
        <v>627291</v>
      </c>
      <c r="E9" s="22" t="s">
        <v>158</v>
      </c>
      <c r="F9" s="22">
        <v>16.398082835955869</v>
      </c>
      <c r="G9" s="23">
        <v>14.733178381821444</v>
      </c>
      <c r="I9" s="85">
        <v>0</v>
      </c>
      <c r="J9" s="13">
        <v>128040</v>
      </c>
      <c r="K9" s="14">
        <v>130009</v>
      </c>
      <c r="L9" s="71" t="s">
        <v>158</v>
      </c>
      <c r="M9" s="71">
        <v>21.374305760745997</v>
      </c>
      <c r="N9" s="72">
        <v>19.310313072771077</v>
      </c>
      <c r="P9" s="85">
        <v>0</v>
      </c>
      <c r="Q9" s="13">
        <v>506615</v>
      </c>
      <c r="R9" s="14">
        <v>497282</v>
      </c>
      <c r="S9" s="71" t="s">
        <v>158</v>
      </c>
      <c r="T9" s="71">
        <v>15.486831844458854</v>
      </c>
      <c r="U9" s="72">
        <v>13.873453233917735</v>
      </c>
    </row>
    <row r="10" spans="1:21" x14ac:dyDescent="0.2">
      <c r="A10" s="12" t="s">
        <v>82</v>
      </c>
      <c r="B10" s="13">
        <v>714381</v>
      </c>
      <c r="C10" s="13">
        <v>798783</v>
      </c>
      <c r="D10" s="14">
        <v>852152</v>
      </c>
      <c r="E10" s="22">
        <v>22.066081393387783</v>
      </c>
      <c r="F10" s="22">
        <v>20.638787690876676</v>
      </c>
      <c r="G10" s="23">
        <v>20.014486776354047</v>
      </c>
      <c r="I10" s="85">
        <v>78559</v>
      </c>
      <c r="J10" s="13">
        <v>98011</v>
      </c>
      <c r="K10" s="14">
        <v>115515</v>
      </c>
      <c r="L10" s="71">
        <v>15.495605314650003</v>
      </c>
      <c r="M10" s="71">
        <v>16.361426756611028</v>
      </c>
      <c r="N10" s="72">
        <v>17.157510746187963</v>
      </c>
      <c r="P10" s="85">
        <v>635822</v>
      </c>
      <c r="Q10" s="13">
        <v>700772</v>
      </c>
      <c r="R10" s="14">
        <v>736637</v>
      </c>
      <c r="S10" s="71">
        <v>23.286037723687286</v>
      </c>
      <c r="T10" s="71">
        <v>21.422062365514481</v>
      </c>
      <c r="U10" s="72">
        <v>20.55111379433291</v>
      </c>
    </row>
    <row r="11" spans="1:21" x14ac:dyDescent="0.2">
      <c r="A11" s="12" t="s">
        <v>84</v>
      </c>
      <c r="B11" s="13">
        <v>267694</v>
      </c>
      <c r="C11" s="13">
        <v>303918</v>
      </c>
      <c r="D11" s="14">
        <v>342171</v>
      </c>
      <c r="E11" s="22">
        <v>8.2686375932752263</v>
      </c>
      <c r="F11" s="22">
        <v>7.852569568250523</v>
      </c>
      <c r="G11" s="23">
        <v>8.0365673667982254</v>
      </c>
      <c r="I11" s="85">
        <v>39456</v>
      </c>
      <c r="J11" s="13">
        <v>50632</v>
      </c>
      <c r="K11" s="14">
        <v>60486</v>
      </c>
      <c r="L11" s="71">
        <v>7.782616928612005</v>
      </c>
      <c r="M11" s="71">
        <v>8.4522324998288916</v>
      </c>
      <c r="N11" s="72">
        <v>8.9840210794608932</v>
      </c>
      <c r="P11" s="85">
        <v>228238</v>
      </c>
      <c r="Q11" s="13">
        <v>253286</v>
      </c>
      <c r="R11" s="14">
        <v>281685</v>
      </c>
      <c r="S11" s="71">
        <v>8.3588782363286249</v>
      </c>
      <c r="T11" s="71">
        <v>7.7427586837255209</v>
      </c>
      <c r="U11" s="72">
        <v>7.858606734601528</v>
      </c>
    </row>
    <row r="12" spans="1:21" x14ac:dyDescent="0.2">
      <c r="A12" s="12" t="s">
        <v>152</v>
      </c>
      <c r="B12" s="13">
        <v>143669</v>
      </c>
      <c r="C12" s="13">
        <v>250281</v>
      </c>
      <c r="D12" s="14">
        <v>275441</v>
      </c>
      <c r="E12" s="22">
        <v>4.437704596996042</v>
      </c>
      <c r="F12" s="22">
        <v>6.4667080071312295</v>
      </c>
      <c r="G12" s="23">
        <v>6.4692804243441735</v>
      </c>
      <c r="I12" s="85">
        <v>29557</v>
      </c>
      <c r="J12" s="13">
        <v>73272</v>
      </c>
      <c r="K12" s="14">
        <v>82974</v>
      </c>
      <c r="L12" s="71">
        <v>5.8300590166003916</v>
      </c>
      <c r="M12" s="71">
        <v>12.231631768989228</v>
      </c>
      <c r="N12" s="72">
        <v>12.324176917752673</v>
      </c>
      <c r="P12" s="85">
        <v>114112</v>
      </c>
      <c r="Q12" s="13">
        <v>177009</v>
      </c>
      <c r="R12" s="14">
        <v>192467</v>
      </c>
      <c r="S12" s="71">
        <v>4.1791827535464385</v>
      </c>
      <c r="T12" s="71">
        <v>5.4110293180340436</v>
      </c>
      <c r="U12" s="72">
        <v>5.3695527358167894</v>
      </c>
    </row>
    <row r="13" spans="1:21" x14ac:dyDescent="0.2">
      <c r="A13" s="12" t="s">
        <v>160</v>
      </c>
      <c r="B13" s="13">
        <v>0</v>
      </c>
      <c r="C13" s="13">
        <v>0</v>
      </c>
      <c r="D13" s="14">
        <v>0</v>
      </c>
      <c r="E13" s="22" t="s">
        <v>158</v>
      </c>
      <c r="F13" s="22" t="s">
        <v>158</v>
      </c>
      <c r="G13" s="23" t="s">
        <v>158</v>
      </c>
      <c r="I13" s="85">
        <v>0</v>
      </c>
      <c r="J13" s="13">
        <v>0</v>
      </c>
      <c r="K13" s="14">
        <v>0</v>
      </c>
      <c r="L13" s="71" t="s">
        <v>158</v>
      </c>
      <c r="M13" s="71" t="s">
        <v>158</v>
      </c>
      <c r="N13" s="72" t="s">
        <v>158</v>
      </c>
      <c r="P13" s="85">
        <v>0</v>
      </c>
      <c r="Q13" s="13">
        <v>0</v>
      </c>
      <c r="R13" s="14">
        <v>0</v>
      </c>
      <c r="S13" s="71" t="s">
        <v>158</v>
      </c>
      <c r="T13" s="71" t="s">
        <v>158</v>
      </c>
      <c r="U13" s="72" t="s">
        <v>158</v>
      </c>
    </row>
    <row r="14" spans="1:21" x14ac:dyDescent="0.2">
      <c r="A14" s="12" t="s">
        <v>161</v>
      </c>
      <c r="B14" s="13">
        <v>0</v>
      </c>
      <c r="C14" s="13">
        <v>0</v>
      </c>
      <c r="D14" s="14">
        <v>0</v>
      </c>
      <c r="E14" s="22" t="s">
        <v>158</v>
      </c>
      <c r="F14" s="22" t="s">
        <v>158</v>
      </c>
      <c r="G14" s="23" t="s">
        <v>158</v>
      </c>
      <c r="I14" s="85">
        <v>0</v>
      </c>
      <c r="J14" s="13">
        <v>0</v>
      </c>
      <c r="K14" s="14">
        <v>0</v>
      </c>
      <c r="L14" s="71" t="s">
        <v>158</v>
      </c>
      <c r="M14" s="71" t="s">
        <v>158</v>
      </c>
      <c r="N14" s="72" t="s">
        <v>158</v>
      </c>
      <c r="P14" s="85">
        <v>0</v>
      </c>
      <c r="Q14" s="13">
        <v>0</v>
      </c>
      <c r="R14" s="14">
        <v>0</v>
      </c>
      <c r="S14" s="71" t="s">
        <v>158</v>
      </c>
      <c r="T14" s="71" t="s">
        <v>158</v>
      </c>
      <c r="U14" s="72" t="s">
        <v>158</v>
      </c>
    </row>
    <row r="15" spans="1:21" x14ac:dyDescent="0.2">
      <c r="A15" s="12" t="s">
        <v>162</v>
      </c>
      <c r="B15" s="13">
        <v>0</v>
      </c>
      <c r="C15" s="13">
        <v>0</v>
      </c>
      <c r="D15" s="14">
        <v>0</v>
      </c>
      <c r="E15" s="22" t="s">
        <v>158</v>
      </c>
      <c r="F15" s="22" t="s">
        <v>158</v>
      </c>
      <c r="G15" s="23" t="s">
        <v>158</v>
      </c>
      <c r="I15" s="85">
        <v>0</v>
      </c>
      <c r="J15" s="13">
        <v>0</v>
      </c>
      <c r="K15" s="14">
        <v>0</v>
      </c>
      <c r="L15" s="71" t="s">
        <v>158</v>
      </c>
      <c r="M15" s="71" t="s">
        <v>158</v>
      </c>
      <c r="N15" s="72" t="s">
        <v>158</v>
      </c>
      <c r="P15" s="85">
        <v>0</v>
      </c>
      <c r="Q15" s="13">
        <v>0</v>
      </c>
      <c r="R15" s="14">
        <v>0</v>
      </c>
      <c r="S15" s="71" t="s">
        <v>158</v>
      </c>
      <c r="T15" s="71" t="s">
        <v>158</v>
      </c>
      <c r="U15" s="72" t="s">
        <v>158</v>
      </c>
    </row>
    <row r="16" spans="1:21" x14ac:dyDescent="0.2">
      <c r="A16" s="12" t="s">
        <v>163</v>
      </c>
      <c r="B16" s="13">
        <v>121123</v>
      </c>
      <c r="C16" s="13">
        <v>150371</v>
      </c>
      <c r="D16" s="14">
        <v>104111</v>
      </c>
      <c r="E16" s="22">
        <v>3.7412948785190374</v>
      </c>
      <c r="F16" s="22">
        <v>3.885254373046017</v>
      </c>
      <c r="G16" s="23">
        <v>2.4452541715245593</v>
      </c>
      <c r="I16" s="85">
        <v>0</v>
      </c>
      <c r="J16" s="13">
        <v>0</v>
      </c>
      <c r="K16" s="14">
        <v>0</v>
      </c>
      <c r="L16" s="71" t="s">
        <v>158</v>
      </c>
      <c r="M16" s="71" t="s">
        <v>158</v>
      </c>
      <c r="N16" s="72" t="s">
        <v>158</v>
      </c>
      <c r="P16" s="85">
        <v>121123</v>
      </c>
      <c r="Q16" s="13">
        <v>150371</v>
      </c>
      <c r="R16" s="14">
        <v>104111</v>
      </c>
      <c r="S16" s="71">
        <v>4.435950230105556</v>
      </c>
      <c r="T16" s="71">
        <v>4.596726096312036</v>
      </c>
      <c r="U16" s="72">
        <v>2.9045472983868494</v>
      </c>
    </row>
    <row r="17" spans="1:21" x14ac:dyDescent="0.2">
      <c r="A17" s="12" t="s">
        <v>164</v>
      </c>
      <c r="B17" s="13">
        <v>0</v>
      </c>
      <c r="C17" s="13">
        <v>0</v>
      </c>
      <c r="D17" s="14">
        <v>0</v>
      </c>
      <c r="E17" s="22" t="s">
        <v>158</v>
      </c>
      <c r="F17" s="22" t="s">
        <v>158</v>
      </c>
      <c r="G17" s="23" t="s">
        <v>158</v>
      </c>
      <c r="I17" s="85">
        <v>0</v>
      </c>
      <c r="J17" s="13">
        <v>0</v>
      </c>
      <c r="K17" s="14">
        <v>0</v>
      </c>
      <c r="L17" s="71" t="s">
        <v>158</v>
      </c>
      <c r="M17" s="71" t="s">
        <v>158</v>
      </c>
      <c r="N17" s="72" t="s">
        <v>158</v>
      </c>
      <c r="P17" s="85">
        <v>0</v>
      </c>
      <c r="Q17" s="13">
        <v>0</v>
      </c>
      <c r="R17" s="14">
        <v>0</v>
      </c>
      <c r="S17" s="71" t="s">
        <v>158</v>
      </c>
      <c r="T17" s="71" t="s">
        <v>158</v>
      </c>
      <c r="U17" s="72" t="s">
        <v>158</v>
      </c>
    </row>
    <row r="18" spans="1:21" x14ac:dyDescent="0.2">
      <c r="A18" s="12" t="s">
        <v>165</v>
      </c>
      <c r="B18" s="13">
        <v>0</v>
      </c>
      <c r="C18" s="13">
        <v>0</v>
      </c>
      <c r="D18" s="14">
        <v>0</v>
      </c>
      <c r="E18" s="22" t="s">
        <v>158</v>
      </c>
      <c r="F18" s="22" t="s">
        <v>158</v>
      </c>
      <c r="G18" s="23" t="s">
        <v>158</v>
      </c>
      <c r="I18" s="85">
        <v>0</v>
      </c>
      <c r="J18" s="13">
        <v>0</v>
      </c>
      <c r="K18" s="14">
        <v>0</v>
      </c>
      <c r="L18" s="71" t="s">
        <v>158</v>
      </c>
      <c r="M18" s="71" t="s">
        <v>158</v>
      </c>
      <c r="N18" s="72" t="s">
        <v>158</v>
      </c>
      <c r="P18" s="85">
        <v>0</v>
      </c>
      <c r="Q18" s="13">
        <v>0</v>
      </c>
      <c r="R18" s="14">
        <v>0</v>
      </c>
      <c r="S18" s="71" t="s">
        <v>158</v>
      </c>
      <c r="T18" s="71" t="s">
        <v>158</v>
      </c>
      <c r="U18" s="72" t="s">
        <v>158</v>
      </c>
    </row>
    <row r="19" spans="1:21" x14ac:dyDescent="0.2">
      <c r="A19" s="12" t="s">
        <v>166</v>
      </c>
      <c r="B19" s="13">
        <v>346863</v>
      </c>
      <c r="C19" s="13">
        <v>515230</v>
      </c>
      <c r="D19" s="14">
        <v>632568</v>
      </c>
      <c r="E19" s="22">
        <v>10.714040813452019</v>
      </c>
      <c r="F19" s="22">
        <v>13.312404723148076</v>
      </c>
      <c r="G19" s="23">
        <v>14.857119235939983</v>
      </c>
      <c r="I19" s="85">
        <v>0</v>
      </c>
      <c r="J19" s="13">
        <v>0</v>
      </c>
      <c r="K19" s="14">
        <v>0</v>
      </c>
      <c r="L19" s="71" t="s">
        <v>158</v>
      </c>
      <c r="M19" s="71" t="s">
        <v>158</v>
      </c>
      <c r="N19" s="72" t="s">
        <v>158</v>
      </c>
      <c r="P19" s="85">
        <v>346863</v>
      </c>
      <c r="Q19" s="13">
        <v>515230</v>
      </c>
      <c r="R19" s="14">
        <v>632568</v>
      </c>
      <c r="S19" s="71">
        <v>12.703342921370043</v>
      </c>
      <c r="T19" s="71">
        <v>15.750185784511975</v>
      </c>
      <c r="U19" s="72">
        <v>17.647738235594439</v>
      </c>
    </row>
    <row r="20" spans="1:21" x14ac:dyDescent="0.2">
      <c r="A20" s="12" t="s">
        <v>167</v>
      </c>
      <c r="B20" s="13">
        <v>0</v>
      </c>
      <c r="C20" s="13">
        <v>0</v>
      </c>
      <c r="D20" s="14">
        <v>0</v>
      </c>
      <c r="E20" s="22" t="s">
        <v>158</v>
      </c>
      <c r="F20" s="22" t="s">
        <v>158</v>
      </c>
      <c r="G20" s="23" t="s">
        <v>158</v>
      </c>
      <c r="I20" s="85">
        <v>0</v>
      </c>
      <c r="J20" s="13">
        <v>0</v>
      </c>
      <c r="K20" s="14">
        <v>0</v>
      </c>
      <c r="L20" s="71" t="s">
        <v>158</v>
      </c>
      <c r="M20" s="71" t="s">
        <v>158</v>
      </c>
      <c r="N20" s="72" t="s">
        <v>158</v>
      </c>
      <c r="P20" s="85">
        <v>0</v>
      </c>
      <c r="Q20" s="13">
        <v>0</v>
      </c>
      <c r="R20" s="14">
        <v>0</v>
      </c>
      <c r="S20" s="71" t="s">
        <v>158</v>
      </c>
      <c r="T20" s="71" t="s">
        <v>158</v>
      </c>
      <c r="U20" s="72" t="s">
        <v>158</v>
      </c>
    </row>
    <row r="21" spans="1:21" x14ac:dyDescent="0.2">
      <c r="A21" s="12" t="s">
        <v>168</v>
      </c>
      <c r="B21" s="13">
        <v>0</v>
      </c>
      <c r="C21" s="13">
        <v>0</v>
      </c>
      <c r="D21" s="14">
        <v>0</v>
      </c>
      <c r="E21" s="22" t="s">
        <v>158</v>
      </c>
      <c r="F21" s="22" t="s">
        <v>158</v>
      </c>
      <c r="G21" s="23" t="s">
        <v>158</v>
      </c>
      <c r="I21" s="85">
        <v>0</v>
      </c>
      <c r="J21" s="13">
        <v>0</v>
      </c>
      <c r="K21" s="14">
        <v>0</v>
      </c>
      <c r="L21" s="71" t="s">
        <v>158</v>
      </c>
      <c r="M21" s="71" t="s">
        <v>158</v>
      </c>
      <c r="N21" s="72" t="s">
        <v>158</v>
      </c>
      <c r="P21" s="85">
        <v>0</v>
      </c>
      <c r="Q21" s="13">
        <v>0</v>
      </c>
      <c r="R21" s="14">
        <v>0</v>
      </c>
      <c r="S21" s="71" t="s">
        <v>158</v>
      </c>
      <c r="T21" s="71" t="s">
        <v>158</v>
      </c>
      <c r="U21" s="72" t="s">
        <v>158</v>
      </c>
    </row>
    <row r="22" spans="1:21" x14ac:dyDescent="0.2">
      <c r="A22" s="12" t="s">
        <v>169</v>
      </c>
      <c r="B22" s="13">
        <v>0</v>
      </c>
      <c r="C22" s="13">
        <v>0</v>
      </c>
      <c r="D22" s="14">
        <v>0</v>
      </c>
      <c r="E22" s="22" t="s">
        <v>158</v>
      </c>
      <c r="F22" s="22" t="s">
        <v>158</v>
      </c>
      <c r="G22" s="23" t="s">
        <v>158</v>
      </c>
      <c r="I22" s="85">
        <v>0</v>
      </c>
      <c r="J22" s="13">
        <v>0</v>
      </c>
      <c r="K22" s="14">
        <v>0</v>
      </c>
      <c r="L22" s="71" t="s">
        <v>158</v>
      </c>
      <c r="M22" s="71" t="s">
        <v>158</v>
      </c>
      <c r="N22" s="72" t="s">
        <v>158</v>
      </c>
      <c r="P22" s="85">
        <v>0</v>
      </c>
      <c r="Q22" s="13">
        <v>0</v>
      </c>
      <c r="R22" s="14">
        <v>0</v>
      </c>
      <c r="S22" s="71" t="s">
        <v>158</v>
      </c>
      <c r="T22" s="71" t="s">
        <v>158</v>
      </c>
      <c r="U22" s="72" t="s">
        <v>158</v>
      </c>
    </row>
    <row r="23" spans="1:21" x14ac:dyDescent="0.2">
      <c r="A23" s="12" t="s">
        <v>170</v>
      </c>
      <c r="B23" s="13">
        <v>68612</v>
      </c>
      <c r="C23" s="13">
        <v>0</v>
      </c>
      <c r="D23" s="14">
        <v>0</v>
      </c>
      <c r="E23" s="22">
        <v>2.119314450640656</v>
      </c>
      <c r="F23" s="22" t="s">
        <v>158</v>
      </c>
      <c r="G23" s="23" t="s">
        <v>158</v>
      </c>
      <c r="I23" s="85">
        <v>32089</v>
      </c>
      <c r="J23" s="13">
        <v>0</v>
      </c>
      <c r="K23" s="14">
        <v>0</v>
      </c>
      <c r="L23" s="71">
        <v>6.3294909423720256</v>
      </c>
      <c r="M23" s="71" t="s">
        <v>158</v>
      </c>
      <c r="N23" s="72" t="s">
        <v>158</v>
      </c>
      <c r="P23" s="85">
        <v>36523</v>
      </c>
      <c r="Q23" s="13">
        <v>0</v>
      </c>
      <c r="R23" s="14">
        <v>0</v>
      </c>
      <c r="S23" s="71">
        <v>1.3376007055154284</v>
      </c>
      <c r="T23" s="71" t="s">
        <v>158</v>
      </c>
      <c r="U23" s="72" t="s">
        <v>158</v>
      </c>
    </row>
    <row r="24" spans="1:21" x14ac:dyDescent="0.2">
      <c r="A24" s="12" t="s">
        <v>171</v>
      </c>
      <c r="B24" s="13">
        <v>0</v>
      </c>
      <c r="C24" s="13">
        <v>0</v>
      </c>
      <c r="D24" s="14">
        <v>0</v>
      </c>
      <c r="E24" s="22" t="s">
        <v>158</v>
      </c>
      <c r="F24" s="22" t="s">
        <v>158</v>
      </c>
      <c r="G24" s="23" t="s">
        <v>158</v>
      </c>
      <c r="I24" s="85">
        <v>0</v>
      </c>
      <c r="J24" s="13">
        <v>0</v>
      </c>
      <c r="K24" s="14">
        <v>0</v>
      </c>
      <c r="L24" s="71" t="s">
        <v>158</v>
      </c>
      <c r="M24" s="71" t="s">
        <v>158</v>
      </c>
      <c r="N24" s="72" t="s">
        <v>158</v>
      </c>
      <c r="P24" s="85">
        <v>0</v>
      </c>
      <c r="Q24" s="13">
        <v>0</v>
      </c>
      <c r="R24" s="14">
        <v>0</v>
      </c>
      <c r="S24" s="71" t="s">
        <v>158</v>
      </c>
      <c r="T24" s="71" t="s">
        <v>158</v>
      </c>
      <c r="U24" s="72" t="s">
        <v>158</v>
      </c>
    </row>
    <row r="25" spans="1:21" x14ac:dyDescent="0.2">
      <c r="A25" s="12" t="s">
        <v>172</v>
      </c>
      <c r="B25" s="13">
        <v>0</v>
      </c>
      <c r="C25" s="13">
        <v>0</v>
      </c>
      <c r="D25" s="14">
        <v>0</v>
      </c>
      <c r="E25" s="22" t="s">
        <v>158</v>
      </c>
      <c r="F25" s="22" t="s">
        <v>158</v>
      </c>
      <c r="G25" s="23" t="s">
        <v>158</v>
      </c>
      <c r="I25" s="85">
        <v>0</v>
      </c>
      <c r="J25" s="13">
        <v>0</v>
      </c>
      <c r="K25" s="14">
        <v>0</v>
      </c>
      <c r="L25" s="71" t="s">
        <v>158</v>
      </c>
      <c r="M25" s="71" t="s">
        <v>158</v>
      </c>
      <c r="N25" s="72" t="s">
        <v>158</v>
      </c>
      <c r="P25" s="85">
        <v>0</v>
      </c>
      <c r="Q25" s="13">
        <v>0</v>
      </c>
      <c r="R25" s="14">
        <v>0</v>
      </c>
      <c r="S25" s="71" t="s">
        <v>158</v>
      </c>
      <c r="T25" s="71" t="s">
        <v>158</v>
      </c>
      <c r="U25" s="72" t="s">
        <v>158</v>
      </c>
    </row>
    <row r="26" spans="1:21" x14ac:dyDescent="0.2">
      <c r="A26" s="12" t="s">
        <v>173</v>
      </c>
      <c r="B26" s="13">
        <v>10254</v>
      </c>
      <c r="C26" s="13">
        <v>10254</v>
      </c>
      <c r="D26" s="14">
        <v>0</v>
      </c>
      <c r="E26" s="22">
        <v>0.31672958632410203</v>
      </c>
      <c r="F26" s="22">
        <v>0.26494070227114175</v>
      </c>
      <c r="G26" s="23" t="s">
        <v>158</v>
      </c>
      <c r="I26" s="85">
        <v>0</v>
      </c>
      <c r="J26" s="13">
        <v>0</v>
      </c>
      <c r="K26" s="14">
        <v>0</v>
      </c>
      <c r="L26" s="71" t="s">
        <v>158</v>
      </c>
      <c r="M26" s="71" t="s">
        <v>158</v>
      </c>
      <c r="N26" s="72" t="s">
        <v>158</v>
      </c>
      <c r="P26" s="85">
        <v>10254</v>
      </c>
      <c r="Q26" s="13">
        <v>10254</v>
      </c>
      <c r="R26" s="14">
        <v>0</v>
      </c>
      <c r="S26" s="71">
        <v>0.37553754166840631</v>
      </c>
      <c r="T26" s="71">
        <v>0.31345691251360713</v>
      </c>
      <c r="U26" s="72" t="s">
        <v>158</v>
      </c>
    </row>
    <row r="27" spans="1:21" x14ac:dyDescent="0.2">
      <c r="A27" s="12" t="s">
        <v>174</v>
      </c>
      <c r="B27" s="13">
        <v>0</v>
      </c>
      <c r="C27" s="13">
        <v>0</v>
      </c>
      <c r="D27" s="14">
        <v>0</v>
      </c>
      <c r="E27" s="22" t="s">
        <v>158</v>
      </c>
      <c r="F27" s="22" t="s">
        <v>158</v>
      </c>
      <c r="G27" s="23" t="s">
        <v>158</v>
      </c>
      <c r="I27" s="85">
        <v>0</v>
      </c>
      <c r="J27" s="13">
        <v>0</v>
      </c>
      <c r="K27" s="14">
        <v>0</v>
      </c>
      <c r="L27" s="71" t="s">
        <v>158</v>
      </c>
      <c r="M27" s="71" t="s">
        <v>158</v>
      </c>
      <c r="N27" s="72" t="s">
        <v>158</v>
      </c>
      <c r="P27" s="85">
        <v>0</v>
      </c>
      <c r="Q27" s="13">
        <v>0</v>
      </c>
      <c r="R27" s="14">
        <v>0</v>
      </c>
      <c r="S27" s="71" t="s">
        <v>158</v>
      </c>
      <c r="T27" s="71" t="s">
        <v>158</v>
      </c>
      <c r="U27" s="72" t="s">
        <v>158</v>
      </c>
    </row>
    <row r="28" spans="1:21" x14ac:dyDescent="0.2">
      <c r="A28" s="12" t="s">
        <v>175</v>
      </c>
      <c r="B28" s="13">
        <v>0</v>
      </c>
      <c r="C28" s="13">
        <v>0</v>
      </c>
      <c r="D28" s="14">
        <v>0</v>
      </c>
      <c r="E28" s="22" t="s">
        <v>158</v>
      </c>
      <c r="F28" s="22" t="s">
        <v>158</v>
      </c>
      <c r="G28" s="23" t="s">
        <v>158</v>
      </c>
      <c r="I28" s="85">
        <v>0</v>
      </c>
      <c r="J28" s="13">
        <v>0</v>
      </c>
      <c r="K28" s="14">
        <v>0</v>
      </c>
      <c r="L28" s="71" t="s">
        <v>158</v>
      </c>
      <c r="M28" s="71" t="s">
        <v>158</v>
      </c>
      <c r="N28" s="72" t="s">
        <v>158</v>
      </c>
      <c r="P28" s="85">
        <v>0</v>
      </c>
      <c r="Q28" s="13">
        <v>0</v>
      </c>
      <c r="R28" s="14">
        <v>0</v>
      </c>
      <c r="S28" s="71" t="s">
        <v>158</v>
      </c>
      <c r="T28" s="71" t="s">
        <v>158</v>
      </c>
      <c r="U28" s="72" t="s">
        <v>158</v>
      </c>
    </row>
    <row r="29" spans="1:21" x14ac:dyDescent="0.2">
      <c r="A29" s="12" t="s">
        <v>176</v>
      </c>
      <c r="B29" s="13">
        <v>2264</v>
      </c>
      <c r="C29" s="13">
        <v>0</v>
      </c>
      <c r="D29" s="14">
        <v>0</v>
      </c>
      <c r="E29" s="22">
        <v>6.9931322746027605E-2</v>
      </c>
      <c r="F29" s="22" t="s">
        <v>158</v>
      </c>
      <c r="G29" s="23" t="s">
        <v>158</v>
      </c>
      <c r="I29" s="85">
        <v>0</v>
      </c>
      <c r="J29" s="13">
        <v>0</v>
      </c>
      <c r="K29" s="14">
        <v>0</v>
      </c>
      <c r="L29" s="71" t="s">
        <v>158</v>
      </c>
      <c r="M29" s="71" t="s">
        <v>158</v>
      </c>
      <c r="N29" s="72" t="s">
        <v>158</v>
      </c>
      <c r="P29" s="85">
        <v>2264</v>
      </c>
      <c r="Q29" s="13">
        <v>0</v>
      </c>
      <c r="R29" s="14">
        <v>0</v>
      </c>
      <c r="S29" s="71">
        <v>8.2915642123783093E-2</v>
      </c>
      <c r="T29" s="71" t="s">
        <v>158</v>
      </c>
      <c r="U29" s="72" t="s">
        <v>158</v>
      </c>
    </row>
    <row r="30" spans="1:21" x14ac:dyDescent="0.2">
      <c r="A30" s="12" t="s">
        <v>177</v>
      </c>
      <c r="B30" s="13">
        <v>17842</v>
      </c>
      <c r="C30" s="13">
        <v>33518</v>
      </c>
      <c r="D30" s="14">
        <v>46194</v>
      </c>
      <c r="E30" s="22">
        <v>0.55111071573967507</v>
      </c>
      <c r="F30" s="22">
        <v>0.86603105702400329</v>
      </c>
      <c r="G30" s="23">
        <v>1.0849580851149783</v>
      </c>
      <c r="I30" s="85">
        <v>15174</v>
      </c>
      <c r="J30" s="13">
        <v>25714</v>
      </c>
      <c r="K30" s="14">
        <v>33612</v>
      </c>
      <c r="L30" s="71">
        <v>2.9930410907025187</v>
      </c>
      <c r="M30" s="71">
        <v>4.2925562193988016</v>
      </c>
      <c r="N30" s="72">
        <v>4.9924100870092181</v>
      </c>
      <c r="P30" s="85">
        <v>2668</v>
      </c>
      <c r="Q30" s="13">
        <v>7804</v>
      </c>
      <c r="R30" s="14">
        <v>12582</v>
      </c>
      <c r="S30" s="71">
        <v>9.7711542926790323E-2</v>
      </c>
      <c r="T30" s="71">
        <v>0.23856229230116929</v>
      </c>
      <c r="U30" s="72">
        <v>0.35101972037828222</v>
      </c>
    </row>
    <row r="31" spans="1:21" x14ac:dyDescent="0.2">
      <c r="A31" s="12" t="s">
        <v>178</v>
      </c>
      <c r="B31" s="13">
        <v>0</v>
      </c>
      <c r="C31" s="13">
        <v>0</v>
      </c>
      <c r="D31" s="14">
        <v>0</v>
      </c>
      <c r="E31" s="22" t="s">
        <v>158</v>
      </c>
      <c r="F31" s="22" t="s">
        <v>158</v>
      </c>
      <c r="G31" s="23" t="s">
        <v>158</v>
      </c>
      <c r="I31" s="85">
        <v>0</v>
      </c>
      <c r="J31" s="13">
        <v>0</v>
      </c>
      <c r="K31" s="14">
        <v>0</v>
      </c>
      <c r="L31" s="71" t="s">
        <v>158</v>
      </c>
      <c r="M31" s="71" t="s">
        <v>158</v>
      </c>
      <c r="N31" s="72" t="s">
        <v>158</v>
      </c>
      <c r="P31" s="85">
        <v>0</v>
      </c>
      <c r="Q31" s="13">
        <v>0</v>
      </c>
      <c r="R31" s="14">
        <v>0</v>
      </c>
      <c r="S31" s="71" t="s">
        <v>158</v>
      </c>
      <c r="T31" s="71" t="s">
        <v>158</v>
      </c>
      <c r="U31" s="72" t="s">
        <v>158</v>
      </c>
    </row>
    <row r="32" spans="1:21" x14ac:dyDescent="0.2">
      <c r="A32" s="12" t="s">
        <v>179</v>
      </c>
      <c r="B32" s="13">
        <v>0</v>
      </c>
      <c r="C32" s="13">
        <v>0</v>
      </c>
      <c r="D32" s="14">
        <v>0</v>
      </c>
      <c r="E32" s="22" t="s">
        <v>158</v>
      </c>
      <c r="F32" s="22" t="s">
        <v>158</v>
      </c>
      <c r="G32" s="23" t="s">
        <v>158</v>
      </c>
      <c r="I32" s="85">
        <v>0</v>
      </c>
      <c r="J32" s="13">
        <v>0</v>
      </c>
      <c r="K32" s="14">
        <v>0</v>
      </c>
      <c r="L32" s="71" t="s">
        <v>158</v>
      </c>
      <c r="M32" s="71" t="s">
        <v>158</v>
      </c>
      <c r="N32" s="72" t="s">
        <v>158</v>
      </c>
      <c r="P32" s="85">
        <v>0</v>
      </c>
      <c r="Q32" s="13">
        <v>0</v>
      </c>
      <c r="R32" s="14">
        <v>0</v>
      </c>
      <c r="S32" s="71" t="s">
        <v>158</v>
      </c>
      <c r="T32" s="71" t="s">
        <v>158</v>
      </c>
      <c r="U32" s="72" t="s">
        <v>158</v>
      </c>
    </row>
    <row r="33" spans="1:21" x14ac:dyDescent="0.2">
      <c r="A33" s="12" t="s">
        <v>180</v>
      </c>
      <c r="B33" s="13">
        <v>0</v>
      </c>
      <c r="C33" s="13">
        <v>0</v>
      </c>
      <c r="D33" s="14">
        <v>0</v>
      </c>
      <c r="E33" s="22" t="s">
        <v>158</v>
      </c>
      <c r="F33" s="22" t="s">
        <v>158</v>
      </c>
      <c r="G33" s="23" t="s">
        <v>158</v>
      </c>
      <c r="I33" s="85">
        <v>0</v>
      </c>
      <c r="J33" s="13">
        <v>0</v>
      </c>
      <c r="K33" s="14">
        <v>0</v>
      </c>
      <c r="L33" s="71" t="s">
        <v>158</v>
      </c>
      <c r="M33" s="71" t="s">
        <v>158</v>
      </c>
      <c r="N33" s="72" t="s">
        <v>158</v>
      </c>
      <c r="P33" s="85">
        <v>0</v>
      </c>
      <c r="Q33" s="13">
        <v>0</v>
      </c>
      <c r="R33" s="14">
        <v>0</v>
      </c>
      <c r="S33" s="71" t="s">
        <v>158</v>
      </c>
      <c r="T33" s="71" t="s">
        <v>158</v>
      </c>
      <c r="U33" s="72" t="s">
        <v>158</v>
      </c>
    </row>
    <row r="34" spans="1:21" x14ac:dyDescent="0.2">
      <c r="A34" s="12" t="s">
        <v>181</v>
      </c>
      <c r="B34" s="13">
        <v>0</v>
      </c>
      <c r="C34" s="13">
        <v>0</v>
      </c>
      <c r="D34" s="14">
        <v>0</v>
      </c>
      <c r="E34" s="22" t="s">
        <v>158</v>
      </c>
      <c r="F34" s="22" t="s">
        <v>158</v>
      </c>
      <c r="G34" s="23" t="s">
        <v>158</v>
      </c>
      <c r="I34" s="85">
        <v>0</v>
      </c>
      <c r="J34" s="13">
        <v>0</v>
      </c>
      <c r="K34" s="14">
        <v>0</v>
      </c>
      <c r="L34" s="71" t="s">
        <v>158</v>
      </c>
      <c r="M34" s="71" t="s">
        <v>158</v>
      </c>
      <c r="N34" s="72" t="s">
        <v>158</v>
      </c>
      <c r="P34" s="85">
        <v>0</v>
      </c>
      <c r="Q34" s="13">
        <v>0</v>
      </c>
      <c r="R34" s="14">
        <v>0</v>
      </c>
      <c r="S34" s="71" t="s">
        <v>158</v>
      </c>
      <c r="T34" s="71" t="s">
        <v>158</v>
      </c>
      <c r="U34" s="72" t="s">
        <v>158</v>
      </c>
    </row>
    <row r="35" spans="1:21" x14ac:dyDescent="0.2">
      <c r="A35" s="12" t="s">
        <v>182</v>
      </c>
      <c r="B35" s="13">
        <v>1500</v>
      </c>
      <c r="C35" s="13">
        <v>1257</v>
      </c>
      <c r="D35" s="14">
        <v>1250</v>
      </c>
      <c r="E35" s="22">
        <v>4.6332590158587192E-2</v>
      </c>
      <c r="F35" s="22">
        <v>3.2478102472676539E-2</v>
      </c>
      <c r="G35" s="23">
        <v>2.9358739368613301E-2</v>
      </c>
      <c r="I35" s="85">
        <v>0</v>
      </c>
      <c r="J35" s="13">
        <v>0</v>
      </c>
      <c r="K35" s="14">
        <v>0</v>
      </c>
      <c r="L35" s="71" t="s">
        <v>158</v>
      </c>
      <c r="M35" s="71" t="s">
        <v>158</v>
      </c>
      <c r="N35" s="72" t="s">
        <v>158</v>
      </c>
      <c r="P35" s="85">
        <v>1500</v>
      </c>
      <c r="Q35" s="13">
        <v>1257</v>
      </c>
      <c r="R35" s="14">
        <v>1250</v>
      </c>
      <c r="S35" s="71">
        <v>5.4935275258690214E-2</v>
      </c>
      <c r="T35" s="71">
        <v>3.8425525553891574E-2</v>
      </c>
      <c r="U35" s="72">
        <v>3.4873203820764011E-2</v>
      </c>
    </row>
    <row r="36" spans="1:21" x14ac:dyDescent="0.2">
      <c r="A36" s="12" t="s">
        <v>183</v>
      </c>
      <c r="B36" s="13">
        <v>67540</v>
      </c>
      <c r="C36" s="13">
        <v>146926</v>
      </c>
      <c r="D36" s="14">
        <v>246160</v>
      </c>
      <c r="E36" s="22">
        <v>2.0862020928739859</v>
      </c>
      <c r="F36" s="22">
        <v>3.7962431852827945</v>
      </c>
      <c r="G36" s="23">
        <v>5.7815578263822802</v>
      </c>
      <c r="I36" s="85">
        <v>0</v>
      </c>
      <c r="J36" s="13">
        <v>0</v>
      </c>
      <c r="K36" s="14">
        <v>0</v>
      </c>
      <c r="L36" s="71" t="s">
        <v>158</v>
      </c>
      <c r="M36" s="71" t="s">
        <v>158</v>
      </c>
      <c r="N36" s="72" t="s">
        <v>158</v>
      </c>
      <c r="P36" s="85">
        <v>67540</v>
      </c>
      <c r="Q36" s="13">
        <v>146926</v>
      </c>
      <c r="R36" s="14">
        <v>246160</v>
      </c>
      <c r="S36" s="71">
        <v>2.4735523273146245</v>
      </c>
      <c r="T36" s="71">
        <v>4.4914150895235263</v>
      </c>
      <c r="U36" s="72">
        <v>6.8675102820154148</v>
      </c>
    </row>
    <row r="37" spans="1:21" x14ac:dyDescent="0.2">
      <c r="A37" s="12" t="s">
        <v>184</v>
      </c>
      <c r="B37" s="13">
        <v>0</v>
      </c>
      <c r="C37" s="13">
        <v>0</v>
      </c>
      <c r="D37" s="14">
        <v>0</v>
      </c>
      <c r="E37" s="22" t="s">
        <v>158</v>
      </c>
      <c r="F37" s="22" t="s">
        <v>158</v>
      </c>
      <c r="G37" s="23" t="s">
        <v>158</v>
      </c>
      <c r="I37" s="85">
        <v>0</v>
      </c>
      <c r="J37" s="13">
        <v>0</v>
      </c>
      <c r="K37" s="14">
        <v>0</v>
      </c>
      <c r="L37" s="71" t="s">
        <v>158</v>
      </c>
      <c r="M37" s="71" t="s">
        <v>158</v>
      </c>
      <c r="N37" s="72" t="s">
        <v>158</v>
      </c>
      <c r="P37" s="85">
        <v>0</v>
      </c>
      <c r="Q37" s="13">
        <v>0</v>
      </c>
      <c r="R37" s="14">
        <v>0</v>
      </c>
      <c r="S37" s="71" t="s">
        <v>158</v>
      </c>
      <c r="T37" s="71" t="s">
        <v>158</v>
      </c>
      <c r="U37" s="72" t="s">
        <v>158</v>
      </c>
    </row>
    <row r="38" spans="1:21" ht="13.5" thickBot="1" x14ac:dyDescent="0.25">
      <c r="A38" s="15" t="s">
        <v>4</v>
      </c>
      <c r="B38" s="16">
        <v>3237462</v>
      </c>
      <c r="C38" s="16">
        <v>3870300</v>
      </c>
      <c r="D38" s="17">
        <v>4257676</v>
      </c>
      <c r="E38" s="18">
        <v>100</v>
      </c>
      <c r="F38" s="18">
        <v>100</v>
      </c>
      <c r="G38" s="41">
        <v>100</v>
      </c>
      <c r="I38" s="86">
        <v>506976</v>
      </c>
      <c r="J38" s="16">
        <v>599037</v>
      </c>
      <c r="K38" s="17">
        <v>673262</v>
      </c>
      <c r="L38" s="74">
        <v>100</v>
      </c>
      <c r="M38" s="74">
        <v>100</v>
      </c>
      <c r="N38" s="75">
        <v>100</v>
      </c>
      <c r="P38" s="86">
        <v>2730486</v>
      </c>
      <c r="Q38" s="16">
        <v>3271263</v>
      </c>
      <c r="R38" s="17">
        <v>3584414</v>
      </c>
      <c r="S38" s="74">
        <v>100</v>
      </c>
      <c r="T38" s="74">
        <v>100</v>
      </c>
      <c r="U38" s="75">
        <v>100</v>
      </c>
    </row>
    <row r="39" spans="1:21" x14ac:dyDescent="0.2">
      <c r="I39" s="92"/>
      <c r="P39" s="92"/>
    </row>
    <row r="40" spans="1:21" ht="16.5" thickBot="1" x14ac:dyDescent="0.3">
      <c r="A40" s="175" t="s">
        <v>122</v>
      </c>
      <c r="B40" s="175"/>
      <c r="C40" s="175"/>
      <c r="D40" s="175"/>
      <c r="E40" s="175"/>
      <c r="F40" s="175"/>
      <c r="G40" s="175"/>
      <c r="I40" s="172" t="s">
        <v>107</v>
      </c>
      <c r="J40" s="172"/>
      <c r="K40" s="172"/>
      <c r="L40" s="172"/>
      <c r="M40" s="172"/>
      <c r="N40" s="172"/>
      <c r="P40" s="172" t="s">
        <v>108</v>
      </c>
      <c r="Q40" s="172"/>
      <c r="R40" s="172"/>
      <c r="S40" s="172"/>
      <c r="T40" s="172"/>
      <c r="U40" s="172"/>
    </row>
    <row r="41" spans="1:21" x14ac:dyDescent="0.2">
      <c r="A41" s="7"/>
      <c r="B41" s="162" t="s">
        <v>31</v>
      </c>
      <c r="C41" s="173"/>
      <c r="D41" s="161"/>
      <c r="E41" s="162" t="s">
        <v>2</v>
      </c>
      <c r="F41" s="173"/>
      <c r="G41" s="174"/>
      <c r="I41" s="160" t="s">
        <v>31</v>
      </c>
      <c r="J41" s="173"/>
      <c r="K41" s="161"/>
      <c r="L41" s="162" t="s">
        <v>2</v>
      </c>
      <c r="M41" s="173"/>
      <c r="N41" s="174"/>
      <c r="P41" s="160" t="s">
        <v>31</v>
      </c>
      <c r="Q41" s="173"/>
      <c r="R41" s="161"/>
      <c r="S41" s="162" t="s">
        <v>2</v>
      </c>
      <c r="T41" s="173"/>
      <c r="U41" s="174"/>
    </row>
    <row r="42" spans="1:21" x14ac:dyDescent="0.2">
      <c r="A42" s="8" t="s">
        <v>3</v>
      </c>
      <c r="B42" s="9" t="s">
        <v>155</v>
      </c>
      <c r="C42" s="10" t="s">
        <v>153</v>
      </c>
      <c r="D42" s="56" t="s">
        <v>154</v>
      </c>
      <c r="E42" s="10" t="s">
        <v>155</v>
      </c>
      <c r="F42" s="10" t="s">
        <v>153</v>
      </c>
      <c r="G42" s="11" t="s">
        <v>154</v>
      </c>
      <c r="I42" s="84" t="s">
        <v>155</v>
      </c>
      <c r="J42" s="10" t="s">
        <v>153</v>
      </c>
      <c r="K42" s="56" t="s">
        <v>154</v>
      </c>
      <c r="L42" s="10" t="s">
        <v>155</v>
      </c>
      <c r="M42" s="10" t="s">
        <v>153</v>
      </c>
      <c r="N42" s="11" t="s">
        <v>154</v>
      </c>
      <c r="P42" s="84" t="s">
        <v>155</v>
      </c>
      <c r="Q42" s="10" t="s">
        <v>153</v>
      </c>
      <c r="R42" s="56" t="s">
        <v>154</v>
      </c>
      <c r="S42" s="10" t="s">
        <v>155</v>
      </c>
      <c r="T42" s="10" t="s">
        <v>153</v>
      </c>
      <c r="U42" s="11" t="s">
        <v>154</v>
      </c>
    </row>
    <row r="43" spans="1:21" x14ac:dyDescent="0.2">
      <c r="A43" s="12" t="s">
        <v>81</v>
      </c>
      <c r="B43" s="13">
        <v>205719</v>
      </c>
      <c r="C43" s="13">
        <v>202528</v>
      </c>
      <c r="D43" s="14">
        <v>200134</v>
      </c>
      <c r="E43" s="22">
        <v>24.271738130127918</v>
      </c>
      <c r="F43" s="22">
        <v>23.16204557202915</v>
      </c>
      <c r="G43" s="23">
        <v>22.406328684520766</v>
      </c>
      <c r="I43" s="85">
        <v>28702</v>
      </c>
      <c r="J43" s="13">
        <v>28816</v>
      </c>
      <c r="K43" s="14">
        <v>28865</v>
      </c>
      <c r="L43" s="71">
        <v>29.296723486781669</v>
      </c>
      <c r="M43" s="71">
        <v>27.132177089806603</v>
      </c>
      <c r="N43" s="72">
        <v>25.568458628967253</v>
      </c>
      <c r="P43" s="85">
        <v>177017</v>
      </c>
      <c r="Q43" s="13">
        <v>173712</v>
      </c>
      <c r="R43" s="14">
        <v>171269</v>
      </c>
      <c r="S43" s="71">
        <v>23.614987273144468</v>
      </c>
      <c r="T43" s="71">
        <v>22.613155599526159</v>
      </c>
      <c r="U43" s="72">
        <v>21.948840845305071</v>
      </c>
    </row>
    <row r="44" spans="1:21" x14ac:dyDescent="0.2">
      <c r="A44" s="12" t="s">
        <v>156</v>
      </c>
      <c r="B44" s="13">
        <v>122495</v>
      </c>
      <c r="C44" s="13">
        <v>0</v>
      </c>
      <c r="D44" s="14">
        <v>0</v>
      </c>
      <c r="E44" s="22">
        <v>14.452561806396199</v>
      </c>
      <c r="F44" s="22" t="s">
        <v>158</v>
      </c>
      <c r="G44" s="23" t="s">
        <v>158</v>
      </c>
      <c r="I44" s="85">
        <v>10831</v>
      </c>
      <c r="J44" s="13">
        <v>0</v>
      </c>
      <c r="K44" s="14">
        <v>0</v>
      </c>
      <c r="L44" s="71">
        <v>11.055425130141881</v>
      </c>
      <c r="M44" s="71" t="s">
        <v>158</v>
      </c>
      <c r="N44" s="72" t="s">
        <v>158</v>
      </c>
      <c r="P44" s="85">
        <v>111664</v>
      </c>
      <c r="Q44" s="13">
        <v>0</v>
      </c>
      <c r="R44" s="14">
        <v>0</v>
      </c>
      <c r="S44" s="71">
        <v>14.896557612367195</v>
      </c>
      <c r="T44" s="71" t="s">
        <v>158</v>
      </c>
      <c r="U44" s="72" t="s">
        <v>158</v>
      </c>
    </row>
    <row r="45" spans="1:21" x14ac:dyDescent="0.2">
      <c r="A45" s="12" t="s">
        <v>157</v>
      </c>
      <c r="B45" s="13">
        <v>0</v>
      </c>
      <c r="C45" s="13">
        <v>107831</v>
      </c>
      <c r="D45" s="14">
        <v>96611</v>
      </c>
      <c r="E45" s="22" t="s">
        <v>158</v>
      </c>
      <c r="F45" s="22">
        <v>12.332055498881514</v>
      </c>
      <c r="G45" s="23">
        <v>10.8162422204135</v>
      </c>
      <c r="I45" s="85">
        <v>0</v>
      </c>
      <c r="J45" s="13">
        <v>9647</v>
      </c>
      <c r="K45" s="14">
        <v>8971</v>
      </c>
      <c r="L45" s="71" t="s">
        <v>158</v>
      </c>
      <c r="M45" s="71">
        <v>9.0832909628457905</v>
      </c>
      <c r="N45" s="72">
        <v>7.946462579610782</v>
      </c>
      <c r="P45" s="85">
        <v>0</v>
      </c>
      <c r="Q45" s="13">
        <v>98184</v>
      </c>
      <c r="R45" s="14">
        <v>87640</v>
      </c>
      <c r="S45" s="71" t="s">
        <v>158</v>
      </c>
      <c r="T45" s="71">
        <v>12.781212981163515</v>
      </c>
      <c r="U45" s="72">
        <v>11.231433660980892</v>
      </c>
    </row>
    <row r="46" spans="1:21" x14ac:dyDescent="0.2">
      <c r="A46" s="12" t="s">
        <v>82</v>
      </c>
      <c r="B46" s="13">
        <v>215952</v>
      </c>
      <c r="C46" s="13">
        <v>225093</v>
      </c>
      <c r="D46" s="14">
        <v>229352</v>
      </c>
      <c r="E46" s="22">
        <v>25.479077735539178</v>
      </c>
      <c r="F46" s="22">
        <v>25.74268409279091</v>
      </c>
      <c r="G46" s="23">
        <v>25.6774775722876</v>
      </c>
      <c r="I46" s="85">
        <v>27161</v>
      </c>
      <c r="J46" s="13">
        <v>32230</v>
      </c>
      <c r="K46" s="14">
        <v>37222</v>
      </c>
      <c r="L46" s="71">
        <v>27.723792997856485</v>
      </c>
      <c r="M46" s="71">
        <v>30.346684744741353</v>
      </c>
      <c r="N46" s="72">
        <v>32.971043377357319</v>
      </c>
      <c r="P46" s="85">
        <v>188791</v>
      </c>
      <c r="Q46" s="13">
        <v>192863</v>
      </c>
      <c r="R46" s="14">
        <v>192130</v>
      </c>
      <c r="S46" s="71">
        <v>25.185700030416385</v>
      </c>
      <c r="T46" s="71">
        <v>25.106158632629949</v>
      </c>
      <c r="U46" s="72">
        <v>24.622265509861464</v>
      </c>
    </row>
    <row r="47" spans="1:21" x14ac:dyDescent="0.2">
      <c r="A47" s="12" t="s">
        <v>84</v>
      </c>
      <c r="B47" s="13">
        <v>73169</v>
      </c>
      <c r="C47" s="13">
        <v>67104</v>
      </c>
      <c r="D47" s="14">
        <v>66442</v>
      </c>
      <c r="E47" s="22">
        <v>8.6328380326723817</v>
      </c>
      <c r="F47" s="22">
        <v>7.6743260490670133</v>
      </c>
      <c r="G47" s="23">
        <v>7.438622575159286</v>
      </c>
      <c r="I47" s="85">
        <v>8347</v>
      </c>
      <c r="J47" s="13">
        <v>9327</v>
      </c>
      <c r="K47" s="14">
        <v>9834</v>
      </c>
      <c r="L47" s="71">
        <v>8.5199550882923347</v>
      </c>
      <c r="M47" s="71">
        <v>8.7819897180950228</v>
      </c>
      <c r="N47" s="72">
        <v>8.7109032446653032</v>
      </c>
      <c r="P47" s="85">
        <v>64822</v>
      </c>
      <c r="Q47" s="13">
        <v>57777</v>
      </c>
      <c r="R47" s="14">
        <v>56608</v>
      </c>
      <c r="S47" s="71">
        <v>8.6475915026227455</v>
      </c>
      <c r="T47" s="71">
        <v>7.521186164881084</v>
      </c>
      <c r="U47" s="72">
        <v>7.2545526777819074</v>
      </c>
    </row>
    <row r="48" spans="1:21" x14ac:dyDescent="0.2">
      <c r="A48" s="12" t="s">
        <v>152</v>
      </c>
      <c r="B48" s="13">
        <v>44137</v>
      </c>
      <c r="C48" s="13">
        <v>67733</v>
      </c>
      <c r="D48" s="14">
        <v>68838</v>
      </c>
      <c r="E48" s="22">
        <v>5.2075000648917014</v>
      </c>
      <c r="F48" s="22">
        <v>7.7462614193111587</v>
      </c>
      <c r="G48" s="23">
        <v>7.7068706665785935</v>
      </c>
      <c r="I48" s="85">
        <v>9071</v>
      </c>
      <c r="J48" s="13">
        <v>21278</v>
      </c>
      <c r="K48" s="14">
        <v>23041</v>
      </c>
      <c r="L48" s="71">
        <v>9.2589568235174031</v>
      </c>
      <c r="M48" s="71">
        <v>20.034649643146338</v>
      </c>
      <c r="N48" s="72">
        <v>20.409591382990975</v>
      </c>
      <c r="P48" s="85">
        <v>35066</v>
      </c>
      <c r="Q48" s="13">
        <v>46455</v>
      </c>
      <c r="R48" s="14">
        <v>45797</v>
      </c>
      <c r="S48" s="71">
        <v>4.6779865420840023</v>
      </c>
      <c r="T48" s="71">
        <v>6.0473320402504589</v>
      </c>
      <c r="U48" s="72">
        <v>5.8690776742576665</v>
      </c>
    </row>
    <row r="49" spans="1:21" x14ac:dyDescent="0.2">
      <c r="A49" s="12" t="s">
        <v>160</v>
      </c>
      <c r="B49" s="13">
        <v>0</v>
      </c>
      <c r="C49" s="13">
        <v>0</v>
      </c>
      <c r="D49" s="14">
        <v>0</v>
      </c>
      <c r="E49" s="22" t="s">
        <v>158</v>
      </c>
      <c r="F49" s="22" t="s">
        <v>158</v>
      </c>
      <c r="G49" s="23" t="s">
        <v>158</v>
      </c>
      <c r="I49" s="85">
        <v>0</v>
      </c>
      <c r="J49" s="13">
        <v>0</v>
      </c>
      <c r="K49" s="14">
        <v>0</v>
      </c>
      <c r="L49" s="71" t="s">
        <v>158</v>
      </c>
      <c r="M49" s="71" t="s">
        <v>158</v>
      </c>
      <c r="N49" s="72" t="s">
        <v>158</v>
      </c>
      <c r="P49" s="85">
        <v>0</v>
      </c>
      <c r="Q49" s="13">
        <v>0</v>
      </c>
      <c r="R49" s="14">
        <v>0</v>
      </c>
      <c r="S49" s="71" t="s">
        <v>158</v>
      </c>
      <c r="T49" s="71" t="s">
        <v>158</v>
      </c>
      <c r="U49" s="72" t="s">
        <v>158</v>
      </c>
    </row>
    <row r="50" spans="1:21" x14ac:dyDescent="0.2">
      <c r="A50" s="12" t="s">
        <v>161</v>
      </c>
      <c r="B50" s="13">
        <v>0</v>
      </c>
      <c r="C50" s="13">
        <v>0</v>
      </c>
      <c r="D50" s="14">
        <v>0</v>
      </c>
      <c r="E50" s="22" t="s">
        <v>158</v>
      </c>
      <c r="F50" s="22" t="s">
        <v>158</v>
      </c>
      <c r="G50" s="23" t="s">
        <v>158</v>
      </c>
      <c r="I50" s="85">
        <v>0</v>
      </c>
      <c r="J50" s="13">
        <v>0</v>
      </c>
      <c r="K50" s="14">
        <v>0</v>
      </c>
      <c r="L50" s="71" t="s">
        <v>158</v>
      </c>
      <c r="M50" s="71" t="s">
        <v>158</v>
      </c>
      <c r="N50" s="72" t="s">
        <v>158</v>
      </c>
      <c r="P50" s="85">
        <v>0</v>
      </c>
      <c r="Q50" s="13">
        <v>0</v>
      </c>
      <c r="R50" s="14">
        <v>0</v>
      </c>
      <c r="S50" s="71" t="s">
        <v>158</v>
      </c>
      <c r="T50" s="71" t="s">
        <v>158</v>
      </c>
      <c r="U50" s="72" t="s">
        <v>158</v>
      </c>
    </row>
    <row r="51" spans="1:21" x14ac:dyDescent="0.2">
      <c r="A51" s="12" t="s">
        <v>162</v>
      </c>
      <c r="B51" s="13">
        <v>0</v>
      </c>
      <c r="C51" s="13">
        <v>0</v>
      </c>
      <c r="D51" s="14">
        <v>0</v>
      </c>
      <c r="E51" s="22" t="s">
        <v>158</v>
      </c>
      <c r="F51" s="22" t="s">
        <v>158</v>
      </c>
      <c r="G51" s="23" t="s">
        <v>158</v>
      </c>
      <c r="I51" s="85">
        <v>0</v>
      </c>
      <c r="J51" s="13">
        <v>0</v>
      </c>
      <c r="K51" s="14">
        <v>0</v>
      </c>
      <c r="L51" s="71" t="s">
        <v>158</v>
      </c>
      <c r="M51" s="71" t="s">
        <v>158</v>
      </c>
      <c r="N51" s="72" t="s">
        <v>158</v>
      </c>
      <c r="P51" s="85">
        <v>0</v>
      </c>
      <c r="Q51" s="13">
        <v>0</v>
      </c>
      <c r="R51" s="14">
        <v>0</v>
      </c>
      <c r="S51" s="71" t="s">
        <v>158</v>
      </c>
      <c r="T51" s="71" t="s">
        <v>158</v>
      </c>
      <c r="U51" s="72" t="s">
        <v>158</v>
      </c>
    </row>
    <row r="52" spans="1:21" x14ac:dyDescent="0.2">
      <c r="A52" s="12" t="s">
        <v>163</v>
      </c>
      <c r="B52" s="13">
        <v>36554</v>
      </c>
      <c r="C52" s="13">
        <v>37037</v>
      </c>
      <c r="D52" s="14">
        <v>21219</v>
      </c>
      <c r="E52" s="22">
        <v>4.3128204765174631</v>
      </c>
      <c r="F52" s="22">
        <v>4.2357238596699895</v>
      </c>
      <c r="G52" s="23">
        <v>2.3756077845685697</v>
      </c>
      <c r="I52" s="85">
        <v>0</v>
      </c>
      <c r="J52" s="13">
        <v>0</v>
      </c>
      <c r="K52" s="14">
        <v>0</v>
      </c>
      <c r="L52" s="71" t="s">
        <v>158</v>
      </c>
      <c r="M52" s="71" t="s">
        <v>158</v>
      </c>
      <c r="N52" s="72" t="s">
        <v>158</v>
      </c>
      <c r="P52" s="85">
        <v>36554</v>
      </c>
      <c r="Q52" s="13">
        <v>37037</v>
      </c>
      <c r="R52" s="14">
        <v>21219</v>
      </c>
      <c r="S52" s="71">
        <v>4.8764934711497929</v>
      </c>
      <c r="T52" s="71">
        <v>4.8213332639060651</v>
      </c>
      <c r="U52" s="72">
        <v>2.719303866412067</v>
      </c>
    </row>
    <row r="53" spans="1:21" x14ac:dyDescent="0.2">
      <c r="A53" s="12" t="s">
        <v>164</v>
      </c>
      <c r="B53" s="13">
        <v>0</v>
      </c>
      <c r="C53" s="13">
        <v>0</v>
      </c>
      <c r="D53" s="14">
        <v>0</v>
      </c>
      <c r="E53" s="22" t="s">
        <v>158</v>
      </c>
      <c r="F53" s="22" t="s">
        <v>158</v>
      </c>
      <c r="G53" s="23" t="s">
        <v>158</v>
      </c>
      <c r="I53" s="85">
        <v>0</v>
      </c>
      <c r="J53" s="13">
        <v>0</v>
      </c>
      <c r="K53" s="14">
        <v>0</v>
      </c>
      <c r="L53" s="71" t="s">
        <v>158</v>
      </c>
      <c r="M53" s="71" t="s">
        <v>158</v>
      </c>
      <c r="N53" s="72" t="s">
        <v>158</v>
      </c>
      <c r="P53" s="85">
        <v>0</v>
      </c>
      <c r="Q53" s="13">
        <v>0</v>
      </c>
      <c r="R53" s="14">
        <v>0</v>
      </c>
      <c r="S53" s="71" t="s">
        <v>158</v>
      </c>
      <c r="T53" s="71" t="s">
        <v>158</v>
      </c>
      <c r="U53" s="72" t="s">
        <v>158</v>
      </c>
    </row>
    <row r="54" spans="1:21" x14ac:dyDescent="0.2">
      <c r="A54" s="12" t="s">
        <v>165</v>
      </c>
      <c r="B54" s="13">
        <v>0</v>
      </c>
      <c r="C54" s="13">
        <v>0</v>
      </c>
      <c r="D54" s="14">
        <v>0</v>
      </c>
      <c r="E54" s="22" t="s">
        <v>158</v>
      </c>
      <c r="F54" s="22" t="s">
        <v>158</v>
      </c>
      <c r="G54" s="23" t="s">
        <v>158</v>
      </c>
      <c r="I54" s="85">
        <v>0</v>
      </c>
      <c r="J54" s="13">
        <v>0</v>
      </c>
      <c r="K54" s="14">
        <v>0</v>
      </c>
      <c r="L54" s="71" t="s">
        <v>158</v>
      </c>
      <c r="M54" s="71" t="s">
        <v>158</v>
      </c>
      <c r="N54" s="72" t="s">
        <v>158</v>
      </c>
      <c r="P54" s="85">
        <v>0</v>
      </c>
      <c r="Q54" s="13">
        <v>0</v>
      </c>
      <c r="R54" s="14">
        <v>0</v>
      </c>
      <c r="S54" s="71" t="s">
        <v>158</v>
      </c>
      <c r="T54" s="71" t="s">
        <v>158</v>
      </c>
      <c r="U54" s="72" t="s">
        <v>158</v>
      </c>
    </row>
    <row r="55" spans="1:21" x14ac:dyDescent="0.2">
      <c r="A55" s="12" t="s">
        <v>166</v>
      </c>
      <c r="B55" s="13">
        <v>96961</v>
      </c>
      <c r="C55" s="13">
        <v>113055</v>
      </c>
      <c r="D55" s="14">
        <v>130429</v>
      </c>
      <c r="E55" s="22">
        <v>11.439935061104386</v>
      </c>
      <c r="F55" s="22">
        <v>12.929496475281223</v>
      </c>
      <c r="G55" s="23">
        <v>14.602391617583013</v>
      </c>
      <c r="I55" s="85">
        <v>0</v>
      </c>
      <c r="J55" s="13">
        <v>0</v>
      </c>
      <c r="K55" s="14">
        <v>0</v>
      </c>
      <c r="L55" s="71" t="s">
        <v>158</v>
      </c>
      <c r="M55" s="71" t="s">
        <v>158</v>
      </c>
      <c r="N55" s="72" t="s">
        <v>158</v>
      </c>
      <c r="P55" s="85">
        <v>96961</v>
      </c>
      <c r="Q55" s="13">
        <v>113055</v>
      </c>
      <c r="R55" s="14">
        <v>130429</v>
      </c>
      <c r="S55" s="71">
        <v>12.935101041094136</v>
      </c>
      <c r="T55" s="71">
        <v>14.71706218513649</v>
      </c>
      <c r="U55" s="72">
        <v>16.715023516294806</v>
      </c>
    </row>
    <row r="56" spans="1:21" x14ac:dyDescent="0.2">
      <c r="A56" s="12" t="s">
        <v>167</v>
      </c>
      <c r="B56" s="13">
        <v>0</v>
      </c>
      <c r="C56" s="13">
        <v>0</v>
      </c>
      <c r="D56" s="14">
        <v>0</v>
      </c>
      <c r="E56" s="22" t="s">
        <v>158</v>
      </c>
      <c r="F56" s="22" t="s">
        <v>158</v>
      </c>
      <c r="G56" s="23" t="s">
        <v>158</v>
      </c>
      <c r="I56" s="85">
        <v>0</v>
      </c>
      <c r="J56" s="13">
        <v>0</v>
      </c>
      <c r="K56" s="14">
        <v>0</v>
      </c>
      <c r="L56" s="71" t="s">
        <v>158</v>
      </c>
      <c r="M56" s="71" t="s">
        <v>158</v>
      </c>
      <c r="N56" s="72" t="s">
        <v>158</v>
      </c>
      <c r="P56" s="85">
        <v>0</v>
      </c>
      <c r="Q56" s="13">
        <v>0</v>
      </c>
      <c r="R56" s="14">
        <v>0</v>
      </c>
      <c r="S56" s="71" t="s">
        <v>158</v>
      </c>
      <c r="T56" s="71" t="s">
        <v>158</v>
      </c>
      <c r="U56" s="72" t="s">
        <v>158</v>
      </c>
    </row>
    <row r="57" spans="1:21" x14ac:dyDescent="0.2">
      <c r="A57" s="12" t="s">
        <v>168</v>
      </c>
      <c r="B57" s="13">
        <v>0</v>
      </c>
      <c r="C57" s="13">
        <v>0</v>
      </c>
      <c r="D57" s="14">
        <v>0</v>
      </c>
      <c r="E57" s="22" t="s">
        <v>158</v>
      </c>
      <c r="F57" s="22" t="s">
        <v>158</v>
      </c>
      <c r="G57" s="23" t="s">
        <v>158</v>
      </c>
      <c r="I57" s="85">
        <v>0</v>
      </c>
      <c r="J57" s="13">
        <v>0</v>
      </c>
      <c r="K57" s="14">
        <v>0</v>
      </c>
      <c r="L57" s="71" t="s">
        <v>158</v>
      </c>
      <c r="M57" s="71" t="s">
        <v>158</v>
      </c>
      <c r="N57" s="72" t="s">
        <v>158</v>
      </c>
      <c r="P57" s="85">
        <v>0</v>
      </c>
      <c r="Q57" s="13">
        <v>0</v>
      </c>
      <c r="R57" s="14">
        <v>0</v>
      </c>
      <c r="S57" s="71" t="s">
        <v>158</v>
      </c>
      <c r="T57" s="71" t="s">
        <v>158</v>
      </c>
      <c r="U57" s="72" t="s">
        <v>158</v>
      </c>
    </row>
    <row r="58" spans="1:21" x14ac:dyDescent="0.2">
      <c r="A58" s="12" t="s">
        <v>169</v>
      </c>
      <c r="B58" s="13">
        <v>0</v>
      </c>
      <c r="C58" s="13">
        <v>0</v>
      </c>
      <c r="D58" s="14">
        <v>0</v>
      </c>
      <c r="E58" s="22" t="s">
        <v>158</v>
      </c>
      <c r="F58" s="22" t="s">
        <v>158</v>
      </c>
      <c r="G58" s="23" t="s">
        <v>158</v>
      </c>
      <c r="I58" s="85">
        <v>0</v>
      </c>
      <c r="J58" s="13">
        <v>0</v>
      </c>
      <c r="K58" s="14">
        <v>0</v>
      </c>
      <c r="L58" s="71" t="s">
        <v>158</v>
      </c>
      <c r="M58" s="71" t="s">
        <v>158</v>
      </c>
      <c r="N58" s="72" t="s">
        <v>158</v>
      </c>
      <c r="P58" s="85">
        <v>0</v>
      </c>
      <c r="Q58" s="13">
        <v>0</v>
      </c>
      <c r="R58" s="14">
        <v>0</v>
      </c>
      <c r="S58" s="71" t="s">
        <v>158</v>
      </c>
      <c r="T58" s="71" t="s">
        <v>158</v>
      </c>
      <c r="U58" s="72" t="s">
        <v>158</v>
      </c>
    </row>
    <row r="59" spans="1:21" x14ac:dyDescent="0.2">
      <c r="A59" s="12" t="s">
        <v>170</v>
      </c>
      <c r="B59" s="13">
        <v>19276</v>
      </c>
      <c r="C59" s="13">
        <v>0</v>
      </c>
      <c r="D59" s="14">
        <v>0</v>
      </c>
      <c r="E59" s="22">
        <v>2.274277165436084</v>
      </c>
      <c r="F59" s="22" t="s">
        <v>158</v>
      </c>
      <c r="G59" s="23" t="s">
        <v>158</v>
      </c>
      <c r="I59" s="85">
        <v>9958</v>
      </c>
      <c r="J59" s="13">
        <v>0</v>
      </c>
      <c r="K59" s="14">
        <v>0</v>
      </c>
      <c r="L59" s="71">
        <v>10.164336021230989</v>
      </c>
      <c r="M59" s="71" t="s">
        <v>158</v>
      </c>
      <c r="N59" s="72" t="s">
        <v>158</v>
      </c>
      <c r="P59" s="85">
        <v>9318</v>
      </c>
      <c r="Q59" s="13">
        <v>0</v>
      </c>
      <c r="R59" s="14">
        <v>0</v>
      </c>
      <c r="S59" s="71">
        <v>1.2430696001579518</v>
      </c>
      <c r="T59" s="71" t="s">
        <v>158</v>
      </c>
      <c r="U59" s="72" t="s">
        <v>158</v>
      </c>
    </row>
    <row r="60" spans="1:21" x14ac:dyDescent="0.2">
      <c r="A60" s="12" t="s">
        <v>171</v>
      </c>
      <c r="B60" s="13">
        <v>0</v>
      </c>
      <c r="C60" s="13">
        <v>0</v>
      </c>
      <c r="D60" s="14">
        <v>0</v>
      </c>
      <c r="E60" s="22" t="s">
        <v>158</v>
      </c>
      <c r="F60" s="22" t="s">
        <v>158</v>
      </c>
      <c r="G60" s="23" t="s">
        <v>158</v>
      </c>
      <c r="I60" s="85">
        <v>0</v>
      </c>
      <c r="J60" s="13">
        <v>0</v>
      </c>
      <c r="K60" s="14">
        <v>0</v>
      </c>
      <c r="L60" s="71" t="s">
        <v>158</v>
      </c>
      <c r="M60" s="71" t="s">
        <v>158</v>
      </c>
      <c r="N60" s="72" t="s">
        <v>158</v>
      </c>
      <c r="P60" s="85">
        <v>0</v>
      </c>
      <c r="Q60" s="13">
        <v>0</v>
      </c>
      <c r="R60" s="14">
        <v>0</v>
      </c>
      <c r="S60" s="71" t="s">
        <v>158</v>
      </c>
      <c r="T60" s="71" t="s">
        <v>158</v>
      </c>
      <c r="U60" s="72" t="s">
        <v>158</v>
      </c>
    </row>
    <row r="61" spans="1:21" x14ac:dyDescent="0.2">
      <c r="A61" s="12" t="s">
        <v>172</v>
      </c>
      <c r="B61" s="13">
        <v>0</v>
      </c>
      <c r="C61" s="13">
        <v>0</v>
      </c>
      <c r="D61" s="14">
        <v>0</v>
      </c>
      <c r="E61" s="22" t="s">
        <v>158</v>
      </c>
      <c r="F61" s="22" t="s">
        <v>158</v>
      </c>
      <c r="G61" s="23" t="s">
        <v>158</v>
      </c>
      <c r="I61" s="85">
        <v>0</v>
      </c>
      <c r="J61" s="13">
        <v>0</v>
      </c>
      <c r="K61" s="14">
        <v>0</v>
      </c>
      <c r="L61" s="71" t="s">
        <v>158</v>
      </c>
      <c r="M61" s="71" t="s">
        <v>158</v>
      </c>
      <c r="N61" s="72" t="s">
        <v>158</v>
      </c>
      <c r="P61" s="85">
        <v>0</v>
      </c>
      <c r="Q61" s="13">
        <v>0</v>
      </c>
      <c r="R61" s="14">
        <v>0</v>
      </c>
      <c r="S61" s="71" t="s">
        <v>158</v>
      </c>
      <c r="T61" s="71" t="s">
        <v>158</v>
      </c>
      <c r="U61" s="72" t="s">
        <v>158</v>
      </c>
    </row>
    <row r="62" spans="1:21" x14ac:dyDescent="0.2">
      <c r="A62" s="12" t="s">
        <v>173</v>
      </c>
      <c r="B62" s="13">
        <v>4123</v>
      </c>
      <c r="C62" s="13">
        <v>4123</v>
      </c>
      <c r="D62" s="14">
        <v>0</v>
      </c>
      <c r="E62" s="22">
        <v>0.48645179254476939</v>
      </c>
      <c r="F62" s="22">
        <v>0.47152548730781019</v>
      </c>
      <c r="G62" s="23" t="s">
        <v>158</v>
      </c>
      <c r="I62" s="85">
        <v>0</v>
      </c>
      <c r="J62" s="13">
        <v>0</v>
      </c>
      <c r="K62" s="14">
        <v>0</v>
      </c>
      <c r="L62" s="71" t="s">
        <v>158</v>
      </c>
      <c r="M62" s="71" t="s">
        <v>158</v>
      </c>
      <c r="N62" s="72" t="s">
        <v>158</v>
      </c>
      <c r="P62" s="85">
        <v>4123</v>
      </c>
      <c r="Q62" s="13">
        <v>4123</v>
      </c>
      <c r="R62" s="14">
        <v>0</v>
      </c>
      <c r="S62" s="71">
        <v>0.55002961595312672</v>
      </c>
      <c r="T62" s="71">
        <v>0.53671617698746399</v>
      </c>
      <c r="U62" s="72" t="s">
        <v>158</v>
      </c>
    </row>
    <row r="63" spans="1:21" x14ac:dyDescent="0.2">
      <c r="A63" s="12" t="s">
        <v>174</v>
      </c>
      <c r="B63" s="13">
        <v>0</v>
      </c>
      <c r="C63" s="13">
        <v>0</v>
      </c>
      <c r="D63" s="14">
        <v>0</v>
      </c>
      <c r="E63" s="22" t="s">
        <v>158</v>
      </c>
      <c r="F63" s="22" t="s">
        <v>158</v>
      </c>
      <c r="G63" s="23" t="s">
        <v>158</v>
      </c>
      <c r="I63" s="85">
        <v>0</v>
      </c>
      <c r="J63" s="13">
        <v>0</v>
      </c>
      <c r="K63" s="14">
        <v>0</v>
      </c>
      <c r="L63" s="71" t="s">
        <v>158</v>
      </c>
      <c r="M63" s="71" t="s">
        <v>158</v>
      </c>
      <c r="N63" s="72" t="s">
        <v>158</v>
      </c>
      <c r="P63" s="85">
        <v>0</v>
      </c>
      <c r="Q63" s="13">
        <v>0</v>
      </c>
      <c r="R63" s="14">
        <v>0</v>
      </c>
      <c r="S63" s="71" t="s">
        <v>158</v>
      </c>
      <c r="T63" s="71" t="s">
        <v>158</v>
      </c>
      <c r="U63" s="72" t="s">
        <v>158</v>
      </c>
    </row>
    <row r="64" spans="1:21" x14ac:dyDescent="0.2">
      <c r="A64" s="12" t="s">
        <v>175</v>
      </c>
      <c r="B64" s="13">
        <v>0</v>
      </c>
      <c r="C64" s="13">
        <v>0</v>
      </c>
      <c r="D64" s="14">
        <v>0</v>
      </c>
      <c r="E64" s="22" t="s">
        <v>158</v>
      </c>
      <c r="F64" s="22" t="s">
        <v>158</v>
      </c>
      <c r="G64" s="23" t="s">
        <v>158</v>
      </c>
      <c r="I64" s="85">
        <v>0</v>
      </c>
      <c r="J64" s="13">
        <v>0</v>
      </c>
      <c r="K64" s="14">
        <v>0</v>
      </c>
      <c r="L64" s="71" t="s">
        <v>158</v>
      </c>
      <c r="M64" s="71" t="s">
        <v>158</v>
      </c>
      <c r="N64" s="72" t="s">
        <v>158</v>
      </c>
      <c r="P64" s="85">
        <v>0</v>
      </c>
      <c r="Q64" s="13">
        <v>0</v>
      </c>
      <c r="R64" s="14">
        <v>0</v>
      </c>
      <c r="S64" s="71" t="s">
        <v>158</v>
      </c>
      <c r="T64" s="71" t="s">
        <v>158</v>
      </c>
      <c r="U64" s="72" t="s">
        <v>158</v>
      </c>
    </row>
    <row r="65" spans="1:21" x14ac:dyDescent="0.2">
      <c r="A65" s="12" t="s">
        <v>176</v>
      </c>
      <c r="B65" s="13">
        <v>879</v>
      </c>
      <c r="C65" s="13">
        <v>0</v>
      </c>
      <c r="D65" s="14">
        <v>0</v>
      </c>
      <c r="E65" s="22">
        <v>0.10370873772661952</v>
      </c>
      <c r="F65" s="22" t="s">
        <v>158</v>
      </c>
      <c r="G65" s="23" t="s">
        <v>158</v>
      </c>
      <c r="I65" s="85">
        <v>0</v>
      </c>
      <c r="J65" s="13">
        <v>0</v>
      </c>
      <c r="K65" s="14">
        <v>0</v>
      </c>
      <c r="L65" s="71" t="s">
        <v>158</v>
      </c>
      <c r="M65" s="71" t="s">
        <v>158</v>
      </c>
      <c r="N65" s="72" t="s">
        <v>158</v>
      </c>
      <c r="P65" s="85">
        <v>879</v>
      </c>
      <c r="Q65" s="13">
        <v>0</v>
      </c>
      <c r="R65" s="14">
        <v>0</v>
      </c>
      <c r="S65" s="71">
        <v>0.11726316575862197</v>
      </c>
      <c r="T65" s="71" t="s">
        <v>158</v>
      </c>
      <c r="U65" s="72" t="s">
        <v>158</v>
      </c>
    </row>
    <row r="66" spans="1:21" x14ac:dyDescent="0.2">
      <c r="A66" s="12" t="s">
        <v>177</v>
      </c>
      <c r="B66" s="13">
        <v>5084</v>
      </c>
      <c r="C66" s="13">
        <v>7021</v>
      </c>
      <c r="D66" s="14">
        <v>8039</v>
      </c>
      <c r="E66" s="22">
        <v>0.5998352930627231</v>
      </c>
      <c r="F66" s="22">
        <v>0.80295426786032875</v>
      </c>
      <c r="G66" s="23">
        <v>0.90001936849741881</v>
      </c>
      <c r="I66" s="85">
        <v>3900</v>
      </c>
      <c r="J66" s="13">
        <v>4908</v>
      </c>
      <c r="K66" s="14">
        <v>4960</v>
      </c>
      <c r="L66" s="71">
        <v>3.9808104521792385</v>
      </c>
      <c r="M66" s="71">
        <v>4.6212078413648943</v>
      </c>
      <c r="N66" s="72">
        <v>4.3935407864083693</v>
      </c>
      <c r="P66" s="85">
        <v>1184</v>
      </c>
      <c r="Q66" s="13">
        <v>2113</v>
      </c>
      <c r="R66" s="14">
        <v>3079</v>
      </c>
      <c r="S66" s="71">
        <v>0.15795175000933837</v>
      </c>
      <c r="T66" s="71">
        <v>0.27506215910126403</v>
      </c>
      <c r="U66" s="72">
        <v>0.39458676679781113</v>
      </c>
    </row>
    <row r="67" spans="1:21" x14ac:dyDescent="0.2">
      <c r="A67" s="12" t="s">
        <v>178</v>
      </c>
      <c r="B67" s="13">
        <v>0</v>
      </c>
      <c r="C67" s="13">
        <v>0</v>
      </c>
      <c r="D67" s="14">
        <v>0</v>
      </c>
      <c r="E67" s="22" t="s">
        <v>158</v>
      </c>
      <c r="F67" s="22" t="s">
        <v>158</v>
      </c>
      <c r="G67" s="23" t="s">
        <v>158</v>
      </c>
      <c r="I67" s="85">
        <v>0</v>
      </c>
      <c r="J67" s="13">
        <v>0</v>
      </c>
      <c r="K67" s="14">
        <v>0</v>
      </c>
      <c r="L67" s="71" t="s">
        <v>158</v>
      </c>
      <c r="M67" s="71" t="s">
        <v>158</v>
      </c>
      <c r="N67" s="72" t="s">
        <v>158</v>
      </c>
      <c r="P67" s="85">
        <v>0</v>
      </c>
      <c r="Q67" s="13">
        <v>0</v>
      </c>
      <c r="R67" s="14">
        <v>0</v>
      </c>
      <c r="S67" s="71" t="s">
        <v>158</v>
      </c>
      <c r="T67" s="71" t="s">
        <v>158</v>
      </c>
      <c r="U67" s="72" t="s">
        <v>158</v>
      </c>
    </row>
    <row r="68" spans="1:21" x14ac:dyDescent="0.2">
      <c r="A68" s="12" t="s">
        <v>179</v>
      </c>
      <c r="B68" s="13">
        <v>0</v>
      </c>
      <c r="C68" s="13">
        <v>0</v>
      </c>
      <c r="D68" s="14">
        <v>0</v>
      </c>
      <c r="E68" s="22" t="s">
        <v>158</v>
      </c>
      <c r="F68" s="22" t="s">
        <v>158</v>
      </c>
      <c r="G68" s="23" t="s">
        <v>158</v>
      </c>
      <c r="I68" s="85">
        <v>0</v>
      </c>
      <c r="J68" s="13">
        <v>0</v>
      </c>
      <c r="K68" s="14">
        <v>0</v>
      </c>
      <c r="L68" s="71" t="s">
        <v>158</v>
      </c>
      <c r="M68" s="71" t="s">
        <v>158</v>
      </c>
      <c r="N68" s="72" t="s">
        <v>158</v>
      </c>
      <c r="P68" s="85">
        <v>0</v>
      </c>
      <c r="Q68" s="13">
        <v>0</v>
      </c>
      <c r="R68" s="14">
        <v>0</v>
      </c>
      <c r="S68" s="71" t="s">
        <v>158</v>
      </c>
      <c r="T68" s="71" t="s">
        <v>158</v>
      </c>
      <c r="U68" s="72" t="s">
        <v>158</v>
      </c>
    </row>
    <row r="69" spans="1:21" x14ac:dyDescent="0.2">
      <c r="A69" s="12" t="s">
        <v>180</v>
      </c>
      <c r="B69" s="13">
        <v>0</v>
      </c>
      <c r="C69" s="13">
        <v>0</v>
      </c>
      <c r="D69" s="14">
        <v>0</v>
      </c>
      <c r="E69" s="22" t="s">
        <v>158</v>
      </c>
      <c r="F69" s="22" t="s">
        <v>158</v>
      </c>
      <c r="G69" s="23" t="s">
        <v>158</v>
      </c>
      <c r="I69" s="85">
        <v>0</v>
      </c>
      <c r="J69" s="13">
        <v>0</v>
      </c>
      <c r="K69" s="14">
        <v>0</v>
      </c>
      <c r="L69" s="71" t="s">
        <v>158</v>
      </c>
      <c r="M69" s="71" t="s">
        <v>158</v>
      </c>
      <c r="N69" s="72" t="s">
        <v>158</v>
      </c>
      <c r="P69" s="85">
        <v>0</v>
      </c>
      <c r="Q69" s="13">
        <v>0</v>
      </c>
      <c r="R69" s="14">
        <v>0</v>
      </c>
      <c r="S69" s="71" t="s">
        <v>158</v>
      </c>
      <c r="T69" s="71" t="s">
        <v>158</v>
      </c>
      <c r="U69" s="72" t="s">
        <v>158</v>
      </c>
    </row>
    <row r="70" spans="1:21" x14ac:dyDescent="0.2">
      <c r="A70" s="12" t="s">
        <v>181</v>
      </c>
      <c r="B70" s="13">
        <v>0</v>
      </c>
      <c r="C70" s="13">
        <v>0</v>
      </c>
      <c r="D70" s="14">
        <v>0</v>
      </c>
      <c r="E70" s="22" t="s">
        <v>158</v>
      </c>
      <c r="F70" s="22" t="s">
        <v>158</v>
      </c>
      <c r="G70" s="23" t="s">
        <v>158</v>
      </c>
      <c r="I70" s="85">
        <v>0</v>
      </c>
      <c r="J70" s="13">
        <v>0</v>
      </c>
      <c r="K70" s="14">
        <v>0</v>
      </c>
      <c r="L70" s="71" t="s">
        <v>158</v>
      </c>
      <c r="M70" s="71" t="s">
        <v>158</v>
      </c>
      <c r="N70" s="72" t="s">
        <v>158</v>
      </c>
      <c r="P70" s="85">
        <v>0</v>
      </c>
      <c r="Q70" s="13">
        <v>0</v>
      </c>
      <c r="R70" s="14">
        <v>0</v>
      </c>
      <c r="S70" s="71" t="s">
        <v>158</v>
      </c>
      <c r="T70" s="71" t="s">
        <v>158</v>
      </c>
      <c r="U70" s="72" t="s">
        <v>158</v>
      </c>
    </row>
    <row r="71" spans="1:21" x14ac:dyDescent="0.2">
      <c r="A71" s="12" t="s">
        <v>182</v>
      </c>
      <c r="B71" s="13">
        <v>164</v>
      </c>
      <c r="C71" s="13">
        <v>139</v>
      </c>
      <c r="D71" s="14">
        <v>122</v>
      </c>
      <c r="E71" s="22">
        <v>1.9349525582668489E-2</v>
      </c>
      <c r="F71" s="22">
        <v>1.5896687542029012E-2</v>
      </c>
      <c r="G71" s="23">
        <v>1.3658709162418846E-2</v>
      </c>
      <c r="I71" s="85">
        <v>0</v>
      </c>
      <c r="J71" s="13">
        <v>0</v>
      </c>
      <c r="K71" s="14">
        <v>0</v>
      </c>
      <c r="L71" s="71" t="s">
        <v>158</v>
      </c>
      <c r="M71" s="71" t="s">
        <v>158</v>
      </c>
      <c r="N71" s="72" t="s">
        <v>158</v>
      </c>
      <c r="P71" s="85">
        <v>164</v>
      </c>
      <c r="Q71" s="13">
        <v>139</v>
      </c>
      <c r="R71" s="14">
        <v>122</v>
      </c>
      <c r="S71" s="71">
        <v>2.1878451859401599E-2</v>
      </c>
      <c r="T71" s="71">
        <v>1.8094481833921296E-2</v>
      </c>
      <c r="U71" s="72">
        <v>1.5634811805564454E-2</v>
      </c>
    </row>
    <row r="72" spans="1:21" x14ac:dyDescent="0.2">
      <c r="A72" s="12" t="s">
        <v>183</v>
      </c>
      <c r="B72" s="13">
        <v>23053</v>
      </c>
      <c r="C72" s="13">
        <v>42732</v>
      </c>
      <c r="D72" s="14">
        <v>72017</v>
      </c>
      <c r="E72" s="22">
        <v>2.7199061783979066</v>
      </c>
      <c r="F72" s="22">
        <v>4.8870305902588758</v>
      </c>
      <c r="G72" s="23">
        <v>8.0627808012288362</v>
      </c>
      <c r="I72" s="85">
        <v>0</v>
      </c>
      <c r="J72" s="13">
        <v>0</v>
      </c>
      <c r="K72" s="14">
        <v>0</v>
      </c>
      <c r="L72" s="71" t="s">
        <v>158</v>
      </c>
      <c r="M72" s="71" t="s">
        <v>158</v>
      </c>
      <c r="N72" s="72" t="s">
        <v>158</v>
      </c>
      <c r="P72" s="85">
        <v>23053</v>
      </c>
      <c r="Q72" s="13">
        <v>42732</v>
      </c>
      <c r="R72" s="14">
        <v>72017</v>
      </c>
      <c r="S72" s="71">
        <v>3.0753899433828353</v>
      </c>
      <c r="T72" s="71">
        <v>5.5626863145836314</v>
      </c>
      <c r="U72" s="72">
        <v>9.2292806705027495</v>
      </c>
    </row>
    <row r="73" spans="1:21" x14ac:dyDescent="0.2">
      <c r="A73" s="12" t="s">
        <v>184</v>
      </c>
      <c r="B73" s="13">
        <v>0</v>
      </c>
      <c r="C73" s="13">
        <v>0</v>
      </c>
      <c r="D73" s="14">
        <v>0</v>
      </c>
      <c r="E73" s="22" t="s">
        <v>158</v>
      </c>
      <c r="F73" s="22" t="s">
        <v>158</v>
      </c>
      <c r="G73" s="23" t="s">
        <v>158</v>
      </c>
      <c r="I73" s="85">
        <v>0</v>
      </c>
      <c r="J73" s="13">
        <v>0</v>
      </c>
      <c r="K73" s="14">
        <v>0</v>
      </c>
      <c r="L73" s="71" t="s">
        <v>158</v>
      </c>
      <c r="M73" s="71" t="s">
        <v>158</v>
      </c>
      <c r="N73" s="72" t="s">
        <v>158</v>
      </c>
      <c r="P73" s="85">
        <v>0</v>
      </c>
      <c r="Q73" s="13">
        <v>0</v>
      </c>
      <c r="R73" s="14">
        <v>0</v>
      </c>
      <c r="S73" s="71" t="s">
        <v>158</v>
      </c>
      <c r="T73" s="71" t="s">
        <v>158</v>
      </c>
      <c r="U73" s="72" t="s">
        <v>158</v>
      </c>
    </row>
    <row r="74" spans="1:21" ht="13.5" thickBot="1" x14ac:dyDescent="0.25">
      <c r="A74" s="15" t="s">
        <v>4</v>
      </c>
      <c r="B74" s="16">
        <v>847566</v>
      </c>
      <c r="C74" s="16">
        <v>874396</v>
      </c>
      <c r="D74" s="17">
        <v>893203</v>
      </c>
      <c r="E74" s="18">
        <v>100</v>
      </c>
      <c r="F74" s="18">
        <v>100</v>
      </c>
      <c r="G74" s="41">
        <v>100</v>
      </c>
      <c r="I74" s="86">
        <v>97970</v>
      </c>
      <c r="J74" s="16">
        <v>106206</v>
      </c>
      <c r="K74" s="17">
        <v>112893</v>
      </c>
      <c r="L74" s="74">
        <v>100</v>
      </c>
      <c r="M74" s="74">
        <v>100</v>
      </c>
      <c r="N74" s="75">
        <v>100</v>
      </c>
      <c r="P74" s="86">
        <v>749596</v>
      </c>
      <c r="Q74" s="16">
        <v>768190</v>
      </c>
      <c r="R74" s="17">
        <v>780310</v>
      </c>
      <c r="S74" s="74">
        <v>100</v>
      </c>
      <c r="T74" s="74">
        <v>100</v>
      </c>
      <c r="U74" s="75">
        <v>100</v>
      </c>
    </row>
    <row r="75" spans="1:21" x14ac:dyDescent="0.2">
      <c r="A75" s="19"/>
      <c r="B75" s="19"/>
      <c r="C75" s="19"/>
      <c r="D75" s="19"/>
      <c r="E75" s="19"/>
      <c r="F75" s="19"/>
    </row>
    <row r="76" spans="1:21" ht="12.75" customHeight="1" x14ac:dyDescent="0.2">
      <c r="A76" s="171" t="str">
        <f>+Innhold!B53</f>
        <v>Finans Norge / Skadeforsikringsstatistikk</v>
      </c>
      <c r="B76" s="171"/>
      <c r="C76" s="171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158">
        <f>Innhold!H39</f>
        <v>16</v>
      </c>
    </row>
    <row r="77" spans="1:21" ht="12.75" customHeight="1" x14ac:dyDescent="0.2">
      <c r="A77" s="170" t="str">
        <f>+Innhold!B54</f>
        <v>Premiestatistikk skadeforsikring 2. kvartal 2026</v>
      </c>
      <c r="B77" s="170"/>
      <c r="C77" s="170"/>
      <c r="U77" s="157"/>
    </row>
    <row r="78" spans="1:21" ht="12.75" customHeight="1" x14ac:dyDescent="0.2"/>
  </sheetData>
  <mergeCells count="22">
    <mergeCell ref="E5:G5"/>
    <mergeCell ref="B5:D5"/>
    <mergeCell ref="A2:B2"/>
    <mergeCell ref="A4:G4"/>
    <mergeCell ref="A40:G40"/>
    <mergeCell ref="A77:C77"/>
    <mergeCell ref="A76:C76"/>
    <mergeCell ref="B41:D41"/>
    <mergeCell ref="E41:G41"/>
    <mergeCell ref="I41:K41"/>
    <mergeCell ref="U76:U77"/>
    <mergeCell ref="I4:N4"/>
    <mergeCell ref="P4:U4"/>
    <mergeCell ref="I40:N40"/>
    <mergeCell ref="P40:U40"/>
    <mergeCell ref="L41:N41"/>
    <mergeCell ref="P41:R41"/>
    <mergeCell ref="S41:U41"/>
    <mergeCell ref="S5:U5"/>
    <mergeCell ref="P5:R5"/>
    <mergeCell ref="L5:N5"/>
    <mergeCell ref="I5:K5"/>
  </mergeCells>
  <hyperlinks>
    <hyperlink ref="A2" location="Innhold!A40" tooltip="Move to Innhold" display="Tilbake til innholdsfortegnelsen" xr:uid="{00000000-0004-0000-0F00-000000000000}"/>
  </hyperlinks>
  <pageMargins left="0.78740157480314965" right="0.78740157480314965" top="0.39370078740157483" bottom="0.19685039370078741" header="3.937007874015748E-2" footer="3.937007874015748E-2"/>
  <pageSetup paperSize="9" scale="44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72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" bestFit="1" customWidth="1"/>
    <col min="2" max="2" width="14.7109375" style="1" bestFit="1" customWidth="1"/>
    <col min="3" max="3" width="15.140625" style="1" bestFit="1" customWidth="1"/>
    <col min="4" max="4" width="14.7109375" style="1" bestFit="1" customWidth="1"/>
    <col min="5" max="5" width="14.42578125" style="1" bestFit="1" customWidth="1"/>
    <col min="6" max="6" width="14.28515625" style="1" bestFit="1" customWidth="1"/>
    <col min="7" max="7" width="14.42578125" style="1" bestFit="1" customWidth="1"/>
    <col min="8" max="8" width="6.7109375" style="1" customWidth="1"/>
    <col min="9" max="9" width="14.42578125" style="1" bestFit="1" customWidth="1"/>
    <col min="10" max="10" width="14.28515625" style="1" bestFit="1" customWidth="1"/>
    <col min="11" max="11" width="15.140625" style="1" bestFit="1" customWidth="1"/>
    <col min="12" max="12" width="14.42578125" style="1" bestFit="1" customWidth="1"/>
    <col min="13" max="13" width="14.28515625" style="1" bestFit="1" customWidth="1"/>
    <col min="14" max="14" width="14.42578125" style="1" bestFit="1" customWidth="1"/>
    <col min="15" max="15" width="6.7109375" style="1" customWidth="1"/>
    <col min="16" max="16" width="14.42578125" style="1" bestFit="1" customWidth="1"/>
    <col min="17" max="17" width="14.28515625" style="1" bestFit="1" customWidth="1"/>
    <col min="18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11.42578125" style="1"/>
  </cols>
  <sheetData>
    <row r="1" spans="1:21" ht="5.25" customHeight="1" x14ac:dyDescent="0.2"/>
    <row r="2" spans="1:21" x14ac:dyDescent="0.2">
      <c r="A2" s="169" t="s">
        <v>0</v>
      </c>
      <c r="B2" s="169"/>
      <c r="C2" s="3"/>
      <c r="D2" s="3"/>
      <c r="E2" s="3"/>
      <c r="F2" s="3"/>
      <c r="I2" s="3"/>
      <c r="J2" s="3"/>
      <c r="K2" s="3"/>
      <c r="L2" s="3"/>
      <c r="M2" s="3"/>
      <c r="P2" s="3"/>
      <c r="Q2" s="3"/>
      <c r="R2" s="3"/>
      <c r="S2" s="3"/>
      <c r="T2" s="3"/>
    </row>
    <row r="3" spans="1:21" ht="6" customHeight="1" x14ac:dyDescent="0.2">
      <c r="A3" s="4"/>
      <c r="B3" s="3"/>
      <c r="C3" s="3"/>
      <c r="D3" s="3"/>
      <c r="E3" s="3"/>
      <c r="F3" s="3"/>
      <c r="I3" s="3"/>
      <c r="J3" s="3"/>
      <c r="K3" s="3"/>
      <c r="L3" s="3"/>
      <c r="M3" s="3"/>
      <c r="P3" s="3"/>
      <c r="Q3" s="3"/>
      <c r="R3" s="3"/>
      <c r="S3" s="3"/>
      <c r="T3" s="3"/>
    </row>
    <row r="4" spans="1:21" ht="16.5" thickBot="1" x14ac:dyDescent="0.3">
      <c r="A4" s="175" t="s">
        <v>123</v>
      </c>
      <c r="B4" s="175"/>
      <c r="C4" s="175"/>
      <c r="D4" s="172" t="s">
        <v>104</v>
      </c>
      <c r="E4" s="172"/>
      <c r="F4" s="6"/>
      <c r="I4" s="172" t="s">
        <v>91</v>
      </c>
      <c r="J4" s="172"/>
      <c r="K4" s="172"/>
      <c r="L4" s="172"/>
      <c r="M4" s="172"/>
      <c r="N4" s="172"/>
      <c r="P4" s="172" t="s">
        <v>92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12" t="s">
        <v>81</v>
      </c>
      <c r="B7" s="13">
        <v>2807638</v>
      </c>
      <c r="C7" s="13">
        <v>3063262</v>
      </c>
      <c r="D7" s="14">
        <v>3147813</v>
      </c>
      <c r="E7" s="22">
        <v>23.257735395232842</v>
      </c>
      <c r="F7" s="22">
        <v>22.454562720682606</v>
      </c>
      <c r="G7" s="23">
        <v>20.605114155382655</v>
      </c>
      <c r="I7" s="85">
        <v>1539355</v>
      </c>
      <c r="J7" s="13">
        <v>1724142</v>
      </c>
      <c r="K7" s="14">
        <v>1781761</v>
      </c>
      <c r="L7" s="71">
        <v>20.141947702417511</v>
      </c>
      <c r="M7" s="71">
        <v>19.337958283922227</v>
      </c>
      <c r="N7" s="72">
        <v>17.341856964409775</v>
      </c>
      <c r="P7" s="85">
        <v>1268283</v>
      </c>
      <c r="Q7" s="13">
        <v>1339120</v>
      </c>
      <c r="R7" s="14">
        <v>1366052</v>
      </c>
      <c r="S7" s="71">
        <v>28.633853602127463</v>
      </c>
      <c r="T7" s="71">
        <v>28.333944112442037</v>
      </c>
      <c r="U7" s="72">
        <v>27.307304425873784</v>
      </c>
    </row>
    <row r="8" spans="1:21" x14ac:dyDescent="0.2">
      <c r="A8" s="12" t="s">
        <v>156</v>
      </c>
      <c r="B8" s="13">
        <v>395170</v>
      </c>
      <c r="C8" s="13">
        <v>584921</v>
      </c>
      <c r="D8" s="14">
        <v>782539</v>
      </c>
      <c r="E8" s="22">
        <v>3.2734844364316773</v>
      </c>
      <c r="F8" s="22">
        <v>4.2876336667070563</v>
      </c>
      <c r="G8" s="23">
        <v>5.1223835170764556</v>
      </c>
      <c r="I8" s="85">
        <v>371367</v>
      </c>
      <c r="J8" s="13">
        <v>550983</v>
      </c>
      <c r="K8" s="14">
        <v>734279</v>
      </c>
      <c r="L8" s="71">
        <v>4.8592135617863867</v>
      </c>
      <c r="M8" s="71">
        <v>6.1798194517332794</v>
      </c>
      <c r="N8" s="72">
        <v>7.1467280908998712</v>
      </c>
      <c r="P8" s="85">
        <v>23803</v>
      </c>
      <c r="Q8" s="13">
        <v>33938</v>
      </c>
      <c r="R8" s="14">
        <v>48260</v>
      </c>
      <c r="S8" s="71">
        <v>0.53739710876156188</v>
      </c>
      <c r="T8" s="71">
        <v>0.71808157244164661</v>
      </c>
      <c r="U8" s="72">
        <v>0.96471474848151384</v>
      </c>
    </row>
    <row r="9" spans="1:21" x14ac:dyDescent="0.2">
      <c r="A9" s="12" t="s">
        <v>157</v>
      </c>
      <c r="B9" s="13">
        <v>0</v>
      </c>
      <c r="C9" s="13">
        <v>0</v>
      </c>
      <c r="D9" s="14">
        <v>0</v>
      </c>
      <c r="E9" s="22" t="s">
        <v>158</v>
      </c>
      <c r="F9" s="22" t="s">
        <v>158</v>
      </c>
      <c r="G9" s="23" t="s">
        <v>158</v>
      </c>
      <c r="I9" s="85">
        <v>0</v>
      </c>
      <c r="J9" s="13">
        <v>0</v>
      </c>
      <c r="K9" s="14">
        <v>0</v>
      </c>
      <c r="L9" s="71" t="s">
        <v>158</v>
      </c>
      <c r="M9" s="71" t="s">
        <v>158</v>
      </c>
      <c r="N9" s="72" t="s">
        <v>158</v>
      </c>
      <c r="P9" s="85">
        <v>0</v>
      </c>
      <c r="Q9" s="13">
        <v>0</v>
      </c>
      <c r="R9" s="14">
        <v>0</v>
      </c>
      <c r="S9" s="71" t="s">
        <v>158</v>
      </c>
      <c r="T9" s="71" t="s">
        <v>158</v>
      </c>
      <c r="U9" s="72" t="s">
        <v>158</v>
      </c>
    </row>
    <row r="10" spans="1:21" x14ac:dyDescent="0.2">
      <c r="A10" s="12" t="s">
        <v>82</v>
      </c>
      <c r="B10" s="13">
        <v>3491728</v>
      </c>
      <c r="C10" s="13">
        <v>3843881</v>
      </c>
      <c r="D10" s="14">
        <v>4523062</v>
      </c>
      <c r="E10" s="22">
        <v>28.924557188685142</v>
      </c>
      <c r="F10" s="22">
        <v>28.176717174482686</v>
      </c>
      <c r="G10" s="23">
        <v>29.607288883384555</v>
      </c>
      <c r="I10" s="85">
        <v>1792326</v>
      </c>
      <c r="J10" s="13">
        <v>2024501</v>
      </c>
      <c r="K10" s="14">
        <v>2600309</v>
      </c>
      <c r="L10" s="71">
        <v>23.451989019870769</v>
      </c>
      <c r="M10" s="71">
        <v>22.706781624575488</v>
      </c>
      <c r="N10" s="72">
        <v>25.308774151677703</v>
      </c>
      <c r="P10" s="85">
        <v>1699402</v>
      </c>
      <c r="Q10" s="13">
        <v>1819380</v>
      </c>
      <c r="R10" s="14">
        <v>1922753</v>
      </c>
      <c r="S10" s="71">
        <v>38.367168904071576</v>
      </c>
      <c r="T10" s="71">
        <v>38.495587579376597</v>
      </c>
      <c r="U10" s="72">
        <v>38.435726829404807</v>
      </c>
    </row>
    <row r="11" spans="1:21" x14ac:dyDescent="0.2">
      <c r="A11" s="12" t="s">
        <v>84</v>
      </c>
      <c r="B11" s="13">
        <v>1737652</v>
      </c>
      <c r="C11" s="13">
        <v>1874430</v>
      </c>
      <c r="D11" s="14">
        <v>1926072</v>
      </c>
      <c r="E11" s="22">
        <v>14.394252544308468</v>
      </c>
      <c r="F11" s="22">
        <v>13.740093403871134</v>
      </c>
      <c r="G11" s="23">
        <v>12.607779887650945</v>
      </c>
      <c r="I11" s="85">
        <v>1102351</v>
      </c>
      <c r="J11" s="13">
        <v>1230789</v>
      </c>
      <c r="K11" s="14">
        <v>1276077</v>
      </c>
      <c r="L11" s="71">
        <v>14.423895847096768</v>
      </c>
      <c r="M11" s="71">
        <v>13.804516297561543</v>
      </c>
      <c r="N11" s="72">
        <v>12.420041077099079</v>
      </c>
      <c r="P11" s="85">
        <v>635301</v>
      </c>
      <c r="Q11" s="13">
        <v>643641</v>
      </c>
      <c r="R11" s="14">
        <v>649995</v>
      </c>
      <c r="S11" s="71">
        <v>14.343104675600934</v>
      </c>
      <c r="T11" s="71">
        <v>13.618561534796212</v>
      </c>
      <c r="U11" s="72">
        <v>12.993364337738118</v>
      </c>
    </row>
    <row r="12" spans="1:21" x14ac:dyDescent="0.2">
      <c r="A12" s="12" t="s">
        <v>152</v>
      </c>
      <c r="B12" s="13">
        <v>2047418</v>
      </c>
      <c r="C12" s="13">
        <v>2816719</v>
      </c>
      <c r="D12" s="14">
        <v>3181228</v>
      </c>
      <c r="E12" s="22">
        <v>16.960272687375237</v>
      </c>
      <c r="F12" s="22">
        <v>20.647333937494864</v>
      </c>
      <c r="G12" s="23">
        <v>20.823843758920766</v>
      </c>
      <c r="I12" s="85">
        <v>1869422</v>
      </c>
      <c r="J12" s="13">
        <v>2568328</v>
      </c>
      <c r="K12" s="14">
        <v>2880060</v>
      </c>
      <c r="L12" s="71">
        <v>24.460764513545442</v>
      </c>
      <c r="M12" s="71">
        <v>28.806339456627938</v>
      </c>
      <c r="N12" s="72">
        <v>28.031587047262803</v>
      </c>
      <c r="P12" s="85">
        <v>177996</v>
      </c>
      <c r="Q12" s="13">
        <v>248391</v>
      </c>
      <c r="R12" s="14">
        <v>301168</v>
      </c>
      <c r="S12" s="71">
        <v>4.018591596484602</v>
      </c>
      <c r="T12" s="71">
        <v>5.2556131728550017</v>
      </c>
      <c r="U12" s="72">
        <v>6.0203317731181212</v>
      </c>
    </row>
    <row r="13" spans="1:21" x14ac:dyDescent="0.2">
      <c r="A13" s="12" t="s">
        <v>160</v>
      </c>
      <c r="B13" s="13">
        <v>0</v>
      </c>
      <c r="C13" s="13">
        <v>0</v>
      </c>
      <c r="D13" s="14">
        <v>0</v>
      </c>
      <c r="E13" s="22" t="s">
        <v>158</v>
      </c>
      <c r="F13" s="22" t="s">
        <v>158</v>
      </c>
      <c r="G13" s="23" t="s">
        <v>158</v>
      </c>
      <c r="I13" s="85">
        <v>0</v>
      </c>
      <c r="J13" s="13">
        <v>0</v>
      </c>
      <c r="K13" s="14">
        <v>0</v>
      </c>
      <c r="L13" s="71" t="s">
        <v>158</v>
      </c>
      <c r="M13" s="71" t="s">
        <v>158</v>
      </c>
      <c r="N13" s="72" t="s">
        <v>158</v>
      </c>
      <c r="P13" s="85">
        <v>0</v>
      </c>
      <c r="Q13" s="13">
        <v>0</v>
      </c>
      <c r="R13" s="14">
        <v>0</v>
      </c>
      <c r="S13" s="71" t="s">
        <v>158</v>
      </c>
      <c r="T13" s="71" t="s">
        <v>158</v>
      </c>
      <c r="U13" s="72" t="s">
        <v>158</v>
      </c>
    </row>
    <row r="14" spans="1:21" x14ac:dyDescent="0.2">
      <c r="A14" s="12" t="s">
        <v>161</v>
      </c>
      <c r="B14" s="13">
        <v>0</v>
      </c>
      <c r="C14" s="13">
        <v>0</v>
      </c>
      <c r="D14" s="14">
        <v>0</v>
      </c>
      <c r="E14" s="22" t="s">
        <v>158</v>
      </c>
      <c r="F14" s="22" t="s">
        <v>158</v>
      </c>
      <c r="G14" s="23" t="s">
        <v>158</v>
      </c>
      <c r="I14" s="85">
        <v>0</v>
      </c>
      <c r="J14" s="13">
        <v>0</v>
      </c>
      <c r="K14" s="14">
        <v>0</v>
      </c>
      <c r="L14" s="71" t="s">
        <v>158</v>
      </c>
      <c r="M14" s="71" t="s">
        <v>158</v>
      </c>
      <c r="N14" s="72" t="s">
        <v>158</v>
      </c>
      <c r="P14" s="85">
        <v>0</v>
      </c>
      <c r="Q14" s="13">
        <v>0</v>
      </c>
      <c r="R14" s="14">
        <v>0</v>
      </c>
      <c r="S14" s="71" t="s">
        <v>158</v>
      </c>
      <c r="T14" s="71" t="s">
        <v>158</v>
      </c>
      <c r="U14" s="72" t="s">
        <v>158</v>
      </c>
    </row>
    <row r="15" spans="1:21" x14ac:dyDescent="0.2">
      <c r="A15" s="12" t="s">
        <v>162</v>
      </c>
      <c r="B15" s="13">
        <v>122506</v>
      </c>
      <c r="C15" s="13">
        <v>141881</v>
      </c>
      <c r="D15" s="14">
        <v>160406</v>
      </c>
      <c r="E15" s="22">
        <v>1.0148075116266393</v>
      </c>
      <c r="F15" s="22">
        <v>1.0400272041285299</v>
      </c>
      <c r="G15" s="23">
        <v>1.0499937388937368</v>
      </c>
      <c r="I15" s="85">
        <v>122504</v>
      </c>
      <c r="J15" s="13">
        <v>141880</v>
      </c>
      <c r="K15" s="14">
        <v>160406</v>
      </c>
      <c r="L15" s="71">
        <v>1.6029240567230787</v>
      </c>
      <c r="M15" s="71">
        <v>1.5913245668412959</v>
      </c>
      <c r="N15" s="72">
        <v>1.5612295410176305</v>
      </c>
      <c r="P15" s="85">
        <v>2</v>
      </c>
      <c r="Q15" s="13">
        <v>1</v>
      </c>
      <c r="R15" s="14">
        <v>0</v>
      </c>
      <c r="S15" s="71">
        <v>4.515372925778783E-5</v>
      </c>
      <c r="T15" s="71">
        <v>2.115862963172982E-5</v>
      </c>
      <c r="U15" s="72" t="s">
        <v>158</v>
      </c>
    </row>
    <row r="16" spans="1:21" x14ac:dyDescent="0.2">
      <c r="A16" s="12" t="s">
        <v>163</v>
      </c>
      <c r="B16" s="13">
        <v>134820</v>
      </c>
      <c r="C16" s="13">
        <v>158329</v>
      </c>
      <c r="D16" s="14">
        <v>181907</v>
      </c>
      <c r="E16" s="22">
        <v>1.1168134517289237</v>
      </c>
      <c r="F16" s="22">
        <v>1.1605956202907086</v>
      </c>
      <c r="G16" s="23">
        <v>1.1907360763371881</v>
      </c>
      <c r="I16" s="85">
        <v>0</v>
      </c>
      <c r="J16" s="13">
        <v>0</v>
      </c>
      <c r="K16" s="14">
        <v>0</v>
      </c>
      <c r="L16" s="71" t="s">
        <v>158</v>
      </c>
      <c r="M16" s="71" t="s">
        <v>158</v>
      </c>
      <c r="N16" s="72" t="s">
        <v>158</v>
      </c>
      <c r="P16" s="85">
        <v>134820</v>
      </c>
      <c r="Q16" s="13">
        <v>158329</v>
      </c>
      <c r="R16" s="14">
        <v>181907</v>
      </c>
      <c r="S16" s="71">
        <v>3.0438128892674778</v>
      </c>
      <c r="T16" s="71">
        <v>3.3500246709621506</v>
      </c>
      <c r="U16" s="72">
        <v>3.6363109355993934</v>
      </c>
    </row>
    <row r="17" spans="1:21" x14ac:dyDescent="0.2">
      <c r="A17" s="12" t="s">
        <v>164</v>
      </c>
      <c r="B17" s="13">
        <v>0</v>
      </c>
      <c r="C17" s="13">
        <v>0</v>
      </c>
      <c r="D17" s="14">
        <v>0</v>
      </c>
      <c r="E17" s="22" t="s">
        <v>158</v>
      </c>
      <c r="F17" s="22" t="s">
        <v>158</v>
      </c>
      <c r="G17" s="23" t="s">
        <v>158</v>
      </c>
      <c r="I17" s="85">
        <v>0</v>
      </c>
      <c r="J17" s="13">
        <v>0</v>
      </c>
      <c r="K17" s="14">
        <v>0</v>
      </c>
      <c r="L17" s="71" t="s">
        <v>158</v>
      </c>
      <c r="M17" s="71" t="s">
        <v>158</v>
      </c>
      <c r="N17" s="72" t="s">
        <v>158</v>
      </c>
      <c r="P17" s="85">
        <v>0</v>
      </c>
      <c r="Q17" s="13">
        <v>0</v>
      </c>
      <c r="R17" s="14">
        <v>0</v>
      </c>
      <c r="S17" s="71" t="s">
        <v>158</v>
      </c>
      <c r="T17" s="71" t="s">
        <v>158</v>
      </c>
      <c r="U17" s="72" t="s">
        <v>158</v>
      </c>
    </row>
    <row r="18" spans="1:21" x14ac:dyDescent="0.2">
      <c r="A18" s="12" t="s">
        <v>165</v>
      </c>
      <c r="B18" s="13">
        <v>190388</v>
      </c>
      <c r="C18" s="13">
        <v>212027</v>
      </c>
      <c r="D18" s="14">
        <v>322694</v>
      </c>
      <c r="E18" s="22">
        <v>1.5771241614579907</v>
      </c>
      <c r="F18" s="22">
        <v>1.5542169001470234</v>
      </c>
      <c r="G18" s="23">
        <v>2.112306768939912</v>
      </c>
      <c r="I18" s="85">
        <v>105004</v>
      </c>
      <c r="J18" s="13">
        <v>115550</v>
      </c>
      <c r="K18" s="14">
        <v>216336</v>
      </c>
      <c r="L18" s="71">
        <v>1.3739423827152595</v>
      </c>
      <c r="M18" s="71">
        <v>1.2960075676523242</v>
      </c>
      <c r="N18" s="72">
        <v>2.1055955137936868</v>
      </c>
      <c r="P18" s="85">
        <v>85384</v>
      </c>
      <c r="Q18" s="13">
        <v>96477</v>
      </c>
      <c r="R18" s="14">
        <v>106358</v>
      </c>
      <c r="S18" s="71">
        <v>1.9277030094734782</v>
      </c>
      <c r="T18" s="71">
        <v>2.0413211109803977</v>
      </c>
      <c r="U18" s="72">
        <v>2.1260905764400508</v>
      </c>
    </row>
    <row r="19" spans="1:21" x14ac:dyDescent="0.2">
      <c r="A19" s="12" t="s">
        <v>166</v>
      </c>
      <c r="B19" s="13">
        <v>0</v>
      </c>
      <c r="C19" s="13">
        <v>0</v>
      </c>
      <c r="D19" s="14">
        <v>0</v>
      </c>
      <c r="E19" s="22" t="s">
        <v>158</v>
      </c>
      <c r="F19" s="22" t="s">
        <v>158</v>
      </c>
      <c r="G19" s="23" t="s">
        <v>158</v>
      </c>
      <c r="I19" s="85">
        <v>0</v>
      </c>
      <c r="J19" s="13">
        <v>0</v>
      </c>
      <c r="K19" s="14">
        <v>0</v>
      </c>
      <c r="L19" s="71" t="s">
        <v>158</v>
      </c>
      <c r="M19" s="71" t="s">
        <v>158</v>
      </c>
      <c r="N19" s="72" t="s">
        <v>158</v>
      </c>
      <c r="P19" s="85">
        <v>0</v>
      </c>
      <c r="Q19" s="13">
        <v>0</v>
      </c>
      <c r="R19" s="14">
        <v>0</v>
      </c>
      <c r="S19" s="71" t="s">
        <v>158</v>
      </c>
      <c r="T19" s="71" t="s">
        <v>158</v>
      </c>
      <c r="U19" s="72" t="s">
        <v>158</v>
      </c>
    </row>
    <row r="20" spans="1:21" x14ac:dyDescent="0.2">
      <c r="A20" s="12" t="s">
        <v>167</v>
      </c>
      <c r="B20" s="13">
        <v>0</v>
      </c>
      <c r="C20" s="13">
        <v>0</v>
      </c>
      <c r="D20" s="14">
        <v>0</v>
      </c>
      <c r="E20" s="22" t="s">
        <v>158</v>
      </c>
      <c r="F20" s="22" t="s">
        <v>158</v>
      </c>
      <c r="G20" s="23" t="s">
        <v>158</v>
      </c>
      <c r="I20" s="85">
        <v>0</v>
      </c>
      <c r="J20" s="13">
        <v>0</v>
      </c>
      <c r="K20" s="14">
        <v>0</v>
      </c>
      <c r="L20" s="71" t="s">
        <v>158</v>
      </c>
      <c r="M20" s="71" t="s">
        <v>158</v>
      </c>
      <c r="N20" s="72" t="s">
        <v>158</v>
      </c>
      <c r="P20" s="85">
        <v>0</v>
      </c>
      <c r="Q20" s="13">
        <v>0</v>
      </c>
      <c r="R20" s="14">
        <v>0</v>
      </c>
      <c r="S20" s="71" t="s">
        <v>158</v>
      </c>
      <c r="T20" s="71" t="s">
        <v>158</v>
      </c>
      <c r="U20" s="72" t="s">
        <v>158</v>
      </c>
    </row>
    <row r="21" spans="1:21" x14ac:dyDescent="0.2">
      <c r="A21" s="12" t="s">
        <v>168</v>
      </c>
      <c r="B21" s="13">
        <v>10084</v>
      </c>
      <c r="C21" s="13">
        <v>17545</v>
      </c>
      <c r="D21" s="14">
        <v>17672</v>
      </c>
      <c r="E21" s="22">
        <v>8.3533206106174651E-2</v>
      </c>
      <c r="F21" s="22">
        <v>0.12860973136949316</v>
      </c>
      <c r="G21" s="23">
        <v>0.11567827483841077</v>
      </c>
      <c r="I21" s="85">
        <v>1227</v>
      </c>
      <c r="J21" s="13">
        <v>2381</v>
      </c>
      <c r="K21" s="14">
        <v>2230</v>
      </c>
      <c r="L21" s="71">
        <v>1.605488651471966E-2</v>
      </c>
      <c r="M21" s="71">
        <v>2.6705270606492287E-2</v>
      </c>
      <c r="N21" s="72">
        <v>2.170456140337217E-2</v>
      </c>
      <c r="P21" s="85">
        <v>8857</v>
      </c>
      <c r="Q21" s="13">
        <v>15164</v>
      </c>
      <c r="R21" s="14">
        <v>15442</v>
      </c>
      <c r="S21" s="71">
        <v>0.19996329001811342</v>
      </c>
      <c r="T21" s="71">
        <v>0.32084945973555096</v>
      </c>
      <c r="U21" s="72">
        <v>0.30868473158001525</v>
      </c>
    </row>
    <row r="22" spans="1:21" x14ac:dyDescent="0.2">
      <c r="A22" s="12" t="s">
        <v>169</v>
      </c>
      <c r="B22" s="13">
        <v>85864</v>
      </c>
      <c r="C22" s="13">
        <v>89732</v>
      </c>
      <c r="D22" s="14">
        <v>105666</v>
      </c>
      <c r="E22" s="22">
        <v>0.71127481248518243</v>
      </c>
      <c r="F22" s="22">
        <v>0.6577605252349592</v>
      </c>
      <c r="G22" s="23">
        <v>0.6916738676480032</v>
      </c>
      <c r="I22" s="85">
        <v>5620</v>
      </c>
      <c r="J22" s="13">
        <v>6336</v>
      </c>
      <c r="K22" s="14">
        <v>6116</v>
      </c>
      <c r="L22" s="71">
        <v>7.3535829024225341E-2</v>
      </c>
      <c r="M22" s="71">
        <v>7.1064508426180228E-2</v>
      </c>
      <c r="N22" s="72">
        <v>5.952694957086286E-2</v>
      </c>
      <c r="P22" s="85">
        <v>80244</v>
      </c>
      <c r="Q22" s="13">
        <v>83396</v>
      </c>
      <c r="R22" s="14">
        <v>99550</v>
      </c>
      <c r="S22" s="71">
        <v>1.8116579252809635</v>
      </c>
      <c r="T22" s="71">
        <v>1.76454507676774</v>
      </c>
      <c r="U22" s="72">
        <v>1.9899990304876647</v>
      </c>
    </row>
    <row r="23" spans="1:21" x14ac:dyDescent="0.2">
      <c r="A23" s="12" t="s">
        <v>170</v>
      </c>
      <c r="B23" s="13">
        <v>290358</v>
      </c>
      <c r="C23" s="13">
        <v>0</v>
      </c>
      <c r="D23" s="14">
        <v>0</v>
      </c>
      <c r="E23" s="22">
        <v>2.4052493711400893</v>
      </c>
      <c r="F23" s="22" t="s">
        <v>158</v>
      </c>
      <c r="G23" s="23" t="s">
        <v>158</v>
      </c>
      <c r="I23" s="85">
        <v>246225</v>
      </c>
      <c r="J23" s="13">
        <v>0</v>
      </c>
      <c r="K23" s="14">
        <v>0</v>
      </c>
      <c r="L23" s="71">
        <v>3.2217721532900154</v>
      </c>
      <c r="M23" s="71" t="s">
        <v>158</v>
      </c>
      <c r="N23" s="72" t="s">
        <v>158</v>
      </c>
      <c r="P23" s="85">
        <v>44133</v>
      </c>
      <c r="Q23" s="13">
        <v>0</v>
      </c>
      <c r="R23" s="14">
        <v>0</v>
      </c>
      <c r="S23" s="71">
        <v>0.99638476666697517</v>
      </c>
      <c r="T23" s="71" t="s">
        <v>158</v>
      </c>
      <c r="U23" s="72" t="s">
        <v>158</v>
      </c>
    </row>
    <row r="24" spans="1:21" x14ac:dyDescent="0.2">
      <c r="A24" s="12" t="s">
        <v>171</v>
      </c>
      <c r="B24" s="13">
        <v>0</v>
      </c>
      <c r="C24" s="13">
        <v>0</v>
      </c>
      <c r="D24" s="14">
        <v>0</v>
      </c>
      <c r="E24" s="22" t="s">
        <v>158</v>
      </c>
      <c r="F24" s="22" t="s">
        <v>158</v>
      </c>
      <c r="G24" s="23" t="s">
        <v>158</v>
      </c>
      <c r="I24" s="85">
        <v>0</v>
      </c>
      <c r="J24" s="13">
        <v>0</v>
      </c>
      <c r="K24" s="14">
        <v>0</v>
      </c>
      <c r="L24" s="71" t="s">
        <v>158</v>
      </c>
      <c r="M24" s="71" t="s">
        <v>158</v>
      </c>
      <c r="N24" s="72" t="s">
        <v>158</v>
      </c>
      <c r="P24" s="85">
        <v>0</v>
      </c>
      <c r="Q24" s="13">
        <v>0</v>
      </c>
      <c r="R24" s="14">
        <v>0</v>
      </c>
      <c r="S24" s="71" t="s">
        <v>158</v>
      </c>
      <c r="T24" s="71" t="s">
        <v>158</v>
      </c>
      <c r="U24" s="72" t="s">
        <v>158</v>
      </c>
    </row>
    <row r="25" spans="1:21" x14ac:dyDescent="0.2">
      <c r="A25" s="12" t="s">
        <v>172</v>
      </c>
      <c r="B25" s="13">
        <v>0</v>
      </c>
      <c r="C25" s="13">
        <v>0</v>
      </c>
      <c r="D25" s="14">
        <v>0</v>
      </c>
      <c r="E25" s="22" t="s">
        <v>158</v>
      </c>
      <c r="F25" s="22" t="s">
        <v>158</v>
      </c>
      <c r="G25" s="23" t="s">
        <v>158</v>
      </c>
      <c r="I25" s="85">
        <v>0</v>
      </c>
      <c r="J25" s="13">
        <v>0</v>
      </c>
      <c r="K25" s="14">
        <v>0</v>
      </c>
      <c r="L25" s="71" t="s">
        <v>158</v>
      </c>
      <c r="M25" s="71" t="s">
        <v>158</v>
      </c>
      <c r="N25" s="72" t="s">
        <v>158</v>
      </c>
      <c r="P25" s="85">
        <v>0</v>
      </c>
      <c r="Q25" s="13">
        <v>0</v>
      </c>
      <c r="R25" s="14">
        <v>0</v>
      </c>
      <c r="S25" s="71" t="s">
        <v>158</v>
      </c>
      <c r="T25" s="71" t="s">
        <v>158</v>
      </c>
      <c r="U25" s="72" t="s">
        <v>158</v>
      </c>
    </row>
    <row r="26" spans="1:21" x14ac:dyDescent="0.2">
      <c r="A26" s="12" t="s">
        <v>173</v>
      </c>
      <c r="B26" s="13">
        <v>6120</v>
      </c>
      <c r="C26" s="13">
        <v>6120</v>
      </c>
      <c r="D26" s="14">
        <v>0</v>
      </c>
      <c r="E26" s="22">
        <v>5.0696471774076643E-2</v>
      </c>
      <c r="F26" s="22">
        <v>4.4861302706258085E-2</v>
      </c>
      <c r="G26" s="23" t="s">
        <v>158</v>
      </c>
      <c r="I26" s="85">
        <v>6120</v>
      </c>
      <c r="J26" s="13">
        <v>6120</v>
      </c>
      <c r="K26" s="14">
        <v>0</v>
      </c>
      <c r="L26" s="71">
        <v>8.0078162567305891E-2</v>
      </c>
      <c r="M26" s="71">
        <v>6.8641854729833168E-2</v>
      </c>
      <c r="N26" s="72" t="s">
        <v>158</v>
      </c>
      <c r="P26" s="85">
        <v>0</v>
      </c>
      <c r="Q26" s="13">
        <v>0</v>
      </c>
      <c r="R26" s="14">
        <v>0</v>
      </c>
      <c r="S26" s="71" t="s">
        <v>158</v>
      </c>
      <c r="T26" s="71" t="s">
        <v>158</v>
      </c>
      <c r="U26" s="72" t="s">
        <v>158</v>
      </c>
    </row>
    <row r="27" spans="1:21" x14ac:dyDescent="0.2">
      <c r="A27" s="12" t="s">
        <v>174</v>
      </c>
      <c r="B27" s="13">
        <v>5741</v>
      </c>
      <c r="C27" s="13">
        <v>5063</v>
      </c>
      <c r="D27" s="14">
        <v>5067</v>
      </c>
      <c r="E27" s="22">
        <v>4.7556935368459806E-2</v>
      </c>
      <c r="F27" s="22">
        <v>3.7113198627742594E-2</v>
      </c>
      <c r="G27" s="23">
        <v>3.3167825860470082E-2</v>
      </c>
      <c r="I27" s="85">
        <v>0</v>
      </c>
      <c r="J27" s="13">
        <v>0</v>
      </c>
      <c r="K27" s="14">
        <v>0</v>
      </c>
      <c r="L27" s="71" t="s">
        <v>158</v>
      </c>
      <c r="M27" s="71" t="s">
        <v>158</v>
      </c>
      <c r="N27" s="72" t="s">
        <v>158</v>
      </c>
      <c r="P27" s="85">
        <v>5741</v>
      </c>
      <c r="Q27" s="13">
        <v>5063</v>
      </c>
      <c r="R27" s="14">
        <v>5067</v>
      </c>
      <c r="S27" s="71">
        <v>0.12961377983447997</v>
      </c>
      <c r="T27" s="71">
        <v>0.10712614182544808</v>
      </c>
      <c r="U27" s="72">
        <v>0.10128905160704166</v>
      </c>
    </row>
    <row r="28" spans="1:21" x14ac:dyDescent="0.2">
      <c r="A28" s="12" t="s">
        <v>175</v>
      </c>
      <c r="B28" s="13">
        <v>390682</v>
      </c>
      <c r="C28" s="13">
        <v>456147</v>
      </c>
      <c r="D28" s="14">
        <v>516014</v>
      </c>
      <c r="E28" s="22">
        <v>3.2363070237973548</v>
      </c>
      <c r="F28" s="22">
        <v>3.3436844192077624</v>
      </c>
      <c r="G28" s="23">
        <v>3.3777506401351114</v>
      </c>
      <c r="I28" s="85">
        <v>320929</v>
      </c>
      <c r="J28" s="13">
        <v>368017</v>
      </c>
      <c r="K28" s="14">
        <v>409126</v>
      </c>
      <c r="L28" s="71">
        <v>4.1992491232945932</v>
      </c>
      <c r="M28" s="71">
        <v>4.1276747470766368</v>
      </c>
      <c r="N28" s="72">
        <v>3.9820181115318571</v>
      </c>
      <c r="P28" s="85">
        <v>69753</v>
      </c>
      <c r="Q28" s="13">
        <v>88130</v>
      </c>
      <c r="R28" s="14">
        <v>106888</v>
      </c>
      <c r="S28" s="71">
        <v>1.5748040384592374</v>
      </c>
      <c r="T28" s="71">
        <v>1.864710029444349</v>
      </c>
      <c r="U28" s="72">
        <v>2.1366852473205977</v>
      </c>
    </row>
    <row r="29" spans="1:21" x14ac:dyDescent="0.2">
      <c r="A29" s="12" t="s">
        <v>176</v>
      </c>
      <c r="B29" s="13">
        <v>87926</v>
      </c>
      <c r="C29" s="13">
        <v>95260</v>
      </c>
      <c r="D29" s="14">
        <v>99544</v>
      </c>
      <c r="E29" s="22">
        <v>0.72835587862867035</v>
      </c>
      <c r="F29" s="22">
        <v>0.69828230323499108</v>
      </c>
      <c r="G29" s="23">
        <v>0.65160016922333419</v>
      </c>
      <c r="I29" s="85">
        <v>21963</v>
      </c>
      <c r="J29" s="13">
        <v>22259</v>
      </c>
      <c r="K29" s="14">
        <v>20889</v>
      </c>
      <c r="L29" s="71">
        <v>0.2873785432133561</v>
      </c>
      <c r="M29" s="71">
        <v>0.24965670660643083</v>
      </c>
      <c r="N29" s="72">
        <v>0.20331236912782119</v>
      </c>
      <c r="P29" s="85">
        <v>65963</v>
      </c>
      <c r="Q29" s="13">
        <v>73001</v>
      </c>
      <c r="R29" s="14">
        <v>78655</v>
      </c>
      <c r="S29" s="71">
        <v>1.4892377215157293</v>
      </c>
      <c r="T29" s="71">
        <v>1.5446011217459086</v>
      </c>
      <c r="U29" s="72">
        <v>1.5723091285083604</v>
      </c>
    </row>
    <row r="30" spans="1:21" x14ac:dyDescent="0.2">
      <c r="A30" s="12" t="s">
        <v>177</v>
      </c>
      <c r="B30" s="13">
        <v>61316</v>
      </c>
      <c r="C30" s="13">
        <v>72450</v>
      </c>
      <c r="D30" s="14">
        <v>76250</v>
      </c>
      <c r="E30" s="22">
        <v>0.50792563125805279</v>
      </c>
      <c r="F30" s="22">
        <v>0.53107865703731993</v>
      </c>
      <c r="G30" s="23">
        <v>0.49912112134613063</v>
      </c>
      <c r="I30" s="85">
        <v>26372</v>
      </c>
      <c r="J30" s="13">
        <v>38284</v>
      </c>
      <c r="K30" s="14">
        <v>42604</v>
      </c>
      <c r="L30" s="71">
        <v>0.34506884039624036</v>
      </c>
      <c r="M30" s="71">
        <v>0.42939293569884529</v>
      </c>
      <c r="N30" s="72">
        <v>0.41466418566334884</v>
      </c>
      <c r="P30" s="85">
        <v>34944</v>
      </c>
      <c r="Q30" s="13">
        <v>34166</v>
      </c>
      <c r="R30" s="14">
        <v>33646</v>
      </c>
      <c r="S30" s="71">
        <v>0.78892595759206907</v>
      </c>
      <c r="T30" s="71">
        <v>0.72290573999768104</v>
      </c>
      <c r="U30" s="72">
        <v>0.67258169140922119</v>
      </c>
    </row>
    <row r="31" spans="1:21" x14ac:dyDescent="0.2">
      <c r="A31" s="12" t="s">
        <v>178</v>
      </c>
      <c r="B31" s="13">
        <v>16370</v>
      </c>
      <c r="C31" s="13">
        <v>0</v>
      </c>
      <c r="D31" s="14">
        <v>3828</v>
      </c>
      <c r="E31" s="22">
        <v>0.13560477825843703</v>
      </c>
      <c r="F31" s="22" t="s">
        <v>158</v>
      </c>
      <c r="G31" s="23">
        <v>2.5057516754268698E-2</v>
      </c>
      <c r="I31" s="85">
        <v>5849</v>
      </c>
      <c r="J31" s="13">
        <v>0</v>
      </c>
      <c r="K31" s="14">
        <v>3828</v>
      </c>
      <c r="L31" s="71">
        <v>7.6532217786956236E-2</v>
      </c>
      <c r="M31" s="71" t="s">
        <v>158</v>
      </c>
      <c r="N31" s="72">
        <v>3.7257874911259488E-2</v>
      </c>
      <c r="P31" s="85">
        <v>10521</v>
      </c>
      <c r="Q31" s="13">
        <v>0</v>
      </c>
      <c r="R31" s="14">
        <v>0</v>
      </c>
      <c r="S31" s="71">
        <v>0.2375311927605929</v>
      </c>
      <c r="T31" s="71" t="s">
        <v>158</v>
      </c>
      <c r="U31" s="72" t="s">
        <v>158</v>
      </c>
    </row>
    <row r="32" spans="1:21" x14ac:dyDescent="0.2">
      <c r="A32" s="12" t="s">
        <v>179</v>
      </c>
      <c r="B32" s="13">
        <v>0</v>
      </c>
      <c r="C32" s="13">
        <v>0</v>
      </c>
      <c r="D32" s="14">
        <v>0</v>
      </c>
      <c r="E32" s="22" t="s">
        <v>158</v>
      </c>
      <c r="F32" s="22" t="s">
        <v>158</v>
      </c>
      <c r="G32" s="23" t="s">
        <v>158</v>
      </c>
      <c r="I32" s="85">
        <v>0</v>
      </c>
      <c r="J32" s="13">
        <v>0</v>
      </c>
      <c r="K32" s="14">
        <v>0</v>
      </c>
      <c r="L32" s="71" t="s">
        <v>158</v>
      </c>
      <c r="M32" s="71" t="s">
        <v>158</v>
      </c>
      <c r="N32" s="72" t="s">
        <v>158</v>
      </c>
      <c r="P32" s="85">
        <v>0</v>
      </c>
      <c r="Q32" s="13">
        <v>0</v>
      </c>
      <c r="R32" s="14">
        <v>0</v>
      </c>
      <c r="S32" s="71" t="s">
        <v>158</v>
      </c>
      <c r="T32" s="71" t="s">
        <v>158</v>
      </c>
      <c r="U32" s="72" t="s">
        <v>158</v>
      </c>
    </row>
    <row r="33" spans="1:21" x14ac:dyDescent="0.2">
      <c r="A33" s="12" t="s">
        <v>180</v>
      </c>
      <c r="B33" s="13">
        <v>33669</v>
      </c>
      <c r="C33" s="13">
        <v>34557</v>
      </c>
      <c r="D33" s="14">
        <v>34896</v>
      </c>
      <c r="E33" s="22">
        <v>0.2789051483923834</v>
      </c>
      <c r="F33" s="22">
        <v>0.25331242444773866</v>
      </c>
      <c r="G33" s="23">
        <v>0.22842400853107639</v>
      </c>
      <c r="I33" s="85">
        <v>0</v>
      </c>
      <c r="J33" s="13">
        <v>0</v>
      </c>
      <c r="K33" s="14">
        <v>0</v>
      </c>
      <c r="L33" s="71" t="s">
        <v>158</v>
      </c>
      <c r="M33" s="71" t="s">
        <v>158</v>
      </c>
      <c r="N33" s="72" t="s">
        <v>158</v>
      </c>
      <c r="P33" s="85">
        <v>33669</v>
      </c>
      <c r="Q33" s="13">
        <v>34557</v>
      </c>
      <c r="R33" s="14">
        <v>34896</v>
      </c>
      <c r="S33" s="71">
        <v>0.76014045519022932</v>
      </c>
      <c r="T33" s="71">
        <v>0.73117876418368732</v>
      </c>
      <c r="U33" s="72">
        <v>0.69756912273126614</v>
      </c>
    </row>
    <row r="34" spans="1:21" x14ac:dyDescent="0.2">
      <c r="A34" s="12" t="s">
        <v>181</v>
      </c>
      <c r="B34" s="13">
        <v>48696</v>
      </c>
      <c r="C34" s="13">
        <v>51789</v>
      </c>
      <c r="D34" s="14">
        <v>50068</v>
      </c>
      <c r="E34" s="22">
        <v>0.40338486756706471</v>
      </c>
      <c r="F34" s="22">
        <v>0.37962777873437908</v>
      </c>
      <c r="G34" s="23">
        <v>0.32773765644010583</v>
      </c>
      <c r="I34" s="85">
        <v>0</v>
      </c>
      <c r="J34" s="13">
        <v>0</v>
      </c>
      <c r="K34" s="14">
        <v>0</v>
      </c>
      <c r="L34" s="71" t="s">
        <v>158</v>
      </c>
      <c r="M34" s="71" t="s">
        <v>158</v>
      </c>
      <c r="N34" s="72" t="s">
        <v>158</v>
      </c>
      <c r="P34" s="85">
        <v>48696</v>
      </c>
      <c r="Q34" s="13">
        <v>51789</v>
      </c>
      <c r="R34" s="14">
        <v>50068</v>
      </c>
      <c r="S34" s="71">
        <v>1.0994029999686181</v>
      </c>
      <c r="T34" s="71">
        <v>1.0957842699976557</v>
      </c>
      <c r="U34" s="72">
        <v>1.0008565691457196</v>
      </c>
    </row>
    <row r="35" spans="1:21" x14ac:dyDescent="0.2">
      <c r="A35" s="12" t="s">
        <v>182</v>
      </c>
      <c r="B35" s="13">
        <v>74577</v>
      </c>
      <c r="C35" s="13">
        <v>82864</v>
      </c>
      <c r="D35" s="14">
        <v>94268</v>
      </c>
      <c r="E35" s="22">
        <v>0.61777627050577022</v>
      </c>
      <c r="F35" s="22">
        <v>0.60741617442015849</v>
      </c>
      <c r="G35" s="23">
        <v>0.61706426055156782</v>
      </c>
      <c r="I35" s="85">
        <v>72776</v>
      </c>
      <c r="J35" s="13">
        <v>81203</v>
      </c>
      <c r="K35" s="14">
        <v>92458</v>
      </c>
      <c r="L35" s="71">
        <v>0.95224973186245976</v>
      </c>
      <c r="M35" s="71">
        <v>0.91077198196513776</v>
      </c>
      <c r="N35" s="72">
        <v>0.89989252835559819</v>
      </c>
      <c r="P35" s="85">
        <v>1801</v>
      </c>
      <c r="Q35" s="13">
        <v>1661</v>
      </c>
      <c r="R35" s="14">
        <v>1810</v>
      </c>
      <c r="S35" s="71">
        <v>4.0660933196637945E-2</v>
      </c>
      <c r="T35" s="71">
        <v>3.5144483818303228E-2</v>
      </c>
      <c r="U35" s="72">
        <v>3.6181800554321179E-2</v>
      </c>
    </row>
    <row r="36" spans="1:21" x14ac:dyDescent="0.2">
      <c r="A36" s="12" t="s">
        <v>183</v>
      </c>
      <c r="B36" s="13">
        <v>0</v>
      </c>
      <c r="C36" s="13">
        <v>0</v>
      </c>
      <c r="D36" s="14">
        <v>0</v>
      </c>
      <c r="E36" s="22" t="s">
        <v>158</v>
      </c>
      <c r="F36" s="22" t="s">
        <v>158</v>
      </c>
      <c r="G36" s="23" t="s">
        <v>158</v>
      </c>
      <c r="I36" s="85">
        <v>0</v>
      </c>
      <c r="J36" s="13">
        <v>0</v>
      </c>
      <c r="K36" s="14">
        <v>0</v>
      </c>
      <c r="L36" s="71" t="s">
        <v>158</v>
      </c>
      <c r="M36" s="71" t="s">
        <v>158</v>
      </c>
      <c r="N36" s="72" t="s">
        <v>158</v>
      </c>
      <c r="P36" s="85">
        <v>0</v>
      </c>
      <c r="Q36" s="13">
        <v>0</v>
      </c>
      <c r="R36" s="14">
        <v>0</v>
      </c>
      <c r="S36" s="71" t="s">
        <v>158</v>
      </c>
      <c r="T36" s="71" t="s">
        <v>158</v>
      </c>
      <c r="U36" s="72" t="s">
        <v>158</v>
      </c>
    </row>
    <row r="37" spans="1:21" x14ac:dyDescent="0.2">
      <c r="A37" s="12" t="s">
        <v>184</v>
      </c>
      <c r="B37" s="13">
        <v>33123</v>
      </c>
      <c r="C37" s="13">
        <v>35070</v>
      </c>
      <c r="D37" s="14">
        <v>47859</v>
      </c>
      <c r="E37" s="22">
        <v>0.27438222787136285</v>
      </c>
      <c r="F37" s="22">
        <v>0.25707285717458678</v>
      </c>
      <c r="G37" s="23">
        <v>0.3132778720853045</v>
      </c>
      <c r="I37" s="85">
        <v>33123</v>
      </c>
      <c r="J37" s="13">
        <v>35070</v>
      </c>
      <c r="K37" s="14">
        <v>47859</v>
      </c>
      <c r="L37" s="71">
        <v>0.43340342789491387</v>
      </c>
      <c r="M37" s="71">
        <v>0.39334474597634794</v>
      </c>
      <c r="N37" s="72">
        <v>0.46581103327533124</v>
      </c>
      <c r="P37" s="85">
        <v>0</v>
      </c>
      <c r="Q37" s="13">
        <v>0</v>
      </c>
      <c r="R37" s="14">
        <v>0</v>
      </c>
      <c r="S37" s="71" t="s">
        <v>158</v>
      </c>
      <c r="T37" s="71" t="s">
        <v>158</v>
      </c>
      <c r="U37" s="72" t="s">
        <v>158</v>
      </c>
    </row>
    <row r="38" spans="1:21" ht="13.5" thickBot="1" x14ac:dyDescent="0.25">
      <c r="A38" s="15" t="s">
        <v>4</v>
      </c>
      <c r="B38" s="16">
        <v>12071846</v>
      </c>
      <c r="C38" s="16">
        <v>13642047</v>
      </c>
      <c r="D38" s="17">
        <v>15276853</v>
      </c>
      <c r="E38" s="18">
        <v>100</v>
      </c>
      <c r="F38" s="18">
        <v>100</v>
      </c>
      <c r="G38" s="41">
        <v>100</v>
      </c>
      <c r="I38" s="86">
        <v>7642533</v>
      </c>
      <c r="J38" s="16">
        <v>8915843</v>
      </c>
      <c r="K38" s="17">
        <v>10274338</v>
      </c>
      <c r="L38" s="74">
        <v>100</v>
      </c>
      <c r="M38" s="74">
        <v>100</v>
      </c>
      <c r="N38" s="75">
        <v>100</v>
      </c>
      <c r="P38" s="86">
        <v>4429313</v>
      </c>
      <c r="Q38" s="16">
        <v>4726204</v>
      </c>
      <c r="R38" s="17">
        <v>5002515</v>
      </c>
      <c r="S38" s="74">
        <v>100</v>
      </c>
      <c r="T38" s="74">
        <v>100</v>
      </c>
      <c r="U38" s="75">
        <v>100</v>
      </c>
    </row>
    <row r="39" spans="1:21" x14ac:dyDescent="0.2">
      <c r="I39" s="92"/>
      <c r="P39" s="139"/>
    </row>
    <row r="40" spans="1:21" x14ac:dyDescent="0.2">
      <c r="I40" s="99"/>
      <c r="J40" s="99"/>
      <c r="K40" s="99"/>
      <c r="L40" s="71"/>
      <c r="M40" s="71"/>
      <c r="N40" s="71"/>
      <c r="P40" s="99"/>
      <c r="Q40" s="99"/>
      <c r="R40" s="99"/>
      <c r="S40" s="71"/>
      <c r="T40" s="71"/>
      <c r="U40" s="71"/>
    </row>
    <row r="41" spans="1:21" x14ac:dyDescent="0.2">
      <c r="I41" s="99"/>
      <c r="J41" s="99"/>
      <c r="K41" s="99"/>
      <c r="L41" s="71"/>
      <c r="M41" s="71"/>
      <c r="N41" s="71"/>
      <c r="P41" s="99"/>
      <c r="Q41" s="99"/>
      <c r="R41" s="99"/>
      <c r="S41" s="71"/>
      <c r="T41" s="71"/>
      <c r="U41" s="71"/>
    </row>
    <row r="42" spans="1:21" x14ac:dyDescent="0.2">
      <c r="I42" s="99"/>
      <c r="J42" s="99"/>
      <c r="K42" s="99"/>
      <c r="L42" s="71"/>
      <c r="M42" s="71"/>
      <c r="N42" s="71"/>
      <c r="P42" s="99"/>
      <c r="Q42" s="99"/>
      <c r="R42" s="99"/>
      <c r="S42" s="71"/>
      <c r="T42" s="71"/>
      <c r="U42" s="71"/>
    </row>
    <row r="43" spans="1:21" x14ac:dyDescent="0.2">
      <c r="I43" s="99"/>
      <c r="J43" s="99"/>
      <c r="K43" s="99"/>
      <c r="L43" s="71"/>
      <c r="M43" s="71"/>
      <c r="N43" s="71"/>
      <c r="P43" s="99"/>
      <c r="Q43" s="99"/>
      <c r="R43" s="99"/>
      <c r="S43" s="71"/>
      <c r="T43" s="71"/>
      <c r="U43" s="71"/>
    </row>
    <row r="44" spans="1:21" x14ac:dyDescent="0.2">
      <c r="I44" s="99"/>
      <c r="J44" s="99"/>
      <c r="K44" s="99"/>
      <c r="L44" s="71"/>
      <c r="M44" s="71"/>
      <c r="N44" s="71"/>
      <c r="P44" s="99"/>
      <c r="Q44" s="99"/>
      <c r="R44" s="99"/>
      <c r="S44" s="71"/>
      <c r="T44" s="71"/>
      <c r="U44" s="71"/>
    </row>
    <row r="45" spans="1:21" x14ac:dyDescent="0.2">
      <c r="I45" s="99"/>
      <c r="J45" s="99"/>
      <c r="K45" s="99"/>
      <c r="L45" s="71"/>
      <c r="M45" s="71"/>
      <c r="N45" s="71"/>
      <c r="P45" s="99"/>
      <c r="Q45" s="99"/>
      <c r="R45" s="99"/>
      <c r="S45" s="71"/>
      <c r="T45" s="71"/>
      <c r="U45" s="71"/>
    </row>
    <row r="46" spans="1:21" x14ac:dyDescent="0.2">
      <c r="I46" s="99"/>
      <c r="J46" s="99"/>
      <c r="K46" s="99"/>
      <c r="L46" s="71"/>
      <c r="M46" s="71"/>
      <c r="N46" s="71"/>
      <c r="P46" s="99"/>
      <c r="Q46" s="99"/>
      <c r="R46" s="99"/>
      <c r="S46" s="71"/>
      <c r="T46" s="71"/>
      <c r="U46" s="71"/>
    </row>
    <row r="47" spans="1:21" x14ac:dyDescent="0.2">
      <c r="I47" s="99"/>
      <c r="J47" s="99"/>
      <c r="K47" s="99"/>
      <c r="L47" s="71"/>
      <c r="M47" s="71"/>
      <c r="N47" s="71"/>
      <c r="P47" s="99"/>
      <c r="Q47" s="99"/>
      <c r="R47" s="99"/>
      <c r="S47" s="71"/>
      <c r="T47" s="71"/>
      <c r="U47" s="71"/>
    </row>
    <row r="48" spans="1:21" x14ac:dyDescent="0.2">
      <c r="I48" s="99"/>
      <c r="J48" s="99"/>
      <c r="K48" s="99"/>
      <c r="L48" s="71"/>
      <c r="M48" s="71"/>
      <c r="N48" s="71"/>
      <c r="P48" s="99"/>
      <c r="Q48" s="99"/>
      <c r="R48" s="99"/>
      <c r="S48" s="71"/>
      <c r="T48" s="71"/>
      <c r="U48" s="71"/>
    </row>
    <row r="49" spans="1:21" x14ac:dyDescent="0.2">
      <c r="I49" s="99"/>
      <c r="J49" s="99"/>
      <c r="K49" s="99"/>
      <c r="L49" s="71"/>
      <c r="M49" s="71"/>
      <c r="N49" s="71"/>
      <c r="P49" s="99"/>
      <c r="Q49" s="99"/>
      <c r="R49" s="99"/>
      <c r="S49" s="71"/>
      <c r="T49" s="71"/>
      <c r="U49" s="71"/>
    </row>
    <row r="50" spans="1:21" x14ac:dyDescent="0.2">
      <c r="I50" s="99"/>
      <c r="J50" s="99"/>
      <c r="K50" s="99"/>
      <c r="L50" s="71"/>
      <c r="M50" s="71"/>
      <c r="N50" s="71"/>
      <c r="P50" s="99"/>
      <c r="Q50" s="99"/>
      <c r="R50" s="99"/>
      <c r="S50" s="71"/>
      <c r="T50" s="71"/>
      <c r="U50" s="71"/>
    </row>
    <row r="51" spans="1:21" x14ac:dyDescent="0.2">
      <c r="I51" s="99"/>
      <c r="J51" s="99"/>
      <c r="K51" s="99"/>
      <c r="L51" s="71"/>
      <c r="M51" s="71"/>
      <c r="N51" s="71"/>
      <c r="P51" s="99"/>
      <c r="Q51" s="99"/>
      <c r="R51" s="99"/>
      <c r="S51" s="71"/>
      <c r="T51" s="71"/>
      <c r="U51" s="71"/>
    </row>
    <row r="52" spans="1:21" x14ac:dyDescent="0.2">
      <c r="I52" s="99"/>
      <c r="J52" s="99"/>
      <c r="K52" s="99"/>
      <c r="L52" s="71"/>
      <c r="M52" s="71"/>
      <c r="N52" s="71"/>
      <c r="P52" s="99"/>
      <c r="Q52" s="99"/>
      <c r="R52" s="99"/>
      <c r="S52" s="71"/>
      <c r="T52" s="71"/>
      <c r="U52" s="71"/>
    </row>
    <row r="53" spans="1:21" x14ac:dyDescent="0.2">
      <c r="I53" s="99"/>
      <c r="J53" s="99"/>
      <c r="K53" s="99"/>
      <c r="L53" s="71"/>
      <c r="M53" s="71"/>
      <c r="N53" s="71"/>
      <c r="P53" s="99"/>
      <c r="Q53" s="99"/>
      <c r="R53" s="99"/>
      <c r="S53" s="71"/>
      <c r="T53" s="71"/>
      <c r="U53" s="71"/>
    </row>
    <row r="54" spans="1:21" x14ac:dyDescent="0.2">
      <c r="I54" s="99"/>
      <c r="J54" s="99"/>
      <c r="K54" s="99"/>
      <c r="L54" s="71"/>
      <c r="M54" s="71"/>
      <c r="N54" s="71"/>
      <c r="P54" s="99"/>
      <c r="Q54" s="99"/>
      <c r="R54" s="99"/>
      <c r="S54" s="71"/>
      <c r="T54" s="71"/>
      <c r="U54" s="71"/>
    </row>
    <row r="55" spans="1:21" x14ac:dyDescent="0.2">
      <c r="I55" s="99"/>
      <c r="J55" s="99"/>
      <c r="K55" s="99"/>
      <c r="L55" s="71"/>
      <c r="M55" s="71"/>
      <c r="N55" s="71"/>
      <c r="P55" s="99"/>
      <c r="Q55" s="99"/>
      <c r="R55" s="99"/>
      <c r="S55" s="71"/>
      <c r="T55" s="71"/>
      <c r="U55" s="71"/>
    </row>
    <row r="56" spans="1:21" x14ac:dyDescent="0.2">
      <c r="I56" s="99"/>
      <c r="J56" s="99"/>
      <c r="K56" s="99"/>
      <c r="L56" s="71"/>
      <c r="M56" s="71"/>
      <c r="N56" s="71"/>
      <c r="P56" s="99"/>
      <c r="Q56" s="99"/>
      <c r="R56" s="99"/>
      <c r="S56" s="71"/>
      <c r="T56" s="71"/>
      <c r="U56" s="71"/>
    </row>
    <row r="57" spans="1:21" x14ac:dyDescent="0.2">
      <c r="I57" s="99"/>
      <c r="J57" s="99"/>
      <c r="K57" s="99"/>
      <c r="L57" s="71"/>
      <c r="M57" s="71"/>
      <c r="N57" s="71"/>
      <c r="P57" s="99"/>
      <c r="Q57" s="99"/>
      <c r="R57" s="99"/>
      <c r="S57" s="71"/>
      <c r="T57" s="71"/>
      <c r="U57" s="71"/>
    </row>
    <row r="58" spans="1:21" x14ac:dyDescent="0.2">
      <c r="A58" s="37"/>
      <c r="B58" s="43"/>
      <c r="C58" s="43"/>
      <c r="D58" s="43"/>
      <c r="E58" s="44"/>
      <c r="F58" s="45"/>
      <c r="G58" s="44"/>
      <c r="I58" s="99"/>
      <c r="J58" s="99"/>
      <c r="K58" s="99"/>
      <c r="L58" s="71"/>
      <c r="M58" s="71"/>
      <c r="N58" s="71"/>
      <c r="P58" s="99"/>
      <c r="Q58" s="99"/>
      <c r="R58" s="99"/>
      <c r="S58" s="71"/>
      <c r="T58" s="71"/>
      <c r="U58" s="71"/>
    </row>
    <row r="59" spans="1:21" x14ac:dyDescent="0.2">
      <c r="A59" s="37"/>
      <c r="B59" s="43"/>
      <c r="C59" s="43"/>
      <c r="D59" s="43"/>
      <c r="E59" s="44"/>
      <c r="F59" s="45"/>
      <c r="G59" s="44"/>
      <c r="I59" s="99"/>
      <c r="J59" s="99"/>
      <c r="K59" s="99"/>
      <c r="L59" s="71"/>
      <c r="M59" s="71"/>
      <c r="N59" s="71"/>
      <c r="P59" s="99"/>
      <c r="Q59" s="99"/>
      <c r="R59" s="99"/>
      <c r="S59" s="71"/>
      <c r="T59" s="71"/>
      <c r="U59" s="71"/>
    </row>
    <row r="60" spans="1:21" x14ac:dyDescent="0.2">
      <c r="A60" s="37"/>
      <c r="B60" s="43"/>
      <c r="C60" s="43"/>
      <c r="D60" s="43"/>
      <c r="E60" s="44"/>
      <c r="F60" s="45"/>
      <c r="G60" s="44"/>
      <c r="I60" s="99"/>
      <c r="J60" s="99"/>
      <c r="K60" s="99"/>
      <c r="L60" s="71"/>
      <c r="M60" s="71"/>
      <c r="N60" s="71"/>
      <c r="P60" s="99"/>
      <c r="Q60" s="99"/>
      <c r="R60" s="99"/>
      <c r="S60" s="71"/>
      <c r="T60" s="71"/>
      <c r="U60" s="71"/>
    </row>
    <row r="61" spans="1:21" x14ac:dyDescent="0.2">
      <c r="A61" s="37"/>
      <c r="B61" s="43"/>
      <c r="C61" s="43"/>
      <c r="D61" s="43"/>
      <c r="E61" s="44"/>
      <c r="F61" s="45"/>
      <c r="G61" s="44"/>
      <c r="I61" s="99"/>
      <c r="J61" s="99"/>
      <c r="K61" s="99"/>
      <c r="L61" s="71"/>
      <c r="M61" s="71"/>
      <c r="N61" s="71"/>
      <c r="P61" s="99"/>
      <c r="Q61" s="99"/>
      <c r="R61" s="99"/>
      <c r="S61" s="71"/>
      <c r="T61" s="71"/>
      <c r="U61" s="71"/>
    </row>
    <row r="62" spans="1:21" x14ac:dyDescent="0.2">
      <c r="I62" s="99"/>
      <c r="J62" s="99"/>
      <c r="K62" s="99"/>
      <c r="L62" s="71"/>
      <c r="M62" s="71"/>
      <c r="N62" s="71"/>
      <c r="P62" s="99"/>
      <c r="Q62" s="99"/>
      <c r="R62" s="99"/>
      <c r="S62" s="71"/>
      <c r="T62" s="71"/>
      <c r="U62" s="71"/>
    </row>
    <row r="63" spans="1:21" ht="12.75" customHeight="1" x14ac:dyDescent="0.2">
      <c r="A63" s="171" t="str">
        <f>+Innhold!B53</f>
        <v>Finans Norge / Skadeforsikringsstatistikk</v>
      </c>
      <c r="B63" s="171"/>
      <c r="C63" s="171"/>
      <c r="D63" s="53"/>
      <c r="E63" s="53"/>
      <c r="F63" s="53"/>
      <c r="G63" s="53"/>
      <c r="H63" s="53"/>
      <c r="I63" s="101"/>
      <c r="J63" s="101"/>
      <c r="K63" s="101"/>
      <c r="L63" s="102"/>
      <c r="M63" s="102"/>
      <c r="N63" s="102"/>
      <c r="O63" s="53"/>
      <c r="P63" s="101"/>
      <c r="Q63" s="53"/>
      <c r="R63" s="101"/>
      <c r="S63" s="102"/>
      <c r="T63" s="102"/>
      <c r="U63" s="158">
        <f>Innhold!H41</f>
        <v>17</v>
      </c>
    </row>
    <row r="64" spans="1:21" ht="12.75" customHeight="1" x14ac:dyDescent="0.2">
      <c r="A64" s="170" t="str">
        <f>+Innhold!B54</f>
        <v>Premiestatistikk skadeforsikring 2. kvartal 2026</v>
      </c>
      <c r="B64" s="170"/>
      <c r="C64" s="170"/>
      <c r="I64" s="99"/>
      <c r="J64" s="99"/>
      <c r="K64" s="99"/>
      <c r="L64" s="71"/>
      <c r="M64" s="71"/>
      <c r="N64" s="71"/>
      <c r="P64" s="99"/>
      <c r="R64" s="99"/>
      <c r="S64" s="71"/>
      <c r="T64" s="71"/>
      <c r="U64" s="157"/>
    </row>
    <row r="65" spans="9:21" ht="12.75" customHeight="1" x14ac:dyDescent="0.2">
      <c r="I65" s="99"/>
      <c r="J65" s="99"/>
      <c r="K65" s="99"/>
      <c r="L65" s="71"/>
      <c r="M65" s="71"/>
      <c r="N65" s="71"/>
      <c r="P65" s="99"/>
      <c r="Q65" s="99"/>
      <c r="R65" s="99"/>
      <c r="S65" s="71"/>
      <c r="T65" s="71"/>
      <c r="U65" s="71"/>
    </row>
    <row r="66" spans="9:21" ht="12.75" customHeight="1" x14ac:dyDescent="0.2">
      <c r="I66" s="99"/>
      <c r="J66" s="99"/>
      <c r="K66" s="99"/>
      <c r="L66" s="71"/>
      <c r="M66" s="71"/>
      <c r="N66" s="71"/>
      <c r="P66" s="99"/>
      <c r="Q66" s="99"/>
      <c r="R66" s="99"/>
      <c r="S66" s="71"/>
      <c r="T66" s="71"/>
      <c r="U66" s="71"/>
    </row>
    <row r="67" spans="9:21" x14ac:dyDescent="0.2">
      <c r="I67" s="99"/>
      <c r="J67" s="99"/>
      <c r="K67" s="99"/>
      <c r="L67" s="71"/>
      <c r="M67" s="71"/>
      <c r="N67" s="71"/>
      <c r="P67" s="99"/>
      <c r="Q67" s="99"/>
      <c r="R67" s="99"/>
      <c r="S67" s="71"/>
      <c r="T67" s="71"/>
      <c r="U67" s="71"/>
    </row>
    <row r="68" spans="9:21" x14ac:dyDescent="0.2">
      <c r="I68" s="99"/>
      <c r="J68" s="99"/>
      <c r="K68" s="99"/>
      <c r="L68" s="71"/>
      <c r="M68" s="71"/>
      <c r="N68" s="71"/>
      <c r="P68" s="99"/>
      <c r="Q68" s="99"/>
      <c r="R68" s="99"/>
      <c r="S68" s="71"/>
      <c r="T68" s="71"/>
      <c r="U68" s="71"/>
    </row>
    <row r="69" spans="9:21" ht="12.75" customHeight="1" x14ac:dyDescent="0.2">
      <c r="I69" s="43"/>
      <c r="J69" s="43"/>
      <c r="K69" s="43"/>
      <c r="L69" s="100"/>
      <c r="M69" s="100"/>
      <c r="N69" s="100"/>
      <c r="P69" s="43"/>
      <c r="Q69" s="43"/>
      <c r="R69" s="43"/>
      <c r="S69" s="100"/>
      <c r="T69" s="100"/>
      <c r="U69" s="100"/>
    </row>
    <row r="70" spans="9:21" ht="12.75" customHeight="1" x14ac:dyDescent="0.2"/>
    <row r="71" spans="9:21" x14ac:dyDescent="0.2">
      <c r="I71" s="20"/>
      <c r="J71" s="20"/>
      <c r="K71" s="20"/>
      <c r="L71" s="20"/>
      <c r="M71" s="20"/>
      <c r="N71" s="20"/>
      <c r="O71" s="20"/>
      <c r="P71" s="20"/>
      <c r="T71" s="20"/>
      <c r="U71" s="157"/>
    </row>
    <row r="72" spans="9:21" x14ac:dyDescent="0.2">
      <c r="I72" s="20"/>
      <c r="J72" s="20"/>
      <c r="K72" s="20"/>
      <c r="L72" s="20"/>
      <c r="M72" s="20"/>
      <c r="N72" s="20"/>
      <c r="O72" s="20"/>
      <c r="P72" s="20"/>
      <c r="T72" s="20"/>
      <c r="U72" s="157"/>
    </row>
  </sheetData>
  <mergeCells count="15">
    <mergeCell ref="A2:B2"/>
    <mergeCell ref="A4:C4"/>
    <mergeCell ref="S5:U5"/>
    <mergeCell ref="P5:R5"/>
    <mergeCell ref="L5:N5"/>
    <mergeCell ref="I5:K5"/>
    <mergeCell ref="B5:D5"/>
    <mergeCell ref="E5:G5"/>
    <mergeCell ref="D4:E4"/>
    <mergeCell ref="U71:U72"/>
    <mergeCell ref="U63:U64"/>
    <mergeCell ref="I4:N4"/>
    <mergeCell ref="P4:U4"/>
    <mergeCell ref="A64:C64"/>
    <mergeCell ref="A63:C63"/>
  </mergeCells>
  <phoneticPr fontId="0" type="noConversion"/>
  <hyperlinks>
    <hyperlink ref="A2" location="Innhold!A42" tooltip="Move to Innhold" display="Tilbake til innholdsfortegnelsen" xr:uid="{00000000-0004-0000-1000-000000000000}"/>
  </hyperlinks>
  <pageMargins left="0.78740157480314965" right="0.78740157480314965" top="0.39370078740157483" bottom="0.19685039370078741" header="3.937007874015748E-2" footer="3.937007874015748E-2"/>
  <pageSetup paperSize="9" scale="44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83"/>
  <sheetViews>
    <sheetView showGridLines="0" showRowColHeaders="0" zoomScaleNormal="100" workbookViewId="0"/>
  </sheetViews>
  <sheetFormatPr defaultColWidth="11.42578125" defaultRowHeight="12.75" x14ac:dyDescent="0.2"/>
  <cols>
    <col min="1" max="1" width="26.28515625" style="1" customWidth="1"/>
    <col min="2" max="4" width="10.5703125" style="1" customWidth="1"/>
    <col min="5" max="7" width="9.85546875" style="1" customWidth="1"/>
    <col min="8" max="16384" width="11.42578125" style="1"/>
  </cols>
  <sheetData>
    <row r="1" spans="1:7" ht="5.25" customHeight="1" x14ac:dyDescent="0.2"/>
    <row r="2" spans="1:7" x14ac:dyDescent="0.2">
      <c r="A2" s="169" t="s">
        <v>0</v>
      </c>
      <c r="B2" s="169"/>
      <c r="C2" s="169"/>
      <c r="D2" s="3"/>
      <c r="E2" s="3"/>
      <c r="F2" s="3"/>
    </row>
    <row r="3" spans="1:7" ht="6" customHeight="1" x14ac:dyDescent="0.2">
      <c r="A3" s="60"/>
      <c r="B3" s="3"/>
      <c r="C3" s="3"/>
      <c r="D3" s="3"/>
      <c r="E3" s="3"/>
      <c r="F3" s="3"/>
    </row>
    <row r="4" spans="1:7" ht="16.5" thickBot="1" x14ac:dyDescent="0.3">
      <c r="A4" s="175" t="s">
        <v>124</v>
      </c>
      <c r="B4" s="175"/>
      <c r="C4" s="175"/>
      <c r="D4" s="175"/>
      <c r="E4" s="175"/>
      <c r="F4" s="175"/>
      <c r="G4" s="175"/>
    </row>
    <row r="5" spans="1:7" x14ac:dyDescent="0.2">
      <c r="A5" s="7"/>
      <c r="B5" s="162" t="s">
        <v>1</v>
      </c>
      <c r="C5" s="173"/>
      <c r="D5" s="161"/>
      <c r="E5" s="162" t="s">
        <v>2</v>
      </c>
      <c r="F5" s="173"/>
      <c r="G5" s="174"/>
    </row>
    <row r="6" spans="1:7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</row>
    <row r="7" spans="1:7" x14ac:dyDescent="0.2">
      <c r="A7" s="12" t="s">
        <v>81</v>
      </c>
      <c r="B7" s="13">
        <v>1034239</v>
      </c>
      <c r="C7" s="13">
        <v>1099323</v>
      </c>
      <c r="D7" s="14">
        <v>1117872</v>
      </c>
      <c r="E7" s="22">
        <v>32.012478886396508</v>
      </c>
      <c r="F7" s="22">
        <v>31.920679945910489</v>
      </c>
      <c r="G7" s="23">
        <v>30.406925521431042</v>
      </c>
    </row>
    <row r="8" spans="1:7" x14ac:dyDescent="0.2">
      <c r="A8" s="12" t="s">
        <v>156</v>
      </c>
      <c r="B8" s="13">
        <v>21621</v>
      </c>
      <c r="C8" s="13">
        <v>31407</v>
      </c>
      <c r="D8" s="14">
        <v>45546</v>
      </c>
      <c r="E8" s="22">
        <v>0.66922810491847529</v>
      </c>
      <c r="F8" s="22">
        <v>0.91195471673130712</v>
      </c>
      <c r="G8" s="23">
        <v>1.2388840849391507</v>
      </c>
    </row>
    <row r="9" spans="1:7" x14ac:dyDescent="0.2">
      <c r="A9" s="12" t="s">
        <v>157</v>
      </c>
      <c r="B9" s="13">
        <v>0</v>
      </c>
      <c r="C9" s="13">
        <v>0</v>
      </c>
      <c r="D9" s="14">
        <v>0</v>
      </c>
      <c r="E9" s="22" t="s">
        <v>158</v>
      </c>
      <c r="F9" s="22" t="s">
        <v>158</v>
      </c>
      <c r="G9" s="23" t="s">
        <v>158</v>
      </c>
    </row>
    <row r="10" spans="1:7" x14ac:dyDescent="0.2">
      <c r="A10" s="12" t="s">
        <v>82</v>
      </c>
      <c r="B10" s="13">
        <v>1032855</v>
      </c>
      <c r="C10" s="13">
        <v>1106757</v>
      </c>
      <c r="D10" s="14">
        <v>1191689</v>
      </c>
      <c r="E10" s="22">
        <v>31.969640363793154</v>
      </c>
      <c r="F10" s="22">
        <v>32.136538555907642</v>
      </c>
      <c r="G10" s="23">
        <v>32.414801218483547</v>
      </c>
    </row>
    <row r="11" spans="1:7" x14ac:dyDescent="0.2">
      <c r="A11" s="12" t="s">
        <v>84</v>
      </c>
      <c r="B11" s="13">
        <v>572758</v>
      </c>
      <c r="C11" s="13">
        <v>573160</v>
      </c>
      <c r="D11" s="14">
        <v>589848</v>
      </c>
      <c r="E11" s="22">
        <v>17.728400671425746</v>
      </c>
      <c r="F11" s="22">
        <v>16.642658179441398</v>
      </c>
      <c r="G11" s="23">
        <v>16.044291479673035</v>
      </c>
    </row>
    <row r="12" spans="1:7" x14ac:dyDescent="0.2">
      <c r="A12" s="12" t="s">
        <v>152</v>
      </c>
      <c r="B12" s="13">
        <v>147674</v>
      </c>
      <c r="C12" s="13">
        <v>177558</v>
      </c>
      <c r="D12" s="14">
        <v>224246</v>
      </c>
      <c r="E12" s="22">
        <v>4.5709075050058239</v>
      </c>
      <c r="F12" s="22">
        <v>5.1556931764694953</v>
      </c>
      <c r="G12" s="23">
        <v>6.09965310919213</v>
      </c>
    </row>
    <row r="13" spans="1:7" x14ac:dyDescent="0.2">
      <c r="A13" s="12" t="s">
        <v>160</v>
      </c>
      <c r="B13" s="13">
        <v>0</v>
      </c>
      <c r="C13" s="13">
        <v>0</v>
      </c>
      <c r="D13" s="14">
        <v>0</v>
      </c>
      <c r="E13" s="22" t="s">
        <v>158</v>
      </c>
      <c r="F13" s="22" t="s">
        <v>158</v>
      </c>
      <c r="G13" s="23" t="s">
        <v>158</v>
      </c>
    </row>
    <row r="14" spans="1:7" x14ac:dyDescent="0.2">
      <c r="A14" s="12" t="s">
        <v>161</v>
      </c>
      <c r="B14" s="13">
        <v>0</v>
      </c>
      <c r="C14" s="13">
        <v>0</v>
      </c>
      <c r="D14" s="14">
        <v>0</v>
      </c>
      <c r="E14" s="22" t="s">
        <v>158</v>
      </c>
      <c r="F14" s="22" t="s">
        <v>158</v>
      </c>
      <c r="G14" s="23" t="s">
        <v>158</v>
      </c>
    </row>
    <row r="15" spans="1:7" x14ac:dyDescent="0.2">
      <c r="A15" s="12" t="s">
        <v>162</v>
      </c>
      <c r="B15" s="13">
        <v>0</v>
      </c>
      <c r="C15" s="13">
        <v>0</v>
      </c>
      <c r="D15" s="14">
        <v>0</v>
      </c>
      <c r="E15" s="22" t="s">
        <v>158</v>
      </c>
      <c r="F15" s="22" t="s">
        <v>158</v>
      </c>
      <c r="G15" s="23" t="s">
        <v>158</v>
      </c>
    </row>
    <row r="16" spans="1:7" x14ac:dyDescent="0.2">
      <c r="A16" s="12" t="s">
        <v>163</v>
      </c>
      <c r="B16" s="13">
        <v>124784</v>
      </c>
      <c r="C16" s="13">
        <v>148745</v>
      </c>
      <c r="D16" s="14">
        <v>167471</v>
      </c>
      <c r="E16" s="22">
        <v>3.8624004368043576</v>
      </c>
      <c r="F16" s="22">
        <v>4.3190595835386469</v>
      </c>
      <c r="G16" s="23">
        <v>4.5553321167357064</v>
      </c>
    </row>
    <row r="17" spans="1:7" x14ac:dyDescent="0.2">
      <c r="A17" s="12" t="s">
        <v>164</v>
      </c>
      <c r="B17" s="13">
        <v>0</v>
      </c>
      <c r="C17" s="13">
        <v>0</v>
      </c>
      <c r="D17" s="14">
        <v>0</v>
      </c>
      <c r="E17" s="22" t="s">
        <v>158</v>
      </c>
      <c r="F17" s="22" t="s">
        <v>158</v>
      </c>
      <c r="G17" s="23" t="s">
        <v>158</v>
      </c>
    </row>
    <row r="18" spans="1:7" x14ac:dyDescent="0.2">
      <c r="A18" s="12" t="s">
        <v>165</v>
      </c>
      <c r="B18" s="13">
        <v>80973</v>
      </c>
      <c r="C18" s="13">
        <v>91417</v>
      </c>
      <c r="D18" s="14">
        <v>99906</v>
      </c>
      <c r="E18" s="22">
        <v>2.5063321465040329</v>
      </c>
      <c r="F18" s="22">
        <v>2.6544453255460856</v>
      </c>
      <c r="G18" s="23">
        <v>2.7175153337270186</v>
      </c>
    </row>
    <row r="19" spans="1:7" x14ac:dyDescent="0.2">
      <c r="A19" s="12" t="s">
        <v>166</v>
      </c>
      <c r="B19" s="13">
        <v>0</v>
      </c>
      <c r="C19" s="13">
        <v>0</v>
      </c>
      <c r="D19" s="14">
        <v>0</v>
      </c>
      <c r="E19" s="22" t="s">
        <v>158</v>
      </c>
      <c r="F19" s="22" t="s">
        <v>158</v>
      </c>
      <c r="G19" s="23" t="s">
        <v>158</v>
      </c>
    </row>
    <row r="20" spans="1:7" x14ac:dyDescent="0.2">
      <c r="A20" s="12" t="s">
        <v>167</v>
      </c>
      <c r="B20" s="13">
        <v>0</v>
      </c>
      <c r="C20" s="13">
        <v>0</v>
      </c>
      <c r="D20" s="14">
        <v>0</v>
      </c>
      <c r="E20" s="22" t="s">
        <v>158</v>
      </c>
      <c r="F20" s="22" t="s">
        <v>158</v>
      </c>
      <c r="G20" s="23" t="s">
        <v>158</v>
      </c>
    </row>
    <row r="21" spans="1:7" x14ac:dyDescent="0.2">
      <c r="A21" s="12" t="s">
        <v>168</v>
      </c>
      <c r="B21" s="13">
        <v>8857</v>
      </c>
      <c r="C21" s="13">
        <v>15164</v>
      </c>
      <c r="D21" s="14">
        <v>15442</v>
      </c>
      <c r="E21" s="22">
        <v>0.27414797304763588</v>
      </c>
      <c r="F21" s="22">
        <v>0.44031207452203464</v>
      </c>
      <c r="G21" s="23">
        <v>0.4200335493705345</v>
      </c>
    </row>
    <row r="22" spans="1:7" x14ac:dyDescent="0.2">
      <c r="A22" s="12" t="s">
        <v>169</v>
      </c>
      <c r="B22" s="13">
        <v>68973</v>
      </c>
      <c r="C22" s="13">
        <v>72023</v>
      </c>
      <c r="D22" s="14">
        <v>86179</v>
      </c>
      <c r="E22" s="22">
        <v>2.1348998695963179</v>
      </c>
      <c r="F22" s="22">
        <v>2.0913081339554536</v>
      </c>
      <c r="G22" s="23">
        <v>2.3441310226138641</v>
      </c>
    </row>
    <row r="23" spans="1:7" x14ac:dyDescent="0.2">
      <c r="A23" s="12" t="s">
        <v>170</v>
      </c>
      <c r="B23" s="13">
        <v>13213</v>
      </c>
      <c r="C23" s="13">
        <v>0</v>
      </c>
      <c r="D23" s="14">
        <v>0</v>
      </c>
      <c r="E23" s="22">
        <v>0.40897788956513637</v>
      </c>
      <c r="F23" s="22" t="s">
        <v>158</v>
      </c>
      <c r="G23" s="23" t="s">
        <v>158</v>
      </c>
    </row>
    <row r="24" spans="1:7" x14ac:dyDescent="0.2">
      <c r="A24" s="12" t="s">
        <v>171</v>
      </c>
      <c r="B24" s="13">
        <v>0</v>
      </c>
      <c r="C24" s="13">
        <v>0</v>
      </c>
      <c r="D24" s="14">
        <v>0</v>
      </c>
      <c r="E24" s="22" t="s">
        <v>158</v>
      </c>
      <c r="F24" s="22" t="s">
        <v>158</v>
      </c>
      <c r="G24" s="23" t="s">
        <v>158</v>
      </c>
    </row>
    <row r="25" spans="1:7" x14ac:dyDescent="0.2">
      <c r="A25" s="12" t="s">
        <v>172</v>
      </c>
      <c r="B25" s="13">
        <v>0</v>
      </c>
      <c r="C25" s="13">
        <v>0</v>
      </c>
      <c r="D25" s="14">
        <v>0</v>
      </c>
      <c r="E25" s="22" t="s">
        <v>158</v>
      </c>
      <c r="F25" s="22" t="s">
        <v>158</v>
      </c>
      <c r="G25" s="23" t="s">
        <v>158</v>
      </c>
    </row>
    <row r="26" spans="1:7" x14ac:dyDescent="0.2">
      <c r="A26" s="12" t="s">
        <v>173</v>
      </c>
      <c r="B26" s="13">
        <v>0</v>
      </c>
      <c r="C26" s="13">
        <v>0</v>
      </c>
      <c r="D26" s="14">
        <v>0</v>
      </c>
      <c r="E26" s="22" t="s">
        <v>158</v>
      </c>
      <c r="F26" s="22" t="s">
        <v>158</v>
      </c>
      <c r="G26" s="23" t="s">
        <v>158</v>
      </c>
    </row>
    <row r="27" spans="1:7" x14ac:dyDescent="0.2">
      <c r="A27" s="12" t="s">
        <v>174</v>
      </c>
      <c r="B27" s="13">
        <v>2941</v>
      </c>
      <c r="C27" s="13">
        <v>2123</v>
      </c>
      <c r="D27" s="14">
        <v>2417</v>
      </c>
      <c r="E27" s="22">
        <v>9.1031860532132455E-2</v>
      </c>
      <c r="F27" s="22">
        <v>6.1644851899912922E-2</v>
      </c>
      <c r="G27" s="23">
        <v>6.5744145112587873E-2</v>
      </c>
    </row>
    <row r="28" spans="1:7" x14ac:dyDescent="0.2">
      <c r="A28" s="12" t="s">
        <v>175</v>
      </c>
      <c r="B28" s="13">
        <v>54259</v>
      </c>
      <c r="C28" s="13">
        <v>70072</v>
      </c>
      <c r="D28" s="14">
        <v>84461</v>
      </c>
      <c r="E28" s="22">
        <v>1.679461992727975</v>
      </c>
      <c r="F28" s="22">
        <v>2.0346575894162497</v>
      </c>
      <c r="G28" s="23">
        <v>2.2974001821904362</v>
      </c>
    </row>
    <row r="29" spans="1:7" x14ac:dyDescent="0.2">
      <c r="A29" s="12" t="s">
        <v>176</v>
      </c>
      <c r="B29" s="13">
        <v>14257</v>
      </c>
      <c r="C29" s="13">
        <v>10880</v>
      </c>
      <c r="D29" s="14">
        <v>13208</v>
      </c>
      <c r="E29" s="22">
        <v>0.44129249765610756</v>
      </c>
      <c r="F29" s="22">
        <v>0.31591897723554052</v>
      </c>
      <c r="G29" s="23">
        <v>0.35926713638686825</v>
      </c>
    </row>
    <row r="30" spans="1:7" x14ac:dyDescent="0.2">
      <c r="A30" s="12" t="s">
        <v>177</v>
      </c>
      <c r="B30" s="13">
        <v>32234</v>
      </c>
      <c r="C30" s="13">
        <v>31621</v>
      </c>
      <c r="D30" s="14">
        <v>30952</v>
      </c>
      <c r="E30" s="22">
        <v>0.99772900115360674</v>
      </c>
      <c r="F30" s="22">
        <v>0.91816856426149152</v>
      </c>
      <c r="G30" s="23">
        <v>0.84191674783815462</v>
      </c>
    </row>
    <row r="31" spans="1:7" x14ac:dyDescent="0.2">
      <c r="A31" s="12" t="s">
        <v>178</v>
      </c>
      <c r="B31" s="13">
        <v>7494</v>
      </c>
      <c r="C31" s="13">
        <v>0</v>
      </c>
      <c r="D31" s="14">
        <v>0</v>
      </c>
      <c r="E31" s="22">
        <v>0.23195945692886794</v>
      </c>
      <c r="F31" s="22" t="s">
        <v>158</v>
      </c>
      <c r="G31" s="23" t="s">
        <v>158</v>
      </c>
    </row>
    <row r="32" spans="1:7" x14ac:dyDescent="0.2">
      <c r="A32" s="12" t="s">
        <v>179</v>
      </c>
      <c r="B32" s="13">
        <v>0</v>
      </c>
      <c r="C32" s="13">
        <v>0</v>
      </c>
      <c r="D32" s="14">
        <v>0</v>
      </c>
      <c r="E32" s="22" t="s">
        <v>158</v>
      </c>
      <c r="F32" s="22" t="s">
        <v>158</v>
      </c>
      <c r="G32" s="23" t="s">
        <v>158</v>
      </c>
    </row>
    <row r="33" spans="1:7" x14ac:dyDescent="0.2">
      <c r="A33" s="12" t="s">
        <v>180</v>
      </c>
      <c r="B33" s="13">
        <v>1929</v>
      </c>
      <c r="C33" s="13">
        <v>3465</v>
      </c>
      <c r="D33" s="14">
        <v>3604</v>
      </c>
      <c r="E33" s="22">
        <v>5.9707738512915165E-2</v>
      </c>
      <c r="F33" s="22">
        <v>0.10061206398172316</v>
      </c>
      <c r="G33" s="23">
        <v>9.8031402145538557E-2</v>
      </c>
    </row>
    <row r="34" spans="1:7" x14ac:dyDescent="0.2">
      <c r="A34" s="12" t="s">
        <v>181</v>
      </c>
      <c r="B34" s="13">
        <v>10674</v>
      </c>
      <c r="C34" s="13">
        <v>9226</v>
      </c>
      <c r="D34" s="14">
        <v>2583</v>
      </c>
      <c r="E34" s="22">
        <v>0.33038901030941237</v>
      </c>
      <c r="F34" s="22">
        <v>0.26789232389476997</v>
      </c>
      <c r="G34" s="23">
        <v>7.0259464967238089E-2</v>
      </c>
    </row>
    <row r="35" spans="1:7" x14ac:dyDescent="0.2">
      <c r="A35" s="12" t="s">
        <v>182</v>
      </c>
      <c r="B35" s="13">
        <v>1002</v>
      </c>
      <c r="C35" s="13">
        <v>980</v>
      </c>
      <c r="D35" s="14">
        <v>949</v>
      </c>
      <c r="E35" s="22">
        <v>3.1014595121794192E-2</v>
      </c>
      <c r="F35" s="22">
        <v>2.8455937287760084E-2</v>
      </c>
      <c r="G35" s="23">
        <v>2.5813485193150968E-2</v>
      </c>
    </row>
    <row r="36" spans="1:7" x14ac:dyDescent="0.2">
      <c r="A36" s="12" t="s">
        <v>183</v>
      </c>
      <c r="B36" s="13">
        <v>0</v>
      </c>
      <c r="C36" s="13">
        <v>0</v>
      </c>
      <c r="D36" s="14">
        <v>0</v>
      </c>
      <c r="E36" s="22" t="s">
        <v>158</v>
      </c>
      <c r="F36" s="22" t="s">
        <v>158</v>
      </c>
      <c r="G36" s="23" t="s">
        <v>158</v>
      </c>
    </row>
    <row r="37" spans="1:7" x14ac:dyDescent="0.2">
      <c r="A37" s="12" t="s">
        <v>184</v>
      </c>
      <c r="B37" s="13">
        <v>0</v>
      </c>
      <c r="C37" s="13">
        <v>0</v>
      </c>
      <c r="D37" s="14">
        <v>0</v>
      </c>
      <c r="E37" s="22" t="s">
        <v>158</v>
      </c>
      <c r="F37" s="22" t="s">
        <v>158</v>
      </c>
      <c r="G37" s="23" t="s">
        <v>158</v>
      </c>
    </row>
    <row r="38" spans="1:7" ht="13.5" thickBot="1" x14ac:dyDescent="0.25">
      <c r="A38" s="15" t="s">
        <v>4</v>
      </c>
      <c r="B38" s="16">
        <v>3230737</v>
      </c>
      <c r="C38" s="16">
        <v>3443921</v>
      </c>
      <c r="D38" s="17">
        <v>3676373</v>
      </c>
      <c r="E38" s="18">
        <v>100</v>
      </c>
      <c r="F38" s="18">
        <v>100</v>
      </c>
      <c r="G38" s="41">
        <v>100</v>
      </c>
    </row>
    <row r="40" spans="1:7" ht="16.5" thickBot="1" x14ac:dyDescent="0.3">
      <c r="A40" s="175" t="s">
        <v>125</v>
      </c>
      <c r="B40" s="175"/>
      <c r="C40" s="175"/>
      <c r="D40" s="175"/>
      <c r="E40" s="175"/>
      <c r="F40" s="175"/>
      <c r="G40" s="175"/>
    </row>
    <row r="41" spans="1:7" x14ac:dyDescent="0.2">
      <c r="A41" s="7"/>
      <c r="B41" s="162" t="s">
        <v>29</v>
      </c>
      <c r="C41" s="173"/>
      <c r="D41" s="161"/>
      <c r="E41" s="162" t="s">
        <v>2</v>
      </c>
      <c r="F41" s="173"/>
      <c r="G41" s="174"/>
    </row>
    <row r="42" spans="1:7" x14ac:dyDescent="0.2">
      <c r="A42" s="8" t="s">
        <v>3</v>
      </c>
      <c r="B42" s="9" t="s">
        <v>155</v>
      </c>
      <c r="C42" s="10" t="s">
        <v>153</v>
      </c>
      <c r="D42" s="56" t="s">
        <v>154</v>
      </c>
      <c r="E42" s="10" t="s">
        <v>155</v>
      </c>
      <c r="F42" s="10" t="s">
        <v>153</v>
      </c>
      <c r="G42" s="11" t="s">
        <v>154</v>
      </c>
    </row>
    <row r="43" spans="1:7" x14ac:dyDescent="0.2">
      <c r="A43" s="12" t="s">
        <v>81</v>
      </c>
      <c r="B43" s="13">
        <v>75989</v>
      </c>
      <c r="C43" s="13">
        <v>76196</v>
      </c>
      <c r="D43" s="14">
        <v>77716</v>
      </c>
      <c r="E43" s="22">
        <v>25.666409965412885</v>
      </c>
      <c r="F43" s="22">
        <v>23.387210637135439</v>
      </c>
      <c r="G43" s="23">
        <v>22.609672154517074</v>
      </c>
    </row>
    <row r="44" spans="1:7" x14ac:dyDescent="0.2">
      <c r="A44" s="12" t="s">
        <v>156</v>
      </c>
      <c r="B44" s="13">
        <v>2594</v>
      </c>
      <c r="C44" s="13">
        <v>3136</v>
      </c>
      <c r="D44" s="14">
        <v>4541</v>
      </c>
      <c r="E44" s="22">
        <v>0.87616191093817553</v>
      </c>
      <c r="F44" s="22">
        <v>0.96254780510862425</v>
      </c>
      <c r="G44" s="23">
        <v>1.3210988889503068</v>
      </c>
    </row>
    <row r="45" spans="1:7" x14ac:dyDescent="0.2">
      <c r="A45" s="12" t="s">
        <v>157</v>
      </c>
      <c r="B45" s="13">
        <v>0</v>
      </c>
      <c r="C45" s="13">
        <v>0</v>
      </c>
      <c r="D45" s="14">
        <v>0</v>
      </c>
      <c r="E45" s="22" t="s">
        <v>158</v>
      </c>
      <c r="F45" s="22" t="s">
        <v>158</v>
      </c>
      <c r="G45" s="23" t="s">
        <v>158</v>
      </c>
    </row>
    <row r="46" spans="1:7" x14ac:dyDescent="0.2">
      <c r="A46" s="12" t="s">
        <v>82</v>
      </c>
      <c r="B46" s="13">
        <v>138071</v>
      </c>
      <c r="C46" s="13">
        <v>136439</v>
      </c>
      <c r="D46" s="14">
        <v>134443</v>
      </c>
      <c r="E46" s="22">
        <v>46.6355247514051</v>
      </c>
      <c r="F46" s="22">
        <v>41.87788902462232</v>
      </c>
      <c r="G46" s="23">
        <v>39.113080362727615</v>
      </c>
    </row>
    <row r="47" spans="1:7" x14ac:dyDescent="0.2">
      <c r="A47" s="12" t="s">
        <v>84</v>
      </c>
      <c r="B47" s="13">
        <v>23412</v>
      </c>
      <c r="C47" s="13">
        <v>23553</v>
      </c>
      <c r="D47" s="14">
        <v>23167</v>
      </c>
      <c r="E47" s="22">
        <v>7.9077496757457846</v>
      </c>
      <c r="F47" s="22">
        <v>7.2292373895801747</v>
      </c>
      <c r="G47" s="23">
        <v>6.7399026558713402</v>
      </c>
    </row>
    <row r="48" spans="1:7" x14ac:dyDescent="0.2">
      <c r="A48" s="12" t="s">
        <v>152</v>
      </c>
      <c r="B48" s="13">
        <v>22637</v>
      </c>
      <c r="C48" s="13">
        <v>25753</v>
      </c>
      <c r="D48" s="14">
        <v>43716</v>
      </c>
      <c r="E48" s="22">
        <v>7.6459819498486814</v>
      </c>
      <c r="F48" s="22">
        <v>7.9044941406130107</v>
      </c>
      <c r="G48" s="23">
        <v>12.718158782063776</v>
      </c>
    </row>
    <row r="49" spans="1:7" x14ac:dyDescent="0.2">
      <c r="A49" s="12" t="s">
        <v>160</v>
      </c>
      <c r="B49" s="13">
        <v>0</v>
      </c>
      <c r="C49" s="13">
        <v>0</v>
      </c>
      <c r="D49" s="14">
        <v>0</v>
      </c>
      <c r="E49" s="22" t="s">
        <v>158</v>
      </c>
      <c r="F49" s="22" t="s">
        <v>158</v>
      </c>
      <c r="G49" s="23" t="s">
        <v>158</v>
      </c>
    </row>
    <row r="50" spans="1:7" x14ac:dyDescent="0.2">
      <c r="A50" s="12" t="s">
        <v>161</v>
      </c>
      <c r="B50" s="13">
        <v>0</v>
      </c>
      <c r="C50" s="13">
        <v>0</v>
      </c>
      <c r="D50" s="14">
        <v>0</v>
      </c>
      <c r="E50" s="22" t="s">
        <v>158</v>
      </c>
      <c r="F50" s="22" t="s">
        <v>158</v>
      </c>
      <c r="G50" s="23" t="s">
        <v>158</v>
      </c>
    </row>
    <row r="51" spans="1:7" x14ac:dyDescent="0.2">
      <c r="A51" s="12" t="s">
        <v>162</v>
      </c>
      <c r="B51" s="13">
        <v>0</v>
      </c>
      <c r="C51" s="13">
        <v>0</v>
      </c>
      <c r="D51" s="14">
        <v>0</v>
      </c>
      <c r="E51" s="22" t="s">
        <v>158</v>
      </c>
      <c r="F51" s="22" t="s">
        <v>158</v>
      </c>
      <c r="G51" s="23" t="s">
        <v>158</v>
      </c>
    </row>
    <row r="52" spans="1:7" x14ac:dyDescent="0.2">
      <c r="A52" s="12" t="s">
        <v>163</v>
      </c>
      <c r="B52" s="13">
        <v>0</v>
      </c>
      <c r="C52" s="13">
        <v>0</v>
      </c>
      <c r="D52" s="14">
        <v>0</v>
      </c>
      <c r="E52" s="22" t="s">
        <v>158</v>
      </c>
      <c r="F52" s="22" t="s">
        <v>158</v>
      </c>
      <c r="G52" s="23" t="s">
        <v>158</v>
      </c>
    </row>
    <row r="53" spans="1:7" x14ac:dyDescent="0.2">
      <c r="A53" s="12" t="s">
        <v>164</v>
      </c>
      <c r="B53" s="13">
        <v>0</v>
      </c>
      <c r="C53" s="13">
        <v>0</v>
      </c>
      <c r="D53" s="14">
        <v>0</v>
      </c>
      <c r="E53" s="22" t="s">
        <v>158</v>
      </c>
      <c r="F53" s="22" t="s">
        <v>158</v>
      </c>
      <c r="G53" s="23" t="s">
        <v>158</v>
      </c>
    </row>
    <row r="54" spans="1:7" x14ac:dyDescent="0.2">
      <c r="A54" s="12" t="s">
        <v>165</v>
      </c>
      <c r="B54" s="13">
        <v>12547</v>
      </c>
      <c r="C54" s="13">
        <v>12102</v>
      </c>
      <c r="D54" s="14">
        <v>10880</v>
      </c>
      <c r="E54" s="22">
        <v>4.237935041072201</v>
      </c>
      <c r="F54" s="22">
        <v>3.7145260004542635</v>
      </c>
      <c r="G54" s="23">
        <v>3.1652842791850557</v>
      </c>
    </row>
    <row r="55" spans="1:7" x14ac:dyDescent="0.2">
      <c r="A55" s="12" t="s">
        <v>166</v>
      </c>
      <c r="B55" s="13">
        <v>0</v>
      </c>
      <c r="C55" s="13">
        <v>0</v>
      </c>
      <c r="D55" s="14">
        <v>0</v>
      </c>
      <c r="E55" s="22" t="s">
        <v>158</v>
      </c>
      <c r="F55" s="22" t="s">
        <v>158</v>
      </c>
      <c r="G55" s="23" t="s">
        <v>158</v>
      </c>
    </row>
    <row r="56" spans="1:7" x14ac:dyDescent="0.2">
      <c r="A56" s="12" t="s">
        <v>167</v>
      </c>
      <c r="B56" s="13">
        <v>0</v>
      </c>
      <c r="C56" s="13">
        <v>0</v>
      </c>
      <c r="D56" s="14">
        <v>0</v>
      </c>
      <c r="E56" s="22" t="s">
        <v>158</v>
      </c>
      <c r="F56" s="22" t="s">
        <v>158</v>
      </c>
      <c r="G56" s="23" t="s">
        <v>158</v>
      </c>
    </row>
    <row r="57" spans="1:7" x14ac:dyDescent="0.2">
      <c r="A57" s="12" t="s">
        <v>168</v>
      </c>
      <c r="B57" s="13">
        <v>606</v>
      </c>
      <c r="C57" s="13">
        <v>1036</v>
      </c>
      <c r="D57" s="14">
        <v>994</v>
      </c>
      <c r="E57" s="22">
        <v>0.20468547341115434</v>
      </c>
      <c r="F57" s="22">
        <v>0.3179845427590991</v>
      </c>
      <c r="G57" s="23">
        <v>0.28918130271231113</v>
      </c>
    </row>
    <row r="58" spans="1:7" x14ac:dyDescent="0.2">
      <c r="A58" s="12" t="s">
        <v>169</v>
      </c>
      <c r="B58" s="13">
        <v>4682</v>
      </c>
      <c r="C58" s="13">
        <v>4420</v>
      </c>
      <c r="D58" s="14">
        <v>4393</v>
      </c>
      <c r="E58" s="22">
        <v>1.5814148292261132</v>
      </c>
      <c r="F58" s="22">
        <v>1.356652199802334</v>
      </c>
      <c r="G58" s="23">
        <v>1.2780417130937454</v>
      </c>
    </row>
    <row r="59" spans="1:7" x14ac:dyDescent="0.2">
      <c r="A59" s="12" t="s">
        <v>170</v>
      </c>
      <c r="B59" s="13">
        <v>2849</v>
      </c>
      <c r="C59" s="13">
        <v>0</v>
      </c>
      <c r="D59" s="14">
        <v>0</v>
      </c>
      <c r="E59" s="22">
        <v>0.96229193687851278</v>
      </c>
      <c r="F59" s="22" t="s">
        <v>158</v>
      </c>
      <c r="G59" s="23" t="s">
        <v>158</v>
      </c>
    </row>
    <row r="60" spans="1:7" x14ac:dyDescent="0.2">
      <c r="A60" s="12" t="s">
        <v>171</v>
      </c>
      <c r="B60" s="13">
        <v>0</v>
      </c>
      <c r="C60" s="13">
        <v>0</v>
      </c>
      <c r="D60" s="14">
        <v>0</v>
      </c>
      <c r="E60" s="22" t="s">
        <v>158</v>
      </c>
      <c r="F60" s="22" t="s">
        <v>158</v>
      </c>
      <c r="G60" s="23" t="s">
        <v>158</v>
      </c>
    </row>
    <row r="61" spans="1:7" x14ac:dyDescent="0.2">
      <c r="A61" s="12" t="s">
        <v>172</v>
      </c>
      <c r="B61" s="13">
        <v>0</v>
      </c>
      <c r="C61" s="13">
        <v>0</v>
      </c>
      <c r="D61" s="14">
        <v>0</v>
      </c>
      <c r="E61" s="22" t="s">
        <v>158</v>
      </c>
      <c r="F61" s="22" t="s">
        <v>158</v>
      </c>
      <c r="G61" s="23" t="s">
        <v>158</v>
      </c>
    </row>
    <row r="62" spans="1:7" x14ac:dyDescent="0.2">
      <c r="A62" s="12" t="s">
        <v>173</v>
      </c>
      <c r="B62" s="13">
        <v>0</v>
      </c>
      <c r="C62" s="13">
        <v>0</v>
      </c>
      <c r="D62" s="14">
        <v>0</v>
      </c>
      <c r="E62" s="22" t="s">
        <v>158</v>
      </c>
      <c r="F62" s="22" t="s">
        <v>158</v>
      </c>
      <c r="G62" s="23" t="s">
        <v>158</v>
      </c>
    </row>
    <row r="63" spans="1:7" x14ac:dyDescent="0.2">
      <c r="A63" s="12" t="s">
        <v>174</v>
      </c>
      <c r="B63" s="13">
        <v>6</v>
      </c>
      <c r="C63" s="13">
        <v>5</v>
      </c>
      <c r="D63" s="14">
        <v>5</v>
      </c>
      <c r="E63" s="22">
        <v>2.0265888456549937E-3</v>
      </c>
      <c r="F63" s="22">
        <v>1.5346744341655362E-3</v>
      </c>
      <c r="G63" s="23">
        <v>1.4546343194784264E-3</v>
      </c>
    </row>
    <row r="64" spans="1:7" x14ac:dyDescent="0.2">
      <c r="A64" s="12" t="s">
        <v>175</v>
      </c>
      <c r="B64" s="13">
        <v>7272</v>
      </c>
      <c r="C64" s="13">
        <v>7999</v>
      </c>
      <c r="D64" s="14">
        <v>8612</v>
      </c>
      <c r="E64" s="22">
        <v>2.4562256809338523</v>
      </c>
      <c r="F64" s="22">
        <v>2.4551721597780247</v>
      </c>
      <c r="G64" s="23">
        <v>2.5054621518696414</v>
      </c>
    </row>
    <row r="65" spans="1:7" x14ac:dyDescent="0.2">
      <c r="A65" s="12" t="s">
        <v>176</v>
      </c>
      <c r="B65" s="13">
        <v>1917</v>
      </c>
      <c r="C65" s="13">
        <v>1699</v>
      </c>
      <c r="D65" s="14">
        <v>1782</v>
      </c>
      <c r="E65" s="22">
        <v>0.64749513618677046</v>
      </c>
      <c r="F65" s="22">
        <v>0.5214823727294492</v>
      </c>
      <c r="G65" s="23">
        <v>0.51843167146211111</v>
      </c>
    </row>
    <row r="66" spans="1:7" x14ac:dyDescent="0.2">
      <c r="A66" s="12" t="s">
        <v>177</v>
      </c>
      <c r="B66" s="13">
        <v>2737</v>
      </c>
      <c r="C66" s="13">
        <v>2542</v>
      </c>
      <c r="D66" s="14">
        <v>2416</v>
      </c>
      <c r="E66" s="22">
        <v>0.92446227842628625</v>
      </c>
      <c r="F66" s="22">
        <v>0.78022848232975861</v>
      </c>
      <c r="G66" s="23">
        <v>0.70287930317197556</v>
      </c>
    </row>
    <row r="67" spans="1:7" x14ac:dyDescent="0.2">
      <c r="A67" s="12" t="s">
        <v>178</v>
      </c>
      <c r="B67" s="13">
        <v>0</v>
      </c>
      <c r="C67" s="13">
        <v>0</v>
      </c>
      <c r="D67" s="14">
        <v>0</v>
      </c>
      <c r="E67" s="22" t="s">
        <v>158</v>
      </c>
      <c r="F67" s="22" t="s">
        <v>158</v>
      </c>
      <c r="G67" s="23" t="s">
        <v>158</v>
      </c>
    </row>
    <row r="68" spans="1:7" x14ac:dyDescent="0.2">
      <c r="A68" s="12" t="s">
        <v>179</v>
      </c>
      <c r="B68" s="13">
        <v>0</v>
      </c>
      <c r="C68" s="13">
        <v>0</v>
      </c>
      <c r="D68" s="14">
        <v>0</v>
      </c>
      <c r="E68" s="22" t="s">
        <v>158</v>
      </c>
      <c r="F68" s="22" t="s">
        <v>158</v>
      </c>
      <c r="G68" s="23" t="s">
        <v>158</v>
      </c>
    </row>
    <row r="69" spans="1:7" x14ac:dyDescent="0.2">
      <c r="A69" s="12" t="s">
        <v>180</v>
      </c>
      <c r="B69" s="13">
        <v>472</v>
      </c>
      <c r="C69" s="13">
        <v>30690</v>
      </c>
      <c r="D69" s="14">
        <v>30913</v>
      </c>
      <c r="E69" s="22">
        <v>0.15942498919152615</v>
      </c>
      <c r="F69" s="22">
        <v>9.4198316769080606</v>
      </c>
      <c r="G69" s="23">
        <v>8.9934221436073187</v>
      </c>
    </row>
    <row r="70" spans="1:7" x14ac:dyDescent="0.2">
      <c r="A70" s="12" t="s">
        <v>181</v>
      </c>
      <c r="B70" s="13">
        <v>136</v>
      </c>
      <c r="C70" s="13">
        <v>111</v>
      </c>
      <c r="D70" s="14">
        <v>40</v>
      </c>
      <c r="E70" s="22">
        <v>4.5936013834846523E-2</v>
      </c>
      <c r="F70" s="22">
        <v>3.40697724384749E-2</v>
      </c>
      <c r="G70" s="23">
        <v>1.1637074555827411E-2</v>
      </c>
    </row>
    <row r="71" spans="1:7" x14ac:dyDescent="0.2">
      <c r="A71" s="12" t="s">
        <v>182</v>
      </c>
      <c r="B71" s="13">
        <v>137</v>
      </c>
      <c r="C71" s="13">
        <v>121</v>
      </c>
      <c r="D71" s="14">
        <v>111</v>
      </c>
      <c r="E71" s="22">
        <v>4.6273778642455687E-2</v>
      </c>
      <c r="F71" s="22">
        <v>3.7139121306805974E-2</v>
      </c>
      <c r="G71" s="23">
        <v>3.2292881892421063E-2</v>
      </c>
    </row>
    <row r="72" spans="1:7" x14ac:dyDescent="0.2">
      <c r="A72" s="12" t="s">
        <v>183</v>
      </c>
      <c r="B72" s="13">
        <v>0</v>
      </c>
      <c r="C72" s="13">
        <v>0</v>
      </c>
      <c r="D72" s="14">
        <v>0</v>
      </c>
      <c r="E72" s="22" t="s">
        <v>158</v>
      </c>
      <c r="F72" s="22" t="s">
        <v>158</v>
      </c>
      <c r="G72" s="23" t="s">
        <v>158</v>
      </c>
    </row>
    <row r="73" spans="1:7" x14ac:dyDescent="0.2">
      <c r="A73" s="12" t="s">
        <v>184</v>
      </c>
      <c r="B73" s="13">
        <v>0</v>
      </c>
      <c r="C73" s="13">
        <v>0</v>
      </c>
      <c r="D73" s="14">
        <v>0</v>
      </c>
      <c r="E73" s="22" t="s">
        <v>158</v>
      </c>
      <c r="F73" s="22" t="s">
        <v>158</v>
      </c>
      <c r="G73" s="23" t="s">
        <v>158</v>
      </c>
    </row>
    <row r="74" spans="1:7" ht="13.5" thickBot="1" x14ac:dyDescent="0.25">
      <c r="A74" s="15" t="s">
        <v>4</v>
      </c>
      <c r="B74" s="16">
        <v>296064</v>
      </c>
      <c r="C74" s="16">
        <v>325802</v>
      </c>
      <c r="D74" s="17">
        <v>343729</v>
      </c>
      <c r="E74" s="18">
        <v>100</v>
      </c>
      <c r="F74" s="18">
        <v>100</v>
      </c>
      <c r="G74" s="41">
        <v>100</v>
      </c>
    </row>
    <row r="75" spans="1:7" x14ac:dyDescent="0.2">
      <c r="A75" s="19"/>
      <c r="B75" s="19"/>
      <c r="C75" s="19"/>
      <c r="D75" s="19"/>
      <c r="E75" s="19"/>
      <c r="F75" s="19"/>
      <c r="G75" s="19"/>
    </row>
    <row r="76" spans="1:7" ht="12.75" customHeight="1" x14ac:dyDescent="0.2">
      <c r="A76" s="171" t="str">
        <f>+Innhold!B53</f>
        <v>Finans Norge / Skadeforsikringsstatistikk</v>
      </c>
      <c r="B76" s="171"/>
      <c r="C76" s="171"/>
      <c r="G76" s="158">
        <f>Innhold!H42</f>
        <v>18</v>
      </c>
    </row>
    <row r="77" spans="1:7" ht="12.75" customHeight="1" x14ac:dyDescent="0.2">
      <c r="A77" s="170" t="str">
        <f>+Innhold!B54</f>
        <v>Premiestatistikk skadeforsikring 2. kvartal 2026</v>
      </c>
      <c r="B77" s="170"/>
      <c r="C77" s="170"/>
      <c r="G77" s="157"/>
    </row>
    <row r="78" spans="1:7" ht="12.75" customHeight="1" x14ac:dyDescent="0.2"/>
    <row r="79" spans="1:7" ht="12.75" customHeight="1" x14ac:dyDescent="0.2"/>
    <row r="82" ht="12.75" customHeight="1" x14ac:dyDescent="0.2"/>
    <row r="83" ht="12.75" customHeight="1" x14ac:dyDescent="0.2"/>
  </sheetData>
  <mergeCells count="10">
    <mergeCell ref="G76:G77"/>
    <mergeCell ref="A2:C2"/>
    <mergeCell ref="A4:G4"/>
    <mergeCell ref="B5:D5"/>
    <mergeCell ref="E5:G5"/>
    <mergeCell ref="B41:D41"/>
    <mergeCell ref="E41:G41"/>
    <mergeCell ref="A77:C77"/>
    <mergeCell ref="A76:C76"/>
    <mergeCell ref="A40:G40"/>
  </mergeCells>
  <phoneticPr fontId="0" type="noConversion"/>
  <hyperlinks>
    <hyperlink ref="A2" location="Innhold!A43" tooltip="Move to Innhold" display="Tilbake til innholdsfortegnelsen" xr:uid="{00000000-0004-0000-1100-000000000000}"/>
  </hyperlinks>
  <pageMargins left="0.78740157480314965" right="0.78740157480314965" top="0.39370078740157483" bottom="0.19685039370078741" header="3.937007874015748E-2" footer="3.937007874015748E-2"/>
  <pageSetup paperSize="9" scale="83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53"/>
  <sheetViews>
    <sheetView showGridLines="0" showRowColHeaders="0" zoomScaleNormal="100" workbookViewId="0"/>
  </sheetViews>
  <sheetFormatPr defaultColWidth="11.42578125" defaultRowHeight="12.75" x14ac:dyDescent="0.2"/>
  <cols>
    <col min="1" max="1" width="38.42578125" style="1" customWidth="1"/>
    <col min="2" max="2" width="5.7109375" style="1" customWidth="1"/>
    <col min="3" max="3" width="38.28515625" style="1" customWidth="1"/>
    <col min="4" max="16384" width="11.42578125" style="1"/>
  </cols>
  <sheetData>
    <row r="1" spans="1:3" ht="6" customHeight="1" x14ac:dyDescent="0.2"/>
    <row r="2" spans="1:3" x14ac:dyDescent="0.2">
      <c r="A2" s="63" t="s">
        <v>0</v>
      </c>
      <c r="B2" s="3"/>
      <c r="C2" s="3"/>
    </row>
    <row r="3" spans="1:3" ht="6.75" customHeight="1" x14ac:dyDescent="0.2"/>
    <row r="4" spans="1:3" ht="15.75" x14ac:dyDescent="0.25">
      <c r="A4" s="35" t="s">
        <v>50</v>
      </c>
    </row>
    <row r="6" spans="1:3" ht="15.75" x14ac:dyDescent="0.25">
      <c r="A6" s="35"/>
      <c r="B6" s="26"/>
      <c r="C6" s="26"/>
    </row>
    <row r="7" spans="1:3" ht="15.75" x14ac:dyDescent="0.25">
      <c r="A7" s="26"/>
      <c r="B7" s="26"/>
      <c r="C7" s="26"/>
    </row>
    <row r="8" spans="1:3" ht="15.75" x14ac:dyDescent="0.25">
      <c r="A8" s="26"/>
      <c r="B8" s="26"/>
      <c r="C8" s="26"/>
    </row>
    <row r="9" spans="1:3" ht="15.75" x14ac:dyDescent="0.25">
      <c r="A9" s="26"/>
      <c r="B9" s="26"/>
      <c r="C9" s="26"/>
    </row>
    <row r="10" spans="1:3" ht="15.75" x14ac:dyDescent="0.25">
      <c r="A10" s="26"/>
      <c r="B10" s="26"/>
      <c r="C10" s="26"/>
    </row>
    <row r="11" spans="1:3" ht="15.75" x14ac:dyDescent="0.25">
      <c r="A11" s="26"/>
      <c r="B11" s="26"/>
      <c r="C11" s="26"/>
    </row>
    <row r="12" spans="1:3" ht="15.75" x14ac:dyDescent="0.25">
      <c r="A12" s="26"/>
      <c r="B12" s="26"/>
      <c r="C12" s="46"/>
    </row>
    <row r="13" spans="1:3" ht="15.75" x14ac:dyDescent="0.25">
      <c r="A13" s="35"/>
      <c r="B13" s="26"/>
      <c r="C13" s="26"/>
    </row>
    <row r="14" spans="1:3" ht="15.75" x14ac:dyDescent="0.25">
      <c r="A14" s="26"/>
      <c r="B14" s="26"/>
      <c r="C14" s="26"/>
    </row>
    <row r="15" spans="1:3" ht="15.75" x14ac:dyDescent="0.25">
      <c r="A15" s="26"/>
      <c r="B15" s="26"/>
      <c r="C15" s="26"/>
    </row>
    <row r="16" spans="1:3" ht="15.75" x14ac:dyDescent="0.25">
      <c r="A16" s="26"/>
      <c r="B16" s="26"/>
      <c r="C16" s="46"/>
    </row>
    <row r="17" spans="1:3" ht="15.75" x14ac:dyDescent="0.25">
      <c r="A17" s="26"/>
      <c r="B17" s="26"/>
      <c r="C17" s="26"/>
    </row>
    <row r="18" spans="1:3" ht="15.75" x14ac:dyDescent="0.25">
      <c r="A18" s="26"/>
      <c r="B18" s="26"/>
      <c r="C18" s="26"/>
    </row>
    <row r="19" spans="1:3" ht="15.75" x14ac:dyDescent="0.25">
      <c r="A19" s="26"/>
      <c r="B19" s="26"/>
      <c r="C19" s="26"/>
    </row>
    <row r="20" spans="1:3" ht="15.75" x14ac:dyDescent="0.25">
      <c r="A20" s="26"/>
      <c r="B20" s="26"/>
      <c r="C20" s="26"/>
    </row>
    <row r="21" spans="1:3" ht="15.75" x14ac:dyDescent="0.25">
      <c r="A21" s="26"/>
      <c r="B21" s="26"/>
      <c r="C21" s="26"/>
    </row>
    <row r="22" spans="1:3" ht="15.75" x14ac:dyDescent="0.25">
      <c r="A22" s="26"/>
      <c r="B22" s="26"/>
      <c r="C22" s="26"/>
    </row>
    <row r="23" spans="1:3" ht="15.75" x14ac:dyDescent="0.25">
      <c r="A23" s="26"/>
      <c r="B23" s="26"/>
      <c r="C23" s="26"/>
    </row>
    <row r="24" spans="1:3" ht="15.75" x14ac:dyDescent="0.25">
      <c r="A24" s="26"/>
      <c r="B24" s="26"/>
      <c r="C24" s="26"/>
    </row>
    <row r="25" spans="1:3" ht="15.75" x14ac:dyDescent="0.25">
      <c r="A25" s="26"/>
      <c r="B25" s="26"/>
      <c r="C25" s="26"/>
    </row>
    <row r="26" spans="1:3" ht="15.75" x14ac:dyDescent="0.25">
      <c r="A26" s="26"/>
      <c r="B26" s="26"/>
      <c r="C26" s="26"/>
    </row>
    <row r="27" spans="1:3" ht="15.75" x14ac:dyDescent="0.25">
      <c r="A27" s="26"/>
      <c r="B27" s="26"/>
      <c r="C27" s="26"/>
    </row>
    <row r="28" spans="1:3" ht="15.75" x14ac:dyDescent="0.25">
      <c r="A28" s="26"/>
      <c r="B28" s="26"/>
      <c r="C28" s="26"/>
    </row>
    <row r="29" spans="1:3" ht="15.75" x14ac:dyDescent="0.25">
      <c r="A29" s="26"/>
      <c r="B29" s="26"/>
      <c r="C29" s="26"/>
    </row>
    <row r="30" spans="1:3" ht="15.75" x14ac:dyDescent="0.25">
      <c r="A30" s="26"/>
      <c r="B30" s="26"/>
      <c r="C30" s="26"/>
    </row>
    <row r="31" spans="1:3" ht="15.75" x14ac:dyDescent="0.25">
      <c r="A31" s="26"/>
      <c r="B31" s="26"/>
      <c r="C31" s="26"/>
    </row>
    <row r="32" spans="1:3" ht="15.75" x14ac:dyDescent="0.25">
      <c r="A32" s="26"/>
      <c r="B32" s="26"/>
      <c r="C32" s="46"/>
    </row>
    <row r="33" spans="1:3" ht="15.75" x14ac:dyDescent="0.25">
      <c r="A33" s="26"/>
      <c r="B33" s="26"/>
      <c r="C33" s="26"/>
    </row>
    <row r="34" spans="1:3" ht="15.75" x14ac:dyDescent="0.25">
      <c r="A34" s="26"/>
      <c r="B34" s="26"/>
      <c r="C34" s="26"/>
    </row>
    <row r="35" spans="1:3" ht="15.75" x14ac:dyDescent="0.25">
      <c r="A35" s="26"/>
      <c r="B35" s="26"/>
      <c r="C35" s="26"/>
    </row>
    <row r="36" spans="1:3" ht="15.75" x14ac:dyDescent="0.25">
      <c r="A36" s="26"/>
      <c r="B36" s="26"/>
      <c r="C36" s="26"/>
    </row>
    <row r="37" spans="1:3" ht="15.75" x14ac:dyDescent="0.25">
      <c r="A37" s="26"/>
      <c r="B37" s="26"/>
      <c r="C37" s="26"/>
    </row>
    <row r="38" spans="1:3" ht="15.75" x14ac:dyDescent="0.25">
      <c r="A38" s="26"/>
      <c r="B38" s="26"/>
      <c r="C38" s="26"/>
    </row>
    <row r="39" spans="1:3" ht="15.75" x14ac:dyDescent="0.25">
      <c r="A39" s="26"/>
      <c r="B39" s="26"/>
      <c r="C39" s="26"/>
    </row>
    <row r="40" spans="1:3" ht="15.75" x14ac:dyDescent="0.25">
      <c r="A40" s="26"/>
      <c r="B40" s="26"/>
      <c r="C40" s="26"/>
    </row>
    <row r="41" spans="1:3" ht="15.75" x14ac:dyDescent="0.25">
      <c r="A41" s="35"/>
      <c r="B41" s="26"/>
      <c r="C41" s="26"/>
    </row>
    <row r="42" spans="1:3" ht="15.75" x14ac:dyDescent="0.25">
      <c r="A42" s="46"/>
      <c r="B42" s="26"/>
      <c r="C42" s="26"/>
    </row>
    <row r="43" spans="1:3" ht="15.75" x14ac:dyDescent="0.25">
      <c r="A43" s="26"/>
      <c r="B43" s="26"/>
      <c r="C43" s="26"/>
    </row>
    <row r="44" spans="1:3" ht="15.75" x14ac:dyDescent="0.25">
      <c r="A44" s="26"/>
      <c r="B44" s="26"/>
      <c r="C44" s="26"/>
    </row>
    <row r="45" spans="1:3" ht="15.75" x14ac:dyDescent="0.25">
      <c r="A45" s="26"/>
      <c r="B45" s="26"/>
      <c r="C45" s="26"/>
    </row>
    <row r="46" spans="1:3" ht="15.75" x14ac:dyDescent="0.25">
      <c r="A46" s="26"/>
      <c r="B46" s="26"/>
      <c r="C46" s="26"/>
    </row>
    <row r="47" spans="1:3" ht="15.75" x14ac:dyDescent="0.25">
      <c r="A47" s="26"/>
      <c r="B47" s="26"/>
      <c r="C47" s="26"/>
    </row>
    <row r="48" spans="1:3" ht="15.75" x14ac:dyDescent="0.25">
      <c r="A48" s="26"/>
      <c r="B48" s="26"/>
      <c r="C48" s="26"/>
    </row>
    <row r="49" spans="1:3" ht="15.75" x14ac:dyDescent="0.25">
      <c r="A49" s="26"/>
      <c r="B49" s="26"/>
      <c r="C49" s="26"/>
    </row>
    <row r="50" spans="1:3" ht="15.75" x14ac:dyDescent="0.25">
      <c r="A50" s="26"/>
      <c r="B50" s="26"/>
      <c r="C50" s="26"/>
    </row>
    <row r="51" spans="1:3" ht="15.75" x14ac:dyDescent="0.25">
      <c r="A51" s="47"/>
      <c r="B51" s="47"/>
      <c r="C51" s="47"/>
    </row>
    <row r="52" spans="1:3" x14ac:dyDescent="0.2">
      <c r="A52" s="21" t="str">
        <f>+Innhold!B53</f>
        <v>Finans Norge / Skadeforsikringsstatistikk</v>
      </c>
      <c r="C52" s="158">
        <f>Innhold!H45</f>
        <v>19</v>
      </c>
    </row>
    <row r="53" spans="1:3" x14ac:dyDescent="0.2">
      <c r="A53" s="21" t="str">
        <f>+Innhold!B54</f>
        <v>Premiestatistikk skadeforsikring 2. kvartal 2026</v>
      </c>
      <c r="C53" s="157"/>
    </row>
  </sheetData>
  <mergeCells count="1">
    <mergeCell ref="C52:C53"/>
  </mergeCells>
  <phoneticPr fontId="0" type="noConversion"/>
  <hyperlinks>
    <hyperlink ref="A2" location="Innhold!A46" tooltip="Move to Tab2" display="Tilbake til innholdsfortegnelsen" xr:uid="{00000000-0004-0000-1200-000000000000}"/>
  </hyperlinks>
  <pageMargins left="0.78740157480314965" right="0.78740157480314965" top="0.78740157480314965" bottom="0.19685039370078741" header="3.937007874015748E-2" footer="3.937007874015748E-2"/>
  <pageSetup paperSize="9" fitToWidth="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2"/>
  <sheetViews>
    <sheetView showGridLines="0" zoomScaleNormal="100" workbookViewId="0"/>
  </sheetViews>
  <sheetFormatPr defaultColWidth="11.42578125" defaultRowHeight="12.75" x14ac:dyDescent="0.2"/>
  <cols>
    <col min="1" max="1" width="11.42578125" style="1" customWidth="1"/>
    <col min="2" max="2" width="27.140625" style="1" customWidth="1"/>
    <col min="3" max="5" width="10.7109375" style="1" customWidth="1"/>
    <col min="6" max="8" width="7.7109375" style="1" customWidth="1"/>
    <col min="9" max="16384" width="11.42578125" style="1"/>
  </cols>
  <sheetData>
    <row r="1" spans="1:8" ht="5.25" customHeight="1" x14ac:dyDescent="0.2"/>
    <row r="2" spans="1:8" x14ac:dyDescent="0.2">
      <c r="B2" s="2"/>
      <c r="C2" s="3"/>
      <c r="D2" s="3"/>
      <c r="E2" s="3"/>
      <c r="F2" s="3"/>
      <c r="G2" s="3"/>
    </row>
    <row r="3" spans="1:8" ht="6" customHeight="1" x14ac:dyDescent="0.2">
      <c r="B3" s="4"/>
      <c r="C3" s="3"/>
      <c r="D3" s="3"/>
      <c r="E3" s="3"/>
      <c r="F3" s="3"/>
      <c r="G3" s="3"/>
    </row>
    <row r="4" spans="1:8" ht="15.75" x14ac:dyDescent="0.25">
      <c r="C4" s="25"/>
      <c r="D4" s="25" t="s">
        <v>6</v>
      </c>
      <c r="E4" s="25"/>
      <c r="F4" s="25"/>
      <c r="G4" s="25"/>
      <c r="H4" s="25"/>
    </row>
    <row r="5" spans="1:8" ht="15.75" x14ac:dyDescent="0.25">
      <c r="B5" s="34"/>
      <c r="C5" s="25"/>
      <c r="D5" s="25"/>
      <c r="E5" s="25"/>
      <c r="F5" s="25"/>
      <c r="G5" s="25"/>
      <c r="H5" s="25"/>
    </row>
    <row r="6" spans="1:8" ht="15.75" x14ac:dyDescent="0.25">
      <c r="B6" s="34"/>
      <c r="C6" s="25"/>
      <c r="D6" s="25"/>
      <c r="E6" s="25"/>
      <c r="F6" s="25"/>
      <c r="G6" s="25"/>
      <c r="H6" s="25"/>
    </row>
    <row r="7" spans="1:8" ht="15.75" x14ac:dyDescent="0.25">
      <c r="B7" s="26"/>
      <c r="C7" s="26"/>
      <c r="D7" s="26"/>
      <c r="E7" s="26"/>
      <c r="F7" s="26"/>
      <c r="G7" s="26"/>
      <c r="H7" s="26"/>
    </row>
    <row r="8" spans="1:8" ht="15.75" x14ac:dyDescent="0.25">
      <c r="B8" s="26"/>
      <c r="C8" s="26"/>
      <c r="D8" s="26"/>
      <c r="E8" s="26"/>
      <c r="F8" s="26"/>
      <c r="G8" s="26"/>
      <c r="H8" s="26"/>
    </row>
    <row r="9" spans="1:8" ht="15.75" x14ac:dyDescent="0.25">
      <c r="A9" s="62" t="s">
        <v>68</v>
      </c>
      <c r="B9" s="26" t="s">
        <v>65</v>
      </c>
      <c r="C9" s="26"/>
      <c r="D9" s="26"/>
      <c r="E9" s="26"/>
      <c r="F9" s="26"/>
      <c r="G9" s="26"/>
      <c r="H9" s="24">
        <v>2</v>
      </c>
    </row>
    <row r="10" spans="1:8" ht="15.75" x14ac:dyDescent="0.25">
      <c r="B10" s="26"/>
      <c r="C10" s="26"/>
      <c r="D10" s="26"/>
      <c r="E10" s="26"/>
      <c r="F10" s="26"/>
      <c r="G10" s="26"/>
      <c r="H10" s="24"/>
    </row>
    <row r="11" spans="1:8" ht="15.75" x14ac:dyDescent="0.25">
      <c r="A11" s="62" t="s">
        <v>69</v>
      </c>
      <c r="B11" s="26" t="s">
        <v>45</v>
      </c>
      <c r="C11" s="26"/>
      <c r="D11" s="26"/>
      <c r="E11" s="26"/>
      <c r="F11" s="26"/>
      <c r="G11" s="26"/>
      <c r="H11" s="24"/>
    </row>
    <row r="12" spans="1:8" ht="15.75" x14ac:dyDescent="0.25">
      <c r="B12" s="26" t="s">
        <v>7</v>
      </c>
      <c r="C12" s="26"/>
      <c r="D12" s="26"/>
      <c r="E12" s="26"/>
      <c r="F12" s="26"/>
      <c r="G12" s="26"/>
      <c r="H12" s="24">
        <v>3</v>
      </c>
    </row>
    <row r="13" spans="1:8" ht="15.75" x14ac:dyDescent="0.25">
      <c r="B13" s="26" t="s">
        <v>8</v>
      </c>
      <c r="C13" s="26"/>
      <c r="D13" s="26"/>
      <c r="E13" s="26"/>
      <c r="F13" s="26"/>
      <c r="G13" s="26"/>
      <c r="H13" s="24">
        <v>3</v>
      </c>
    </row>
    <row r="14" spans="1:8" ht="15.75" x14ac:dyDescent="0.25">
      <c r="B14" s="26" t="s">
        <v>151</v>
      </c>
      <c r="C14" s="26"/>
      <c r="D14" s="26"/>
      <c r="E14" s="26"/>
      <c r="F14" s="26"/>
      <c r="G14" s="26"/>
      <c r="H14" s="24">
        <v>4</v>
      </c>
    </row>
    <row r="15" spans="1:8" ht="15.75" x14ac:dyDescent="0.25">
      <c r="B15" s="26"/>
      <c r="C15" s="26"/>
      <c r="D15" s="26"/>
      <c r="E15" s="26"/>
      <c r="F15" s="26"/>
      <c r="G15" s="26"/>
      <c r="H15" s="24"/>
    </row>
    <row r="16" spans="1:8" ht="15.75" x14ac:dyDescent="0.25">
      <c r="B16" s="26" t="s">
        <v>46</v>
      </c>
      <c r="C16" s="26"/>
      <c r="D16" s="26"/>
      <c r="E16" s="26"/>
      <c r="F16" s="26"/>
      <c r="G16" s="26"/>
      <c r="H16" s="24"/>
    </row>
    <row r="17" spans="1:8" ht="15.75" x14ac:dyDescent="0.25">
      <c r="B17" s="36" t="s">
        <v>22</v>
      </c>
      <c r="C17" s="26"/>
      <c r="D17" s="26"/>
      <c r="E17" s="26"/>
      <c r="F17" s="26"/>
      <c r="G17" s="26"/>
      <c r="H17" s="24"/>
    </row>
    <row r="18" spans="1:8" ht="15.75" x14ac:dyDescent="0.25">
      <c r="A18" s="62" t="s">
        <v>64</v>
      </c>
      <c r="B18" s="26" t="s">
        <v>40</v>
      </c>
      <c r="C18" s="26"/>
      <c r="D18" s="26"/>
      <c r="E18" s="26"/>
      <c r="F18" s="26"/>
      <c r="G18" s="26"/>
      <c r="H18" s="24">
        <v>5</v>
      </c>
    </row>
    <row r="19" spans="1:8" ht="15.75" x14ac:dyDescent="0.25">
      <c r="A19" s="62" t="s">
        <v>70</v>
      </c>
      <c r="B19" s="26" t="s">
        <v>41</v>
      </c>
      <c r="C19" s="26"/>
      <c r="D19" s="26"/>
      <c r="E19" s="26"/>
      <c r="F19" s="26"/>
      <c r="G19" s="26"/>
      <c r="H19" s="24">
        <v>6</v>
      </c>
    </row>
    <row r="20" spans="1:8" ht="15.75" x14ac:dyDescent="0.25">
      <c r="B20" s="36"/>
      <c r="C20" s="26"/>
      <c r="D20" s="26"/>
      <c r="E20" s="26"/>
      <c r="F20" s="26"/>
      <c r="G20" s="26"/>
      <c r="H20" s="24"/>
    </row>
    <row r="21" spans="1:8" ht="15.75" x14ac:dyDescent="0.25">
      <c r="B21" s="36" t="s">
        <v>23</v>
      </c>
      <c r="C21" s="26"/>
      <c r="D21" s="26"/>
      <c r="E21" s="26"/>
      <c r="F21" s="26"/>
      <c r="G21" s="26"/>
      <c r="H21" s="24"/>
    </row>
    <row r="22" spans="1:8" ht="15.75" x14ac:dyDescent="0.25">
      <c r="A22" s="62" t="s">
        <v>71</v>
      </c>
      <c r="B22" s="26" t="s">
        <v>42</v>
      </c>
      <c r="C22" s="26"/>
      <c r="D22" s="26"/>
      <c r="E22" s="26"/>
      <c r="F22" s="26"/>
      <c r="G22" s="26"/>
      <c r="H22" s="24">
        <v>7</v>
      </c>
    </row>
    <row r="23" spans="1:8" ht="15.75" x14ac:dyDescent="0.25">
      <c r="A23" s="62" t="s">
        <v>72</v>
      </c>
      <c r="B23" s="26" t="s">
        <v>43</v>
      </c>
      <c r="C23" s="26"/>
      <c r="D23" s="26"/>
      <c r="E23" s="26"/>
      <c r="F23" s="26"/>
      <c r="G23" s="26"/>
      <c r="H23" s="24">
        <v>8</v>
      </c>
    </row>
    <row r="24" spans="1:8" ht="15.75" x14ac:dyDescent="0.25">
      <c r="A24" s="42"/>
      <c r="B24" s="26" t="s">
        <v>44</v>
      </c>
      <c r="C24" s="26"/>
      <c r="D24" s="26"/>
      <c r="E24" s="26"/>
      <c r="F24" s="26"/>
      <c r="G24" s="26"/>
      <c r="H24" s="24">
        <f>H23</f>
        <v>8</v>
      </c>
    </row>
    <row r="25" spans="1:8" ht="15.75" x14ac:dyDescent="0.25">
      <c r="A25" s="62" t="s">
        <v>144</v>
      </c>
      <c r="B25" s="26" t="s">
        <v>148</v>
      </c>
      <c r="C25" s="26"/>
      <c r="D25" s="26"/>
      <c r="E25" s="26"/>
      <c r="F25" s="26"/>
      <c r="G25" s="26"/>
      <c r="H25" s="24">
        <v>9</v>
      </c>
    </row>
    <row r="26" spans="1:8" ht="15.75" x14ac:dyDescent="0.25">
      <c r="A26" s="64"/>
      <c r="B26" s="26" t="s">
        <v>149</v>
      </c>
      <c r="C26" s="26"/>
      <c r="D26" s="26"/>
      <c r="E26" s="26"/>
      <c r="F26" s="26"/>
      <c r="G26" s="26"/>
      <c r="H26" s="24">
        <f>+H25</f>
        <v>9</v>
      </c>
    </row>
    <row r="27" spans="1:8" ht="15.75" x14ac:dyDescent="0.25">
      <c r="A27" s="62" t="s">
        <v>73</v>
      </c>
      <c r="B27" s="26" t="s">
        <v>126</v>
      </c>
      <c r="C27" s="26"/>
      <c r="D27" s="26"/>
      <c r="E27" s="26"/>
      <c r="F27" s="26"/>
      <c r="G27" s="26"/>
      <c r="H27" s="24">
        <v>10</v>
      </c>
    </row>
    <row r="28" spans="1:8" ht="15.75" x14ac:dyDescent="0.25">
      <c r="A28" s="42"/>
      <c r="B28" s="26" t="s">
        <v>127</v>
      </c>
      <c r="C28" s="26"/>
      <c r="D28" s="26"/>
      <c r="E28" s="26"/>
      <c r="F28" s="26"/>
      <c r="G28" s="26"/>
      <c r="H28" s="24">
        <f>H27</f>
        <v>10</v>
      </c>
    </row>
    <row r="29" spans="1:8" ht="15.75" x14ac:dyDescent="0.25">
      <c r="A29" s="62" t="s">
        <v>143</v>
      </c>
      <c r="B29" s="26" t="s">
        <v>128</v>
      </c>
      <c r="C29" s="26"/>
      <c r="D29" s="26"/>
      <c r="E29" s="26"/>
      <c r="F29" s="26"/>
      <c r="G29" s="26"/>
      <c r="H29" s="24">
        <v>11</v>
      </c>
    </row>
    <row r="30" spans="1:8" ht="15.75" x14ac:dyDescent="0.25">
      <c r="A30" s="64"/>
      <c r="B30" s="26" t="s">
        <v>129</v>
      </c>
      <c r="C30" s="26"/>
      <c r="D30" s="26"/>
      <c r="E30" s="26"/>
      <c r="F30" s="26"/>
      <c r="G30" s="26"/>
      <c r="H30" s="24">
        <f>H29</f>
        <v>11</v>
      </c>
    </row>
    <row r="31" spans="1:8" ht="15.75" x14ac:dyDescent="0.25">
      <c r="A31" s="62" t="s">
        <v>83</v>
      </c>
      <c r="B31" s="26" t="s">
        <v>130</v>
      </c>
      <c r="C31" s="26"/>
      <c r="D31" s="26"/>
      <c r="E31" s="26"/>
      <c r="F31" s="26"/>
      <c r="G31" s="26"/>
      <c r="H31" s="24">
        <v>12</v>
      </c>
    </row>
    <row r="32" spans="1:8" ht="15.75" x14ac:dyDescent="0.25">
      <c r="A32" s="42"/>
      <c r="B32" s="26" t="s">
        <v>131</v>
      </c>
      <c r="C32" s="26"/>
      <c r="D32" s="26"/>
      <c r="E32" s="26"/>
      <c r="F32" s="26"/>
      <c r="G32" s="26"/>
      <c r="H32" s="24">
        <f>+H31</f>
        <v>12</v>
      </c>
    </row>
    <row r="33" spans="1:10" ht="15.75" x14ac:dyDescent="0.25">
      <c r="A33" s="62" t="s">
        <v>74</v>
      </c>
      <c r="B33" s="26" t="s">
        <v>132</v>
      </c>
      <c r="C33" s="26"/>
      <c r="D33" s="26"/>
      <c r="E33" s="26"/>
      <c r="F33" s="26"/>
      <c r="G33" s="26"/>
      <c r="H33" s="24">
        <v>13</v>
      </c>
    </row>
    <row r="34" spans="1:10" ht="15.75" x14ac:dyDescent="0.25">
      <c r="A34" s="42"/>
      <c r="B34" s="26" t="s">
        <v>133</v>
      </c>
      <c r="C34" s="26"/>
      <c r="D34" s="26"/>
      <c r="E34" s="26"/>
      <c r="F34" s="26"/>
      <c r="G34" s="26"/>
      <c r="H34" s="24">
        <f>+H33</f>
        <v>13</v>
      </c>
    </row>
    <row r="35" spans="1:10" ht="15.75" x14ac:dyDescent="0.25">
      <c r="A35" s="62" t="s">
        <v>75</v>
      </c>
      <c r="B35" s="26" t="s">
        <v>134</v>
      </c>
      <c r="C35" s="26"/>
      <c r="D35" s="26"/>
      <c r="E35" s="26"/>
      <c r="F35" s="26"/>
      <c r="G35" s="26"/>
      <c r="H35" s="24">
        <v>14</v>
      </c>
    </row>
    <row r="36" spans="1:10" ht="15.75" x14ac:dyDescent="0.25">
      <c r="A36" s="42"/>
      <c r="B36" s="26" t="s">
        <v>135</v>
      </c>
      <c r="C36" s="26"/>
      <c r="D36" s="26"/>
      <c r="E36" s="26"/>
      <c r="F36" s="26"/>
      <c r="G36" s="26"/>
      <c r="H36" s="24">
        <f>+H35</f>
        <v>14</v>
      </c>
    </row>
    <row r="37" spans="1:10" ht="15.75" x14ac:dyDescent="0.25">
      <c r="A37" s="62" t="s">
        <v>76</v>
      </c>
      <c r="B37" s="26" t="s">
        <v>136</v>
      </c>
      <c r="C37" s="26"/>
      <c r="D37" s="26"/>
      <c r="E37" s="26"/>
      <c r="F37" s="26"/>
      <c r="G37" s="26"/>
      <c r="H37" s="24">
        <v>15</v>
      </c>
    </row>
    <row r="38" spans="1:10" ht="15.75" x14ac:dyDescent="0.25">
      <c r="A38" s="42"/>
      <c r="B38" s="26" t="s">
        <v>137</v>
      </c>
      <c r="C38" s="26"/>
      <c r="D38" s="26"/>
      <c r="E38" s="26"/>
      <c r="F38" s="26"/>
      <c r="G38" s="26"/>
      <c r="H38" s="24">
        <f>+H37</f>
        <v>15</v>
      </c>
    </row>
    <row r="39" spans="1:10" ht="15.75" x14ac:dyDescent="0.25">
      <c r="A39" s="62" t="s">
        <v>77</v>
      </c>
      <c r="B39" s="26" t="s">
        <v>138</v>
      </c>
      <c r="C39" s="26"/>
      <c r="D39" s="26"/>
      <c r="E39" s="26"/>
      <c r="F39" s="26"/>
      <c r="G39" s="26"/>
      <c r="H39" s="24">
        <v>16</v>
      </c>
    </row>
    <row r="40" spans="1:10" ht="15.75" x14ac:dyDescent="0.25">
      <c r="A40" s="42"/>
      <c r="B40" s="26" t="s">
        <v>139</v>
      </c>
      <c r="C40" s="26"/>
      <c r="D40" s="26"/>
      <c r="E40" s="26"/>
      <c r="F40" s="26"/>
      <c r="G40" s="26"/>
      <c r="H40" s="24">
        <f>+H39</f>
        <v>16</v>
      </c>
    </row>
    <row r="41" spans="1:10" ht="15.75" x14ac:dyDescent="0.25">
      <c r="A41" s="62" t="s">
        <v>78</v>
      </c>
      <c r="B41" s="26" t="s">
        <v>140</v>
      </c>
      <c r="C41" s="26"/>
      <c r="D41" s="26"/>
      <c r="E41" s="26"/>
      <c r="F41" s="26"/>
      <c r="G41" s="26"/>
      <c r="H41" s="24">
        <v>17</v>
      </c>
    </row>
    <row r="42" spans="1:10" ht="15.75" x14ac:dyDescent="0.25">
      <c r="A42" s="62" t="s">
        <v>103</v>
      </c>
      <c r="B42" s="26" t="s">
        <v>141</v>
      </c>
      <c r="C42" s="26"/>
      <c r="D42" s="26"/>
      <c r="E42" s="26"/>
      <c r="F42" s="26"/>
      <c r="G42" s="26"/>
      <c r="H42" s="24">
        <v>18</v>
      </c>
      <c r="J42" s="1" t="s">
        <v>5</v>
      </c>
    </row>
    <row r="43" spans="1:10" ht="15.75" x14ac:dyDescent="0.25">
      <c r="B43" s="26" t="s">
        <v>142</v>
      </c>
      <c r="C43" s="26"/>
      <c r="D43" s="26"/>
      <c r="E43" s="26"/>
      <c r="F43" s="26"/>
      <c r="G43" s="26"/>
      <c r="H43" s="24">
        <f>+H42</f>
        <v>18</v>
      </c>
    </row>
    <row r="44" spans="1:10" ht="15.75" x14ac:dyDescent="0.25">
      <c r="A44" s="42"/>
      <c r="B44" s="26"/>
      <c r="C44" s="26"/>
      <c r="D44" s="26"/>
      <c r="E44" s="26"/>
      <c r="F44" s="26"/>
      <c r="G44" s="26"/>
      <c r="H44" s="24"/>
    </row>
    <row r="45" spans="1:10" ht="15.75" x14ac:dyDescent="0.25">
      <c r="A45" s="62" t="s">
        <v>102</v>
      </c>
      <c r="B45" s="26" t="s">
        <v>66</v>
      </c>
      <c r="C45" s="26"/>
      <c r="D45" s="26"/>
      <c r="E45" s="26"/>
      <c r="F45" s="26"/>
      <c r="G45" s="26"/>
      <c r="H45" s="24">
        <v>19</v>
      </c>
    </row>
    <row r="48" spans="1:10" x14ac:dyDescent="0.2">
      <c r="I48" s="1" t="s">
        <v>5</v>
      </c>
    </row>
    <row r="52" spans="1:9" x14ac:dyDescent="0.2">
      <c r="B52" s="19"/>
      <c r="C52" s="19"/>
      <c r="D52" s="19"/>
      <c r="E52" s="19"/>
      <c r="F52" s="19"/>
      <c r="G52" s="19"/>
      <c r="H52" s="19"/>
    </row>
    <row r="53" spans="1:9" x14ac:dyDescent="0.2">
      <c r="B53" s="21" t="str">
        <f>"Finans Norge / Skadeforsikringsstatistikk"</f>
        <v>Finans Norge / Skadeforsikringsstatistikk</v>
      </c>
      <c r="G53" s="20"/>
      <c r="H53" s="157">
        <v>1</v>
      </c>
    </row>
    <row r="54" spans="1:9" x14ac:dyDescent="0.2">
      <c r="B54" s="21" t="str">
        <f>"Premiestatistikk skadeforsikring 2. kvartal 2026"</f>
        <v>Premiestatistikk skadeforsikring 2. kvartal 2026</v>
      </c>
      <c r="G54" s="20"/>
      <c r="H54" s="157"/>
    </row>
    <row r="55" spans="1:9" x14ac:dyDescent="0.2">
      <c r="A55"/>
      <c r="B55"/>
      <c r="C55"/>
      <c r="D55"/>
      <c r="E55"/>
      <c r="F55"/>
      <c r="G55"/>
      <c r="H55"/>
      <c r="I55"/>
    </row>
    <row r="56" spans="1:9" x14ac:dyDescent="0.2">
      <c r="A56"/>
      <c r="B56"/>
      <c r="C56"/>
      <c r="D56"/>
      <c r="E56"/>
      <c r="F56"/>
      <c r="G56"/>
      <c r="H56"/>
      <c r="I56"/>
    </row>
    <row r="57" spans="1:9" x14ac:dyDescent="0.2">
      <c r="A57"/>
      <c r="B57"/>
      <c r="C57"/>
      <c r="D57"/>
      <c r="E57"/>
      <c r="F57"/>
      <c r="G57"/>
      <c r="H57"/>
      <c r="I57"/>
    </row>
    <row r="58" spans="1:9" x14ac:dyDescent="0.2">
      <c r="A58"/>
      <c r="B58"/>
      <c r="C58"/>
      <c r="D58"/>
      <c r="E58"/>
      <c r="F58"/>
      <c r="G58"/>
      <c r="H58"/>
      <c r="I58"/>
    </row>
    <row r="59" spans="1:9" x14ac:dyDescent="0.2">
      <c r="A59"/>
      <c r="B59"/>
      <c r="C59"/>
      <c r="D59"/>
      <c r="E59"/>
      <c r="F59"/>
      <c r="G59"/>
      <c r="H59"/>
      <c r="I59"/>
    </row>
    <row r="60" spans="1:9" x14ac:dyDescent="0.2">
      <c r="A60"/>
      <c r="B60"/>
      <c r="C60"/>
      <c r="D60"/>
      <c r="E60"/>
      <c r="F60"/>
      <c r="G60"/>
      <c r="H60"/>
      <c r="I60"/>
    </row>
    <row r="61" spans="1:9" x14ac:dyDescent="0.2">
      <c r="A61"/>
      <c r="B61"/>
      <c r="C61"/>
      <c r="D61"/>
      <c r="E61"/>
      <c r="F61"/>
      <c r="G61"/>
      <c r="H61"/>
      <c r="I61"/>
    </row>
    <row r="62" spans="1:9" ht="12.75" customHeight="1" x14ac:dyDescent="0.2">
      <c r="A62"/>
      <c r="B62"/>
      <c r="C62"/>
      <c r="D62"/>
      <c r="E62"/>
      <c r="F62"/>
      <c r="G62"/>
      <c r="H62"/>
      <c r="I62"/>
    </row>
    <row r="63" spans="1:9" ht="12.75" customHeight="1" x14ac:dyDescent="0.2">
      <c r="A63"/>
      <c r="B63"/>
      <c r="C63"/>
      <c r="D63"/>
      <c r="E63"/>
      <c r="F63"/>
      <c r="G63"/>
      <c r="H63"/>
      <c r="I63"/>
    </row>
    <row r="64" spans="1:9" x14ac:dyDescent="0.2">
      <c r="A64"/>
      <c r="B64"/>
      <c r="C64"/>
      <c r="D64"/>
      <c r="E64"/>
      <c r="F64"/>
      <c r="G64"/>
      <c r="H64"/>
      <c r="I64"/>
    </row>
    <row r="65" spans="1:9" x14ac:dyDescent="0.2">
      <c r="A65"/>
      <c r="B65"/>
      <c r="C65"/>
      <c r="D65"/>
      <c r="E65"/>
      <c r="F65"/>
      <c r="G65"/>
      <c r="H65"/>
      <c r="I65"/>
    </row>
    <row r="66" spans="1:9" x14ac:dyDescent="0.2">
      <c r="A66"/>
      <c r="B66"/>
      <c r="C66"/>
      <c r="D66"/>
      <c r="E66"/>
      <c r="F66"/>
      <c r="G66"/>
      <c r="H66"/>
      <c r="I66"/>
    </row>
    <row r="67" spans="1:9" x14ac:dyDescent="0.2">
      <c r="A67"/>
      <c r="B67"/>
      <c r="C67"/>
      <c r="D67"/>
      <c r="E67"/>
      <c r="F67"/>
      <c r="G67"/>
      <c r="H67"/>
      <c r="I67"/>
    </row>
    <row r="68" spans="1:9" x14ac:dyDescent="0.2">
      <c r="A68"/>
      <c r="B68"/>
      <c r="C68"/>
      <c r="D68"/>
      <c r="E68"/>
      <c r="F68"/>
      <c r="G68"/>
      <c r="H68"/>
      <c r="I68"/>
    </row>
    <row r="69" spans="1:9" x14ac:dyDescent="0.2">
      <c r="A69"/>
      <c r="B69"/>
      <c r="C69"/>
      <c r="D69"/>
      <c r="E69"/>
      <c r="F69"/>
      <c r="G69"/>
      <c r="H69"/>
      <c r="I69"/>
    </row>
    <row r="70" spans="1:9" x14ac:dyDescent="0.2">
      <c r="A70"/>
      <c r="B70"/>
      <c r="C70"/>
      <c r="D70"/>
      <c r="E70"/>
      <c r="F70"/>
      <c r="G70"/>
      <c r="H70"/>
      <c r="I70"/>
    </row>
    <row r="71" spans="1:9" x14ac:dyDescent="0.2">
      <c r="A71"/>
      <c r="B71"/>
      <c r="C71"/>
      <c r="D71"/>
      <c r="E71"/>
      <c r="F71"/>
      <c r="G71"/>
      <c r="H71"/>
      <c r="I71"/>
    </row>
    <row r="72" spans="1:9" x14ac:dyDescent="0.2">
      <c r="A72"/>
      <c r="B72"/>
      <c r="C72"/>
      <c r="D72"/>
      <c r="E72"/>
      <c r="F72"/>
      <c r="G72"/>
      <c r="H72"/>
      <c r="I72"/>
    </row>
  </sheetData>
  <mergeCells count="1">
    <mergeCell ref="H53:H54"/>
  </mergeCells>
  <phoneticPr fontId="0" type="noConversion"/>
  <hyperlinks>
    <hyperlink ref="A18" location="Tab3!A2" display="Tab3" xr:uid="{00000000-0004-0000-0100-000000000000}"/>
    <hyperlink ref="A19" location="Tab4!A2" display="Tab4" xr:uid="{00000000-0004-0000-0100-000001000000}"/>
    <hyperlink ref="A22" location="Tab5!A2" display="Tab5" xr:uid="{00000000-0004-0000-0100-000002000000}"/>
    <hyperlink ref="A23" location="Tab6!A2" display="Tab6" xr:uid="{00000000-0004-0000-0100-000003000000}"/>
    <hyperlink ref="A27" location="'Tab8'!A2" display="Tab8" xr:uid="{00000000-0004-0000-0100-000004000000}"/>
    <hyperlink ref="A9" location="Tab1!A2" display="Tab1" xr:uid="{00000000-0004-0000-0100-000005000000}"/>
    <hyperlink ref="A11" location="Tab2!A2" display="Tab2" xr:uid="{00000000-0004-0000-0100-000006000000}"/>
    <hyperlink ref="A31" location="'Tab10'!A2" display="Tab10" xr:uid="{00000000-0004-0000-0100-000007000000}"/>
    <hyperlink ref="A33" location="'Tab11'!A2" display="Tab11" xr:uid="{00000000-0004-0000-0100-000008000000}"/>
    <hyperlink ref="A42" location="'Tab16'!A2" display="Tab16" xr:uid="{00000000-0004-0000-0100-000009000000}"/>
    <hyperlink ref="A45" location="'Tab17'!A1" display="Tab17" xr:uid="{00000000-0004-0000-0100-00000A000000}"/>
    <hyperlink ref="A41" location="'Tab15'!A2" display="Tab15" xr:uid="{00000000-0004-0000-0100-00000B000000}"/>
    <hyperlink ref="A35" location="'Tab12'!A2" display="Tab12" xr:uid="{00000000-0004-0000-0100-00000C000000}"/>
    <hyperlink ref="A37" location="'Tab13'!A2" display="Tab13" xr:uid="{00000000-0004-0000-0100-00000D000000}"/>
    <hyperlink ref="A39" location="'Tab14'!A2" display="Tab14" xr:uid="{00000000-0004-0000-0100-00000E000000}"/>
    <hyperlink ref="A29" location="'Tab9'!A2" display="Tab9" xr:uid="{00000000-0004-0000-0100-00000F000000}"/>
    <hyperlink ref="A25" location="'Tab7'!A2" display="Tab7" xr:uid="{00000000-0004-0000-0100-000010000000}"/>
  </hyperlinks>
  <pageMargins left="0.78740157480314965" right="0.78740157480314965" top="0.98425196850393704" bottom="0.19685039370078741" header="3.937007874015748E-2" footer="3.937007874015748E-2"/>
  <pageSetup paperSize="9" scale="92" orientation="portrait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0"/>
  <sheetViews>
    <sheetView showGridLines="0" showRowColHeaders="0" topLeftCell="A4" zoomScaleNormal="100" workbookViewId="0">
      <selection activeCell="H19" sqref="H19"/>
    </sheetView>
  </sheetViews>
  <sheetFormatPr defaultColWidth="11.42578125" defaultRowHeight="12.75" x14ac:dyDescent="0.2"/>
  <cols>
    <col min="1" max="1" width="39.42578125" customWidth="1"/>
    <col min="2" max="2" width="5.7109375" customWidth="1"/>
    <col min="3" max="3" width="39.42578125" customWidth="1"/>
  </cols>
  <sheetData>
    <row r="1" spans="1:1" ht="8.25" customHeight="1" x14ac:dyDescent="0.2">
      <c r="A1" s="1"/>
    </row>
    <row r="2" spans="1:1" x14ac:dyDescent="0.2">
      <c r="A2" s="63" t="s">
        <v>0</v>
      </c>
    </row>
    <row r="3" spans="1:1" s="1" customFormat="1" ht="6.75" customHeight="1" x14ac:dyDescent="0.2"/>
    <row r="4" spans="1:1" s="1" customFormat="1" ht="15.75" x14ac:dyDescent="0.25">
      <c r="A4" s="35"/>
    </row>
    <row r="5" spans="1:1" s="1" customFormat="1" ht="15.75" x14ac:dyDescent="0.25">
      <c r="A5" s="35" t="s">
        <v>39</v>
      </c>
    </row>
    <row r="6" spans="1:1" s="1" customFormat="1" x14ac:dyDescent="0.2"/>
    <row r="7" spans="1:1" s="1" customFormat="1" ht="15.75" x14ac:dyDescent="0.25">
      <c r="A7" s="26"/>
    </row>
    <row r="8" spans="1:1" s="1" customFormat="1" ht="15.75" x14ac:dyDescent="0.25">
      <c r="A8" s="26"/>
    </row>
    <row r="9" spans="1:1" s="1" customFormat="1" ht="15.75" x14ac:dyDescent="0.25">
      <c r="A9" s="26"/>
    </row>
    <row r="10" spans="1:1" s="1" customFormat="1" ht="15.75" x14ac:dyDescent="0.25">
      <c r="A10" s="26"/>
    </row>
    <row r="11" spans="1:1" s="1" customFormat="1" ht="15.75" x14ac:dyDescent="0.25">
      <c r="A11" s="26"/>
    </row>
    <row r="12" spans="1:1" s="1" customFormat="1" ht="15.75" x14ac:dyDescent="0.25">
      <c r="A12" s="26"/>
    </row>
    <row r="13" spans="1:1" s="1" customFormat="1" ht="15.75" x14ac:dyDescent="0.25">
      <c r="A13" s="26"/>
    </row>
    <row r="14" spans="1:1" s="1" customFormat="1" ht="15.75" x14ac:dyDescent="0.25">
      <c r="A14" s="26"/>
    </row>
    <row r="15" spans="1:1" s="1" customFormat="1" ht="15.75" x14ac:dyDescent="0.25">
      <c r="A15" s="26"/>
    </row>
    <row r="16" spans="1:1" s="1" customFormat="1" ht="15.75" x14ac:dyDescent="0.25">
      <c r="A16" s="26"/>
    </row>
    <row r="17" spans="1:5" s="1" customFormat="1" ht="15.75" x14ac:dyDescent="0.25">
      <c r="A17" s="35"/>
      <c r="B17" s="26"/>
      <c r="C17" s="26"/>
    </row>
    <row r="18" spans="1:5" s="1" customFormat="1" ht="15.75" x14ac:dyDescent="0.25">
      <c r="A18" s="26"/>
      <c r="B18" s="26"/>
      <c r="C18" s="26"/>
    </row>
    <row r="19" spans="1:5" s="1" customFormat="1" ht="15.75" x14ac:dyDescent="0.25">
      <c r="A19" s="26"/>
      <c r="B19" s="26"/>
      <c r="C19" s="46"/>
      <c r="E19" s="46"/>
    </row>
    <row r="20" spans="1:5" s="1" customFormat="1" ht="15.75" x14ac:dyDescent="0.25">
      <c r="A20" s="26"/>
      <c r="B20" s="26"/>
      <c r="C20" s="26"/>
      <c r="E20" s="26"/>
    </row>
    <row r="21" spans="1:5" s="1" customFormat="1" ht="15.75" x14ac:dyDescent="0.25">
      <c r="A21" s="26"/>
      <c r="B21" s="26"/>
      <c r="C21" s="26"/>
      <c r="E21" s="26"/>
    </row>
    <row r="22" spans="1:5" s="1" customFormat="1" ht="15.75" x14ac:dyDescent="0.25">
      <c r="A22" s="26"/>
      <c r="B22" s="26"/>
      <c r="C22" s="26"/>
      <c r="E22" s="26"/>
    </row>
    <row r="23" spans="1:5" s="1" customFormat="1" ht="15.75" x14ac:dyDescent="0.25">
      <c r="A23" s="26"/>
      <c r="B23" s="26"/>
      <c r="C23" s="26"/>
      <c r="E23" s="26"/>
    </row>
    <row r="24" spans="1:5" s="1" customFormat="1" ht="15.75" x14ac:dyDescent="0.25">
      <c r="B24" s="26"/>
      <c r="C24" s="26"/>
      <c r="E24" s="26"/>
    </row>
    <row r="25" spans="1:5" s="1" customFormat="1" ht="15.75" x14ac:dyDescent="0.25">
      <c r="A25" s="46"/>
      <c r="B25" s="26"/>
      <c r="C25" s="26"/>
      <c r="E25" s="26"/>
    </row>
    <row r="26" spans="1:5" s="1" customFormat="1" ht="15.75" x14ac:dyDescent="0.25">
      <c r="A26" s="26"/>
      <c r="B26" s="26"/>
      <c r="C26" s="26"/>
      <c r="E26" s="26"/>
    </row>
    <row r="27" spans="1:5" s="1" customFormat="1" ht="15.75" x14ac:dyDescent="0.25">
      <c r="A27" s="26"/>
      <c r="B27" s="26"/>
      <c r="C27" s="26"/>
      <c r="E27" s="26"/>
    </row>
    <row r="28" spans="1:5" s="1" customFormat="1" ht="15.75" x14ac:dyDescent="0.25">
      <c r="A28" s="26"/>
      <c r="B28" s="26"/>
      <c r="C28" s="26"/>
      <c r="E28" s="26"/>
    </row>
    <row r="29" spans="1:5" s="1" customFormat="1" ht="15.75" x14ac:dyDescent="0.25">
      <c r="A29" s="46"/>
      <c r="B29" s="26"/>
      <c r="C29" s="26"/>
      <c r="E29" s="26"/>
    </row>
    <row r="30" spans="1:5" s="1" customFormat="1" ht="15.75" x14ac:dyDescent="0.25">
      <c r="A30" s="26"/>
      <c r="B30" s="26"/>
      <c r="C30" s="26"/>
      <c r="E30" s="26"/>
    </row>
    <row r="31" spans="1:5" s="1" customFormat="1" ht="15.75" x14ac:dyDescent="0.25">
      <c r="B31" s="26"/>
      <c r="C31" s="26"/>
      <c r="E31" s="26"/>
    </row>
    <row r="32" spans="1:5" s="1" customFormat="1" ht="15.75" x14ac:dyDescent="0.25">
      <c r="A32" s="46"/>
      <c r="B32" s="26"/>
      <c r="C32" s="26"/>
      <c r="E32" s="26"/>
    </row>
    <row r="33" spans="1:5" s="1" customFormat="1" ht="15.75" x14ac:dyDescent="0.25">
      <c r="A33" s="26"/>
      <c r="B33" s="26"/>
      <c r="C33" s="26"/>
      <c r="E33" s="26"/>
    </row>
    <row r="34" spans="1:5" s="1" customFormat="1" ht="15.75" x14ac:dyDescent="0.25">
      <c r="B34" s="26"/>
      <c r="C34" s="26"/>
      <c r="E34" s="26"/>
    </row>
    <row r="35" spans="1:5" s="1" customFormat="1" ht="15.75" x14ac:dyDescent="0.25">
      <c r="A35" s="46"/>
      <c r="B35" s="26"/>
      <c r="C35" s="26"/>
      <c r="E35" s="26"/>
    </row>
    <row r="36" spans="1:5" s="1" customFormat="1" ht="15.75" x14ac:dyDescent="0.25">
      <c r="A36" s="26"/>
      <c r="B36" s="26"/>
      <c r="C36" s="26"/>
      <c r="E36" s="26"/>
    </row>
    <row r="37" spans="1:5" s="1" customFormat="1" ht="15.75" x14ac:dyDescent="0.25">
      <c r="A37" s="26"/>
      <c r="B37" s="26"/>
      <c r="C37" s="26"/>
      <c r="E37" s="26"/>
    </row>
    <row r="38" spans="1:5" s="1" customFormat="1" ht="15.75" x14ac:dyDescent="0.25">
      <c r="A38" s="26"/>
      <c r="B38" s="26"/>
      <c r="C38" s="26"/>
    </row>
    <row r="39" spans="1:5" s="1" customFormat="1" ht="15.75" x14ac:dyDescent="0.25">
      <c r="A39" s="46"/>
      <c r="B39" s="26"/>
    </row>
    <row r="40" spans="1:5" s="1" customFormat="1" ht="15.75" x14ac:dyDescent="0.25">
      <c r="A40" s="26"/>
      <c r="B40" s="26"/>
    </row>
    <row r="41" spans="1:5" s="1" customFormat="1" ht="15.75" x14ac:dyDescent="0.25">
      <c r="A41" s="26"/>
    </row>
    <row r="42" spans="1:5" s="1" customFormat="1" ht="15.75" x14ac:dyDescent="0.25">
      <c r="A42" s="26"/>
    </row>
    <row r="43" spans="1:5" s="1" customFormat="1" x14ac:dyDescent="0.2"/>
    <row r="44" spans="1:5" s="1" customFormat="1" ht="15.75" x14ac:dyDescent="0.25">
      <c r="C44" s="26"/>
    </row>
    <row r="45" spans="1:5" s="1" customFormat="1" ht="15.75" x14ac:dyDescent="0.25">
      <c r="A45" s="26"/>
      <c r="C45" s="26"/>
    </row>
    <row r="46" spans="1:5" s="1" customFormat="1" ht="15.75" x14ac:dyDescent="0.25">
      <c r="A46" s="26"/>
    </row>
    <row r="47" spans="1:5" s="1" customFormat="1" ht="15.75" x14ac:dyDescent="0.25">
      <c r="A47" s="26"/>
    </row>
    <row r="48" spans="1:5" s="1" customFormat="1" ht="15.75" x14ac:dyDescent="0.25">
      <c r="A48" s="46" t="s">
        <v>67</v>
      </c>
    </row>
    <row r="49" spans="1:3" s="1" customFormat="1" ht="15.75" x14ac:dyDescent="0.25">
      <c r="A49" s="46" t="s">
        <v>106</v>
      </c>
    </row>
    <row r="50" spans="1:3" s="1" customFormat="1" ht="15.75" x14ac:dyDescent="0.25">
      <c r="A50" s="26"/>
    </row>
    <row r="51" spans="1:3" s="1" customFormat="1" ht="15.75" x14ac:dyDescent="0.25">
      <c r="A51" s="26"/>
    </row>
    <row r="52" spans="1:3" s="1" customFormat="1" ht="12.75" customHeight="1" x14ac:dyDescent="0.2">
      <c r="A52" s="52" t="str">
        <f>+Innhold!B53</f>
        <v>Finans Norge / Skadeforsikringsstatistikk</v>
      </c>
      <c r="B52" s="53"/>
      <c r="C52" s="158">
        <f>Innhold!H9</f>
        <v>2</v>
      </c>
    </row>
    <row r="53" spans="1:3" s="1" customFormat="1" ht="12.75" customHeight="1" x14ac:dyDescent="0.2">
      <c r="A53" s="21" t="str">
        <f>+Innhold!B54</f>
        <v>Premiestatistikk skadeforsikring 2. kvartal 2026</v>
      </c>
      <c r="C53" s="157"/>
    </row>
    <row r="54" spans="1:3" s="1" customFormat="1" x14ac:dyDescent="0.2"/>
    <row r="55" spans="1:3" s="1" customFormat="1" x14ac:dyDescent="0.2"/>
    <row r="56" spans="1:3" s="1" customFormat="1" x14ac:dyDescent="0.2"/>
    <row r="57" spans="1:3" s="1" customFormat="1" x14ac:dyDescent="0.2"/>
    <row r="58" spans="1:3" s="1" customFormat="1" x14ac:dyDescent="0.2"/>
    <row r="59" spans="1:3" s="1" customFormat="1" x14ac:dyDescent="0.2"/>
    <row r="60" spans="1:3" s="1" customFormat="1" x14ac:dyDescent="0.2"/>
  </sheetData>
  <mergeCells count="1">
    <mergeCell ref="C52:C53"/>
  </mergeCells>
  <phoneticPr fontId="0" type="noConversion"/>
  <hyperlinks>
    <hyperlink ref="A2" location="Innhold!A9" tooltip="Move to Tab2" display="Tilbake til innholdsfortegnelsen" xr:uid="{00000000-0004-0000-0200-000000000000}"/>
  </hyperlinks>
  <pageMargins left="0.78740157480314965" right="0.78740157480314965" top="0.98425196850393704" bottom="0.19685039370078741" header="3.937007874015748E-2" footer="3.937007874015748E-2"/>
  <pageSetup paperSize="9" scale="9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90"/>
  <sheetViews>
    <sheetView showGridLines="0" showRowColHeaders="0" zoomScaleNormal="100" workbookViewId="0"/>
  </sheetViews>
  <sheetFormatPr defaultColWidth="11.42578125" defaultRowHeight="12.75" x14ac:dyDescent="0.2"/>
  <cols>
    <col min="1" max="1" width="46.7109375" style="1" customWidth="1"/>
    <col min="2" max="2" width="14.28515625" style="1" bestFit="1" customWidth="1"/>
    <col min="3" max="3" width="14.42578125" style="1" bestFit="1" customWidth="1"/>
    <col min="4" max="4" width="13" style="1" bestFit="1" customWidth="1"/>
    <col min="5" max="5" width="14.42578125" style="1" bestFit="1" customWidth="1"/>
    <col min="6" max="6" width="2.7109375" style="1" bestFit="1" customWidth="1"/>
    <col min="7" max="7" width="31.140625" style="1" bestFit="1" customWidth="1"/>
    <col min="8" max="8" width="13" style="1" customWidth="1"/>
    <col min="9" max="9" width="2.7109375" style="1" bestFit="1" customWidth="1"/>
    <col min="10" max="10" width="17.85546875" style="1" customWidth="1"/>
    <col min="11" max="11" width="40.42578125" style="1" customWidth="1"/>
    <col min="12" max="16384" width="11.42578125" style="1"/>
  </cols>
  <sheetData>
    <row r="1" spans="1:12" ht="5.25" customHeight="1" x14ac:dyDescent="0.2"/>
    <row r="2" spans="1:12" x14ac:dyDescent="0.2">
      <c r="A2" s="63" t="s">
        <v>0</v>
      </c>
    </row>
    <row r="3" spans="1:12" ht="6" customHeight="1" x14ac:dyDescent="0.2">
      <c r="A3" s="4"/>
    </row>
    <row r="4" spans="1:12" ht="15.75" x14ac:dyDescent="0.25">
      <c r="A4" s="35" t="s">
        <v>45</v>
      </c>
      <c r="G4" s="5"/>
      <c r="H4"/>
      <c r="I4"/>
      <c r="J4"/>
      <c r="K4"/>
      <c r="L4"/>
    </row>
    <row r="5" spans="1:12" ht="15.75" x14ac:dyDescent="0.25">
      <c r="A5" s="5"/>
      <c r="G5" s="5"/>
      <c r="H5"/>
      <c r="I5"/>
      <c r="J5"/>
      <c r="K5"/>
      <c r="L5"/>
    </row>
    <row r="6" spans="1:12" ht="15.75" x14ac:dyDescent="0.25">
      <c r="A6" s="159" t="s">
        <v>80</v>
      </c>
      <c r="B6" s="159"/>
      <c r="C6" s="159"/>
      <c r="D6" s="159"/>
      <c r="E6" s="159"/>
      <c r="G6" s="159" t="s">
        <v>150</v>
      </c>
      <c r="H6" s="159"/>
      <c r="I6" s="159"/>
      <c r="J6" s="159"/>
      <c r="K6" s="159"/>
      <c r="L6"/>
    </row>
    <row r="7" spans="1:12" x14ac:dyDescent="0.2">
      <c r="G7"/>
      <c r="H7"/>
      <c r="I7"/>
      <c r="J7"/>
      <c r="K7"/>
      <c r="L7"/>
    </row>
    <row r="8" spans="1:12" x14ac:dyDescent="0.2">
      <c r="G8"/>
      <c r="H8"/>
      <c r="I8"/>
      <c r="J8"/>
      <c r="K8"/>
      <c r="L8"/>
    </row>
    <row r="9" spans="1:12" x14ac:dyDescent="0.2">
      <c r="G9"/>
      <c r="H9"/>
      <c r="I9"/>
      <c r="J9"/>
      <c r="K9"/>
      <c r="L9"/>
    </row>
    <row r="10" spans="1:12" x14ac:dyDescent="0.2">
      <c r="G10"/>
      <c r="H10"/>
      <c r="I10"/>
      <c r="J10"/>
      <c r="K10"/>
      <c r="L10"/>
    </row>
    <row r="11" spans="1:12" x14ac:dyDescent="0.2">
      <c r="G11"/>
      <c r="H11"/>
      <c r="I11"/>
      <c r="J11"/>
      <c r="K11"/>
      <c r="L11"/>
    </row>
    <row r="12" spans="1:12" x14ac:dyDescent="0.2">
      <c r="E12" s="20"/>
      <c r="G12"/>
      <c r="H12"/>
      <c r="I12"/>
      <c r="J12"/>
      <c r="K12"/>
      <c r="L12"/>
    </row>
    <row r="13" spans="1:12" x14ac:dyDescent="0.2">
      <c r="G13"/>
      <c r="H13"/>
      <c r="I13"/>
      <c r="J13"/>
      <c r="K13"/>
      <c r="L13"/>
    </row>
    <row r="14" spans="1:12" x14ac:dyDescent="0.2">
      <c r="G14"/>
      <c r="H14"/>
      <c r="I14"/>
      <c r="J14"/>
      <c r="K14"/>
      <c r="L14"/>
    </row>
    <row r="15" spans="1:12" x14ac:dyDescent="0.2">
      <c r="E15" s="20"/>
      <c r="G15"/>
      <c r="H15"/>
      <c r="I15"/>
      <c r="J15"/>
      <c r="K15"/>
      <c r="L15"/>
    </row>
    <row r="16" spans="1:12" x14ac:dyDescent="0.2">
      <c r="G16"/>
      <c r="H16"/>
      <c r="I16"/>
      <c r="J16"/>
      <c r="K16"/>
      <c r="L16"/>
    </row>
    <row r="17" spans="1:12" x14ac:dyDescent="0.2">
      <c r="G17"/>
      <c r="H17"/>
      <c r="I17"/>
      <c r="J17"/>
      <c r="K17"/>
      <c r="L17"/>
    </row>
    <row r="18" spans="1:12" x14ac:dyDescent="0.2">
      <c r="E18" s="20"/>
      <c r="G18"/>
      <c r="H18"/>
      <c r="I18"/>
      <c r="J18"/>
      <c r="K18"/>
      <c r="L18"/>
    </row>
    <row r="19" spans="1:12" x14ac:dyDescent="0.2">
      <c r="J19"/>
      <c r="K19"/>
      <c r="L19"/>
    </row>
    <row r="20" spans="1:12" x14ac:dyDescent="0.2">
      <c r="J20"/>
      <c r="K20"/>
      <c r="L20"/>
    </row>
    <row r="21" spans="1:12" x14ac:dyDescent="0.2">
      <c r="J21"/>
      <c r="K21"/>
      <c r="L21"/>
    </row>
    <row r="22" spans="1:12" x14ac:dyDescent="0.2">
      <c r="J22"/>
      <c r="K22"/>
      <c r="L22"/>
    </row>
    <row r="23" spans="1:12" x14ac:dyDescent="0.2">
      <c r="J23"/>
      <c r="K23"/>
      <c r="L23"/>
    </row>
    <row r="24" spans="1:12" x14ac:dyDescent="0.2">
      <c r="E24" s="20"/>
      <c r="G24"/>
      <c r="H24"/>
      <c r="I24"/>
      <c r="J24"/>
      <c r="K24"/>
      <c r="L24"/>
    </row>
    <row r="25" spans="1:12" x14ac:dyDescent="0.2">
      <c r="G25"/>
      <c r="H25"/>
      <c r="I25"/>
      <c r="J25"/>
      <c r="K25"/>
      <c r="L25"/>
    </row>
    <row r="26" spans="1:12" x14ac:dyDescent="0.2">
      <c r="G26"/>
      <c r="H26"/>
      <c r="I26"/>
      <c r="J26"/>
      <c r="K26"/>
      <c r="L26"/>
    </row>
    <row r="27" spans="1:12" x14ac:dyDescent="0.2">
      <c r="E27" s="20"/>
      <c r="G27"/>
      <c r="H27"/>
      <c r="I27"/>
      <c r="J27"/>
      <c r="K27"/>
      <c r="L27"/>
    </row>
    <row r="28" spans="1:12" x14ac:dyDescent="0.2">
      <c r="G28"/>
      <c r="H28"/>
      <c r="I28"/>
      <c r="J28"/>
      <c r="K28"/>
      <c r="L28"/>
    </row>
    <row r="29" spans="1:12" x14ac:dyDescent="0.2">
      <c r="I29"/>
      <c r="J29"/>
      <c r="K29"/>
      <c r="L29"/>
    </row>
    <row r="30" spans="1:12" x14ac:dyDescent="0.2">
      <c r="I30"/>
      <c r="J30"/>
      <c r="K30"/>
      <c r="L30"/>
    </row>
    <row r="31" spans="1:12" ht="15.75" x14ac:dyDescent="0.25">
      <c r="A31" s="5" t="s">
        <v>63</v>
      </c>
      <c r="G31" s="5"/>
      <c r="K31"/>
      <c r="L31"/>
    </row>
    <row r="32" spans="1:12" x14ac:dyDescent="0.2">
      <c r="K32"/>
      <c r="L32"/>
    </row>
    <row r="33" spans="5:12" x14ac:dyDescent="0.2">
      <c r="K33"/>
      <c r="L33"/>
    </row>
    <row r="34" spans="5:12" x14ac:dyDescent="0.2">
      <c r="G34"/>
      <c r="K34"/>
      <c r="L34"/>
    </row>
    <row r="35" spans="5:12" x14ac:dyDescent="0.2">
      <c r="G35"/>
      <c r="K35"/>
      <c r="L35"/>
    </row>
    <row r="36" spans="5:12" x14ac:dyDescent="0.2">
      <c r="E36" s="20"/>
      <c r="G36"/>
      <c r="K36"/>
      <c r="L36"/>
    </row>
    <row r="37" spans="5:12" x14ac:dyDescent="0.2">
      <c r="G37"/>
      <c r="K37"/>
      <c r="L37"/>
    </row>
    <row r="38" spans="5:12" x14ac:dyDescent="0.2">
      <c r="G38"/>
      <c r="K38"/>
      <c r="L38"/>
    </row>
    <row r="39" spans="5:12" x14ac:dyDescent="0.2">
      <c r="E39" s="20"/>
      <c r="G39"/>
      <c r="K39"/>
      <c r="L39"/>
    </row>
    <row r="40" spans="5:12" x14ac:dyDescent="0.2">
      <c r="G40"/>
      <c r="K40"/>
      <c r="L40"/>
    </row>
    <row r="41" spans="5:12" x14ac:dyDescent="0.2">
      <c r="K41"/>
    </row>
    <row r="42" spans="5:12" x14ac:dyDescent="0.2">
      <c r="E42" s="20"/>
      <c r="K42"/>
    </row>
    <row r="45" spans="5:12" x14ac:dyDescent="0.2">
      <c r="E45" s="20"/>
    </row>
    <row r="48" spans="5:12" x14ac:dyDescent="0.2">
      <c r="E48" s="20"/>
    </row>
    <row r="51" spans="1:11" x14ac:dyDescent="0.2">
      <c r="E51" s="20"/>
    </row>
    <row r="54" spans="1:11" x14ac:dyDescent="0.2">
      <c r="E54" s="20"/>
    </row>
    <row r="61" spans="1:11" ht="9" customHeight="1" x14ac:dyDescent="0.2">
      <c r="E61" s="20"/>
    </row>
    <row r="62" spans="1:11" x14ac:dyDescent="0.2">
      <c r="E62" s="20"/>
    </row>
    <row r="63" spans="1:11" x14ac:dyDescent="0.2">
      <c r="A63" s="19"/>
      <c r="B63" s="19"/>
      <c r="C63" s="19"/>
      <c r="D63" s="19"/>
      <c r="E63" s="19"/>
      <c r="G63" s="19"/>
      <c r="H63" s="19"/>
      <c r="I63" s="19"/>
      <c r="J63" s="19"/>
      <c r="K63" s="19"/>
    </row>
    <row r="64" spans="1:11" x14ac:dyDescent="0.2">
      <c r="A64" s="21" t="str">
        <f>+Innhold!B53</f>
        <v>Finans Norge / Skadeforsikringsstatistikk</v>
      </c>
      <c r="E64" s="158">
        <f>Innhold!H12</f>
        <v>3</v>
      </c>
      <c r="G64" s="21" t="str">
        <f>+Innhold!B53</f>
        <v>Finans Norge / Skadeforsikringsstatistikk</v>
      </c>
      <c r="K64" s="158">
        <f>+Innhold!H14</f>
        <v>4</v>
      </c>
    </row>
    <row r="65" spans="1:11" x14ac:dyDescent="0.2">
      <c r="A65" s="21" t="str">
        <f>+Innhold!B54</f>
        <v>Premiestatistikk skadeforsikring 2. kvartal 2026</v>
      </c>
      <c r="E65" s="157"/>
      <c r="G65" s="21" t="str">
        <f>+Innhold!B54</f>
        <v>Premiestatistikk skadeforsikring 2. kvartal 2026</v>
      </c>
      <c r="K65" s="157"/>
    </row>
    <row r="69" spans="1:11" x14ac:dyDescent="0.2">
      <c r="A69" s="145"/>
      <c r="B69" s="146"/>
      <c r="C69" s="147"/>
      <c r="D69" s="147"/>
      <c r="E69" s="147"/>
      <c r="F69" s="147"/>
      <c r="G69" s="147"/>
      <c r="H69" s="147"/>
      <c r="I69" s="147"/>
      <c r="J69" s="147"/>
    </row>
    <row r="70" spans="1:11" x14ac:dyDescent="0.2">
      <c r="A70" s="147"/>
      <c r="B70" s="147"/>
      <c r="C70" s="147"/>
      <c r="D70" s="147"/>
      <c r="E70" s="147"/>
      <c r="F70" s="147"/>
      <c r="G70" s="147"/>
      <c r="H70" s="147"/>
      <c r="I70" s="147"/>
      <c r="J70" s="147"/>
    </row>
    <row r="71" spans="1:11" x14ac:dyDescent="0.2">
      <c r="A71" s="145"/>
      <c r="B71" s="146"/>
      <c r="C71" s="147"/>
      <c r="D71" s="147"/>
      <c r="E71" s="147"/>
      <c r="F71" s="147"/>
      <c r="G71" s="147"/>
      <c r="H71" s="147"/>
      <c r="I71" s="147"/>
      <c r="J71" s="147"/>
    </row>
    <row r="72" spans="1:11" x14ac:dyDescent="0.2">
      <c r="A72" s="147"/>
      <c r="B72" s="147"/>
      <c r="C72" s="147"/>
      <c r="D72" s="147"/>
      <c r="E72" s="147"/>
      <c r="F72" s="147"/>
      <c r="G72" s="147"/>
      <c r="H72" s="147"/>
      <c r="I72" s="147"/>
      <c r="J72" s="147"/>
    </row>
    <row r="73" spans="1:11" x14ac:dyDescent="0.2">
      <c r="A73" s="148" t="s">
        <v>59</v>
      </c>
      <c r="B73" s="147"/>
      <c r="C73" s="147"/>
      <c r="D73" s="147"/>
      <c r="E73" s="147"/>
      <c r="F73" s="147"/>
      <c r="G73" s="147"/>
      <c r="H73" s="147"/>
      <c r="I73" s="147"/>
      <c r="J73" s="147"/>
    </row>
    <row r="74" spans="1:11" x14ac:dyDescent="0.2">
      <c r="A74" s="145" t="s">
        <v>82</v>
      </c>
      <c r="B74" s="146">
        <f>+VLOOKUP(A74,'Tab5'!$A$7:$U$35,7,FALSE)/100</f>
        <v>0.26083055828216328</v>
      </c>
      <c r="C74" s="145">
        <v>1</v>
      </c>
      <c r="D74" s="145">
        <v>0</v>
      </c>
      <c r="E74" s="145">
        <v>0</v>
      </c>
      <c r="F74" s="145">
        <v>0</v>
      </c>
      <c r="G74" s="145"/>
      <c r="H74" s="145"/>
      <c r="I74" s="145">
        <v>0</v>
      </c>
      <c r="J74" s="147"/>
    </row>
    <row r="75" spans="1:11" x14ac:dyDescent="0.2">
      <c r="A75" s="145" t="s">
        <v>81</v>
      </c>
      <c r="B75" s="146">
        <f>+VLOOKUP(A75,'Tab5'!$A$7:$U$35,7,FALSE)/100</f>
        <v>0.20431306680015635</v>
      </c>
      <c r="C75" s="145">
        <v>1</v>
      </c>
      <c r="D75" s="145">
        <v>0</v>
      </c>
      <c r="E75" s="145">
        <v>0</v>
      </c>
      <c r="F75" s="145">
        <v>0</v>
      </c>
      <c r="G75" s="145"/>
      <c r="H75" s="145"/>
      <c r="I75" s="145">
        <v>0</v>
      </c>
      <c r="J75" s="147"/>
    </row>
    <row r="76" spans="1:11" x14ac:dyDescent="0.2">
      <c r="A76" s="145" t="s">
        <v>84</v>
      </c>
      <c r="B76" s="146">
        <f>+VLOOKUP(A76,'Tab5'!$A$7:$U$35,7,FALSE)/100</f>
        <v>0.12074572270187646</v>
      </c>
      <c r="C76" s="145">
        <v>1</v>
      </c>
      <c r="D76" s="145">
        <v>0</v>
      </c>
      <c r="E76" s="145">
        <v>0</v>
      </c>
      <c r="F76" s="145">
        <v>0</v>
      </c>
      <c r="G76" s="145"/>
      <c r="H76" s="145"/>
      <c r="I76" s="145">
        <v>0</v>
      </c>
      <c r="J76" s="147"/>
    </row>
    <row r="77" spans="1:11" x14ac:dyDescent="0.2">
      <c r="A77" s="145" t="s">
        <v>152</v>
      </c>
      <c r="B77" s="146">
        <f>+VLOOKUP(A77,'Tab5'!$A$7:$U$35,7,FALSE)/100</f>
        <v>0.18152162217696535</v>
      </c>
      <c r="C77" s="145">
        <v>1</v>
      </c>
      <c r="D77" s="145">
        <v>0</v>
      </c>
      <c r="E77" s="145">
        <v>0</v>
      </c>
      <c r="F77" s="145">
        <v>0</v>
      </c>
      <c r="G77" s="145"/>
      <c r="H77" s="145"/>
      <c r="I77" s="145">
        <v>0</v>
      </c>
      <c r="J77" s="147"/>
    </row>
    <row r="78" spans="1:11" x14ac:dyDescent="0.2">
      <c r="A78" s="145" t="s">
        <v>21</v>
      </c>
      <c r="B78" s="146">
        <f>1-SUM(B74:B77)</f>
        <v>0.23258903003883857</v>
      </c>
      <c r="C78" s="145">
        <v>1</v>
      </c>
      <c r="D78" s="145">
        <v>0</v>
      </c>
      <c r="E78" s="145">
        <v>0</v>
      </c>
      <c r="F78" s="145">
        <v>0</v>
      </c>
      <c r="G78" s="145"/>
      <c r="H78" s="145"/>
      <c r="I78" s="145">
        <v>0</v>
      </c>
      <c r="J78" s="147"/>
    </row>
    <row r="79" spans="1:11" x14ac:dyDescent="0.2">
      <c r="A79" s="147"/>
      <c r="B79" s="147"/>
      <c r="C79" s="147"/>
      <c r="D79" s="147"/>
      <c r="E79" s="147"/>
      <c r="F79" s="147"/>
      <c r="G79" s="147"/>
      <c r="H79" s="147"/>
      <c r="I79" s="147"/>
      <c r="J79" s="147"/>
    </row>
    <row r="80" spans="1:11" x14ac:dyDescent="0.2">
      <c r="A80" s="147"/>
      <c r="B80" s="147"/>
      <c r="C80" s="147"/>
      <c r="D80" s="147"/>
      <c r="E80" s="147"/>
      <c r="F80" s="147"/>
      <c r="G80" s="147"/>
      <c r="H80" s="147"/>
      <c r="I80" s="147"/>
      <c r="J80" s="147"/>
    </row>
    <row r="81" spans="1:17" x14ac:dyDescent="0.2">
      <c r="A81" s="148" t="s">
        <v>62</v>
      </c>
      <c r="B81" s="147"/>
      <c r="C81" s="147"/>
      <c r="D81" s="147"/>
      <c r="E81" s="147"/>
      <c r="F81" s="147"/>
      <c r="G81" s="147"/>
      <c r="H81" s="147"/>
      <c r="I81" s="147"/>
      <c r="J81" s="147"/>
    </row>
    <row r="82" spans="1:17" x14ac:dyDescent="0.2">
      <c r="A82" s="145" t="s">
        <v>51</v>
      </c>
      <c r="B82" s="145">
        <f>+'Tab3'!F26/1000</f>
        <v>19435.405999999999</v>
      </c>
      <c r="C82" s="145">
        <f>+'Tab3'!G26/1000</f>
        <v>21375.508999999998</v>
      </c>
      <c r="D82" s="147"/>
      <c r="E82" s="147"/>
      <c r="F82" s="147"/>
      <c r="G82" s="147"/>
      <c r="H82" s="147"/>
      <c r="I82" s="147"/>
      <c r="J82" s="147"/>
    </row>
    <row r="83" spans="1:17" x14ac:dyDescent="0.2">
      <c r="A83" s="145"/>
      <c r="B83" s="149" t="str">
        <f>Dato_1årsiden</f>
        <v>30.06.2025</v>
      </c>
      <c r="C83" s="149" t="str">
        <f>Dato_nå</f>
        <v>30.06.2026</v>
      </c>
      <c r="D83" s="147"/>
      <c r="E83" s="147"/>
      <c r="F83" s="147"/>
      <c r="G83" s="147"/>
      <c r="H83" s="147"/>
      <c r="I83" s="147"/>
      <c r="J83" s="147"/>
    </row>
    <row r="84" spans="1:17" x14ac:dyDescent="0.2">
      <c r="A84" s="145" t="s">
        <v>18</v>
      </c>
      <c r="B84" s="150">
        <f>+'Tab3'!F22/1000</f>
        <v>3708.654</v>
      </c>
      <c r="C84" s="150">
        <f>+'Tab3'!G22/1000</f>
        <v>4029.181</v>
      </c>
      <c r="D84" s="147"/>
      <c r="E84" s="147"/>
      <c r="F84" s="147"/>
      <c r="G84" s="147"/>
      <c r="H84" s="147"/>
      <c r="I84" s="147"/>
      <c r="J84" s="147"/>
    </row>
    <row r="85" spans="1:17" x14ac:dyDescent="0.2">
      <c r="A85" s="145" t="s">
        <v>54</v>
      </c>
      <c r="B85" s="150">
        <f>+'Tab3'!F23/1000</f>
        <v>12909.609</v>
      </c>
      <c r="C85" s="150">
        <f>+'Tab3'!G23/1000</f>
        <v>14327.776</v>
      </c>
      <c r="D85" s="147"/>
      <c r="E85" s="147"/>
      <c r="F85" s="147"/>
      <c r="G85" s="147"/>
      <c r="H85" s="147"/>
      <c r="I85" s="147"/>
      <c r="J85" s="147"/>
    </row>
    <row r="86" spans="1:17" x14ac:dyDescent="0.2">
      <c r="A86" s="145" t="s">
        <v>55</v>
      </c>
      <c r="B86" s="150">
        <f>'Tab3'!F26/1000-B84-B85</f>
        <v>2817.1429999999982</v>
      </c>
      <c r="C86" s="150">
        <f>'Tab3'!G26/1000-C84-C85</f>
        <v>3018.5519999999979</v>
      </c>
      <c r="D86" s="147"/>
      <c r="E86" s="147"/>
      <c r="F86" s="147"/>
      <c r="G86" s="147"/>
      <c r="H86" s="147"/>
      <c r="I86" s="147"/>
      <c r="J86" s="147"/>
    </row>
    <row r="87" spans="1:17" x14ac:dyDescent="0.2">
      <c r="A87" s="145" t="s">
        <v>85</v>
      </c>
      <c r="B87" s="150">
        <f>+'Tab3'!J26/1000</f>
        <v>14433.78</v>
      </c>
      <c r="C87" s="150">
        <f>+'Tab3'!K26/1000</f>
        <v>15388.296</v>
      </c>
      <c r="D87" s="147"/>
      <c r="E87" s="147"/>
      <c r="F87" s="147"/>
      <c r="G87" s="147"/>
      <c r="H87" s="147"/>
      <c r="I87" s="147"/>
      <c r="J87" s="147"/>
    </row>
    <row r="88" spans="1:17" x14ac:dyDescent="0.2">
      <c r="A88" s="145" t="s">
        <v>52</v>
      </c>
      <c r="B88" s="150">
        <f>'Tab3'!F30/1000+'Tab3'!J30/1000</f>
        <v>1699.4940000000001</v>
      </c>
      <c r="C88" s="150">
        <f>'Tab3'!G30/1000+'Tab3'!K30/1000</f>
        <v>1854.6659999999999</v>
      </c>
      <c r="D88" s="147"/>
      <c r="E88" s="147"/>
      <c r="F88" s="147"/>
      <c r="G88" s="147"/>
      <c r="H88" s="147"/>
      <c r="I88" s="147"/>
      <c r="J88" s="147"/>
    </row>
    <row r="89" spans="1:17" x14ac:dyDescent="0.2">
      <c r="A89" s="145" t="s">
        <v>53</v>
      </c>
      <c r="B89" s="150">
        <f>+'Tab3'!J31/1000</f>
        <v>3035.1840000000002</v>
      </c>
      <c r="C89" s="150">
        <f>+'Tab3'!K31/1000</f>
        <v>3137.2530000000002</v>
      </c>
      <c r="D89" s="147"/>
      <c r="E89" s="147"/>
      <c r="F89" s="147"/>
      <c r="G89" s="147"/>
      <c r="H89" s="147"/>
      <c r="I89" s="147"/>
      <c r="J89" s="147"/>
    </row>
    <row r="90" spans="1:17" x14ac:dyDescent="0.2">
      <c r="A90" s="145" t="s">
        <v>25</v>
      </c>
      <c r="B90" s="150">
        <f>+'Tab3'!F41/1000</f>
        <v>5212.6180000000004</v>
      </c>
      <c r="C90" s="150">
        <f>+'Tab3'!G41/1000</f>
        <v>5560.6719999999996</v>
      </c>
      <c r="D90" s="147"/>
      <c r="E90" s="147"/>
      <c r="F90" s="147"/>
      <c r="G90" s="147"/>
      <c r="H90" s="147"/>
      <c r="I90" s="147"/>
      <c r="J90" s="147"/>
    </row>
    <row r="91" spans="1:17" x14ac:dyDescent="0.2">
      <c r="A91" s="145" t="s">
        <v>26</v>
      </c>
      <c r="B91" s="150">
        <f>+'Tab3'!J42/1000</f>
        <v>3443.9209999999998</v>
      </c>
      <c r="C91" s="150">
        <f>+'Tab3'!K42/1000</f>
        <v>3676.373</v>
      </c>
      <c r="D91" s="147"/>
      <c r="E91" s="147"/>
      <c r="F91" s="147"/>
      <c r="G91" s="147"/>
      <c r="H91" s="147"/>
      <c r="I91" s="147"/>
      <c r="J91" s="147"/>
    </row>
    <row r="92" spans="1:17" x14ac:dyDescent="0.2">
      <c r="A92" s="147"/>
      <c r="B92" s="147"/>
      <c r="C92" s="147"/>
      <c r="D92" s="147"/>
      <c r="E92" s="147"/>
      <c r="F92" s="147"/>
      <c r="G92" s="147"/>
      <c r="H92" s="147"/>
      <c r="I92" s="147"/>
      <c r="J92" s="147"/>
    </row>
    <row r="93" spans="1:17" x14ac:dyDescent="0.2">
      <c r="A93" s="147"/>
      <c r="B93" s="147"/>
      <c r="C93" s="147"/>
      <c r="D93" s="147"/>
      <c r="E93" s="147"/>
      <c r="F93" s="147"/>
      <c r="G93" s="147"/>
      <c r="H93" s="147"/>
      <c r="I93" s="147"/>
      <c r="J93" s="147"/>
    </row>
    <row r="94" spans="1:17" x14ac:dyDescent="0.2">
      <c r="A94" s="147"/>
      <c r="B94" s="147"/>
      <c r="C94" s="147"/>
      <c r="D94" s="147"/>
      <c r="E94" s="147"/>
      <c r="F94" s="147"/>
      <c r="G94" s="147"/>
      <c r="H94" s="147"/>
      <c r="I94" s="147"/>
      <c r="J94" s="147"/>
    </row>
    <row r="95" spans="1:17" x14ac:dyDescent="0.2">
      <c r="A95" s="148" t="s">
        <v>61</v>
      </c>
      <c r="B95" s="147"/>
      <c r="C95" s="147"/>
      <c r="D95" s="147"/>
      <c r="E95" s="147"/>
      <c r="F95" s="147"/>
      <c r="G95" s="151" t="s">
        <v>79</v>
      </c>
      <c r="H95" s="147"/>
      <c r="I95" s="147"/>
      <c r="J95" s="147"/>
    </row>
    <row r="96" spans="1:17" x14ac:dyDescent="0.2">
      <c r="A96" s="145"/>
      <c r="B96" s="152">
        <v>42004</v>
      </c>
      <c r="C96" s="152">
        <v>42369</v>
      </c>
      <c r="D96" s="152">
        <v>42735</v>
      </c>
      <c r="E96" s="152" t="str">
        <f>G96</f>
        <v>30.06.2026</v>
      </c>
      <c r="F96" s="152"/>
      <c r="G96" s="152" t="str">
        <f>C83</f>
        <v>30.06.2026</v>
      </c>
      <c r="H96" s="152"/>
      <c r="I96" s="152"/>
      <c r="J96" s="153"/>
      <c r="K96" s="57"/>
      <c r="L96" s="57"/>
      <c r="M96" s="57"/>
      <c r="N96" s="57"/>
      <c r="O96" s="57"/>
      <c r="P96" s="57"/>
      <c r="Q96" s="57"/>
    </row>
    <row r="97" spans="1:17" x14ac:dyDescent="0.2">
      <c r="A97" s="145"/>
      <c r="B97" s="146">
        <f>B98/B101</f>
        <v>0.38367106973506798</v>
      </c>
      <c r="C97" s="146">
        <f>C98/C101</f>
        <v>0.38262458117320863</v>
      </c>
      <c r="D97" s="146">
        <f>D98/D101</f>
        <v>0.37475650653602993</v>
      </c>
      <c r="E97" s="146">
        <f>E98/E101</f>
        <v>0.28906054963893796</v>
      </c>
      <c r="F97" s="146"/>
      <c r="G97" s="146">
        <f>G98/G101</f>
        <v>0.28906054963893796</v>
      </c>
      <c r="H97" s="146"/>
      <c r="I97" s="146"/>
      <c r="J97" s="146"/>
      <c r="K97" s="59"/>
      <c r="L97" s="59"/>
      <c r="M97" s="59"/>
      <c r="N97" s="59"/>
      <c r="O97" s="59"/>
      <c r="P97" s="59"/>
      <c r="Q97" s="59"/>
    </row>
    <row r="98" spans="1:17" x14ac:dyDescent="0.2">
      <c r="A98" s="145" t="s">
        <v>58</v>
      </c>
      <c r="B98" s="154">
        <v>7884.6679999999997</v>
      </c>
      <c r="C98" s="154">
        <v>7875.8249999999998</v>
      </c>
      <c r="D98" s="154">
        <v>7750.8190000000004</v>
      </c>
      <c r="E98" s="154">
        <f>G98</f>
        <v>12594.269</v>
      </c>
      <c r="F98" s="145"/>
      <c r="G98" s="145">
        <f>('Tab3'!G19+'Tab3'!K19)/1000</f>
        <v>12594.269</v>
      </c>
      <c r="H98" s="145"/>
      <c r="I98" s="145"/>
      <c r="J98" s="145"/>
      <c r="K98"/>
      <c r="L98"/>
      <c r="M98"/>
      <c r="N98"/>
      <c r="O98"/>
      <c r="P98"/>
      <c r="Q98"/>
    </row>
    <row r="99" spans="1:17" x14ac:dyDescent="0.2">
      <c r="A99" s="145" t="s">
        <v>57</v>
      </c>
      <c r="B99" s="154">
        <f>B101-B98</f>
        <v>12665.925000000001</v>
      </c>
      <c r="C99" s="154">
        <f>C101-C98</f>
        <v>12707.862999999998</v>
      </c>
      <c r="D99" s="154">
        <f>D101-D98</f>
        <v>12931.460999999999</v>
      </c>
      <c r="E99" s="154">
        <f>E101-E98</f>
        <v>30975.387999999999</v>
      </c>
      <c r="F99" s="145"/>
      <c r="G99" s="145">
        <f>G101-G98</f>
        <v>30975.387999999999</v>
      </c>
      <c r="H99" s="145"/>
      <c r="I99" s="145"/>
      <c r="J99" s="145"/>
      <c r="K99"/>
      <c r="L99"/>
      <c r="M99"/>
      <c r="N99"/>
      <c r="O99"/>
      <c r="P99"/>
      <c r="Q99"/>
    </row>
    <row r="100" spans="1:17" x14ac:dyDescent="0.2">
      <c r="A100" s="145"/>
      <c r="B100" s="154"/>
      <c r="C100" s="154"/>
      <c r="D100" s="154"/>
      <c r="E100" s="154"/>
      <c r="F100" s="145"/>
      <c r="G100" s="145"/>
      <c r="H100" s="145"/>
      <c r="I100" s="145"/>
      <c r="J100" s="145"/>
      <c r="K100"/>
      <c r="L100"/>
    </row>
    <row r="101" spans="1:17" x14ac:dyDescent="0.2">
      <c r="A101" s="145" t="s">
        <v>56</v>
      </c>
      <c r="B101" s="154">
        <v>20550.593000000001</v>
      </c>
      <c r="C101" s="154">
        <v>20583.687999999998</v>
      </c>
      <c r="D101" s="154">
        <v>20682.28</v>
      </c>
      <c r="E101" s="154">
        <f>G101</f>
        <v>43569.656999999999</v>
      </c>
      <c r="F101" s="145"/>
      <c r="G101" s="145">
        <f>('Tab3'!G12+'Tab3'!K12)/1000</f>
        <v>43569.656999999999</v>
      </c>
      <c r="H101" s="145"/>
      <c r="I101" s="145"/>
      <c r="J101" s="145"/>
      <c r="K101"/>
      <c r="L101"/>
      <c r="M101"/>
      <c r="N101"/>
      <c r="O101"/>
      <c r="P101"/>
      <c r="Q101"/>
    </row>
    <row r="102" spans="1:17" x14ac:dyDescent="0.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</row>
    <row r="103" spans="1:17" x14ac:dyDescent="0.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</row>
    <row r="104" spans="1:17" x14ac:dyDescent="0.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</row>
    <row r="105" spans="1:17" x14ac:dyDescent="0.2">
      <c r="A105" s="148" t="s">
        <v>60</v>
      </c>
      <c r="B105" s="147"/>
      <c r="C105" s="147"/>
      <c r="D105" s="147"/>
      <c r="E105" s="147"/>
      <c r="F105" s="147"/>
      <c r="G105" s="147"/>
      <c r="H105" s="147"/>
      <c r="I105" s="147"/>
      <c r="J105" s="147"/>
    </row>
    <row r="106" spans="1:17" x14ac:dyDescent="0.2">
      <c r="A106" s="147" t="s">
        <v>51</v>
      </c>
      <c r="B106" s="155">
        <f>'Tab3'!G48</f>
        <v>72385598</v>
      </c>
      <c r="C106" s="147"/>
      <c r="D106" s="147"/>
      <c r="E106" s="147"/>
      <c r="F106" s="147"/>
      <c r="G106" s="147"/>
      <c r="H106" s="147"/>
      <c r="I106" s="147"/>
      <c r="J106" s="147"/>
    </row>
    <row r="107" spans="1:17" x14ac:dyDescent="0.2">
      <c r="A107" s="147" t="s">
        <v>85</v>
      </c>
      <c r="B107" s="155">
        <f>'Tab3'!K48</f>
        <v>40609916</v>
      </c>
      <c r="C107" s="147"/>
      <c r="D107" s="147"/>
      <c r="E107" s="147"/>
      <c r="F107" s="147"/>
      <c r="G107" s="147"/>
      <c r="H107" s="147"/>
      <c r="I107" s="147"/>
      <c r="J107" s="147"/>
    </row>
    <row r="108" spans="1:17" x14ac:dyDescent="0.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</row>
    <row r="109" spans="1:17" x14ac:dyDescent="0.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</row>
    <row r="110" spans="1:17" x14ac:dyDescent="0.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</row>
    <row r="112" spans="1:17" x14ac:dyDescent="0.2">
      <c r="A112" s="58"/>
      <c r="B112"/>
    </row>
    <row r="113" spans="1:2" x14ac:dyDescent="0.2">
      <c r="A113" s="58"/>
      <c r="B113"/>
    </row>
    <row r="114" spans="1:2" x14ac:dyDescent="0.2">
      <c r="A114" s="58"/>
      <c r="B114"/>
    </row>
    <row r="115" spans="1:2" x14ac:dyDescent="0.2">
      <c r="A115" s="58"/>
      <c r="B115"/>
    </row>
    <row r="116" spans="1:2" x14ac:dyDescent="0.2">
      <c r="A116" s="58"/>
      <c r="B116"/>
    </row>
    <row r="117" spans="1:2" x14ac:dyDescent="0.2">
      <c r="A117" s="58"/>
      <c r="B117"/>
    </row>
    <row r="118" spans="1:2" x14ac:dyDescent="0.2">
      <c r="A118" s="58"/>
      <c r="B118"/>
    </row>
    <row r="119" spans="1:2" x14ac:dyDescent="0.2">
      <c r="A119" s="58"/>
      <c r="B119"/>
    </row>
    <row r="120" spans="1:2" x14ac:dyDescent="0.2">
      <c r="A120" s="58"/>
      <c r="B120"/>
    </row>
    <row r="121" spans="1:2" x14ac:dyDescent="0.2">
      <c r="A121" s="58"/>
      <c r="B121"/>
    </row>
    <row r="122" spans="1:2" x14ac:dyDescent="0.2">
      <c r="A122" s="58"/>
      <c r="B122"/>
    </row>
    <row r="123" spans="1:2" x14ac:dyDescent="0.2">
      <c r="A123" s="58"/>
      <c r="B123"/>
    </row>
    <row r="124" spans="1:2" x14ac:dyDescent="0.2">
      <c r="A124" s="58"/>
      <c r="B124"/>
    </row>
    <row r="125" spans="1:2" x14ac:dyDescent="0.2">
      <c r="A125" s="58"/>
      <c r="B125"/>
    </row>
    <row r="126" spans="1:2" x14ac:dyDescent="0.2">
      <c r="A126" s="58"/>
      <c r="B126"/>
    </row>
    <row r="127" spans="1:2" x14ac:dyDescent="0.2">
      <c r="A127" s="58"/>
      <c r="B127"/>
    </row>
    <row r="128" spans="1:2" x14ac:dyDescent="0.2">
      <c r="A128" s="58"/>
      <c r="B128"/>
    </row>
    <row r="129" spans="1:2" x14ac:dyDescent="0.2">
      <c r="A129" s="58"/>
      <c r="B129"/>
    </row>
    <row r="130" spans="1:2" x14ac:dyDescent="0.2">
      <c r="A130" s="58"/>
      <c r="B130"/>
    </row>
    <row r="131" spans="1:2" x14ac:dyDescent="0.2">
      <c r="A131" s="58"/>
      <c r="B131"/>
    </row>
    <row r="132" spans="1:2" x14ac:dyDescent="0.2">
      <c r="A132" s="58"/>
      <c r="B132"/>
    </row>
    <row r="133" spans="1:2" x14ac:dyDescent="0.2">
      <c r="A133" s="58"/>
      <c r="B133"/>
    </row>
    <row r="134" spans="1:2" x14ac:dyDescent="0.2">
      <c r="A134" s="58"/>
      <c r="B134"/>
    </row>
    <row r="135" spans="1:2" x14ac:dyDescent="0.2">
      <c r="A135" s="58"/>
      <c r="B135"/>
    </row>
    <row r="136" spans="1:2" x14ac:dyDescent="0.2">
      <c r="A136" s="58"/>
      <c r="B136"/>
    </row>
    <row r="137" spans="1:2" x14ac:dyDescent="0.2">
      <c r="A137" s="58"/>
      <c r="B137"/>
    </row>
    <row r="138" spans="1:2" x14ac:dyDescent="0.2">
      <c r="A138" s="58"/>
      <c r="B138"/>
    </row>
    <row r="139" spans="1:2" x14ac:dyDescent="0.2">
      <c r="A139" s="58"/>
      <c r="B139"/>
    </row>
    <row r="140" spans="1:2" x14ac:dyDescent="0.2">
      <c r="A140" s="58"/>
      <c r="B140"/>
    </row>
    <row r="141" spans="1:2" x14ac:dyDescent="0.2">
      <c r="A141" s="58"/>
      <c r="B141"/>
    </row>
    <row r="142" spans="1:2" x14ac:dyDescent="0.2">
      <c r="A142" s="58"/>
      <c r="B142"/>
    </row>
    <row r="143" spans="1:2" x14ac:dyDescent="0.2">
      <c r="A143" s="58"/>
      <c r="B143"/>
    </row>
    <row r="144" spans="1:2" x14ac:dyDescent="0.2">
      <c r="A144" s="58"/>
      <c r="B144"/>
    </row>
    <row r="145" spans="1:2" x14ac:dyDescent="0.2">
      <c r="A145" s="58"/>
      <c r="B145"/>
    </row>
    <row r="146" spans="1:2" x14ac:dyDescent="0.2">
      <c r="A146" s="58"/>
      <c r="B146"/>
    </row>
    <row r="147" spans="1:2" x14ac:dyDescent="0.2">
      <c r="A147" s="58"/>
      <c r="B147"/>
    </row>
    <row r="148" spans="1:2" x14ac:dyDescent="0.2">
      <c r="A148" s="58"/>
      <c r="B148"/>
    </row>
    <row r="149" spans="1:2" x14ac:dyDescent="0.2">
      <c r="A149" s="58"/>
      <c r="B149"/>
    </row>
    <row r="150" spans="1:2" x14ac:dyDescent="0.2">
      <c r="A150" s="58"/>
      <c r="B150"/>
    </row>
    <row r="151" spans="1:2" x14ac:dyDescent="0.2">
      <c r="A151" s="58"/>
      <c r="B151"/>
    </row>
    <row r="152" spans="1:2" x14ac:dyDescent="0.2">
      <c r="A152" s="58"/>
      <c r="B152"/>
    </row>
    <row r="153" spans="1:2" x14ac:dyDescent="0.2">
      <c r="A153" s="58"/>
      <c r="B153"/>
    </row>
    <row r="154" spans="1:2" x14ac:dyDescent="0.2">
      <c r="A154" s="58"/>
      <c r="B154"/>
    </row>
    <row r="155" spans="1:2" x14ac:dyDescent="0.2">
      <c r="A155" s="58"/>
      <c r="B155"/>
    </row>
    <row r="156" spans="1:2" x14ac:dyDescent="0.2">
      <c r="A156" s="61"/>
      <c r="B156"/>
    </row>
    <row r="157" spans="1:2" x14ac:dyDescent="0.2">
      <c r="A157" s="58"/>
      <c r="B157"/>
    </row>
    <row r="158" spans="1:2" x14ac:dyDescent="0.2">
      <c r="A158" s="61"/>
      <c r="B158"/>
    </row>
    <row r="159" spans="1:2" x14ac:dyDescent="0.2">
      <c r="A159" s="61"/>
      <c r="B159"/>
    </row>
    <row r="160" spans="1:2" x14ac:dyDescent="0.2">
      <c r="A160" s="61"/>
      <c r="B160"/>
    </row>
    <row r="161" spans="1:2" x14ac:dyDescent="0.2">
      <c r="A161" s="61"/>
      <c r="B161"/>
    </row>
    <row r="162" spans="1:2" x14ac:dyDescent="0.2">
      <c r="A162" s="61"/>
      <c r="B162"/>
    </row>
    <row r="163" spans="1:2" x14ac:dyDescent="0.2">
      <c r="A163" s="65"/>
      <c r="B163"/>
    </row>
    <row r="164" spans="1:2" x14ac:dyDescent="0.2">
      <c r="A164" s="65"/>
      <c r="B164"/>
    </row>
    <row r="165" spans="1:2" x14ac:dyDescent="0.2">
      <c r="A165" s="65"/>
      <c r="B165"/>
    </row>
    <row r="166" spans="1:2" x14ac:dyDescent="0.2">
      <c r="A166" s="65"/>
      <c r="B166"/>
    </row>
    <row r="167" spans="1:2" x14ac:dyDescent="0.2">
      <c r="A167" s="65"/>
      <c r="B167"/>
    </row>
    <row r="168" spans="1:2" x14ac:dyDescent="0.2">
      <c r="A168" s="65"/>
      <c r="B168"/>
    </row>
    <row r="169" spans="1:2" x14ac:dyDescent="0.2">
      <c r="A169" s="65"/>
      <c r="B169"/>
    </row>
    <row r="170" spans="1:2" x14ac:dyDescent="0.2">
      <c r="A170" s="65"/>
      <c r="B170"/>
    </row>
    <row r="171" spans="1:2" x14ac:dyDescent="0.2">
      <c r="A171" s="65"/>
      <c r="B171"/>
    </row>
    <row r="172" spans="1:2" x14ac:dyDescent="0.2">
      <c r="A172" s="65"/>
      <c r="B172"/>
    </row>
    <row r="173" spans="1:2" x14ac:dyDescent="0.2">
      <c r="A173" s="65"/>
      <c r="B173"/>
    </row>
    <row r="174" spans="1:2" x14ac:dyDescent="0.2">
      <c r="A174" s="65"/>
      <c r="B174"/>
    </row>
    <row r="175" spans="1:2" x14ac:dyDescent="0.2">
      <c r="A175" s="65"/>
      <c r="B175"/>
    </row>
    <row r="176" spans="1:2" x14ac:dyDescent="0.2">
      <c r="A176" s="65"/>
      <c r="B176"/>
    </row>
    <row r="177" spans="1:3" x14ac:dyDescent="0.2">
      <c r="A177" s="65"/>
      <c r="B177"/>
    </row>
    <row r="178" spans="1:3" x14ac:dyDescent="0.2">
      <c r="A178" s="65"/>
      <c r="B178"/>
    </row>
    <row r="179" spans="1:3" x14ac:dyDescent="0.2">
      <c r="A179" s="65"/>
      <c r="B179"/>
    </row>
    <row r="180" spans="1:3" x14ac:dyDescent="0.2">
      <c r="A180" s="65"/>
      <c r="B180"/>
    </row>
    <row r="181" spans="1:3" x14ac:dyDescent="0.2">
      <c r="A181" s="65"/>
      <c r="B181"/>
      <c r="C181"/>
    </row>
    <row r="182" spans="1:3" x14ac:dyDescent="0.2">
      <c r="A182" s="65"/>
      <c r="B182"/>
    </row>
    <row r="183" spans="1:3" x14ac:dyDescent="0.2">
      <c r="A183" s="65"/>
      <c r="B183"/>
    </row>
    <row r="184" spans="1:3" x14ac:dyDescent="0.2">
      <c r="A184" s="65"/>
      <c r="B184"/>
    </row>
    <row r="185" spans="1:3" x14ac:dyDescent="0.2">
      <c r="A185" s="65"/>
      <c r="B185"/>
    </row>
    <row r="186" spans="1:3" x14ac:dyDescent="0.2">
      <c r="A186" s="65"/>
      <c r="B186"/>
    </row>
    <row r="187" spans="1:3" x14ac:dyDescent="0.2">
      <c r="A187" s="65"/>
      <c r="B187"/>
    </row>
    <row r="188" spans="1:3" x14ac:dyDescent="0.2">
      <c r="A188" s="65"/>
      <c r="B188"/>
    </row>
    <row r="189" spans="1:3" x14ac:dyDescent="0.2">
      <c r="A189" s="65"/>
      <c r="B189"/>
    </row>
    <row r="190" spans="1:3" x14ac:dyDescent="0.2">
      <c r="A190" s="65"/>
      <c r="B190"/>
    </row>
  </sheetData>
  <mergeCells count="4">
    <mergeCell ref="K64:K65"/>
    <mergeCell ref="E64:E65"/>
    <mergeCell ref="A6:E6"/>
    <mergeCell ref="G6:K6"/>
  </mergeCells>
  <phoneticPr fontId="0" type="noConversion"/>
  <hyperlinks>
    <hyperlink ref="A2" location="Innhold!A11" tooltip="Move to Tab2" display="Tilbake til innholdsfortegnelsen" xr:uid="{00000000-0004-0000-0300-000000000000}"/>
    <hyperlink ref="A1" location="Innhold!A1" tooltip="Move to Tab2" display="Tilbake til innholdsfortegnelsen" xr:uid="{00000000-0004-0000-0300-000001000000}"/>
  </hyperlinks>
  <pageMargins left="0.78740157480314965" right="0.78740157480314965" top="0.98425196850393704" bottom="0.19685039370078741" header="3.937007874015748E-2" footer="3.937007874015748E-2"/>
  <pageSetup paperSize="9" scale="79" orientation="portrait" horizontalDpi="300" verticalDpi="300" r:id="rId1"/>
  <headerFooter alignWithMargins="0"/>
  <rowBreaks count="1" manualBreakCount="1">
    <brk id="65" max="16383" man="1"/>
  </rowBreaks>
  <colBreaks count="2" manualBreakCount="2">
    <brk id="6" max="64" man="1"/>
    <brk id="11" max="64" man="1"/>
  </colBreaks>
  <ignoredErrors>
    <ignoredError sqref="E9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6"/>
  <sheetViews>
    <sheetView showGridLines="0" showRowColHeaders="0" zoomScaleNormal="100" workbookViewId="0">
      <selection activeCell="F33" sqref="F33"/>
    </sheetView>
  </sheetViews>
  <sheetFormatPr defaultColWidth="11.42578125" defaultRowHeight="12.75" x14ac:dyDescent="0.2"/>
  <cols>
    <col min="1" max="1" width="43.5703125" style="1" bestFit="1" customWidth="1"/>
    <col min="2" max="2" width="16.28515625" style="1" bestFit="1" customWidth="1"/>
    <col min="3" max="3" width="15.42578125" style="1" bestFit="1" customWidth="1"/>
    <col min="4" max="4" width="11.5703125" style="1" bestFit="1" customWidth="1"/>
    <col min="5" max="5" width="6.7109375" style="1" customWidth="1"/>
    <col min="6" max="7" width="15.140625" style="1" bestFit="1" customWidth="1"/>
    <col min="8" max="8" width="11.5703125" style="1" bestFit="1" customWidth="1"/>
    <col min="9" max="9" width="6.7109375" style="1" customWidth="1"/>
    <col min="10" max="10" width="15.7109375" style="1" bestFit="1" customWidth="1"/>
    <col min="11" max="11" width="15.42578125" style="1" bestFit="1" customWidth="1"/>
    <col min="12" max="12" width="11.5703125" style="1" bestFit="1" customWidth="1"/>
    <col min="16" max="16384" width="11.42578125" style="1"/>
  </cols>
  <sheetData>
    <row r="1" spans="1:12" ht="5.25" customHeight="1" x14ac:dyDescent="0.2"/>
    <row r="2" spans="1:12" x14ac:dyDescent="0.2">
      <c r="A2" s="63" t="s">
        <v>0</v>
      </c>
      <c r="B2" s="3"/>
      <c r="C2" s="3"/>
      <c r="F2" s="3"/>
      <c r="G2" s="3"/>
      <c r="J2" s="3"/>
      <c r="K2" s="3"/>
    </row>
    <row r="3" spans="1:12" ht="6" customHeight="1" x14ac:dyDescent="0.2">
      <c r="A3" s="4"/>
      <c r="B3" s="3"/>
      <c r="C3" s="3"/>
      <c r="F3" s="3"/>
      <c r="G3" s="3"/>
      <c r="J3" s="3"/>
      <c r="K3" s="3"/>
    </row>
    <row r="4" spans="1:12" ht="16.5" thickBot="1" x14ac:dyDescent="0.3">
      <c r="A4" s="5" t="s">
        <v>47</v>
      </c>
      <c r="B4" s="18"/>
      <c r="C4" s="18" t="s">
        <v>104</v>
      </c>
      <c r="F4" s="18"/>
      <c r="G4" s="18" t="s">
        <v>91</v>
      </c>
      <c r="J4" s="18"/>
      <c r="K4" s="18" t="s">
        <v>92</v>
      </c>
    </row>
    <row r="5" spans="1:12" x14ac:dyDescent="0.2">
      <c r="A5" s="7"/>
      <c r="B5" s="162" t="s">
        <v>1</v>
      </c>
      <c r="C5" s="161"/>
      <c r="D5" s="30" t="s">
        <v>10</v>
      </c>
      <c r="F5" s="160" t="s">
        <v>1</v>
      </c>
      <c r="G5" s="161"/>
      <c r="H5" s="30" t="s">
        <v>10</v>
      </c>
      <c r="J5" s="160" t="s">
        <v>1</v>
      </c>
      <c r="K5" s="161"/>
      <c r="L5" s="30" t="s">
        <v>10</v>
      </c>
    </row>
    <row r="6" spans="1:12" ht="13.5" thickBot="1" x14ac:dyDescent="0.25">
      <c r="A6" s="27" t="s">
        <v>9</v>
      </c>
      <c r="B6" s="28" t="s">
        <v>153</v>
      </c>
      <c r="C6" s="55" t="s">
        <v>154</v>
      </c>
      <c r="D6" s="31" t="s">
        <v>11</v>
      </c>
      <c r="F6" s="82" t="s">
        <v>153</v>
      </c>
      <c r="G6" s="55" t="s">
        <v>154</v>
      </c>
      <c r="H6" s="31" t="s">
        <v>11</v>
      </c>
      <c r="J6" s="82" t="s">
        <v>153</v>
      </c>
      <c r="K6" s="55" t="s">
        <v>154</v>
      </c>
      <c r="L6" s="31" t="s">
        <v>11</v>
      </c>
    </row>
    <row r="7" spans="1:12" x14ac:dyDescent="0.2">
      <c r="A7" s="38" t="s">
        <v>12</v>
      </c>
      <c r="B7" s="48"/>
      <c r="C7" s="22"/>
      <c r="D7" s="29"/>
      <c r="F7" s="81"/>
      <c r="G7" s="22"/>
      <c r="H7" s="29"/>
      <c r="J7" s="81"/>
      <c r="K7" s="22"/>
      <c r="L7" s="29"/>
    </row>
    <row r="8" spans="1:12" x14ac:dyDescent="0.2">
      <c r="A8" s="40" t="s">
        <v>13</v>
      </c>
      <c r="B8" s="49">
        <v>32300578</v>
      </c>
      <c r="C8" s="49">
        <v>36485447</v>
      </c>
      <c r="D8" s="69">
        <v>12.956018929444545</v>
      </c>
      <c r="F8" s="78">
        <v>27789129</v>
      </c>
      <c r="G8" s="49">
        <v>31500023</v>
      </c>
      <c r="H8" s="69">
        <v>13.353761465499693</v>
      </c>
      <c r="J8" s="78">
        <v>4511449</v>
      </c>
      <c r="K8" s="49">
        <v>4985424</v>
      </c>
      <c r="L8" s="69">
        <v>10.506048056843822</v>
      </c>
    </row>
    <row r="9" spans="1:12" x14ac:dyDescent="0.2">
      <c r="A9" s="40" t="s">
        <v>14</v>
      </c>
      <c r="B9" s="49">
        <v>2099533</v>
      </c>
      <c r="C9" s="49">
        <v>2213898</v>
      </c>
      <c r="D9" s="69">
        <v>5.4471637264096353</v>
      </c>
      <c r="F9" s="78">
        <v>23128</v>
      </c>
      <c r="G9" s="49">
        <v>38084</v>
      </c>
      <c r="H9" s="69">
        <v>64.666205465236942</v>
      </c>
      <c r="J9" s="78">
        <v>2076405</v>
      </c>
      <c r="K9" s="49">
        <v>2175814</v>
      </c>
      <c r="L9" s="69">
        <v>4.7875534878792916</v>
      </c>
    </row>
    <row r="10" spans="1:12" x14ac:dyDescent="0.2">
      <c r="A10" s="40" t="s">
        <v>15</v>
      </c>
      <c r="B10" s="49">
        <v>974502</v>
      </c>
      <c r="C10" s="49">
        <v>1077906</v>
      </c>
      <c r="D10" s="69">
        <v>10.610958212502386</v>
      </c>
      <c r="F10" s="78">
        <v>939292</v>
      </c>
      <c r="G10" s="49">
        <v>1038807</v>
      </c>
      <c r="H10" s="69">
        <v>10.594681951938268</v>
      </c>
      <c r="J10" s="78">
        <v>35210</v>
      </c>
      <c r="K10" s="49">
        <v>39099</v>
      </c>
      <c r="L10" s="69">
        <v>11.045157625674523</v>
      </c>
    </row>
    <row r="11" spans="1:12" x14ac:dyDescent="0.2">
      <c r="A11" s="40" t="s">
        <v>16</v>
      </c>
      <c r="B11" s="49">
        <v>2136687</v>
      </c>
      <c r="C11" s="49">
        <v>2329634</v>
      </c>
      <c r="D11" s="69">
        <v>9.0301948764606141</v>
      </c>
      <c r="F11" s="78">
        <v>203230</v>
      </c>
      <c r="G11" s="49">
        <v>234751</v>
      </c>
      <c r="H11" s="69">
        <v>15.510013285440142</v>
      </c>
      <c r="J11" s="78">
        <v>1933457</v>
      </c>
      <c r="K11" s="49">
        <v>2094883</v>
      </c>
      <c r="L11" s="69">
        <v>8.3490866360100071</v>
      </c>
    </row>
    <row r="12" spans="1:12" x14ac:dyDescent="0.2">
      <c r="A12" s="39" t="s">
        <v>105</v>
      </c>
      <c r="B12" s="50">
        <v>38885101</v>
      </c>
      <c r="C12" s="50">
        <v>43569657</v>
      </c>
      <c r="D12" s="70">
        <v>12.047174572080962</v>
      </c>
      <c r="F12" s="79">
        <v>29850753</v>
      </c>
      <c r="G12" s="50">
        <v>33775536</v>
      </c>
      <c r="H12" s="70">
        <v>13.148020085121471</v>
      </c>
      <c r="J12" s="79">
        <v>9034348</v>
      </c>
      <c r="K12" s="50">
        <v>9794121</v>
      </c>
      <c r="L12" s="70">
        <v>8.4098265862683181</v>
      </c>
    </row>
    <row r="13" spans="1:12" x14ac:dyDescent="0.2">
      <c r="A13" s="40"/>
      <c r="B13" s="50"/>
      <c r="C13" s="33"/>
      <c r="D13" s="32"/>
      <c r="F13" s="79"/>
      <c r="G13" s="33"/>
      <c r="H13" s="32"/>
      <c r="J13" s="79"/>
      <c r="K13" s="33"/>
      <c r="L13" s="32"/>
    </row>
    <row r="14" spans="1:12" x14ac:dyDescent="0.2">
      <c r="A14" s="87" t="s">
        <v>17</v>
      </c>
      <c r="B14" s="50"/>
      <c r="C14" s="33"/>
      <c r="D14" s="32"/>
      <c r="F14" s="79"/>
      <c r="G14" s="33"/>
      <c r="H14" s="32"/>
      <c r="J14" s="79"/>
      <c r="K14" s="33"/>
      <c r="L14" s="32"/>
    </row>
    <row r="15" spans="1:12" x14ac:dyDescent="0.2">
      <c r="A15" s="40" t="s">
        <v>13</v>
      </c>
      <c r="B15" s="49">
        <v>9654062</v>
      </c>
      <c r="C15" s="49">
        <v>10535061</v>
      </c>
      <c r="D15" s="69">
        <v>9.1256820186155831</v>
      </c>
      <c r="F15" s="78">
        <v>8202402</v>
      </c>
      <c r="G15" s="49">
        <v>8956731</v>
      </c>
      <c r="H15" s="69">
        <v>9.1964402622548853</v>
      </c>
      <c r="J15" s="78">
        <v>1451660</v>
      </c>
      <c r="K15" s="49">
        <v>1578330</v>
      </c>
      <c r="L15" s="69">
        <v>8.7258724494716393</v>
      </c>
    </row>
    <row r="16" spans="1:12" x14ac:dyDescent="0.2">
      <c r="A16" s="40" t="s">
        <v>14</v>
      </c>
      <c r="B16" s="49">
        <v>733552</v>
      </c>
      <c r="C16" s="49">
        <v>732797</v>
      </c>
      <c r="D16" s="69">
        <v>-0.1029238554321984</v>
      </c>
      <c r="F16" s="78">
        <v>7521</v>
      </c>
      <c r="G16" s="49">
        <v>8610</v>
      </c>
      <c r="H16" s="69">
        <v>14.479457518946948</v>
      </c>
      <c r="J16" s="78">
        <v>726031</v>
      </c>
      <c r="K16" s="49">
        <v>724187</v>
      </c>
      <c r="L16" s="69">
        <v>-0.25398364532643924</v>
      </c>
    </row>
    <row r="17" spans="1:12" x14ac:dyDescent="0.2">
      <c r="A17" s="40" t="s">
        <v>15</v>
      </c>
      <c r="B17" s="49">
        <v>400152</v>
      </c>
      <c r="C17" s="49">
        <v>442373</v>
      </c>
      <c r="D17" s="69">
        <v>10.551240528599132</v>
      </c>
      <c r="F17" s="78">
        <v>387536</v>
      </c>
      <c r="G17" s="49">
        <v>429141</v>
      </c>
      <c r="H17" s="69">
        <v>10.735776805251641</v>
      </c>
      <c r="J17" s="78">
        <v>12616</v>
      </c>
      <c r="K17" s="49">
        <v>13232</v>
      </c>
      <c r="L17" s="69">
        <v>4.8826886493341792</v>
      </c>
    </row>
    <row r="18" spans="1:12" x14ac:dyDescent="0.2">
      <c r="A18" s="40" t="s">
        <v>16</v>
      </c>
      <c r="B18" s="49">
        <v>539935</v>
      </c>
      <c r="C18" s="49">
        <v>605715</v>
      </c>
      <c r="D18" s="69">
        <v>12.182947947438118</v>
      </c>
      <c r="F18" s="78">
        <v>78284</v>
      </c>
      <c r="G18" s="49">
        <v>89491</v>
      </c>
      <c r="H18" s="69">
        <v>14.315824434111695</v>
      </c>
      <c r="J18" s="78">
        <v>461651</v>
      </c>
      <c r="K18" s="49">
        <v>516224</v>
      </c>
      <c r="L18" s="69">
        <v>11.821267580921518</v>
      </c>
    </row>
    <row r="19" spans="1:12" x14ac:dyDescent="0.2">
      <c r="A19" s="39" t="s">
        <v>4</v>
      </c>
      <c r="B19" s="50">
        <v>11578654</v>
      </c>
      <c r="C19" s="50">
        <v>12594269</v>
      </c>
      <c r="D19" s="70">
        <v>8.7714426910070902</v>
      </c>
      <c r="F19" s="79">
        <v>8860952</v>
      </c>
      <c r="G19" s="50">
        <v>9693061</v>
      </c>
      <c r="H19" s="70">
        <v>9.3907404080283925</v>
      </c>
      <c r="J19" s="79">
        <v>2717702</v>
      </c>
      <c r="K19" s="50">
        <v>2901208</v>
      </c>
      <c r="L19" s="70">
        <v>6.7522487748840749</v>
      </c>
    </row>
    <row r="20" spans="1:12" x14ac:dyDescent="0.2">
      <c r="A20" s="39"/>
      <c r="B20" s="49"/>
      <c r="C20" s="22"/>
      <c r="D20" s="29"/>
      <c r="F20" s="78"/>
      <c r="G20" s="22"/>
      <c r="H20" s="29"/>
      <c r="J20" s="78"/>
      <c r="K20" s="22"/>
      <c r="L20" s="29"/>
    </row>
    <row r="21" spans="1:12" x14ac:dyDescent="0.2">
      <c r="A21" s="39" t="s">
        <v>93</v>
      </c>
      <c r="B21" s="50"/>
      <c r="C21" s="33"/>
      <c r="D21" s="32"/>
      <c r="F21" s="79"/>
      <c r="G21" s="33"/>
      <c r="H21" s="32"/>
      <c r="J21" s="79"/>
      <c r="K21" s="33"/>
      <c r="L21" s="32"/>
    </row>
    <row r="22" spans="1:12" x14ac:dyDescent="0.2">
      <c r="A22" s="40" t="s">
        <v>18</v>
      </c>
      <c r="B22" s="49">
        <v>3708654</v>
      </c>
      <c r="C22" s="49">
        <v>4029181</v>
      </c>
      <c r="D22" s="69">
        <v>8.6426773702804311</v>
      </c>
      <c r="F22" s="78">
        <v>3708654</v>
      </c>
      <c r="G22" s="49">
        <v>4029181</v>
      </c>
      <c r="H22" s="69">
        <v>8.6426773702804311</v>
      </c>
      <c r="J22" s="78"/>
      <c r="K22" s="49"/>
      <c r="L22" s="69"/>
    </row>
    <row r="23" spans="1:12" x14ac:dyDescent="0.2">
      <c r="A23" s="40" t="s">
        <v>19</v>
      </c>
      <c r="B23" s="49">
        <v>12909609</v>
      </c>
      <c r="C23" s="49">
        <v>14327776</v>
      </c>
      <c r="D23" s="69">
        <v>10.985359819960465</v>
      </c>
      <c r="F23" s="78">
        <v>12909609</v>
      </c>
      <c r="G23" s="49">
        <v>14327776</v>
      </c>
      <c r="H23" s="69">
        <v>10.985359819960465</v>
      </c>
      <c r="J23" s="78"/>
      <c r="K23" s="49"/>
      <c r="L23" s="69"/>
    </row>
    <row r="24" spans="1:12" x14ac:dyDescent="0.2">
      <c r="A24" s="40" t="s">
        <v>20</v>
      </c>
      <c r="B24" s="49">
        <v>2296940</v>
      </c>
      <c r="C24" s="49">
        <v>2499234</v>
      </c>
      <c r="D24" s="69">
        <v>8.8071085879474431</v>
      </c>
      <c r="F24" s="78">
        <v>2296940</v>
      </c>
      <c r="G24" s="49">
        <v>2499234</v>
      </c>
      <c r="H24" s="69">
        <v>8.8071085879474431</v>
      </c>
      <c r="J24" s="78"/>
      <c r="K24" s="49"/>
      <c r="L24" s="69"/>
    </row>
    <row r="25" spans="1:12" x14ac:dyDescent="0.2">
      <c r="A25" s="40" t="s">
        <v>95</v>
      </c>
      <c r="B25" s="49">
        <v>0</v>
      </c>
      <c r="C25" s="49">
        <v>0</v>
      </c>
      <c r="D25" s="69">
        <v>0</v>
      </c>
      <c r="F25" s="78"/>
      <c r="G25" s="49"/>
      <c r="H25" s="69"/>
      <c r="J25" s="78">
        <v>0</v>
      </c>
      <c r="K25" s="49">
        <v>0</v>
      </c>
      <c r="L25" s="69">
        <v>0</v>
      </c>
    </row>
    <row r="26" spans="1:12" x14ac:dyDescent="0.2">
      <c r="A26" s="39" t="s">
        <v>101</v>
      </c>
      <c r="B26" s="50">
        <v>33869186</v>
      </c>
      <c r="C26" s="50">
        <v>36763805</v>
      </c>
      <c r="D26" s="70">
        <v>8.5464675767525087</v>
      </c>
      <c r="F26" s="79">
        <v>19435406</v>
      </c>
      <c r="G26" s="50">
        <v>21375509</v>
      </c>
      <c r="H26" s="70">
        <v>9.9823126926188213</v>
      </c>
      <c r="J26" s="79">
        <v>14433780</v>
      </c>
      <c r="K26" s="50">
        <v>15388296</v>
      </c>
      <c r="L26" s="70">
        <v>6.613070172886105</v>
      </c>
    </row>
    <row r="27" spans="1:12" x14ac:dyDescent="0.2">
      <c r="A27" s="39"/>
      <c r="B27" s="49"/>
      <c r="C27" s="22"/>
      <c r="D27" s="29"/>
      <c r="F27" s="78"/>
      <c r="G27" s="22"/>
      <c r="H27" s="29"/>
      <c r="J27" s="78"/>
      <c r="K27" s="22"/>
      <c r="L27" s="29"/>
    </row>
    <row r="28" spans="1:12" x14ac:dyDescent="0.2">
      <c r="A28" s="39" t="s">
        <v>99</v>
      </c>
      <c r="B28" s="50"/>
      <c r="C28" s="33"/>
      <c r="D28" s="32"/>
      <c r="F28" s="79"/>
      <c r="G28" s="33"/>
      <c r="H28" s="32"/>
      <c r="J28" s="79"/>
      <c r="K28" s="33"/>
      <c r="L28" s="32"/>
    </row>
    <row r="29" spans="1:12" x14ac:dyDescent="0.2">
      <c r="A29" s="40" t="s">
        <v>96</v>
      </c>
      <c r="B29" s="49">
        <v>2705014</v>
      </c>
      <c r="C29" s="49">
        <v>3126285</v>
      </c>
      <c r="D29" s="69">
        <v>15.573708675814617</v>
      </c>
      <c r="F29" s="78">
        <v>2667624</v>
      </c>
      <c r="G29" s="49">
        <v>3123806</v>
      </c>
      <c r="H29" s="69">
        <v>17.100685853778494</v>
      </c>
      <c r="J29" s="78">
        <v>37390</v>
      </c>
      <c r="K29" s="49">
        <v>2479</v>
      </c>
      <c r="L29" s="69">
        <v>-93.36988499598823</v>
      </c>
    </row>
    <row r="30" spans="1:12" x14ac:dyDescent="0.2">
      <c r="A30" s="40" t="s">
        <v>52</v>
      </c>
      <c r="B30" s="49">
        <v>1699494</v>
      </c>
      <c r="C30" s="49">
        <v>1854666</v>
      </c>
      <c r="D30" s="69">
        <v>9.1304823671045625</v>
      </c>
      <c r="F30" s="78">
        <v>1121508</v>
      </c>
      <c r="G30" s="49">
        <v>1194933</v>
      </c>
      <c r="H30" s="69">
        <v>6.5469885190297346</v>
      </c>
      <c r="J30" s="78">
        <v>577986</v>
      </c>
      <c r="K30" s="49">
        <v>659733</v>
      </c>
      <c r="L30" s="69">
        <v>14.143422159014232</v>
      </c>
    </row>
    <row r="31" spans="1:12" x14ac:dyDescent="0.2">
      <c r="A31" s="40" t="s">
        <v>53</v>
      </c>
      <c r="B31" s="49">
        <v>3035184</v>
      </c>
      <c r="C31" s="49">
        <v>3137253</v>
      </c>
      <c r="D31" s="69">
        <v>3.3628603735391329</v>
      </c>
      <c r="F31" s="78"/>
      <c r="G31" s="49"/>
      <c r="H31" s="69"/>
      <c r="J31" s="78">
        <v>3035184</v>
      </c>
      <c r="K31" s="49">
        <v>3137253</v>
      </c>
      <c r="L31" s="69">
        <v>3.3628603735391329</v>
      </c>
    </row>
    <row r="32" spans="1:12" x14ac:dyDescent="0.2">
      <c r="A32" s="40" t="s">
        <v>97</v>
      </c>
      <c r="B32" s="49">
        <v>3870300</v>
      </c>
      <c r="C32" s="49">
        <v>4257676</v>
      </c>
      <c r="D32" s="69">
        <v>10.00893987546185</v>
      </c>
      <c r="F32" s="78">
        <v>599037</v>
      </c>
      <c r="G32" s="49">
        <v>673262</v>
      </c>
      <c r="H32" s="69">
        <v>12.390720439638955</v>
      </c>
      <c r="J32" s="78">
        <v>3271263</v>
      </c>
      <c r="K32" s="49">
        <v>3584414</v>
      </c>
      <c r="L32" s="69">
        <v>9.5727858016918841</v>
      </c>
    </row>
    <row r="33" spans="1:12" x14ac:dyDescent="0.2">
      <c r="A33" s="40" t="s">
        <v>98</v>
      </c>
      <c r="B33" s="49">
        <v>1762604</v>
      </c>
      <c r="C33" s="49">
        <v>1953746</v>
      </c>
      <c r="D33" s="69">
        <v>10.844296279822354</v>
      </c>
      <c r="F33" s="78">
        <v>1661934</v>
      </c>
      <c r="G33" s="49">
        <v>1847366</v>
      </c>
      <c r="H33" s="69">
        <v>11.157603129847516</v>
      </c>
      <c r="J33" s="78">
        <v>100670</v>
      </c>
      <c r="K33" s="49">
        <v>106380</v>
      </c>
      <c r="L33" s="69">
        <v>5.6719976159729812</v>
      </c>
    </row>
    <row r="34" spans="1:12" x14ac:dyDescent="0.2">
      <c r="A34" s="40" t="s">
        <v>89</v>
      </c>
      <c r="B34" s="49">
        <v>2997491</v>
      </c>
      <c r="C34" s="49">
        <v>3055573</v>
      </c>
      <c r="D34" s="69">
        <v>1.9376872190775551</v>
      </c>
      <c r="F34" s="78">
        <v>119522</v>
      </c>
      <c r="G34" s="49">
        <v>120848</v>
      </c>
      <c r="H34" s="69">
        <v>1.10941918642593</v>
      </c>
      <c r="J34" s="78">
        <v>2877969</v>
      </c>
      <c r="K34" s="49">
        <v>2934725</v>
      </c>
      <c r="L34" s="69">
        <v>1.9720851753441402</v>
      </c>
    </row>
    <row r="35" spans="1:12" x14ac:dyDescent="0.2">
      <c r="A35" s="39" t="s">
        <v>87</v>
      </c>
      <c r="B35" s="50">
        <v>16070087</v>
      </c>
      <c r="C35" s="50">
        <v>17385199</v>
      </c>
      <c r="D35" s="70">
        <v>8.183602241854695</v>
      </c>
      <c r="F35" s="79">
        <v>6169625</v>
      </c>
      <c r="G35" s="50">
        <v>6960215</v>
      </c>
      <c r="H35" s="70">
        <v>12.814231010798874</v>
      </c>
      <c r="J35" s="79">
        <v>9900462</v>
      </c>
      <c r="K35" s="50">
        <v>10424984</v>
      </c>
      <c r="L35" s="70">
        <v>5.2979547823121793</v>
      </c>
    </row>
    <row r="36" spans="1:12" x14ac:dyDescent="0.2">
      <c r="A36" s="39"/>
      <c r="B36" s="50"/>
      <c r="C36" s="33"/>
      <c r="D36" s="32"/>
      <c r="F36" s="79"/>
      <c r="G36" s="33"/>
      <c r="H36" s="32"/>
      <c r="J36" s="79"/>
      <c r="K36" s="33"/>
      <c r="L36" s="32"/>
    </row>
    <row r="37" spans="1:12" x14ac:dyDescent="0.2">
      <c r="A37" s="39" t="s">
        <v>100</v>
      </c>
      <c r="B37" s="50"/>
      <c r="C37" s="33"/>
      <c r="D37" s="32"/>
      <c r="F37" s="79"/>
      <c r="G37" s="33"/>
      <c r="H37" s="32"/>
      <c r="J37" s="79"/>
      <c r="K37" s="33"/>
      <c r="L37" s="32"/>
    </row>
    <row r="38" spans="1:12" x14ac:dyDescent="0.2">
      <c r="A38" s="40" t="s">
        <v>24</v>
      </c>
      <c r="B38" s="49">
        <v>1268521</v>
      </c>
      <c r="C38" s="49">
        <v>1372427</v>
      </c>
      <c r="D38" s="69">
        <v>8.1911139035144078</v>
      </c>
      <c r="F38" s="78">
        <v>1268521</v>
      </c>
      <c r="G38" s="49">
        <v>1372427</v>
      </c>
      <c r="H38" s="69">
        <v>8.1911139035144078</v>
      </c>
      <c r="J38" s="78"/>
      <c r="K38" s="49"/>
      <c r="L38" s="69"/>
    </row>
    <row r="39" spans="1:12" x14ac:dyDescent="0.2">
      <c r="A39" s="40" t="s">
        <v>94</v>
      </c>
      <c r="B39" s="49">
        <v>1983152</v>
      </c>
      <c r="C39" s="49">
        <v>2147043</v>
      </c>
      <c r="D39" s="69">
        <v>8.2641673457203488</v>
      </c>
      <c r="F39" s="78">
        <v>1653738</v>
      </c>
      <c r="G39" s="49">
        <v>1791195</v>
      </c>
      <c r="H39" s="69">
        <v>8.3118970477790324</v>
      </c>
      <c r="J39" s="78">
        <v>329414</v>
      </c>
      <c r="K39" s="49">
        <v>355848</v>
      </c>
      <c r="L39" s="69">
        <v>8.0245526905353142</v>
      </c>
    </row>
    <row r="40" spans="1:12" x14ac:dyDescent="0.2">
      <c r="A40" s="40" t="s">
        <v>90</v>
      </c>
      <c r="B40" s="49">
        <v>777667</v>
      </c>
      <c r="C40" s="49">
        <v>1548510</v>
      </c>
      <c r="D40" s="69">
        <v>99.12250359086859</v>
      </c>
      <c r="F40" s="78">
        <v>777667</v>
      </c>
      <c r="G40" s="49">
        <v>1548510</v>
      </c>
      <c r="H40" s="69">
        <v>99.12250359086859</v>
      </c>
      <c r="J40" s="78"/>
      <c r="K40" s="49"/>
      <c r="L40" s="69"/>
    </row>
    <row r="41" spans="1:12" x14ac:dyDescent="0.2">
      <c r="A41" s="40" t="s">
        <v>25</v>
      </c>
      <c r="B41" s="49">
        <v>5212618</v>
      </c>
      <c r="C41" s="49">
        <v>5560672</v>
      </c>
      <c r="D41" s="69">
        <v>6.6771438075838283</v>
      </c>
      <c r="F41" s="78">
        <v>5212618</v>
      </c>
      <c r="G41" s="49">
        <v>5560672</v>
      </c>
      <c r="H41" s="69">
        <v>6.6771438075838283</v>
      </c>
      <c r="J41" s="78"/>
      <c r="K41" s="49"/>
      <c r="L41" s="69"/>
    </row>
    <row r="42" spans="1:12" x14ac:dyDescent="0.2">
      <c r="A42" s="40" t="s">
        <v>26</v>
      </c>
      <c r="B42" s="49">
        <v>3443921</v>
      </c>
      <c r="C42" s="49">
        <v>3676373</v>
      </c>
      <c r="D42" s="69">
        <v>6.7496321779738846</v>
      </c>
      <c r="F42" s="78"/>
      <c r="G42" s="49"/>
      <c r="H42" s="69"/>
      <c r="J42" s="78">
        <v>3443921</v>
      </c>
      <c r="K42" s="49">
        <v>3676373</v>
      </c>
      <c r="L42" s="69">
        <v>6.7496321779738846</v>
      </c>
    </row>
    <row r="43" spans="1:12" x14ac:dyDescent="0.2">
      <c r="A43" s="40" t="s">
        <v>86</v>
      </c>
      <c r="B43" s="49">
        <v>420094</v>
      </c>
      <c r="C43" s="49">
        <v>423915</v>
      </c>
      <c r="D43" s="69">
        <v>0.90955833694363641</v>
      </c>
      <c r="F43" s="78"/>
      <c r="G43" s="49"/>
      <c r="H43" s="69"/>
      <c r="J43" s="78">
        <v>420094</v>
      </c>
      <c r="K43" s="49">
        <v>423915</v>
      </c>
      <c r="L43" s="69">
        <v>0.90955833694363641</v>
      </c>
    </row>
    <row r="44" spans="1:12" x14ac:dyDescent="0.2">
      <c r="A44" s="40" t="s">
        <v>27</v>
      </c>
      <c r="B44" s="49">
        <v>419452</v>
      </c>
      <c r="C44" s="49">
        <v>427360</v>
      </c>
      <c r="D44" s="69">
        <v>1.8853170326998083</v>
      </c>
      <c r="F44" s="78"/>
      <c r="G44" s="49"/>
      <c r="H44" s="69"/>
      <c r="J44" s="78">
        <v>419452</v>
      </c>
      <c r="K44" s="49">
        <v>427360</v>
      </c>
      <c r="L44" s="69">
        <v>1.8853170326998083</v>
      </c>
    </row>
    <row r="45" spans="1:12" x14ac:dyDescent="0.2">
      <c r="A45" s="40" t="s">
        <v>28</v>
      </c>
      <c r="B45" s="49">
        <v>116622</v>
      </c>
      <c r="C45" s="49">
        <v>120553</v>
      </c>
      <c r="D45" s="69">
        <v>3.370719075303116</v>
      </c>
      <c r="F45" s="78">
        <v>3299</v>
      </c>
      <c r="G45" s="49">
        <v>1534</v>
      </c>
      <c r="H45" s="69">
        <v>-53.501060927553802</v>
      </c>
      <c r="J45" s="78">
        <v>113323</v>
      </c>
      <c r="K45" s="49">
        <v>119019</v>
      </c>
      <c r="L45" s="69">
        <v>5.0263406369404269</v>
      </c>
    </row>
    <row r="46" spans="1:12" x14ac:dyDescent="0.2">
      <c r="A46" s="39" t="s">
        <v>34</v>
      </c>
      <c r="B46" s="50">
        <v>13642047</v>
      </c>
      <c r="C46" s="50">
        <v>15276853</v>
      </c>
      <c r="D46" s="70">
        <v>11.983582815687411</v>
      </c>
      <c r="F46" s="79">
        <v>8915843</v>
      </c>
      <c r="G46" s="50">
        <v>10274338</v>
      </c>
      <c r="H46" s="70">
        <v>15.236865431569399</v>
      </c>
      <c r="J46" s="79">
        <v>4726204</v>
      </c>
      <c r="K46" s="50">
        <v>5002515</v>
      </c>
      <c r="L46" s="70">
        <v>5.8463621121728986</v>
      </c>
    </row>
    <row r="47" spans="1:12" x14ac:dyDescent="0.2">
      <c r="A47" s="54"/>
      <c r="B47" s="49"/>
      <c r="C47" s="49"/>
      <c r="D47" s="29"/>
      <c r="F47" s="78"/>
      <c r="G47" s="49"/>
      <c r="H47" s="29"/>
      <c r="J47" s="78"/>
      <c r="K47" s="49"/>
      <c r="L47" s="29"/>
    </row>
    <row r="48" spans="1:12" ht="13.5" thickBot="1" x14ac:dyDescent="0.25">
      <c r="A48" s="67" t="s">
        <v>35</v>
      </c>
      <c r="B48" s="51">
        <v>102466421</v>
      </c>
      <c r="C48" s="51">
        <v>112995514</v>
      </c>
      <c r="D48" s="77">
        <v>10.27565215730527</v>
      </c>
      <c r="F48" s="80">
        <v>64371627</v>
      </c>
      <c r="G48" s="51">
        <v>72385598</v>
      </c>
      <c r="H48" s="77">
        <v>12.449539297802742</v>
      </c>
      <c r="J48" s="80">
        <v>38094794</v>
      </c>
      <c r="K48" s="51">
        <v>40609916</v>
      </c>
      <c r="L48" s="77">
        <v>6.602272215988358</v>
      </c>
    </row>
    <row r="54" spans="1:12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ht="12.75" customHeight="1" x14ac:dyDescent="0.2">
      <c r="A55" s="21" t="str">
        <f>+Innhold!B53</f>
        <v>Finans Norge / Skadeforsikringsstatistikk</v>
      </c>
      <c r="L55" s="158">
        <f>Innhold!H18</f>
        <v>5</v>
      </c>
    </row>
    <row r="56" spans="1:12" ht="12.75" customHeight="1" x14ac:dyDescent="0.2">
      <c r="A56" s="21" t="str">
        <f>+Innhold!B54</f>
        <v>Premiestatistikk skadeforsikring 2. kvartal 2026</v>
      </c>
      <c r="L56" s="157"/>
    </row>
  </sheetData>
  <mergeCells count="4">
    <mergeCell ref="J5:K5"/>
    <mergeCell ref="F5:G5"/>
    <mergeCell ref="L55:L56"/>
    <mergeCell ref="B5:C5"/>
  </mergeCells>
  <phoneticPr fontId="0" type="noConversion"/>
  <hyperlinks>
    <hyperlink ref="A2" location="Innhold!A19" tooltip="Move to Tab2" display="Tilbake til innholdsfortegnelsen" xr:uid="{00000000-0004-0000-0400-000000000000}"/>
  </hyperlinks>
  <pageMargins left="0.78740157480314965" right="0.78740157480314965" top="0.78740157480314965" bottom="0.19685039370078741" header="3.937007874015748E-2" footer="3.937007874015748E-2"/>
  <pageSetup paperSize="9" scale="71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4"/>
  <sheetViews>
    <sheetView showGridLines="0" showRowColHeaders="0" zoomScaleNormal="100" workbookViewId="0"/>
  </sheetViews>
  <sheetFormatPr defaultColWidth="11.42578125" defaultRowHeight="12.75" x14ac:dyDescent="0.2"/>
  <cols>
    <col min="1" max="1" width="50.85546875" style="1" customWidth="1"/>
    <col min="2" max="3" width="14.42578125" style="1" bestFit="1" customWidth="1"/>
    <col min="4" max="4" width="11.5703125" style="1" bestFit="1" customWidth="1"/>
    <col min="5" max="5" width="6.7109375" style="1" customWidth="1"/>
    <col min="6" max="7" width="14.42578125" style="1" bestFit="1" customWidth="1"/>
    <col min="8" max="8" width="11.5703125" style="1" bestFit="1" customWidth="1"/>
    <col min="9" max="9" width="6.7109375" style="1" customWidth="1"/>
    <col min="10" max="10" width="15" style="1" bestFit="1" customWidth="1"/>
    <col min="11" max="11" width="15.42578125" style="1" bestFit="1" customWidth="1"/>
    <col min="12" max="12" width="11.5703125" style="1" bestFit="1" customWidth="1"/>
    <col min="16" max="16384" width="11.42578125" style="1"/>
  </cols>
  <sheetData>
    <row r="1" spans="1:12" ht="5.25" customHeight="1" x14ac:dyDescent="0.2"/>
    <row r="2" spans="1:12" x14ac:dyDescent="0.2">
      <c r="A2" s="63" t="s">
        <v>0</v>
      </c>
      <c r="F2" s="3"/>
      <c r="G2" s="3"/>
    </row>
    <row r="3" spans="1:12" ht="6" customHeight="1" x14ac:dyDescent="0.2">
      <c r="A3" s="4"/>
      <c r="F3" s="3"/>
      <c r="G3" s="3"/>
    </row>
    <row r="4" spans="1:12" ht="16.5" thickBot="1" x14ac:dyDescent="0.3">
      <c r="A4" s="138" t="s">
        <v>48</v>
      </c>
      <c r="B4" s="138"/>
      <c r="C4" s="18" t="s">
        <v>104</v>
      </c>
      <c r="F4" s="18"/>
      <c r="G4" s="18" t="s">
        <v>91</v>
      </c>
      <c r="J4" s="18"/>
      <c r="K4" s="18" t="s">
        <v>92</v>
      </c>
    </row>
    <row r="5" spans="1:12" x14ac:dyDescent="0.2">
      <c r="A5" s="7"/>
      <c r="B5" s="162" t="s">
        <v>49</v>
      </c>
      <c r="C5" s="161"/>
      <c r="D5" s="30" t="s">
        <v>10</v>
      </c>
      <c r="F5" s="160" t="s">
        <v>49</v>
      </c>
      <c r="G5" s="161"/>
      <c r="H5" s="30" t="s">
        <v>10</v>
      </c>
      <c r="J5" s="160" t="s">
        <v>49</v>
      </c>
      <c r="K5" s="161"/>
      <c r="L5" s="30" t="s">
        <v>10</v>
      </c>
    </row>
    <row r="6" spans="1:12" ht="13.5" thickBot="1" x14ac:dyDescent="0.25">
      <c r="A6" s="27" t="s">
        <v>9</v>
      </c>
      <c r="B6" s="28" t="s">
        <v>153</v>
      </c>
      <c r="C6" s="55" t="s">
        <v>154</v>
      </c>
      <c r="D6" s="31" t="s">
        <v>11</v>
      </c>
      <c r="F6" s="82" t="s">
        <v>153</v>
      </c>
      <c r="G6" s="88" t="s">
        <v>154</v>
      </c>
      <c r="H6" s="31" t="s">
        <v>11</v>
      </c>
      <c r="J6" s="82" t="s">
        <v>153</v>
      </c>
      <c r="K6" s="55" t="s">
        <v>154</v>
      </c>
      <c r="L6" s="31" t="s">
        <v>11</v>
      </c>
    </row>
    <row r="7" spans="1:12" x14ac:dyDescent="0.2">
      <c r="A7" s="38" t="s">
        <v>12</v>
      </c>
      <c r="B7" s="167" t="s">
        <v>29</v>
      </c>
      <c r="C7" s="166"/>
      <c r="D7" s="29"/>
      <c r="F7" s="163" t="s">
        <v>29</v>
      </c>
      <c r="G7" s="164"/>
      <c r="H7" s="29"/>
      <c r="J7" s="165" t="s">
        <v>29</v>
      </c>
      <c r="K7" s="166"/>
      <c r="L7" s="29"/>
    </row>
    <row r="8" spans="1:12" x14ac:dyDescent="0.2">
      <c r="A8" s="40" t="s">
        <v>13</v>
      </c>
      <c r="B8" s="49">
        <v>3324026</v>
      </c>
      <c r="C8" s="49">
        <v>3384543</v>
      </c>
      <c r="D8" s="69">
        <v>1.8205934610619772</v>
      </c>
      <c r="F8" s="78">
        <v>2899627</v>
      </c>
      <c r="G8" s="49">
        <v>2945924</v>
      </c>
      <c r="H8" s="69">
        <v>1.5966536385542003</v>
      </c>
      <c r="J8" s="78">
        <v>424399</v>
      </c>
      <c r="K8" s="49">
        <v>438619</v>
      </c>
      <c r="L8" s="69">
        <v>3.3506205245535452</v>
      </c>
    </row>
    <row r="9" spans="1:12" x14ac:dyDescent="0.2">
      <c r="A9" s="40" t="s">
        <v>14</v>
      </c>
      <c r="B9" s="49">
        <v>110769</v>
      </c>
      <c r="C9" s="49">
        <v>122964</v>
      </c>
      <c r="D9" s="69">
        <v>11.009397936245701</v>
      </c>
      <c r="F9" s="78">
        <v>10252</v>
      </c>
      <c r="G9" s="49">
        <v>27100</v>
      </c>
      <c r="H9" s="69">
        <v>164.33866562621927</v>
      </c>
      <c r="J9" s="78">
        <v>100517</v>
      </c>
      <c r="K9" s="49">
        <v>95864</v>
      </c>
      <c r="L9" s="69">
        <v>-4.6290677198881784</v>
      </c>
    </row>
    <row r="10" spans="1:12" x14ac:dyDescent="0.2">
      <c r="A10" s="40" t="s">
        <v>15</v>
      </c>
      <c r="B10" s="49">
        <v>347771</v>
      </c>
      <c r="C10" s="49">
        <v>354136</v>
      </c>
      <c r="D10" s="69">
        <v>1.8302273622584977</v>
      </c>
      <c r="F10" s="78">
        <v>339096</v>
      </c>
      <c r="G10" s="49">
        <v>345387</v>
      </c>
      <c r="H10" s="69">
        <v>1.8552268384174393</v>
      </c>
      <c r="J10" s="78">
        <v>8675</v>
      </c>
      <c r="K10" s="49">
        <v>8749</v>
      </c>
      <c r="L10" s="69">
        <v>0.85302593659942361</v>
      </c>
    </row>
    <row r="11" spans="1:12" x14ac:dyDescent="0.2">
      <c r="A11" s="40" t="s">
        <v>16</v>
      </c>
      <c r="B11" s="49">
        <v>523942</v>
      </c>
      <c r="C11" s="49">
        <v>538432</v>
      </c>
      <c r="D11" s="69">
        <v>2.7655732886464532</v>
      </c>
      <c r="F11" s="78">
        <v>136127</v>
      </c>
      <c r="G11" s="49">
        <v>142748</v>
      </c>
      <c r="H11" s="69">
        <v>4.86384038434697</v>
      </c>
      <c r="J11" s="78">
        <v>387815</v>
      </c>
      <c r="K11" s="49">
        <v>395684</v>
      </c>
      <c r="L11" s="69">
        <v>2.0290602477985638</v>
      </c>
    </row>
    <row r="12" spans="1:12" x14ac:dyDescent="0.2">
      <c r="A12" s="39" t="s">
        <v>4</v>
      </c>
      <c r="B12" s="50">
        <v>4987947</v>
      </c>
      <c r="C12" s="50">
        <v>5045591</v>
      </c>
      <c r="D12" s="70">
        <v>1.1556658480934139</v>
      </c>
      <c r="F12" s="79">
        <v>3959132</v>
      </c>
      <c r="G12" s="50">
        <v>4008569</v>
      </c>
      <c r="H12" s="70">
        <v>1.2486827920867503</v>
      </c>
      <c r="J12" s="79">
        <v>1028815</v>
      </c>
      <c r="K12" s="50">
        <v>1037022</v>
      </c>
      <c r="L12" s="70">
        <v>0.79771387470050492</v>
      </c>
    </row>
    <row r="13" spans="1:12" x14ac:dyDescent="0.2">
      <c r="A13" s="40"/>
      <c r="B13" s="50"/>
      <c r="C13" s="33"/>
      <c r="D13" s="32"/>
      <c r="F13" s="79"/>
      <c r="G13" s="89"/>
      <c r="H13" s="68"/>
      <c r="J13" s="79"/>
      <c r="K13" s="33"/>
      <c r="L13" s="32"/>
    </row>
    <row r="14" spans="1:12" x14ac:dyDescent="0.2">
      <c r="A14" s="39" t="s">
        <v>17</v>
      </c>
      <c r="B14" s="50"/>
      <c r="C14" s="33"/>
      <c r="D14" s="32"/>
      <c r="F14" s="79"/>
      <c r="G14" s="89"/>
      <c r="H14" s="68"/>
      <c r="J14" s="79"/>
      <c r="K14" s="33"/>
      <c r="L14" s="32"/>
    </row>
    <row r="15" spans="1:12" x14ac:dyDescent="0.2">
      <c r="A15" s="40" t="s">
        <v>13</v>
      </c>
      <c r="B15" s="49">
        <v>3283177</v>
      </c>
      <c r="C15" s="49">
        <v>3330235</v>
      </c>
      <c r="D15" s="69">
        <v>1.4333068244569209</v>
      </c>
      <c r="F15" s="78">
        <v>2867695</v>
      </c>
      <c r="G15" s="49">
        <v>2909087</v>
      </c>
      <c r="H15" s="69">
        <v>1.4433892028266604</v>
      </c>
      <c r="J15" s="78">
        <v>415482</v>
      </c>
      <c r="K15" s="49">
        <v>421148</v>
      </c>
      <c r="L15" s="69">
        <v>1.3637173210873155</v>
      </c>
    </row>
    <row r="16" spans="1:12" x14ac:dyDescent="0.2">
      <c r="A16" s="40" t="s">
        <v>14</v>
      </c>
      <c r="B16" s="49">
        <v>85429</v>
      </c>
      <c r="C16" s="49">
        <v>76163</v>
      </c>
      <c r="D16" s="69">
        <v>-10.846433880766485</v>
      </c>
      <c r="F16" s="78">
        <v>2256</v>
      </c>
      <c r="G16" s="49">
        <v>2250</v>
      </c>
      <c r="H16" s="69">
        <v>-0.26595744680851063</v>
      </c>
      <c r="J16" s="78">
        <v>83173</v>
      </c>
      <c r="K16" s="49">
        <v>73913</v>
      </c>
      <c r="L16" s="69">
        <v>-11.13342070142955</v>
      </c>
    </row>
    <row r="17" spans="1:12" x14ac:dyDescent="0.2">
      <c r="A17" s="40" t="s">
        <v>15</v>
      </c>
      <c r="B17" s="49">
        <v>326188</v>
      </c>
      <c r="C17" s="49">
        <v>331653</v>
      </c>
      <c r="D17" s="69">
        <v>1.6754141783266092</v>
      </c>
      <c r="F17" s="78">
        <v>317446</v>
      </c>
      <c r="G17" s="49">
        <v>323120</v>
      </c>
      <c r="H17" s="69">
        <v>1.7873906113165703</v>
      </c>
      <c r="J17" s="78">
        <v>8742</v>
      </c>
      <c r="K17" s="49">
        <v>8533</v>
      </c>
      <c r="L17" s="69">
        <v>-2.3907572637840313</v>
      </c>
    </row>
    <row r="18" spans="1:12" x14ac:dyDescent="0.2">
      <c r="A18" s="40" t="s">
        <v>16</v>
      </c>
      <c r="B18" s="49">
        <v>487620</v>
      </c>
      <c r="C18" s="49">
        <v>507489</v>
      </c>
      <c r="D18" s="69">
        <v>4.0746893072474464</v>
      </c>
      <c r="F18" s="78">
        <v>132565</v>
      </c>
      <c r="G18" s="49">
        <v>139623</v>
      </c>
      <c r="H18" s="69">
        <v>5.3241805906536417</v>
      </c>
      <c r="J18" s="78">
        <v>355055</v>
      </c>
      <c r="K18" s="49">
        <v>367866</v>
      </c>
      <c r="L18" s="69">
        <v>3.608173381588768</v>
      </c>
    </row>
    <row r="19" spans="1:12" x14ac:dyDescent="0.2">
      <c r="A19" s="39" t="s">
        <v>4</v>
      </c>
      <c r="B19" s="50">
        <v>4511449</v>
      </c>
      <c r="C19" s="50">
        <v>4575958</v>
      </c>
      <c r="D19" s="70">
        <v>1.4298953617784442</v>
      </c>
      <c r="F19" s="79">
        <v>3600213</v>
      </c>
      <c r="G19" s="50">
        <v>3659949</v>
      </c>
      <c r="H19" s="70">
        <v>1.6592351619195864</v>
      </c>
      <c r="J19" s="79">
        <v>911236</v>
      </c>
      <c r="K19" s="50">
        <v>916009</v>
      </c>
      <c r="L19" s="70">
        <v>0.52379405554653236</v>
      </c>
    </row>
    <row r="20" spans="1:12" x14ac:dyDescent="0.2">
      <c r="A20" s="39"/>
      <c r="B20" s="49"/>
      <c r="C20" s="22"/>
      <c r="D20" s="29"/>
      <c r="F20" s="79"/>
      <c r="G20" s="89"/>
      <c r="H20" s="68"/>
      <c r="J20" s="78"/>
      <c r="K20" s="22"/>
      <c r="L20" s="29"/>
    </row>
    <row r="21" spans="1:12" x14ac:dyDescent="0.2">
      <c r="A21" s="39" t="s">
        <v>93</v>
      </c>
      <c r="B21" s="50"/>
      <c r="C21" s="33"/>
      <c r="D21" s="32"/>
      <c r="F21" s="79"/>
      <c r="G21" s="89"/>
      <c r="H21" s="68"/>
      <c r="J21" s="163" t="s">
        <v>30</v>
      </c>
      <c r="K21" s="164"/>
      <c r="L21" s="32"/>
    </row>
    <row r="22" spans="1:12" x14ac:dyDescent="0.2">
      <c r="A22" s="40" t="s">
        <v>18</v>
      </c>
      <c r="B22" s="49"/>
      <c r="C22" s="49"/>
      <c r="D22" s="69"/>
      <c r="F22" s="78">
        <v>2574377</v>
      </c>
      <c r="G22" s="49">
        <v>2592799</v>
      </c>
      <c r="H22" s="69">
        <v>0.71559060697015242</v>
      </c>
      <c r="J22" s="78"/>
      <c r="K22" s="49"/>
      <c r="L22" s="69"/>
    </row>
    <row r="23" spans="1:12" x14ac:dyDescent="0.2">
      <c r="A23" s="40" t="s">
        <v>19</v>
      </c>
      <c r="B23" s="49"/>
      <c r="C23" s="49"/>
      <c r="D23" s="69"/>
      <c r="F23" s="78">
        <v>1416421</v>
      </c>
      <c r="G23" s="49">
        <v>1420381</v>
      </c>
      <c r="H23" s="69">
        <v>0.27957789386065302</v>
      </c>
      <c r="J23" s="78"/>
      <c r="K23" s="49"/>
      <c r="L23" s="69"/>
    </row>
    <row r="24" spans="1:12" x14ac:dyDescent="0.2">
      <c r="A24" s="40" t="s">
        <v>20</v>
      </c>
      <c r="B24" s="49"/>
      <c r="C24" s="49"/>
      <c r="D24" s="69"/>
      <c r="F24" s="78">
        <v>658601</v>
      </c>
      <c r="G24" s="49">
        <v>664450</v>
      </c>
      <c r="H24" s="69">
        <v>0.88809461267140499</v>
      </c>
      <c r="J24" s="78"/>
      <c r="K24" s="49"/>
      <c r="L24" s="69"/>
    </row>
    <row r="25" spans="1:12" x14ac:dyDescent="0.2">
      <c r="A25" s="40" t="s">
        <v>95</v>
      </c>
      <c r="B25" s="49"/>
      <c r="C25" s="49"/>
      <c r="D25" s="69"/>
      <c r="F25" s="78"/>
      <c r="G25" s="49"/>
      <c r="H25" s="69"/>
      <c r="J25" s="78">
        <v>0</v>
      </c>
      <c r="K25" s="49">
        <v>0</v>
      </c>
      <c r="L25" s="69">
        <v>0</v>
      </c>
    </row>
    <row r="26" spans="1:12" x14ac:dyDescent="0.2">
      <c r="A26" s="39" t="s">
        <v>101</v>
      </c>
      <c r="B26" s="50"/>
      <c r="C26" s="50"/>
      <c r="D26" s="70"/>
      <c r="F26" s="79">
        <v>4649399</v>
      </c>
      <c r="G26" s="50">
        <v>4677630</v>
      </c>
      <c r="H26" s="70">
        <v>0.60719675811862994</v>
      </c>
      <c r="J26" s="79">
        <v>16556124</v>
      </c>
      <c r="K26" s="50">
        <v>18270310</v>
      </c>
      <c r="L26" s="70">
        <v>10.353788120939418</v>
      </c>
    </row>
    <row r="27" spans="1:12" x14ac:dyDescent="0.2">
      <c r="A27" s="39"/>
      <c r="B27" s="49"/>
      <c r="C27" s="22"/>
      <c r="D27" s="29"/>
      <c r="F27" s="79"/>
      <c r="G27" s="89"/>
      <c r="H27" s="32"/>
      <c r="J27" s="78"/>
      <c r="K27" s="22"/>
      <c r="L27" s="29"/>
    </row>
    <row r="28" spans="1:12" x14ac:dyDescent="0.2">
      <c r="A28" s="39" t="s">
        <v>99</v>
      </c>
      <c r="B28" s="168" t="s">
        <v>31</v>
      </c>
      <c r="C28" s="164"/>
      <c r="D28" s="32"/>
      <c r="F28" s="163" t="s">
        <v>31</v>
      </c>
      <c r="G28" s="164"/>
      <c r="H28" s="32"/>
      <c r="J28" s="163" t="s">
        <v>31</v>
      </c>
      <c r="K28" s="164"/>
      <c r="L28" s="32"/>
    </row>
    <row r="29" spans="1:12" x14ac:dyDescent="0.2">
      <c r="A29" s="40" t="s">
        <v>96</v>
      </c>
      <c r="B29" s="49">
        <v>644399</v>
      </c>
      <c r="C29" s="49">
        <v>667387</v>
      </c>
      <c r="D29" s="69">
        <v>3.5673550083100687</v>
      </c>
      <c r="F29" s="78">
        <v>630856</v>
      </c>
      <c r="G29" s="49">
        <v>666166</v>
      </c>
      <c r="H29" s="69">
        <v>5.5971568789073896</v>
      </c>
      <c r="J29" s="78">
        <v>13543</v>
      </c>
      <c r="K29" s="49">
        <v>1221</v>
      </c>
      <c r="L29" s="69">
        <v>-90.984272317802549</v>
      </c>
    </row>
    <row r="30" spans="1:12" x14ac:dyDescent="0.2">
      <c r="A30" s="40" t="s">
        <v>52</v>
      </c>
      <c r="B30" s="49">
        <v>6130233</v>
      </c>
      <c r="C30" s="49">
        <v>5436456</v>
      </c>
      <c r="D30" s="69">
        <v>-11.317302295035116</v>
      </c>
      <c r="F30" s="78">
        <v>1496354</v>
      </c>
      <c r="G30" s="49">
        <v>1439778</v>
      </c>
      <c r="H30" s="69">
        <v>-3.7809234980492583</v>
      </c>
      <c r="J30" s="78">
        <v>4633879</v>
      </c>
      <c r="K30" s="49">
        <v>3996678</v>
      </c>
      <c r="L30" s="69">
        <v>-13.750920125449975</v>
      </c>
    </row>
    <row r="31" spans="1:12" x14ac:dyDescent="0.2">
      <c r="A31" s="40" t="s">
        <v>53</v>
      </c>
      <c r="B31" s="49">
        <v>2296872</v>
      </c>
      <c r="C31" s="49">
        <v>2303742</v>
      </c>
      <c r="D31" s="69">
        <v>0.29910243148072685</v>
      </c>
      <c r="F31" s="78"/>
      <c r="G31" s="49"/>
      <c r="H31" s="69"/>
      <c r="J31" s="78">
        <v>2296872</v>
      </c>
      <c r="K31" s="49">
        <v>2303742</v>
      </c>
      <c r="L31" s="69">
        <v>0.29910243148072685</v>
      </c>
    </row>
    <row r="32" spans="1:12" x14ac:dyDescent="0.2">
      <c r="A32" s="40" t="s">
        <v>97</v>
      </c>
      <c r="B32" s="49">
        <v>874396</v>
      </c>
      <c r="C32" s="49">
        <v>893203</v>
      </c>
      <c r="D32" s="69">
        <v>2.1508561338340981</v>
      </c>
      <c r="F32" s="78">
        <v>106206</v>
      </c>
      <c r="G32" s="49">
        <v>112893</v>
      </c>
      <c r="H32" s="69">
        <v>6.296254448901192</v>
      </c>
      <c r="J32" s="78">
        <v>768190</v>
      </c>
      <c r="K32" s="49">
        <v>780310</v>
      </c>
      <c r="L32" s="69">
        <v>1.5777346750152956</v>
      </c>
    </row>
    <row r="33" spans="1:12" x14ac:dyDescent="0.2">
      <c r="A33" s="40" t="s">
        <v>98</v>
      </c>
      <c r="B33" s="49">
        <v>618392</v>
      </c>
      <c r="C33" s="49">
        <v>636382</v>
      </c>
      <c r="D33" s="69">
        <v>2.9091579451221881</v>
      </c>
      <c r="F33" s="78">
        <v>540918</v>
      </c>
      <c r="G33" s="49">
        <v>571808</v>
      </c>
      <c r="H33" s="69">
        <v>5.7106622445546273</v>
      </c>
      <c r="J33" s="78">
        <v>77474</v>
      </c>
      <c r="K33" s="49">
        <v>64574</v>
      </c>
      <c r="L33" s="69">
        <v>-16.650747347497227</v>
      </c>
    </row>
    <row r="34" spans="1:12" x14ac:dyDescent="0.2">
      <c r="A34" s="40" t="s">
        <v>89</v>
      </c>
      <c r="B34" s="49">
        <v>3217288</v>
      </c>
      <c r="C34" s="49">
        <v>3175072</v>
      </c>
      <c r="D34" s="69">
        <v>-1.3121610499277652</v>
      </c>
      <c r="F34" s="78">
        <v>21599</v>
      </c>
      <c r="G34" s="49">
        <v>22499</v>
      </c>
      <c r="H34" s="69">
        <v>4.1668595768322607</v>
      </c>
      <c r="J34" s="78">
        <v>3195689</v>
      </c>
      <c r="K34" s="49">
        <v>3152573</v>
      </c>
      <c r="L34" s="69">
        <v>-1.349192615426595</v>
      </c>
    </row>
    <row r="35" spans="1:12" x14ac:dyDescent="0.2">
      <c r="A35" s="39" t="s">
        <v>87</v>
      </c>
      <c r="B35" s="50">
        <v>13781580</v>
      </c>
      <c r="C35" s="50">
        <v>13112242</v>
      </c>
      <c r="D35" s="70">
        <v>-4.8567580785367133</v>
      </c>
      <c r="F35" s="79">
        <v>2795933</v>
      </c>
      <c r="G35" s="50">
        <v>2813144</v>
      </c>
      <c r="H35" s="70">
        <v>0.61557269076190313</v>
      </c>
      <c r="J35" s="79">
        <v>10985647</v>
      </c>
      <c r="K35" s="50">
        <v>10299098</v>
      </c>
      <c r="L35" s="70">
        <v>-6.2495090184492543</v>
      </c>
    </row>
    <row r="36" spans="1:12" x14ac:dyDescent="0.2">
      <c r="A36" s="39"/>
      <c r="B36" s="50"/>
      <c r="C36" s="33"/>
      <c r="D36" s="32"/>
      <c r="F36" s="79"/>
      <c r="G36" s="89"/>
      <c r="H36" s="32"/>
      <c r="J36" s="79"/>
      <c r="K36" s="33"/>
      <c r="L36" s="32"/>
    </row>
    <row r="37" spans="1:12" x14ac:dyDescent="0.2">
      <c r="A37" s="39" t="s">
        <v>100</v>
      </c>
      <c r="B37" s="168" t="s">
        <v>88</v>
      </c>
      <c r="C37" s="164"/>
      <c r="D37" s="32"/>
      <c r="F37" s="163" t="s">
        <v>88</v>
      </c>
      <c r="G37" s="164"/>
      <c r="H37" s="32"/>
      <c r="J37" s="163" t="s">
        <v>88</v>
      </c>
      <c r="K37" s="164"/>
      <c r="L37" s="32"/>
    </row>
    <row r="38" spans="1:12" x14ac:dyDescent="0.2">
      <c r="A38" s="40" t="s">
        <v>24</v>
      </c>
      <c r="B38" s="49">
        <v>328029</v>
      </c>
      <c r="C38" s="49">
        <v>321649</v>
      </c>
      <c r="D38" s="69">
        <v>-1.9449499891777862</v>
      </c>
      <c r="F38" s="78">
        <v>328029</v>
      </c>
      <c r="G38" s="49">
        <v>321649</v>
      </c>
      <c r="H38" s="69">
        <v>-1.9449499891777862</v>
      </c>
      <c r="J38" s="78"/>
      <c r="K38" s="49"/>
      <c r="L38" s="69"/>
    </row>
    <row r="39" spans="1:12" x14ac:dyDescent="0.2">
      <c r="A39" s="40" t="s">
        <v>94</v>
      </c>
      <c r="B39" s="49">
        <v>348691</v>
      </c>
      <c r="C39" s="49">
        <v>347629</v>
      </c>
      <c r="D39" s="69">
        <v>-0.30456765445623774</v>
      </c>
      <c r="F39" s="78">
        <v>325395</v>
      </c>
      <c r="G39" s="49">
        <v>324601</v>
      </c>
      <c r="H39" s="69">
        <v>-0.24401112494045699</v>
      </c>
      <c r="J39" s="78">
        <v>23296</v>
      </c>
      <c r="K39" s="49">
        <v>23028</v>
      </c>
      <c r="L39" s="69">
        <v>-1.1504120879120878</v>
      </c>
    </row>
    <row r="40" spans="1:12" x14ac:dyDescent="0.2">
      <c r="A40" s="40" t="s">
        <v>90</v>
      </c>
      <c r="B40" s="49">
        <v>0</v>
      </c>
      <c r="C40" s="49">
        <v>0</v>
      </c>
      <c r="D40" s="69">
        <v>0</v>
      </c>
      <c r="F40" s="78">
        <v>0</v>
      </c>
      <c r="G40" s="49">
        <v>0</v>
      </c>
      <c r="H40" s="69">
        <v>0</v>
      </c>
      <c r="J40" s="78"/>
      <c r="K40" s="49"/>
      <c r="L40" s="69"/>
    </row>
    <row r="41" spans="1:12" x14ac:dyDescent="0.2">
      <c r="A41" s="40" t="s">
        <v>25</v>
      </c>
      <c r="B41" s="49">
        <v>3960789</v>
      </c>
      <c r="C41" s="49">
        <v>3864824</v>
      </c>
      <c r="D41" s="69">
        <v>-2.4228758462013502</v>
      </c>
      <c r="F41" s="78">
        <v>3960789</v>
      </c>
      <c r="G41" s="49">
        <v>3864824</v>
      </c>
      <c r="H41" s="69">
        <v>-2.4228758462013502</v>
      </c>
      <c r="J41" s="78"/>
      <c r="K41" s="49"/>
      <c r="L41" s="69"/>
    </row>
    <row r="42" spans="1:12" x14ac:dyDescent="0.2">
      <c r="A42" s="40" t="s">
        <v>26</v>
      </c>
      <c r="B42" s="49">
        <v>325802</v>
      </c>
      <c r="C42" s="49">
        <v>343729</v>
      </c>
      <c r="D42" s="69">
        <v>5.5024217162571132</v>
      </c>
      <c r="F42" s="78"/>
      <c r="G42" s="49"/>
      <c r="H42" s="69"/>
      <c r="J42" s="78">
        <v>325802</v>
      </c>
      <c r="K42" s="49">
        <v>343729</v>
      </c>
      <c r="L42" s="69">
        <v>5.5024217162571132</v>
      </c>
    </row>
    <row r="43" spans="1:12" x14ac:dyDescent="0.2">
      <c r="A43" s="40" t="s">
        <v>86</v>
      </c>
      <c r="B43" s="49">
        <v>483</v>
      </c>
      <c r="C43" s="49">
        <v>465</v>
      </c>
      <c r="D43" s="69">
        <v>-3.7267080745341614</v>
      </c>
      <c r="F43" s="78"/>
      <c r="G43" s="49"/>
      <c r="H43" s="29"/>
      <c r="J43" s="78">
        <v>483</v>
      </c>
      <c r="K43" s="49">
        <v>465</v>
      </c>
      <c r="L43" s="69">
        <v>-3.7267080745341614</v>
      </c>
    </row>
    <row r="44" spans="1:12" x14ac:dyDescent="0.2">
      <c r="A44" s="40" t="s">
        <v>27</v>
      </c>
      <c r="B44" s="49"/>
      <c r="C44" s="49"/>
      <c r="D44" s="69"/>
      <c r="F44" s="78"/>
      <c r="G44" s="49"/>
      <c r="H44" s="29"/>
      <c r="J44" s="78"/>
      <c r="K44" s="49"/>
      <c r="L44" s="69"/>
    </row>
    <row r="45" spans="1:12" x14ac:dyDescent="0.2">
      <c r="A45" s="40" t="s">
        <v>28</v>
      </c>
      <c r="B45" s="49"/>
      <c r="C45" s="49"/>
      <c r="D45" s="69"/>
      <c r="F45" s="78"/>
      <c r="G45" s="90"/>
      <c r="H45" s="29"/>
      <c r="J45" s="78"/>
      <c r="K45" s="49"/>
      <c r="L45" s="69"/>
    </row>
    <row r="46" spans="1:12" ht="13.5" thickBot="1" x14ac:dyDescent="0.25">
      <c r="A46" s="67" t="s">
        <v>34</v>
      </c>
      <c r="B46" s="51">
        <v>4963794</v>
      </c>
      <c r="C46" s="51">
        <v>4878296</v>
      </c>
      <c r="D46" s="77">
        <v>-1.722432478060129</v>
      </c>
      <c r="F46" s="80">
        <v>4614213</v>
      </c>
      <c r="G46" s="51">
        <v>4511074</v>
      </c>
      <c r="H46" s="76">
        <v>-2.2352457504670853</v>
      </c>
      <c r="J46" s="80">
        <v>349581</v>
      </c>
      <c r="K46" s="51">
        <v>367222</v>
      </c>
      <c r="L46" s="76">
        <v>5.0463268884750603</v>
      </c>
    </row>
    <row r="48" spans="1:12" x14ac:dyDescent="0.2">
      <c r="H48" s="20"/>
    </row>
    <row r="49" spans="1:12" x14ac:dyDescent="0.2">
      <c r="H49" s="20"/>
    </row>
    <row r="50" spans="1:12" x14ac:dyDescent="0.2">
      <c r="H50" s="20"/>
    </row>
    <row r="51" spans="1:12" x14ac:dyDescent="0.2">
      <c r="H51" s="20"/>
    </row>
    <row r="52" spans="1:12" x14ac:dyDescent="0.2">
      <c r="H52" s="20"/>
    </row>
    <row r="53" spans="1:12" x14ac:dyDescent="0.2">
      <c r="H53" s="20"/>
    </row>
    <row r="54" spans="1:12" ht="12.75" customHeight="1" x14ac:dyDescent="0.2">
      <c r="A54" s="19"/>
      <c r="F54" s="19"/>
      <c r="G54" s="19"/>
      <c r="H54" s="19"/>
      <c r="I54" s="19"/>
      <c r="J54" s="19"/>
      <c r="K54" s="19"/>
      <c r="L54" s="19"/>
    </row>
    <row r="55" spans="1:12" ht="12.75" customHeight="1" x14ac:dyDescent="0.2">
      <c r="A55" s="52" t="str">
        <f>+Innhold!B53</f>
        <v>Finans Norge / Skadeforsikringsstatistikk</v>
      </c>
      <c r="B55" s="53"/>
      <c r="C55" s="53"/>
      <c r="D55" s="53"/>
      <c r="E55" s="53"/>
      <c r="L55" s="158">
        <f>Innhold!H19</f>
        <v>6</v>
      </c>
    </row>
    <row r="56" spans="1:12" ht="12.75" customHeight="1" x14ac:dyDescent="0.2">
      <c r="A56" s="21" t="str">
        <f>+Innhold!B54</f>
        <v>Premiestatistikk skadeforsikring 2. kvartal 2026</v>
      </c>
      <c r="L56" s="157"/>
    </row>
    <row r="63" spans="1:12" ht="12.75" customHeight="1" x14ac:dyDescent="0.2"/>
    <row r="64" spans="1:12" ht="12.75" customHeight="1" x14ac:dyDescent="0.2"/>
  </sheetData>
  <mergeCells count="14">
    <mergeCell ref="B5:C5"/>
    <mergeCell ref="J37:K37"/>
    <mergeCell ref="J28:K28"/>
    <mergeCell ref="J21:K21"/>
    <mergeCell ref="J7:K7"/>
    <mergeCell ref="B7:C7"/>
    <mergeCell ref="B37:C37"/>
    <mergeCell ref="B28:C28"/>
    <mergeCell ref="J5:K5"/>
    <mergeCell ref="L55:L56"/>
    <mergeCell ref="F37:G37"/>
    <mergeCell ref="F28:G28"/>
    <mergeCell ref="F5:G5"/>
    <mergeCell ref="F7:G7"/>
  </mergeCells>
  <phoneticPr fontId="0" type="noConversion"/>
  <hyperlinks>
    <hyperlink ref="A2" location="Innhold!A20" tooltip="Move to Tab2" display="Tilbake til innholdsfortegnelsen" xr:uid="{00000000-0004-0000-0500-000000000000}"/>
  </hyperlinks>
  <pageMargins left="0.78740157480314965" right="0.78740157480314965" top="0.78740157480314965" bottom="0.19685039370078741" header="3.937007874015748E-2" footer="3.937007874015748E-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61"/>
  <sheetViews>
    <sheetView showGridLines="0" showRowColHeaders="0" zoomScaleNormal="100" workbookViewId="0">
      <selection activeCell="J44" sqref="J44"/>
    </sheetView>
  </sheetViews>
  <sheetFormatPr defaultColWidth="11.42578125" defaultRowHeight="12.75" x14ac:dyDescent="0.2"/>
  <cols>
    <col min="1" max="1" width="23" style="1" bestFit="1" customWidth="1"/>
    <col min="2" max="2" width="15.7109375" style="1" bestFit="1" customWidth="1"/>
    <col min="3" max="3" width="16.28515625" style="1" bestFit="1" customWidth="1"/>
    <col min="4" max="4" width="15.42578125" style="1" customWidth="1"/>
    <col min="5" max="5" width="14.42578125" style="1" bestFit="1" customWidth="1"/>
    <col min="6" max="6" width="14.28515625" style="1" bestFit="1" customWidth="1"/>
    <col min="7" max="7" width="14.42578125" style="1" bestFit="1" customWidth="1"/>
    <col min="8" max="8" width="6.7109375" style="1" customWidth="1"/>
    <col min="9" max="9" width="15.140625" style="1" bestFit="1" customWidth="1"/>
    <col min="10" max="10" width="15" style="1" bestFit="1" customWidth="1"/>
    <col min="11" max="11" width="15.140625" style="1" bestFit="1" customWidth="1"/>
    <col min="12" max="12" width="14.42578125" style="1" bestFit="1" customWidth="1"/>
    <col min="13" max="13" width="14.28515625" style="1" bestFit="1" customWidth="1"/>
    <col min="14" max="14" width="14.42578125" style="1" bestFit="1" customWidth="1"/>
    <col min="15" max="15" width="6.7109375" style="1" customWidth="1"/>
    <col min="16" max="17" width="15.7109375" style="1" bestFit="1" customWidth="1"/>
    <col min="18" max="18" width="15.42578125" style="1" bestFit="1" customWidth="1"/>
    <col min="19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11.42578125" style="1"/>
  </cols>
  <sheetData>
    <row r="1" spans="1:21" ht="5.25" customHeight="1" x14ac:dyDescent="0.2"/>
    <row r="2" spans="1:21" x14ac:dyDescent="0.2">
      <c r="A2" s="169" t="s">
        <v>0</v>
      </c>
      <c r="B2" s="169"/>
      <c r="C2" s="3"/>
      <c r="D2" s="3"/>
      <c r="E2" s="3"/>
      <c r="F2" s="3"/>
      <c r="I2" s="3"/>
      <c r="J2" s="3"/>
      <c r="K2" s="3"/>
      <c r="L2" s="3"/>
      <c r="M2" s="3"/>
      <c r="P2" s="3"/>
      <c r="Q2" s="3"/>
      <c r="R2" s="3"/>
      <c r="S2" s="3"/>
      <c r="T2" s="3"/>
    </row>
    <row r="3" spans="1:21" ht="6" customHeight="1" x14ac:dyDescent="0.2">
      <c r="A3" s="4"/>
      <c r="B3" s="3"/>
      <c r="C3" s="3"/>
      <c r="D3" s="3"/>
      <c r="E3" s="3"/>
      <c r="F3" s="3"/>
      <c r="I3" s="3"/>
      <c r="J3" s="3"/>
      <c r="K3" s="3"/>
      <c r="L3" s="3"/>
      <c r="M3" s="3"/>
      <c r="P3" s="3"/>
      <c r="Q3" s="3"/>
      <c r="R3" s="3"/>
      <c r="S3" s="3"/>
      <c r="T3" s="3"/>
    </row>
    <row r="4" spans="1:21" ht="16.5" thickBot="1" x14ac:dyDescent="0.3">
      <c r="A4" s="175" t="s">
        <v>32</v>
      </c>
      <c r="B4" s="175"/>
      <c r="C4" s="175"/>
      <c r="D4" s="172" t="s">
        <v>104</v>
      </c>
      <c r="E4" s="172"/>
      <c r="F4" s="18"/>
      <c r="G4" s="18"/>
      <c r="I4" s="172" t="s">
        <v>91</v>
      </c>
      <c r="J4" s="172"/>
      <c r="K4" s="172"/>
      <c r="L4" s="172"/>
      <c r="M4" s="172"/>
      <c r="N4" s="172"/>
      <c r="P4" s="172" t="s">
        <v>92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12" t="s">
        <v>81</v>
      </c>
      <c r="B7" s="13">
        <v>18972642</v>
      </c>
      <c r="C7" s="13">
        <v>21057455</v>
      </c>
      <c r="D7" s="13">
        <v>23086460</v>
      </c>
      <c r="E7" s="73">
        <v>21.014545068770243</v>
      </c>
      <c r="F7" s="71">
        <v>20.550590910167536</v>
      </c>
      <c r="G7" s="72">
        <v>20.431306680015634</v>
      </c>
      <c r="I7" s="85">
        <v>10292933</v>
      </c>
      <c r="J7" s="13">
        <v>11802295</v>
      </c>
      <c r="K7" s="13">
        <v>13163745</v>
      </c>
      <c r="L7" s="73">
        <v>18.532695394902206</v>
      </c>
      <c r="M7" s="71">
        <v>18.334622798954577</v>
      </c>
      <c r="N7" s="72">
        <v>18.185585756989948</v>
      </c>
      <c r="P7" s="85">
        <v>8679709</v>
      </c>
      <c r="Q7" s="13">
        <v>9255160</v>
      </c>
      <c r="R7" s="13">
        <v>9922715</v>
      </c>
      <c r="S7" s="73">
        <v>24.981848696908266</v>
      </c>
      <c r="T7" s="71">
        <v>24.295078219874348</v>
      </c>
      <c r="U7" s="72">
        <v>24.434217002566566</v>
      </c>
    </row>
    <row r="8" spans="1:21" x14ac:dyDescent="0.2">
      <c r="A8" s="12" t="s">
        <v>156</v>
      </c>
      <c r="B8" s="13">
        <v>4972278</v>
      </c>
      <c r="C8" s="13">
        <v>5727972</v>
      </c>
      <c r="D8" s="13">
        <v>7024963</v>
      </c>
      <c r="E8" s="73">
        <v>5.5074122057146688</v>
      </c>
      <c r="F8" s="71">
        <v>5.5900966815265267</v>
      </c>
      <c r="G8" s="72">
        <v>6.217028226447999</v>
      </c>
      <c r="I8" s="85">
        <v>3891856</v>
      </c>
      <c r="J8" s="13">
        <v>4903839</v>
      </c>
      <c r="K8" s="13">
        <v>5979597</v>
      </c>
      <c r="L8" s="73">
        <v>7.0073886392559359</v>
      </c>
      <c r="M8" s="71">
        <v>7.618013134886275</v>
      </c>
      <c r="N8" s="72">
        <v>8.2607551297704269</v>
      </c>
      <c r="P8" s="85">
        <v>1080422</v>
      </c>
      <c r="Q8" s="13">
        <v>824133</v>
      </c>
      <c r="R8" s="13">
        <v>1045366</v>
      </c>
      <c r="S8" s="73">
        <v>3.1096594289982558</v>
      </c>
      <c r="T8" s="71">
        <v>2.1633743445364213</v>
      </c>
      <c r="U8" s="72">
        <v>2.5741643986655869</v>
      </c>
    </row>
    <row r="9" spans="1:21" x14ac:dyDescent="0.2">
      <c r="A9" s="12" t="s">
        <v>157</v>
      </c>
      <c r="B9" s="13">
        <v>0</v>
      </c>
      <c r="C9" s="13">
        <v>634655</v>
      </c>
      <c r="D9" s="13">
        <v>627291</v>
      </c>
      <c r="E9" s="73" t="s">
        <v>158</v>
      </c>
      <c r="F9" s="71">
        <v>0.61937851815864631</v>
      </c>
      <c r="G9" s="72">
        <v>0.5551468175984402</v>
      </c>
      <c r="I9" s="85">
        <v>0</v>
      </c>
      <c r="J9" s="13">
        <v>128040</v>
      </c>
      <c r="K9" s="13">
        <v>130009</v>
      </c>
      <c r="L9" s="73" t="s">
        <v>158</v>
      </c>
      <c r="M9" s="71">
        <v>0.19890750935967488</v>
      </c>
      <c r="N9" s="72">
        <v>0.17960616972453552</v>
      </c>
      <c r="P9" s="85">
        <v>0</v>
      </c>
      <c r="Q9" s="13">
        <v>506615</v>
      </c>
      <c r="R9" s="13">
        <v>497282</v>
      </c>
      <c r="S9" s="73" t="s">
        <v>158</v>
      </c>
      <c r="T9" s="71">
        <v>1.3298798780746786</v>
      </c>
      <c r="U9" s="72">
        <v>1.2245334366118856</v>
      </c>
    </row>
    <row r="10" spans="1:21" x14ac:dyDescent="0.2">
      <c r="A10" s="12" t="s">
        <v>82</v>
      </c>
      <c r="B10" s="13">
        <v>23807740</v>
      </c>
      <c r="C10" s="13">
        <v>26905554</v>
      </c>
      <c r="D10" s="13">
        <v>29472683</v>
      </c>
      <c r="E10" s="73">
        <v>26.370013476012673</v>
      </c>
      <c r="F10" s="71">
        <v>26.257923071207884</v>
      </c>
      <c r="G10" s="72">
        <v>26.083055828216331</v>
      </c>
      <c r="I10" s="85">
        <v>12987718</v>
      </c>
      <c r="J10" s="13">
        <v>15073204</v>
      </c>
      <c r="K10" s="13">
        <v>16995839</v>
      </c>
      <c r="L10" s="73">
        <v>23.384726352429233</v>
      </c>
      <c r="M10" s="71">
        <v>23.415912728134089</v>
      </c>
      <c r="N10" s="72">
        <v>23.47958636744287</v>
      </c>
      <c r="P10" s="85">
        <v>10820022</v>
      </c>
      <c r="Q10" s="13">
        <v>11832350</v>
      </c>
      <c r="R10" s="13">
        <v>12476844</v>
      </c>
      <c r="S10" s="73">
        <v>31.142075442992244</v>
      </c>
      <c r="T10" s="71">
        <v>31.060280835223836</v>
      </c>
      <c r="U10" s="72">
        <v>30.72363902451805</v>
      </c>
    </row>
    <row r="11" spans="1:21" x14ac:dyDescent="0.2">
      <c r="A11" s="12" t="s">
        <v>84</v>
      </c>
      <c r="B11" s="13">
        <v>11720750</v>
      </c>
      <c r="C11" s="13">
        <v>12838572</v>
      </c>
      <c r="D11" s="13">
        <v>13643725</v>
      </c>
      <c r="E11" s="73">
        <v>12.982178713686203</v>
      </c>
      <c r="F11" s="71">
        <v>12.529540775118905</v>
      </c>
      <c r="G11" s="72">
        <v>12.074572270187646</v>
      </c>
      <c r="I11" s="85">
        <v>8020786</v>
      </c>
      <c r="J11" s="13">
        <v>8927401</v>
      </c>
      <c r="K11" s="13">
        <v>9731712</v>
      </c>
      <c r="L11" s="73">
        <v>14.441635223477709</v>
      </c>
      <c r="M11" s="71">
        <v>13.868534035965876</v>
      </c>
      <c r="N11" s="72">
        <v>13.444265529173359</v>
      </c>
      <c r="P11" s="85">
        <v>3699964</v>
      </c>
      <c r="Q11" s="13">
        <v>3911171</v>
      </c>
      <c r="R11" s="13">
        <v>3912013</v>
      </c>
      <c r="S11" s="73">
        <v>10.649198127726113</v>
      </c>
      <c r="T11" s="71">
        <v>10.266943561894573</v>
      </c>
      <c r="U11" s="72">
        <v>9.6331472342863247</v>
      </c>
    </row>
    <row r="12" spans="1:21" x14ac:dyDescent="0.2">
      <c r="A12" s="12" t="s">
        <v>152</v>
      </c>
      <c r="B12" s="13">
        <v>13296130</v>
      </c>
      <c r="C12" s="13">
        <v>19076495</v>
      </c>
      <c r="D12" s="13">
        <v>20511129</v>
      </c>
      <c r="E12" s="73">
        <v>14.727106700544294</v>
      </c>
      <c r="F12" s="71">
        <v>18.617313666103357</v>
      </c>
      <c r="G12" s="72">
        <v>18.152162217696535</v>
      </c>
      <c r="I12" s="85">
        <v>11318278</v>
      </c>
      <c r="J12" s="13">
        <v>15648017</v>
      </c>
      <c r="K12" s="13">
        <v>16939821</v>
      </c>
      <c r="L12" s="73">
        <v>20.378855916853141</v>
      </c>
      <c r="M12" s="71">
        <v>24.308872913838268</v>
      </c>
      <c r="N12" s="72">
        <v>23.402198044975741</v>
      </c>
      <c r="P12" s="85">
        <v>1977852</v>
      </c>
      <c r="Q12" s="13">
        <v>3428478</v>
      </c>
      <c r="R12" s="13">
        <v>3571308</v>
      </c>
      <c r="S12" s="73">
        <v>5.6926331757063986</v>
      </c>
      <c r="T12" s="71">
        <v>8.9998596658640562</v>
      </c>
      <c r="U12" s="72">
        <v>8.7941772644888001</v>
      </c>
    </row>
    <row r="13" spans="1:21" x14ac:dyDescent="0.2">
      <c r="A13" s="12" t="s">
        <v>160</v>
      </c>
      <c r="B13" s="13">
        <v>0</v>
      </c>
      <c r="C13" s="13">
        <v>0</v>
      </c>
      <c r="D13" s="13">
        <v>140</v>
      </c>
      <c r="E13" s="73" t="s">
        <v>158</v>
      </c>
      <c r="F13" s="71" t="s">
        <v>158</v>
      </c>
      <c r="G13" s="72">
        <v>1.2389872397943161E-4</v>
      </c>
      <c r="I13" s="85">
        <v>0</v>
      </c>
      <c r="J13" s="13">
        <v>0</v>
      </c>
      <c r="K13" s="13">
        <v>140</v>
      </c>
      <c r="L13" s="73" t="s">
        <v>158</v>
      </c>
      <c r="M13" s="71" t="s">
        <v>158</v>
      </c>
      <c r="N13" s="72">
        <v>1.9340863910525405E-4</v>
      </c>
      <c r="P13" s="85">
        <v>0</v>
      </c>
      <c r="Q13" s="13">
        <v>0</v>
      </c>
      <c r="R13" s="13">
        <v>0</v>
      </c>
      <c r="S13" s="73" t="s">
        <v>158</v>
      </c>
      <c r="T13" s="71" t="s">
        <v>158</v>
      </c>
      <c r="U13" s="72" t="s">
        <v>158</v>
      </c>
    </row>
    <row r="14" spans="1:21" x14ac:dyDescent="0.2">
      <c r="A14" s="12" t="s">
        <v>161</v>
      </c>
      <c r="B14" s="13">
        <v>0</v>
      </c>
      <c r="C14" s="13">
        <v>0</v>
      </c>
      <c r="D14" s="13">
        <v>34912</v>
      </c>
      <c r="E14" s="73" t="s">
        <v>158</v>
      </c>
      <c r="F14" s="71" t="s">
        <v>158</v>
      </c>
      <c r="G14" s="72">
        <v>3.0896801796927973E-2</v>
      </c>
      <c r="I14" s="85">
        <v>0</v>
      </c>
      <c r="J14" s="13">
        <v>0</v>
      </c>
      <c r="K14" s="13">
        <v>23165</v>
      </c>
      <c r="L14" s="73" t="s">
        <v>158</v>
      </c>
      <c r="M14" s="71" t="s">
        <v>158</v>
      </c>
      <c r="N14" s="72">
        <v>3.2002222320522931E-2</v>
      </c>
      <c r="P14" s="85">
        <v>0</v>
      </c>
      <c r="Q14" s="13">
        <v>0</v>
      </c>
      <c r="R14" s="13">
        <v>11747</v>
      </c>
      <c r="S14" s="73" t="s">
        <v>158</v>
      </c>
      <c r="T14" s="71" t="s">
        <v>158</v>
      </c>
      <c r="U14" s="72">
        <v>2.8926432647632169E-2</v>
      </c>
    </row>
    <row r="15" spans="1:21" x14ac:dyDescent="0.2">
      <c r="A15" s="12" t="s">
        <v>162</v>
      </c>
      <c r="B15" s="13">
        <v>1326013</v>
      </c>
      <c r="C15" s="13">
        <v>1585484</v>
      </c>
      <c r="D15" s="13">
        <v>1868074</v>
      </c>
      <c r="E15" s="73">
        <v>1.4687232252774935</v>
      </c>
      <c r="F15" s="71">
        <v>1.5473205607522877</v>
      </c>
      <c r="G15" s="72">
        <v>1.6532284635653767</v>
      </c>
      <c r="I15" s="85">
        <v>1305280</v>
      </c>
      <c r="J15" s="13">
        <v>1562711</v>
      </c>
      <c r="K15" s="13">
        <v>1798466</v>
      </c>
      <c r="L15" s="73">
        <v>2.3501908197651682</v>
      </c>
      <c r="M15" s="71">
        <v>2.4276394318882137</v>
      </c>
      <c r="N15" s="72">
        <v>2.4845632966933562</v>
      </c>
      <c r="P15" s="85">
        <v>20733</v>
      </c>
      <c r="Q15" s="13">
        <v>22773</v>
      </c>
      <c r="R15" s="13">
        <v>69608</v>
      </c>
      <c r="S15" s="73">
        <v>5.967350622388367E-2</v>
      </c>
      <c r="T15" s="71">
        <v>5.9779821883273604E-2</v>
      </c>
      <c r="U15" s="72">
        <v>0.171406412167905</v>
      </c>
    </row>
    <row r="16" spans="1:21" x14ac:dyDescent="0.2">
      <c r="A16" s="12" t="s">
        <v>163</v>
      </c>
      <c r="B16" s="13">
        <v>1704706</v>
      </c>
      <c r="C16" s="13">
        <v>1992045</v>
      </c>
      <c r="D16" s="13">
        <v>2288904</v>
      </c>
      <c r="E16" s="73">
        <v>1.8881725099753131</v>
      </c>
      <c r="F16" s="71">
        <v>1.9440954222456936</v>
      </c>
      <c r="G16" s="72">
        <v>2.0256591779386923</v>
      </c>
      <c r="I16" s="85">
        <v>0</v>
      </c>
      <c r="J16" s="13">
        <v>0</v>
      </c>
      <c r="K16" s="13">
        <v>0</v>
      </c>
      <c r="L16" s="73" t="s">
        <v>158</v>
      </c>
      <c r="M16" s="71" t="s">
        <v>158</v>
      </c>
      <c r="N16" s="72" t="s">
        <v>158</v>
      </c>
      <c r="P16" s="85">
        <v>1704706</v>
      </c>
      <c r="Q16" s="13">
        <v>1992045</v>
      </c>
      <c r="R16" s="13">
        <v>2288904</v>
      </c>
      <c r="S16" s="73">
        <v>4.9064671827951489</v>
      </c>
      <c r="T16" s="71">
        <v>5.2291790841551737</v>
      </c>
      <c r="U16" s="72">
        <v>5.6363179869665334</v>
      </c>
    </row>
    <row r="17" spans="1:21" x14ac:dyDescent="0.2">
      <c r="A17" s="12" t="s">
        <v>164</v>
      </c>
      <c r="B17" s="13">
        <v>0</v>
      </c>
      <c r="C17" s="13">
        <v>0</v>
      </c>
      <c r="D17" s="13">
        <v>14278</v>
      </c>
      <c r="E17" s="73" t="s">
        <v>158</v>
      </c>
      <c r="F17" s="71" t="s">
        <v>158</v>
      </c>
      <c r="G17" s="72">
        <v>1.2635899864130889E-2</v>
      </c>
      <c r="I17" s="85">
        <v>0</v>
      </c>
      <c r="J17" s="13">
        <v>0</v>
      </c>
      <c r="K17" s="13">
        <v>0</v>
      </c>
      <c r="L17" s="73" t="s">
        <v>158</v>
      </c>
      <c r="M17" s="71" t="s">
        <v>158</v>
      </c>
      <c r="N17" s="72" t="s">
        <v>158</v>
      </c>
      <c r="P17" s="85">
        <v>0</v>
      </c>
      <c r="Q17" s="13">
        <v>0</v>
      </c>
      <c r="R17" s="13">
        <v>14278</v>
      </c>
      <c r="S17" s="73" t="s">
        <v>158</v>
      </c>
      <c r="T17" s="71" t="s">
        <v>158</v>
      </c>
      <c r="U17" s="72">
        <v>3.5158900599548147E-2</v>
      </c>
    </row>
    <row r="18" spans="1:21" x14ac:dyDescent="0.2">
      <c r="A18" s="12" t="s">
        <v>165</v>
      </c>
      <c r="B18" s="13">
        <v>2281351</v>
      </c>
      <c r="C18" s="13">
        <v>2602933</v>
      </c>
      <c r="D18" s="13">
        <v>3109537</v>
      </c>
      <c r="E18" s="73">
        <v>2.5268780914742428</v>
      </c>
      <c r="F18" s="71">
        <v>2.5402790246767766</v>
      </c>
      <c r="G18" s="72">
        <v>2.7519119033344985</v>
      </c>
      <c r="I18" s="85">
        <v>1068299</v>
      </c>
      <c r="J18" s="13">
        <v>1228189</v>
      </c>
      <c r="K18" s="13">
        <v>1666939</v>
      </c>
      <c r="L18" s="73">
        <v>1.9235003237346082</v>
      </c>
      <c r="M18" s="71">
        <v>1.9079663777956086</v>
      </c>
      <c r="N18" s="72">
        <v>2.3028600247248079</v>
      </c>
      <c r="P18" s="85">
        <v>1213052</v>
      </c>
      <c r="Q18" s="13">
        <v>1374744</v>
      </c>
      <c r="R18" s="13">
        <v>1442598</v>
      </c>
      <c r="S18" s="73">
        <v>3.4913937236239101</v>
      </c>
      <c r="T18" s="71">
        <v>3.6087450689456411</v>
      </c>
      <c r="U18" s="72">
        <v>3.5523294359929234</v>
      </c>
    </row>
    <row r="19" spans="1:21" x14ac:dyDescent="0.2">
      <c r="A19" s="12" t="s">
        <v>166</v>
      </c>
      <c r="B19" s="13">
        <v>1311811</v>
      </c>
      <c r="C19" s="13">
        <v>1544197</v>
      </c>
      <c r="D19" s="13">
        <v>1678215</v>
      </c>
      <c r="E19" s="73">
        <v>1.4529927556324818</v>
      </c>
      <c r="F19" s="71">
        <v>1.5070273606999507</v>
      </c>
      <c r="G19" s="72">
        <v>1.4852049790224415</v>
      </c>
      <c r="I19" s="85">
        <v>0</v>
      </c>
      <c r="J19" s="13">
        <v>0</v>
      </c>
      <c r="K19" s="13">
        <v>0</v>
      </c>
      <c r="L19" s="73" t="s">
        <v>158</v>
      </c>
      <c r="M19" s="71" t="s">
        <v>158</v>
      </c>
      <c r="N19" s="72" t="s">
        <v>158</v>
      </c>
      <c r="P19" s="85">
        <v>1311811</v>
      </c>
      <c r="Q19" s="13">
        <v>1544197</v>
      </c>
      <c r="R19" s="13">
        <v>1678215</v>
      </c>
      <c r="S19" s="73">
        <v>3.7756408562706341</v>
      </c>
      <c r="T19" s="71">
        <v>4.0535643794267529</v>
      </c>
      <c r="U19" s="72">
        <v>4.1325251694684617</v>
      </c>
    </row>
    <row r="20" spans="1:21" x14ac:dyDescent="0.2">
      <c r="A20" s="12" t="s">
        <v>167</v>
      </c>
      <c r="B20" s="13">
        <v>261168</v>
      </c>
      <c r="C20" s="13">
        <v>283544</v>
      </c>
      <c r="D20" s="13">
        <v>308219</v>
      </c>
      <c r="E20" s="73">
        <v>0.28927582708410282</v>
      </c>
      <c r="F20" s="71">
        <v>0.27671894580957407</v>
      </c>
      <c r="G20" s="72">
        <v>0.27277100575868879</v>
      </c>
      <c r="I20" s="85">
        <v>261168</v>
      </c>
      <c r="J20" s="13">
        <v>283544</v>
      </c>
      <c r="K20" s="13">
        <v>308219</v>
      </c>
      <c r="L20" s="73">
        <v>0.47023982288584015</v>
      </c>
      <c r="M20" s="71">
        <v>0.44047977845891639</v>
      </c>
      <c r="N20" s="72">
        <v>0.42580155240273071</v>
      </c>
      <c r="P20" s="85">
        <v>0</v>
      </c>
      <c r="Q20" s="13">
        <v>0</v>
      </c>
      <c r="R20" s="13">
        <v>0</v>
      </c>
      <c r="S20" s="73" t="s">
        <v>158</v>
      </c>
      <c r="T20" s="71" t="s">
        <v>158</v>
      </c>
      <c r="U20" s="72" t="s">
        <v>158</v>
      </c>
    </row>
    <row r="21" spans="1:21" x14ac:dyDescent="0.2">
      <c r="A21" s="12" t="s">
        <v>168</v>
      </c>
      <c r="B21" s="13">
        <v>56716</v>
      </c>
      <c r="C21" s="13">
        <v>102892</v>
      </c>
      <c r="D21" s="13">
        <v>106335</v>
      </c>
      <c r="E21" s="73">
        <v>6.2819977213525294E-2</v>
      </c>
      <c r="F21" s="71">
        <v>0.10041533508816512</v>
      </c>
      <c r="G21" s="72">
        <v>9.4105505816806143E-2</v>
      </c>
      <c r="I21" s="85">
        <v>8112</v>
      </c>
      <c r="J21" s="13">
        <v>16443</v>
      </c>
      <c r="K21" s="13">
        <v>17123</v>
      </c>
      <c r="L21" s="73">
        <v>1.4605868418986765E-2</v>
      </c>
      <c r="M21" s="71">
        <v>2.5543862671049158E-2</v>
      </c>
      <c r="N21" s="72">
        <v>2.3655258052851895E-2</v>
      </c>
      <c r="P21" s="85">
        <v>48604</v>
      </c>
      <c r="Q21" s="13">
        <v>86449</v>
      </c>
      <c r="R21" s="13">
        <v>89212</v>
      </c>
      <c r="S21" s="73">
        <v>0.13989153024191586</v>
      </c>
      <c r="T21" s="71">
        <v>0.22693127045128528</v>
      </c>
      <c r="U21" s="72">
        <v>0.21968033620163116</v>
      </c>
    </row>
    <row r="22" spans="1:21" x14ac:dyDescent="0.2">
      <c r="A22" s="12" t="s">
        <v>169</v>
      </c>
      <c r="B22" s="13">
        <v>623150</v>
      </c>
      <c r="C22" s="13">
        <v>644205</v>
      </c>
      <c r="D22" s="13">
        <v>739035</v>
      </c>
      <c r="E22" s="73">
        <v>0.69021561465209624</v>
      </c>
      <c r="F22" s="71">
        <v>0.62869864460280112</v>
      </c>
      <c r="G22" s="72">
        <v>0.65403923911528028</v>
      </c>
      <c r="I22" s="85">
        <v>5620</v>
      </c>
      <c r="J22" s="13">
        <v>6336</v>
      </c>
      <c r="K22" s="13">
        <v>6116</v>
      </c>
      <c r="L22" s="73">
        <v>1.011895716404162E-2</v>
      </c>
      <c r="M22" s="71">
        <v>9.8428458239839117E-3</v>
      </c>
      <c r="N22" s="72">
        <v>8.4491945483409561E-3</v>
      </c>
      <c r="P22" s="85">
        <v>617530</v>
      </c>
      <c r="Q22" s="13">
        <v>637869</v>
      </c>
      <c r="R22" s="13">
        <v>732919</v>
      </c>
      <c r="S22" s="73">
        <v>1.7773684608322424</v>
      </c>
      <c r="T22" s="71">
        <v>1.6744256446169521</v>
      </c>
      <c r="U22" s="72">
        <v>1.8047784191427532</v>
      </c>
    </row>
    <row r="23" spans="1:21" x14ac:dyDescent="0.2">
      <c r="A23" s="12" t="s">
        <v>170</v>
      </c>
      <c r="B23" s="13">
        <v>3629373</v>
      </c>
      <c r="C23" s="13">
        <v>0</v>
      </c>
      <c r="D23" s="13">
        <v>0</v>
      </c>
      <c r="E23" s="73">
        <v>4.019979003444953</v>
      </c>
      <c r="F23" s="71" t="s">
        <v>158</v>
      </c>
      <c r="G23" s="72" t="s">
        <v>158</v>
      </c>
      <c r="I23" s="85">
        <v>2410574</v>
      </c>
      <c r="J23" s="13">
        <v>0</v>
      </c>
      <c r="K23" s="13">
        <v>0</v>
      </c>
      <c r="L23" s="73">
        <v>4.340301609742431</v>
      </c>
      <c r="M23" s="71" t="s">
        <v>158</v>
      </c>
      <c r="N23" s="72" t="s">
        <v>158</v>
      </c>
      <c r="P23" s="85">
        <v>1218799</v>
      </c>
      <c r="Q23" s="13">
        <v>0</v>
      </c>
      <c r="R23" s="13">
        <v>0</v>
      </c>
      <c r="S23" s="73">
        <v>3.5079346796007904</v>
      </c>
      <c r="T23" s="71" t="s">
        <v>158</v>
      </c>
      <c r="U23" s="72" t="s">
        <v>158</v>
      </c>
    </row>
    <row r="24" spans="1:21" x14ac:dyDescent="0.2">
      <c r="A24" s="12" t="s">
        <v>171</v>
      </c>
      <c r="B24" s="13">
        <v>5421</v>
      </c>
      <c r="C24" s="13">
        <v>6603</v>
      </c>
      <c r="D24" s="13">
        <v>6703</v>
      </c>
      <c r="E24" s="73">
        <v>6.0044272599358321E-3</v>
      </c>
      <c r="F24" s="71">
        <v>6.4440622943198146E-3</v>
      </c>
      <c r="G24" s="72">
        <v>5.9320939059580718E-3</v>
      </c>
      <c r="H24"/>
      <c r="I24" s="85">
        <v>0</v>
      </c>
      <c r="J24" s="13">
        <v>0</v>
      </c>
      <c r="K24" s="13">
        <v>0</v>
      </c>
      <c r="L24" s="73" t="s">
        <v>158</v>
      </c>
      <c r="M24" s="71" t="s">
        <v>158</v>
      </c>
      <c r="N24" s="72" t="s">
        <v>158</v>
      </c>
      <c r="O24"/>
      <c r="P24" s="85">
        <v>5421</v>
      </c>
      <c r="Q24" s="13">
        <v>6603</v>
      </c>
      <c r="R24" s="13">
        <v>6703</v>
      </c>
      <c r="S24" s="73">
        <v>1.5602666147671506E-2</v>
      </c>
      <c r="T24" s="71">
        <v>1.7333077060345831E-2</v>
      </c>
      <c r="U24" s="72">
        <v>1.6505820893596531E-2</v>
      </c>
    </row>
    <row r="25" spans="1:21" x14ac:dyDescent="0.2">
      <c r="A25" s="12" t="s">
        <v>172</v>
      </c>
      <c r="B25" s="13">
        <v>52460</v>
      </c>
      <c r="C25" s="13">
        <v>112207</v>
      </c>
      <c r="D25" s="13">
        <v>45146</v>
      </c>
      <c r="E25" s="73">
        <v>5.810593138834786E-2</v>
      </c>
      <c r="F25" s="71">
        <v>0.10950611810673079</v>
      </c>
      <c r="G25" s="72">
        <v>3.9953798519824425E-2</v>
      </c>
      <c r="H25"/>
      <c r="I25" s="85">
        <v>18582</v>
      </c>
      <c r="J25" s="13">
        <v>33104</v>
      </c>
      <c r="K25" s="13">
        <v>17279</v>
      </c>
      <c r="L25" s="73">
        <v>3.3457377584025158E-2</v>
      </c>
      <c r="M25" s="71">
        <v>5.1426383863188666E-2</v>
      </c>
      <c r="N25" s="72">
        <v>2.387077053642632E-2</v>
      </c>
      <c r="O25"/>
      <c r="P25" s="85">
        <v>33878</v>
      </c>
      <c r="Q25" s="13">
        <v>79103</v>
      </c>
      <c r="R25" s="13">
        <v>27867</v>
      </c>
      <c r="S25" s="73">
        <v>9.7507309306551437E-2</v>
      </c>
      <c r="T25" s="71">
        <v>0.20764779565417785</v>
      </c>
      <c r="U25" s="72">
        <v>6.8621171243003806E-2</v>
      </c>
    </row>
    <row r="26" spans="1:21" x14ac:dyDescent="0.2">
      <c r="A26" s="12" t="s">
        <v>173</v>
      </c>
      <c r="B26" s="13">
        <v>159394</v>
      </c>
      <c r="C26" s="13">
        <v>159394</v>
      </c>
      <c r="D26" s="13">
        <v>0</v>
      </c>
      <c r="E26" s="73">
        <v>0.17654854799302933</v>
      </c>
      <c r="F26" s="71">
        <v>0.15555730203556148</v>
      </c>
      <c r="G26" s="72" t="s">
        <v>158</v>
      </c>
      <c r="H26"/>
      <c r="I26" s="85">
        <v>75460</v>
      </c>
      <c r="J26" s="13">
        <v>75460</v>
      </c>
      <c r="K26" s="13">
        <v>0</v>
      </c>
      <c r="L26" s="73">
        <v>0.13586770597839512</v>
      </c>
      <c r="M26" s="71">
        <v>0.11722555963980839</v>
      </c>
      <c r="N26" s="72" t="s">
        <v>158</v>
      </c>
      <c r="O26"/>
      <c r="P26" s="85">
        <v>83934</v>
      </c>
      <c r="Q26" s="13">
        <v>83934</v>
      </c>
      <c r="R26" s="13">
        <v>0</v>
      </c>
      <c r="S26" s="73">
        <v>0.24157797093500466</v>
      </c>
      <c r="T26" s="71">
        <v>0.22032931848903028</v>
      </c>
      <c r="U26" s="72" t="s">
        <v>158</v>
      </c>
    </row>
    <row r="27" spans="1:21" x14ac:dyDescent="0.2">
      <c r="A27" s="12" t="s">
        <v>174</v>
      </c>
      <c r="B27" s="13">
        <v>170241</v>
      </c>
      <c r="C27" s="13">
        <v>183171</v>
      </c>
      <c r="D27" s="13">
        <v>168886</v>
      </c>
      <c r="E27" s="73">
        <v>0.18856294063064674</v>
      </c>
      <c r="F27" s="71">
        <v>0.17876197705783048</v>
      </c>
      <c r="G27" s="72">
        <v>0.14946257069993063</v>
      </c>
      <c r="I27" s="85">
        <v>0</v>
      </c>
      <c r="J27" s="13">
        <v>0</v>
      </c>
      <c r="K27" s="13">
        <v>0</v>
      </c>
      <c r="L27" s="73" t="s">
        <v>158</v>
      </c>
      <c r="M27" s="71" t="s">
        <v>158</v>
      </c>
      <c r="N27" s="72" t="s">
        <v>158</v>
      </c>
      <c r="P27" s="85">
        <v>170241</v>
      </c>
      <c r="Q27" s="13">
        <v>183171</v>
      </c>
      <c r="R27" s="13">
        <v>168886</v>
      </c>
      <c r="S27" s="73">
        <v>0.48998588593354458</v>
      </c>
      <c r="T27" s="71">
        <v>0.48082948026966627</v>
      </c>
      <c r="U27" s="72">
        <v>0.41587379791674528</v>
      </c>
    </row>
    <row r="28" spans="1:21" x14ac:dyDescent="0.2">
      <c r="A28" s="12" t="s">
        <v>175</v>
      </c>
      <c r="B28" s="13">
        <v>3029206</v>
      </c>
      <c r="C28" s="13">
        <v>3740178</v>
      </c>
      <c r="D28" s="13">
        <v>4428921</v>
      </c>
      <c r="E28" s="73">
        <v>3.3552199008229442</v>
      </c>
      <c r="F28" s="71">
        <v>3.6501499354603202</v>
      </c>
      <c r="G28" s="72">
        <v>3.919554717897916</v>
      </c>
      <c r="I28" s="85">
        <v>2439174</v>
      </c>
      <c r="J28" s="13">
        <v>2968121</v>
      </c>
      <c r="K28" s="13">
        <v>3504104</v>
      </c>
      <c r="L28" s="73">
        <v>4.3917966586555259</v>
      </c>
      <c r="M28" s="71">
        <v>4.6109149920973724</v>
      </c>
      <c r="N28" s="72">
        <v>4.8408856137376937</v>
      </c>
      <c r="P28" s="85">
        <v>590032</v>
      </c>
      <c r="Q28" s="13">
        <v>772057</v>
      </c>
      <c r="R28" s="13">
        <v>924817</v>
      </c>
      <c r="S28" s="73">
        <v>1.6982240015574459</v>
      </c>
      <c r="T28" s="71">
        <v>2.0266732509434227</v>
      </c>
      <c r="U28" s="72">
        <v>2.2773181801213278</v>
      </c>
    </row>
    <row r="29" spans="1:21" x14ac:dyDescent="0.2">
      <c r="A29" s="12" t="s">
        <v>176</v>
      </c>
      <c r="B29" s="13">
        <v>640902</v>
      </c>
      <c r="C29" s="13">
        <v>656385</v>
      </c>
      <c r="D29" s="13">
        <v>627177</v>
      </c>
      <c r="E29" s="73">
        <v>0.70987814789658632</v>
      </c>
      <c r="F29" s="71">
        <v>0.64058546555461326</v>
      </c>
      <c r="G29" s="72">
        <v>0.55504592863748559</v>
      </c>
      <c r="I29" s="85">
        <v>220974</v>
      </c>
      <c r="J29" s="13">
        <v>241744</v>
      </c>
      <c r="K29" s="13">
        <v>231834</v>
      </c>
      <c r="L29" s="73">
        <v>0.39786947337489909</v>
      </c>
      <c r="M29" s="71">
        <v>0.37554433725902253</v>
      </c>
      <c r="N29" s="72">
        <v>0.32027641741662477</v>
      </c>
      <c r="P29" s="85">
        <v>419928</v>
      </c>
      <c r="Q29" s="13">
        <v>414641</v>
      </c>
      <c r="R29" s="13">
        <v>395343</v>
      </c>
      <c r="S29" s="73">
        <v>1.2086324276073419</v>
      </c>
      <c r="T29" s="71">
        <v>1.0884453135512426</v>
      </c>
      <c r="U29" s="72">
        <v>0.97351346405148931</v>
      </c>
    </row>
    <row r="30" spans="1:21" x14ac:dyDescent="0.2">
      <c r="A30" s="12" t="s">
        <v>177</v>
      </c>
      <c r="B30" s="13">
        <v>838542</v>
      </c>
      <c r="C30" s="13">
        <v>1100287</v>
      </c>
      <c r="D30" s="13">
        <v>1302146</v>
      </c>
      <c r="E30" s="73">
        <v>0.92878886615036194</v>
      </c>
      <c r="F30" s="71">
        <v>1.0738025094093997</v>
      </c>
      <c r="G30" s="72">
        <v>1.1523873416780068</v>
      </c>
      <c r="I30" s="85">
        <v>395419</v>
      </c>
      <c r="J30" s="13">
        <v>644608</v>
      </c>
      <c r="K30" s="13">
        <v>832304</v>
      </c>
      <c r="L30" s="73">
        <v>0.71196226385198813</v>
      </c>
      <c r="M30" s="71">
        <v>1.0013852842339996</v>
      </c>
      <c r="N30" s="72">
        <v>1.1498198854418527</v>
      </c>
      <c r="P30" s="85">
        <v>443123</v>
      </c>
      <c r="Q30" s="13">
        <v>455679</v>
      </c>
      <c r="R30" s="13">
        <v>469842</v>
      </c>
      <c r="S30" s="73">
        <v>1.2753920367745142</v>
      </c>
      <c r="T30" s="71">
        <v>1.1961713193671555</v>
      </c>
      <c r="U30" s="72">
        <v>1.1569637327001612</v>
      </c>
    </row>
    <row r="31" spans="1:21" x14ac:dyDescent="0.2">
      <c r="A31" s="12" t="s">
        <v>178</v>
      </c>
      <c r="B31" s="13">
        <v>184302</v>
      </c>
      <c r="C31" s="13">
        <v>0</v>
      </c>
      <c r="D31" s="13">
        <v>3828</v>
      </c>
      <c r="E31" s="66">
        <v>0.20413723535522849</v>
      </c>
      <c r="F31" s="22" t="s">
        <v>158</v>
      </c>
      <c r="G31" s="72">
        <v>3.3877451099518872E-3</v>
      </c>
      <c r="H31"/>
      <c r="I31" s="85">
        <v>101846</v>
      </c>
      <c r="J31" s="13">
        <v>0</v>
      </c>
      <c r="K31" s="13">
        <v>3828</v>
      </c>
      <c r="L31" s="66">
        <v>0.1833763899161891</v>
      </c>
      <c r="M31" s="22" t="s">
        <v>158</v>
      </c>
      <c r="N31" s="72">
        <v>5.2883447892493754E-3</v>
      </c>
      <c r="O31"/>
      <c r="P31" s="85">
        <v>82456</v>
      </c>
      <c r="Q31" s="13">
        <v>0</v>
      </c>
      <c r="R31" s="13">
        <v>0</v>
      </c>
      <c r="S31" s="66">
        <v>0.23732400661730341</v>
      </c>
      <c r="T31" s="22" t="s">
        <v>158</v>
      </c>
      <c r="U31" s="72" t="s">
        <v>158</v>
      </c>
    </row>
    <row r="32" spans="1:21" x14ac:dyDescent="0.2">
      <c r="A32" s="12" t="s">
        <v>179</v>
      </c>
      <c r="B32" s="13">
        <v>255184</v>
      </c>
      <c r="C32" s="13">
        <v>300066</v>
      </c>
      <c r="D32" s="13">
        <v>271892</v>
      </c>
      <c r="E32" s="66">
        <v>0.28264780776599618</v>
      </c>
      <c r="F32" s="22">
        <v>0.29284325252269716</v>
      </c>
      <c r="G32" s="72">
        <v>0.24062194185868299</v>
      </c>
      <c r="H32"/>
      <c r="I32" s="85">
        <v>1419</v>
      </c>
      <c r="J32" s="13">
        <v>3249</v>
      </c>
      <c r="K32" s="13">
        <v>5252</v>
      </c>
      <c r="L32" s="66">
        <v>2.5549466576112205E-3</v>
      </c>
      <c r="M32" s="22">
        <v>5.0472547478099322E-3</v>
      </c>
      <c r="N32" s="72">
        <v>7.255586947005674E-3</v>
      </c>
      <c r="O32"/>
      <c r="P32" s="85">
        <v>253765</v>
      </c>
      <c r="Q32" s="13">
        <v>296817</v>
      </c>
      <c r="R32" s="13">
        <v>266640</v>
      </c>
      <c r="S32" s="66">
        <v>0.73038379910788787</v>
      </c>
      <c r="T32" s="22">
        <v>0.7791537079843508</v>
      </c>
      <c r="U32" s="72">
        <v>0.65658840564949705</v>
      </c>
    </row>
    <row r="33" spans="1:21" x14ac:dyDescent="0.2">
      <c r="A33" s="12" t="s">
        <v>180</v>
      </c>
      <c r="B33" s="13">
        <v>33669</v>
      </c>
      <c r="C33" s="13">
        <v>34557</v>
      </c>
      <c r="D33" s="13">
        <v>34896</v>
      </c>
      <c r="E33" s="66">
        <v>3.7292577276292108E-2</v>
      </c>
      <c r="F33" s="22">
        <v>3.3725194715252128E-2</v>
      </c>
      <c r="G33" s="72">
        <v>3.0882641942758894E-2</v>
      </c>
      <c r="I33" s="85">
        <v>0</v>
      </c>
      <c r="J33" s="13">
        <v>0</v>
      </c>
      <c r="K33" s="13">
        <v>0</v>
      </c>
      <c r="L33" s="66" t="s">
        <v>158</v>
      </c>
      <c r="M33" s="22" t="s">
        <v>158</v>
      </c>
      <c r="N33" s="72" t="s">
        <v>158</v>
      </c>
      <c r="P33" s="85">
        <v>33669</v>
      </c>
      <c r="Q33" s="13">
        <v>34557</v>
      </c>
      <c r="R33" s="13">
        <v>34896</v>
      </c>
      <c r="S33" s="66">
        <v>9.6905767667580148E-2</v>
      </c>
      <c r="T33" s="22">
        <v>9.0713182488924862E-2</v>
      </c>
      <c r="U33" s="72">
        <v>8.5929751738467022E-2</v>
      </c>
    </row>
    <row r="34" spans="1:21" x14ac:dyDescent="0.2">
      <c r="A34" s="12" t="s">
        <v>181</v>
      </c>
      <c r="B34" s="13">
        <v>48708</v>
      </c>
      <c r="C34" s="13">
        <v>51795</v>
      </c>
      <c r="D34" s="13">
        <v>50068</v>
      </c>
      <c r="E34" s="66">
        <v>5.3950127831941433E-2</v>
      </c>
      <c r="F34" s="22">
        <v>5.0548266929319213E-2</v>
      </c>
      <c r="G34" s="72">
        <v>4.4309723658587014E-2</v>
      </c>
      <c r="I34" s="85">
        <v>0</v>
      </c>
      <c r="J34" s="13">
        <v>0</v>
      </c>
      <c r="K34" s="13">
        <v>0</v>
      </c>
      <c r="L34" s="66" t="s">
        <v>158</v>
      </c>
      <c r="M34" s="22" t="s">
        <v>158</v>
      </c>
      <c r="N34" s="72" t="s">
        <v>158</v>
      </c>
      <c r="P34" s="85">
        <v>48708</v>
      </c>
      <c r="Q34" s="13">
        <v>51795</v>
      </c>
      <c r="R34" s="13">
        <v>50068</v>
      </c>
      <c r="S34" s="66">
        <v>0.14019086196657143</v>
      </c>
      <c r="T34" s="22">
        <v>0.13596345999403489</v>
      </c>
      <c r="U34" s="72">
        <v>0.12329008511123243</v>
      </c>
    </row>
    <row r="35" spans="1:21" x14ac:dyDescent="0.2">
      <c r="A35" s="12" t="s">
        <v>182</v>
      </c>
      <c r="B35" s="13">
        <v>703408</v>
      </c>
      <c r="C35" s="13">
        <v>809939</v>
      </c>
      <c r="D35" s="13">
        <v>978215</v>
      </c>
      <c r="E35" s="66">
        <v>0.77911126545968334</v>
      </c>
      <c r="F35" s="22">
        <v>0.7904433394819167</v>
      </c>
      <c r="G35" s="72">
        <v>0.86571135912528352</v>
      </c>
      <c r="I35" s="85">
        <v>682699</v>
      </c>
      <c r="J35" s="13">
        <v>790252</v>
      </c>
      <c r="K35" s="13">
        <v>958699</v>
      </c>
      <c r="L35" s="66">
        <v>1.2292174265007205</v>
      </c>
      <c r="M35" s="22">
        <v>1.2276402459114479</v>
      </c>
      <c r="N35" s="72">
        <v>1.324433349296914</v>
      </c>
      <c r="P35" s="85">
        <v>20709</v>
      </c>
      <c r="Q35" s="13">
        <v>19687</v>
      </c>
      <c r="R35" s="13">
        <v>19516</v>
      </c>
      <c r="S35" s="66">
        <v>5.9604429672040077E-2</v>
      </c>
      <c r="T35" s="22">
        <v>5.1678977447679596E-2</v>
      </c>
      <c r="U35" s="72">
        <v>4.8057228190277468E-2</v>
      </c>
    </row>
    <row r="36" spans="1:21" x14ac:dyDescent="0.2">
      <c r="A36" s="12" t="s">
        <v>183</v>
      </c>
      <c r="B36" s="13">
        <v>164994</v>
      </c>
      <c r="C36" s="13">
        <v>280766</v>
      </c>
      <c r="D36" s="13">
        <v>492329</v>
      </c>
      <c r="E36" s="66">
        <v>0.1827512398682628</v>
      </c>
      <c r="F36" s="22">
        <v>0.27400781374026911</v>
      </c>
      <c r="G36" s="72">
        <v>0.43570667770049704</v>
      </c>
      <c r="I36" s="85">
        <v>0</v>
      </c>
      <c r="J36" s="13">
        <v>0</v>
      </c>
      <c r="K36" s="13">
        <v>0</v>
      </c>
      <c r="L36" s="66" t="s">
        <v>158</v>
      </c>
      <c r="M36" s="22" t="s">
        <v>158</v>
      </c>
      <c r="N36" s="72" t="s">
        <v>158</v>
      </c>
      <c r="P36" s="85">
        <v>164994</v>
      </c>
      <c r="Q36" s="13">
        <v>280766</v>
      </c>
      <c r="R36" s="13">
        <v>492329</v>
      </c>
      <c r="S36" s="66">
        <v>0.47488402478673908</v>
      </c>
      <c r="T36" s="22">
        <v>0.73701934180297712</v>
      </c>
      <c r="U36" s="72">
        <v>1.212336908059598</v>
      </c>
    </row>
    <row r="37" spans="1:21" x14ac:dyDescent="0.2">
      <c r="A37" s="12" t="s">
        <v>184</v>
      </c>
      <c r="B37" s="13">
        <v>33123</v>
      </c>
      <c r="C37" s="13">
        <v>35070</v>
      </c>
      <c r="D37" s="13">
        <v>71407</v>
      </c>
      <c r="E37" s="66">
        <v>3.6687814818456843E-2</v>
      </c>
      <c r="F37" s="22">
        <v>3.4225846533665893E-2</v>
      </c>
      <c r="G37" s="72">
        <v>6.3194544165709091E-2</v>
      </c>
      <c r="I37" s="85">
        <v>33123</v>
      </c>
      <c r="J37" s="13">
        <v>35070</v>
      </c>
      <c r="K37" s="13">
        <v>71407</v>
      </c>
      <c r="L37" s="66">
        <v>5.9638828851343514E-2</v>
      </c>
      <c r="M37" s="22">
        <v>5.4480524470820038E-2</v>
      </c>
      <c r="N37" s="72">
        <v>9.864807637563483E-2</v>
      </c>
      <c r="P37" s="85">
        <v>0</v>
      </c>
      <c r="Q37" s="13">
        <v>0</v>
      </c>
      <c r="R37" s="13">
        <v>0</v>
      </c>
      <c r="S37" s="66" t="s">
        <v>158</v>
      </c>
      <c r="T37" s="22" t="s">
        <v>158</v>
      </c>
      <c r="U37" s="72" t="s">
        <v>158</v>
      </c>
    </row>
    <row r="38" spans="1:21" ht="13.5" thickBot="1" x14ac:dyDescent="0.25">
      <c r="A38" s="15" t="s">
        <v>4</v>
      </c>
      <c r="B38" s="16">
        <v>90283382</v>
      </c>
      <c r="C38" s="16">
        <v>102466421</v>
      </c>
      <c r="D38" s="17">
        <v>112995514</v>
      </c>
      <c r="E38" s="74">
        <v>100</v>
      </c>
      <c r="F38" s="74">
        <v>100</v>
      </c>
      <c r="G38" s="75">
        <v>100</v>
      </c>
      <c r="H38"/>
      <c r="I38" s="86">
        <v>55539320</v>
      </c>
      <c r="J38" s="16">
        <v>64371627</v>
      </c>
      <c r="K38" s="17">
        <v>72385598</v>
      </c>
      <c r="L38" s="74">
        <v>100</v>
      </c>
      <c r="M38" s="74">
        <v>100</v>
      </c>
      <c r="N38" s="75">
        <v>100</v>
      </c>
      <c r="O38"/>
      <c r="P38" s="86">
        <v>34744062</v>
      </c>
      <c r="Q38" s="16">
        <v>38094794</v>
      </c>
      <c r="R38" s="17">
        <v>40609916</v>
      </c>
      <c r="S38" s="74">
        <v>100</v>
      </c>
      <c r="T38" s="74">
        <v>100</v>
      </c>
      <c r="U38" s="75">
        <v>100</v>
      </c>
    </row>
    <row r="39" spans="1:2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x14ac:dyDescent="0.2">
      <c r="H58"/>
      <c r="O58"/>
    </row>
    <row r="59" spans="1:21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</row>
    <row r="60" spans="1:21" x14ac:dyDescent="0.2">
      <c r="A60" s="171" t="str">
        <f>+Innhold!B53</f>
        <v>Finans Norge / Skadeforsikringsstatistikk</v>
      </c>
      <c r="B60" s="171"/>
      <c r="T60" s="20"/>
      <c r="U60" s="158">
        <f>Innhold!H22</f>
        <v>7</v>
      </c>
    </row>
    <row r="61" spans="1:21" x14ac:dyDescent="0.2">
      <c r="A61" s="170" t="str">
        <f>+Innhold!B54</f>
        <v>Premiestatistikk skadeforsikring 2. kvartal 2026</v>
      </c>
      <c r="B61" s="170"/>
      <c r="T61" s="20"/>
      <c r="U61" s="157"/>
    </row>
  </sheetData>
  <mergeCells count="14">
    <mergeCell ref="A2:B2"/>
    <mergeCell ref="A61:B61"/>
    <mergeCell ref="A60:B60"/>
    <mergeCell ref="U60:U61"/>
    <mergeCell ref="I4:N4"/>
    <mergeCell ref="P4:U4"/>
    <mergeCell ref="D4:E4"/>
    <mergeCell ref="B5:D5"/>
    <mergeCell ref="E5:G5"/>
    <mergeCell ref="I5:K5"/>
    <mergeCell ref="L5:N5"/>
    <mergeCell ref="P5:R5"/>
    <mergeCell ref="S5:U5"/>
    <mergeCell ref="A4:C4"/>
  </mergeCells>
  <phoneticPr fontId="0" type="noConversion"/>
  <hyperlinks>
    <hyperlink ref="A2" location="Innhold!A23" tooltip="Move to Tab2" display="Tilbake til innholdsfortegnelsen" xr:uid="{00000000-0004-0000-0600-000000000000}"/>
  </hyperlinks>
  <pageMargins left="0.78740157480314965" right="0.78740157480314965" top="0.78740157480314965" bottom="0.19685039370078741" header="3.937007874015748E-2" footer="3.937007874015748E-2"/>
  <pageSetup paperSize="9" scale="43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83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" bestFit="1" customWidth="1"/>
    <col min="2" max="2" width="15.140625" style="1" bestFit="1" customWidth="1"/>
    <col min="3" max="3" width="14.7109375" style="1" bestFit="1" customWidth="1"/>
    <col min="4" max="4" width="15.140625" style="1" bestFit="1" customWidth="1"/>
    <col min="5" max="5" width="14.42578125" style="1" bestFit="1" customWidth="1"/>
    <col min="6" max="6" width="14.28515625" style="1" bestFit="1" customWidth="1"/>
    <col min="7" max="7" width="14.42578125" style="1" bestFit="1" customWidth="1"/>
    <col min="8" max="8" width="6.7109375" style="1" customWidth="1"/>
    <col min="9" max="9" width="14.42578125" style="1" bestFit="1" customWidth="1"/>
    <col min="10" max="10" width="15.140625" style="1" bestFit="1" customWidth="1"/>
    <col min="11" max="11" width="15" style="1" bestFit="1" customWidth="1"/>
    <col min="12" max="12" width="14.42578125" style="1" bestFit="1" customWidth="1"/>
    <col min="13" max="13" width="14.28515625" style="1" bestFit="1" customWidth="1"/>
    <col min="14" max="14" width="14.42578125" style="1" bestFit="1" customWidth="1"/>
    <col min="15" max="15" width="6.7109375" style="1" customWidth="1"/>
    <col min="16" max="19" width="14.42578125" style="1" bestFit="1" customWidth="1"/>
    <col min="20" max="20" width="14.28515625" style="1" bestFit="1" customWidth="1"/>
    <col min="21" max="21" width="14.42578125" style="1" bestFit="1" customWidth="1"/>
    <col min="22" max="16384" width="11.42578125" style="1"/>
  </cols>
  <sheetData>
    <row r="1" spans="1:21" ht="5.25" customHeight="1" x14ac:dyDescent="0.2"/>
    <row r="2" spans="1:21" x14ac:dyDescent="0.2">
      <c r="A2" s="169" t="s">
        <v>0</v>
      </c>
      <c r="B2" s="169"/>
      <c r="C2" s="3"/>
      <c r="D2" s="3"/>
      <c r="E2" s="3"/>
      <c r="F2" s="3"/>
      <c r="I2" s="3"/>
      <c r="J2" s="3"/>
      <c r="K2" s="3"/>
      <c r="L2" s="3"/>
      <c r="M2" s="3"/>
      <c r="P2" s="3"/>
      <c r="Q2" s="3"/>
      <c r="R2" s="3"/>
      <c r="S2" s="3"/>
      <c r="T2" s="3"/>
    </row>
    <row r="3" spans="1:21" ht="6" customHeight="1" x14ac:dyDescent="0.2">
      <c r="A3" s="4"/>
      <c r="B3" s="3"/>
      <c r="C3" s="3"/>
      <c r="D3" s="3"/>
      <c r="E3" s="3"/>
      <c r="F3" s="3"/>
      <c r="I3" s="3"/>
      <c r="J3" s="3"/>
      <c r="K3" s="3"/>
      <c r="L3" s="3"/>
      <c r="M3" s="3"/>
      <c r="P3" s="3"/>
      <c r="Q3" s="3"/>
      <c r="R3" s="3"/>
      <c r="S3" s="3"/>
      <c r="T3" s="3"/>
    </row>
    <row r="4" spans="1:21" ht="16.5" thickBot="1" x14ac:dyDescent="0.3">
      <c r="A4" s="175" t="s">
        <v>33</v>
      </c>
      <c r="B4" s="175"/>
      <c r="C4" s="175"/>
      <c r="D4" s="172" t="s">
        <v>104</v>
      </c>
      <c r="E4" s="172"/>
      <c r="F4" s="6"/>
      <c r="I4" s="172" t="s">
        <v>91</v>
      </c>
      <c r="J4" s="172"/>
      <c r="K4" s="172"/>
      <c r="L4" s="172"/>
      <c r="M4" s="172"/>
      <c r="N4" s="172"/>
      <c r="P4" s="172" t="s">
        <v>92</v>
      </c>
      <c r="Q4" s="172"/>
      <c r="R4" s="172"/>
      <c r="S4" s="172"/>
      <c r="T4" s="172"/>
      <c r="U4" s="172"/>
    </row>
    <row r="5" spans="1:21" x14ac:dyDescent="0.2">
      <c r="A5" s="7"/>
      <c r="B5" s="162" t="s">
        <v>1</v>
      </c>
      <c r="C5" s="173"/>
      <c r="D5" s="161"/>
      <c r="E5" s="162" t="s">
        <v>2</v>
      </c>
      <c r="F5" s="173"/>
      <c r="G5" s="174"/>
      <c r="I5" s="160" t="s">
        <v>1</v>
      </c>
      <c r="J5" s="173"/>
      <c r="K5" s="161"/>
      <c r="L5" s="162" t="s">
        <v>2</v>
      </c>
      <c r="M5" s="173"/>
      <c r="N5" s="174"/>
      <c r="P5" s="160" t="s">
        <v>1</v>
      </c>
      <c r="Q5" s="173"/>
      <c r="R5" s="161"/>
      <c r="S5" s="162" t="s">
        <v>2</v>
      </c>
      <c r="T5" s="173"/>
      <c r="U5" s="174"/>
    </row>
    <row r="6" spans="1:21" x14ac:dyDescent="0.2">
      <c r="A6" s="8" t="s">
        <v>3</v>
      </c>
      <c r="B6" s="9" t="s">
        <v>155</v>
      </c>
      <c r="C6" s="10" t="s">
        <v>153</v>
      </c>
      <c r="D6" s="56" t="s">
        <v>154</v>
      </c>
      <c r="E6" s="10" t="s">
        <v>155</v>
      </c>
      <c r="F6" s="10" t="s">
        <v>153</v>
      </c>
      <c r="G6" s="11" t="s">
        <v>154</v>
      </c>
      <c r="I6" s="84" t="s">
        <v>155</v>
      </c>
      <c r="J6" s="10" t="s">
        <v>153</v>
      </c>
      <c r="K6" s="56" t="s">
        <v>154</v>
      </c>
      <c r="L6" s="10" t="s">
        <v>155</v>
      </c>
      <c r="M6" s="10" t="s">
        <v>153</v>
      </c>
      <c r="N6" s="11" t="s">
        <v>154</v>
      </c>
      <c r="P6" s="84" t="s">
        <v>155</v>
      </c>
      <c r="Q6" s="10" t="s">
        <v>153</v>
      </c>
      <c r="R6" s="56" t="s">
        <v>154</v>
      </c>
      <c r="S6" s="10" t="s">
        <v>155</v>
      </c>
      <c r="T6" s="10" t="s">
        <v>153</v>
      </c>
      <c r="U6" s="11" t="s">
        <v>154</v>
      </c>
    </row>
    <row r="7" spans="1:21" x14ac:dyDescent="0.2">
      <c r="A7" s="12" t="s">
        <v>81</v>
      </c>
      <c r="B7" s="13">
        <v>6431660</v>
      </c>
      <c r="C7" s="13">
        <v>7369198</v>
      </c>
      <c r="D7" s="14">
        <v>8194945</v>
      </c>
      <c r="E7" s="71">
        <v>19.100923782810064</v>
      </c>
      <c r="F7" s="71">
        <v>18.951212187927709</v>
      </c>
      <c r="G7" s="72">
        <v>18.808835240543665</v>
      </c>
      <c r="I7" s="85">
        <v>4519343</v>
      </c>
      <c r="J7" s="13">
        <v>5205221</v>
      </c>
      <c r="K7" s="14">
        <v>5854880</v>
      </c>
      <c r="L7" s="71">
        <v>17.673624412794499</v>
      </c>
      <c r="M7" s="71">
        <v>17.437486417846813</v>
      </c>
      <c r="N7" s="72">
        <v>17.334676790917545</v>
      </c>
      <c r="P7" s="85">
        <v>1912317</v>
      </c>
      <c r="Q7" s="13">
        <v>2163977</v>
      </c>
      <c r="R7" s="14">
        <v>2340065</v>
      </c>
      <c r="S7" s="71">
        <v>23.60632218670888</v>
      </c>
      <c r="T7" s="71">
        <v>23.952774455887685</v>
      </c>
      <c r="U7" s="72">
        <v>23.892547376124924</v>
      </c>
    </row>
    <row r="8" spans="1:21" x14ac:dyDescent="0.2">
      <c r="A8" s="12" t="s">
        <v>156</v>
      </c>
      <c r="B8" s="13">
        <v>2074663</v>
      </c>
      <c r="C8" s="13">
        <v>2749609</v>
      </c>
      <c r="D8" s="14">
        <v>3444386</v>
      </c>
      <c r="E8" s="71">
        <v>6.161392212588364</v>
      </c>
      <c r="F8" s="71">
        <v>7.0711118893583436</v>
      </c>
      <c r="G8" s="72">
        <v>7.9054696253404062</v>
      </c>
      <c r="I8" s="85">
        <v>1919401</v>
      </c>
      <c r="J8" s="13">
        <v>2521322</v>
      </c>
      <c r="K8" s="14">
        <v>3115328</v>
      </c>
      <c r="L8" s="71">
        <v>7.5061291810650737</v>
      </c>
      <c r="M8" s="71">
        <v>8.4464267953307584</v>
      </c>
      <c r="N8" s="72">
        <v>9.2236226835896851</v>
      </c>
      <c r="P8" s="85">
        <v>155262</v>
      </c>
      <c r="Q8" s="13">
        <v>228287</v>
      </c>
      <c r="R8" s="14">
        <v>329058</v>
      </c>
      <c r="S8" s="71">
        <v>1.9166094300018219</v>
      </c>
      <c r="T8" s="71">
        <v>2.526878530691977</v>
      </c>
      <c r="U8" s="72">
        <v>3.3597502011665976</v>
      </c>
    </row>
    <row r="9" spans="1:21" x14ac:dyDescent="0.2">
      <c r="A9" s="12" t="s">
        <v>157</v>
      </c>
      <c r="B9" s="13">
        <v>0</v>
      </c>
      <c r="C9" s="13">
        <v>0</v>
      </c>
      <c r="D9" s="14">
        <v>0</v>
      </c>
      <c r="E9" s="71" t="s">
        <v>158</v>
      </c>
      <c r="F9" s="71" t="s">
        <v>158</v>
      </c>
      <c r="G9" s="72" t="s">
        <v>158</v>
      </c>
      <c r="I9" s="85">
        <v>0</v>
      </c>
      <c r="J9" s="13">
        <v>0</v>
      </c>
      <c r="K9" s="14">
        <v>0</v>
      </c>
      <c r="L9" s="71" t="s">
        <v>158</v>
      </c>
      <c r="M9" s="71" t="s">
        <v>158</v>
      </c>
      <c r="N9" s="72" t="s">
        <v>158</v>
      </c>
      <c r="P9" s="85">
        <v>0</v>
      </c>
      <c r="Q9" s="13">
        <v>0</v>
      </c>
      <c r="R9" s="14">
        <v>0</v>
      </c>
      <c r="S9" s="71" t="s">
        <v>158</v>
      </c>
      <c r="T9" s="71" t="s">
        <v>158</v>
      </c>
      <c r="U9" s="72" t="s">
        <v>158</v>
      </c>
    </row>
    <row r="10" spans="1:21" x14ac:dyDescent="0.2">
      <c r="A10" s="12" t="s">
        <v>82</v>
      </c>
      <c r="B10" s="13">
        <v>8561273</v>
      </c>
      <c r="C10" s="13">
        <v>9888552</v>
      </c>
      <c r="D10" s="14">
        <v>10898806</v>
      </c>
      <c r="E10" s="71">
        <v>25.425508042531739</v>
      </c>
      <c r="F10" s="71">
        <v>25.430182115252833</v>
      </c>
      <c r="G10" s="72">
        <v>25.014670186639293</v>
      </c>
      <c r="I10" s="85">
        <v>6278743</v>
      </c>
      <c r="J10" s="13">
        <v>7404410</v>
      </c>
      <c r="K10" s="14">
        <v>8254908</v>
      </c>
      <c r="L10" s="71">
        <v>24.554043710880666</v>
      </c>
      <c r="M10" s="71">
        <v>24.804767906524837</v>
      </c>
      <c r="N10" s="72">
        <v>24.440494445447143</v>
      </c>
      <c r="P10" s="85">
        <v>2282530</v>
      </c>
      <c r="Q10" s="13">
        <v>2484142</v>
      </c>
      <c r="R10" s="14">
        <v>2643898</v>
      </c>
      <c r="S10" s="71">
        <v>28.176363323041432</v>
      </c>
      <c r="T10" s="71">
        <v>27.496638384972552</v>
      </c>
      <c r="U10" s="72">
        <v>26.994745112910081</v>
      </c>
    </row>
    <row r="11" spans="1:21" x14ac:dyDescent="0.2">
      <c r="A11" s="12" t="s">
        <v>84</v>
      </c>
      <c r="B11" s="13">
        <v>4949377</v>
      </c>
      <c r="C11" s="13">
        <v>5484639</v>
      </c>
      <c r="D11" s="14">
        <v>6002964</v>
      </c>
      <c r="E11" s="71">
        <v>14.698798265050257</v>
      </c>
      <c r="F11" s="71">
        <v>14.104731269696329</v>
      </c>
      <c r="G11" s="72">
        <v>13.77785462024638</v>
      </c>
      <c r="I11" s="85">
        <v>4055173</v>
      </c>
      <c r="J11" s="13">
        <v>4572107</v>
      </c>
      <c r="K11" s="14">
        <v>5091095</v>
      </c>
      <c r="L11" s="71">
        <v>15.858412280480836</v>
      </c>
      <c r="M11" s="71">
        <v>15.316554996116848</v>
      </c>
      <c r="N11" s="72">
        <v>15.073321116206712</v>
      </c>
      <c r="P11" s="85">
        <v>894204</v>
      </c>
      <c r="Q11" s="13">
        <v>912532</v>
      </c>
      <c r="R11" s="14">
        <v>911869</v>
      </c>
      <c r="S11" s="71">
        <v>11.038372678088324</v>
      </c>
      <c r="T11" s="71">
        <v>10.100695700453425</v>
      </c>
      <c r="U11" s="72">
        <v>9.3103709868399633</v>
      </c>
    </row>
    <row r="12" spans="1:21" x14ac:dyDescent="0.2">
      <c r="A12" s="12" t="s">
        <v>152</v>
      </c>
      <c r="B12" s="13">
        <v>5028352</v>
      </c>
      <c r="C12" s="13">
        <v>7390277</v>
      </c>
      <c r="D12" s="14">
        <v>8010083</v>
      </c>
      <c r="E12" s="71">
        <v>14.933340429242305</v>
      </c>
      <c r="F12" s="71">
        <v>19.005420610840126</v>
      </c>
      <c r="G12" s="72">
        <v>18.384544546678438</v>
      </c>
      <c r="I12" s="85">
        <v>4446892</v>
      </c>
      <c r="J12" s="13">
        <v>6346092</v>
      </c>
      <c r="K12" s="14">
        <v>6958605</v>
      </c>
      <c r="L12" s="71">
        <v>17.390293016542572</v>
      </c>
      <c r="M12" s="71">
        <v>21.25940340600453</v>
      </c>
      <c r="N12" s="72">
        <v>20.602500579117383</v>
      </c>
      <c r="P12" s="85">
        <v>581460</v>
      </c>
      <c r="Q12" s="13">
        <v>1044185</v>
      </c>
      <c r="R12" s="14">
        <v>1051478</v>
      </c>
      <c r="S12" s="71">
        <v>7.1777493473538883</v>
      </c>
      <c r="T12" s="71">
        <v>11.55794529942836</v>
      </c>
      <c r="U12" s="72">
        <v>10.735807736089845</v>
      </c>
    </row>
    <row r="13" spans="1:21" x14ac:dyDescent="0.2">
      <c r="A13" s="12" t="s">
        <v>160</v>
      </c>
      <c r="B13" s="13">
        <v>0</v>
      </c>
      <c r="C13" s="13">
        <v>0</v>
      </c>
      <c r="D13" s="14">
        <v>0</v>
      </c>
      <c r="E13" s="71" t="s">
        <v>158</v>
      </c>
      <c r="F13" s="71" t="s">
        <v>158</v>
      </c>
      <c r="G13" s="72" t="s">
        <v>158</v>
      </c>
      <c r="I13" s="85">
        <v>0</v>
      </c>
      <c r="J13" s="13">
        <v>0</v>
      </c>
      <c r="K13" s="14">
        <v>0</v>
      </c>
      <c r="L13" s="71" t="s">
        <v>158</v>
      </c>
      <c r="M13" s="71" t="s">
        <v>158</v>
      </c>
      <c r="N13" s="72" t="s">
        <v>158</v>
      </c>
      <c r="P13" s="85">
        <v>0</v>
      </c>
      <c r="Q13" s="13">
        <v>0</v>
      </c>
      <c r="R13" s="14">
        <v>0</v>
      </c>
      <c r="S13" s="71" t="s">
        <v>158</v>
      </c>
      <c r="T13" s="71" t="s">
        <v>158</v>
      </c>
      <c r="U13" s="72" t="s">
        <v>158</v>
      </c>
    </row>
    <row r="14" spans="1:21" x14ac:dyDescent="0.2">
      <c r="A14" s="12" t="s">
        <v>161</v>
      </c>
      <c r="B14" s="13">
        <v>0</v>
      </c>
      <c r="C14" s="13">
        <v>0</v>
      </c>
      <c r="D14" s="14">
        <v>0</v>
      </c>
      <c r="E14" s="71" t="s">
        <v>158</v>
      </c>
      <c r="F14" s="71" t="s">
        <v>158</v>
      </c>
      <c r="G14" s="72" t="s">
        <v>158</v>
      </c>
      <c r="I14" s="85">
        <v>0</v>
      </c>
      <c r="J14" s="13">
        <v>0</v>
      </c>
      <c r="K14" s="14">
        <v>0</v>
      </c>
      <c r="L14" s="71" t="s">
        <v>158</v>
      </c>
      <c r="M14" s="71" t="s">
        <v>158</v>
      </c>
      <c r="N14" s="72" t="s">
        <v>158</v>
      </c>
      <c r="P14" s="85">
        <v>0</v>
      </c>
      <c r="Q14" s="13">
        <v>0</v>
      </c>
      <c r="R14" s="14">
        <v>0</v>
      </c>
      <c r="S14" s="71" t="s">
        <v>158</v>
      </c>
      <c r="T14" s="71" t="s">
        <v>158</v>
      </c>
      <c r="U14" s="72" t="s">
        <v>158</v>
      </c>
    </row>
    <row r="15" spans="1:21" x14ac:dyDescent="0.2">
      <c r="A15" s="12" t="s">
        <v>162</v>
      </c>
      <c r="B15" s="13">
        <v>725348</v>
      </c>
      <c r="C15" s="13">
        <v>873057</v>
      </c>
      <c r="D15" s="14">
        <v>1015797</v>
      </c>
      <c r="E15" s="71">
        <v>2.154158780783455</v>
      </c>
      <c r="F15" s="71">
        <v>2.245222405362918</v>
      </c>
      <c r="G15" s="72">
        <v>2.3314321707880326</v>
      </c>
      <c r="I15" s="85">
        <v>725348</v>
      </c>
      <c r="J15" s="13">
        <v>873057</v>
      </c>
      <c r="K15" s="14">
        <v>1015797</v>
      </c>
      <c r="L15" s="71">
        <v>2.8365910975492818</v>
      </c>
      <c r="M15" s="71">
        <v>2.9247402904710644</v>
      </c>
      <c r="N15" s="72">
        <v>3.0074933525851373</v>
      </c>
      <c r="P15" s="85">
        <v>0</v>
      </c>
      <c r="Q15" s="13">
        <v>0</v>
      </c>
      <c r="R15" s="14">
        <v>0</v>
      </c>
      <c r="S15" s="71" t="s">
        <v>158</v>
      </c>
      <c r="T15" s="71" t="s">
        <v>158</v>
      </c>
      <c r="U15" s="72" t="s">
        <v>158</v>
      </c>
    </row>
    <row r="16" spans="1:21" x14ac:dyDescent="0.2">
      <c r="A16" s="12" t="s">
        <v>163</v>
      </c>
      <c r="B16" s="13">
        <v>614842</v>
      </c>
      <c r="C16" s="13">
        <v>779052</v>
      </c>
      <c r="D16" s="14">
        <v>1010596</v>
      </c>
      <c r="E16" s="71">
        <v>1.8259749707650135</v>
      </c>
      <c r="F16" s="71">
        <v>2.0034717152978465</v>
      </c>
      <c r="G16" s="72">
        <v>2.3194949641214757</v>
      </c>
      <c r="I16" s="85">
        <v>0</v>
      </c>
      <c r="J16" s="13">
        <v>0</v>
      </c>
      <c r="K16" s="14">
        <v>0</v>
      </c>
      <c r="L16" s="71" t="s">
        <v>158</v>
      </c>
      <c r="M16" s="71" t="s">
        <v>158</v>
      </c>
      <c r="N16" s="72" t="s">
        <v>158</v>
      </c>
      <c r="P16" s="85">
        <v>614842</v>
      </c>
      <c r="Q16" s="13">
        <v>779052</v>
      </c>
      <c r="R16" s="14">
        <v>1010596</v>
      </c>
      <c r="S16" s="71">
        <v>7.5898286455229238</v>
      </c>
      <c r="T16" s="71">
        <v>8.6232232807503095</v>
      </c>
      <c r="U16" s="72">
        <v>10.318394065174404</v>
      </c>
    </row>
    <row r="17" spans="1:21" x14ac:dyDescent="0.2">
      <c r="A17" s="12" t="s">
        <v>164</v>
      </c>
      <c r="B17" s="13">
        <v>0</v>
      </c>
      <c r="C17" s="13">
        <v>0</v>
      </c>
      <c r="D17" s="14">
        <v>14278</v>
      </c>
      <c r="E17" s="71" t="s">
        <v>158</v>
      </c>
      <c r="F17" s="71" t="s">
        <v>158</v>
      </c>
      <c r="G17" s="72">
        <v>3.2770512744683761E-2</v>
      </c>
      <c r="I17" s="85">
        <v>0</v>
      </c>
      <c r="J17" s="13">
        <v>0</v>
      </c>
      <c r="K17" s="14">
        <v>0</v>
      </c>
      <c r="L17" s="71" t="s">
        <v>158</v>
      </c>
      <c r="M17" s="71" t="s">
        <v>158</v>
      </c>
      <c r="N17" s="72" t="s">
        <v>158</v>
      </c>
      <c r="P17" s="85">
        <v>0</v>
      </c>
      <c r="Q17" s="13">
        <v>0</v>
      </c>
      <c r="R17" s="14">
        <v>14278</v>
      </c>
      <c r="S17" s="71" t="s">
        <v>158</v>
      </c>
      <c r="T17" s="71" t="s">
        <v>158</v>
      </c>
      <c r="U17" s="72">
        <v>0.1457813314742589</v>
      </c>
    </row>
    <row r="18" spans="1:21" x14ac:dyDescent="0.2">
      <c r="A18" s="12" t="s">
        <v>165</v>
      </c>
      <c r="B18" s="13">
        <v>775089</v>
      </c>
      <c r="C18" s="13">
        <v>888002</v>
      </c>
      <c r="D18" s="14">
        <v>1083595</v>
      </c>
      <c r="E18" s="71">
        <v>2.3018809940037985</v>
      </c>
      <c r="F18" s="71">
        <v>2.2836561489193508</v>
      </c>
      <c r="G18" s="72">
        <v>2.487040464881328</v>
      </c>
      <c r="I18" s="85">
        <v>643310</v>
      </c>
      <c r="J18" s="13">
        <v>725369</v>
      </c>
      <c r="K18" s="14">
        <v>876345</v>
      </c>
      <c r="L18" s="71">
        <v>2.5157681815686104</v>
      </c>
      <c r="M18" s="71">
        <v>2.4299856020382467</v>
      </c>
      <c r="N18" s="72">
        <v>2.5946146346870704</v>
      </c>
      <c r="P18" s="85">
        <v>131779</v>
      </c>
      <c r="Q18" s="13">
        <v>162633</v>
      </c>
      <c r="R18" s="14">
        <v>207250</v>
      </c>
      <c r="S18" s="71">
        <v>1.6267269137085063</v>
      </c>
      <c r="T18" s="71">
        <v>1.8001631108299128</v>
      </c>
      <c r="U18" s="72">
        <v>2.1160653416473005</v>
      </c>
    </row>
    <row r="19" spans="1:21" x14ac:dyDescent="0.2">
      <c r="A19" s="12" t="s">
        <v>166</v>
      </c>
      <c r="B19" s="13">
        <v>0</v>
      </c>
      <c r="C19" s="13">
        <v>0</v>
      </c>
      <c r="D19" s="14">
        <v>0</v>
      </c>
      <c r="E19" s="71" t="s">
        <v>158</v>
      </c>
      <c r="F19" s="71" t="s">
        <v>158</v>
      </c>
      <c r="G19" s="72" t="s">
        <v>158</v>
      </c>
      <c r="I19" s="85">
        <v>0</v>
      </c>
      <c r="J19" s="13">
        <v>0</v>
      </c>
      <c r="K19" s="14">
        <v>0</v>
      </c>
      <c r="L19" s="71" t="s">
        <v>158</v>
      </c>
      <c r="M19" s="71" t="s">
        <v>158</v>
      </c>
      <c r="N19" s="72" t="s">
        <v>158</v>
      </c>
      <c r="P19" s="85">
        <v>0</v>
      </c>
      <c r="Q19" s="13">
        <v>0</v>
      </c>
      <c r="R19" s="14">
        <v>0</v>
      </c>
      <c r="S19" s="71" t="s">
        <v>158</v>
      </c>
      <c r="T19" s="71" t="s">
        <v>158</v>
      </c>
      <c r="U19" s="72" t="s">
        <v>158</v>
      </c>
    </row>
    <row r="20" spans="1:21" x14ac:dyDescent="0.2">
      <c r="A20" s="12" t="s">
        <v>167</v>
      </c>
      <c r="B20" s="13">
        <v>0</v>
      </c>
      <c r="C20" s="13">
        <v>0</v>
      </c>
      <c r="D20" s="14">
        <v>0</v>
      </c>
      <c r="E20" s="71" t="s">
        <v>158</v>
      </c>
      <c r="F20" s="71" t="s">
        <v>158</v>
      </c>
      <c r="G20" s="72" t="s">
        <v>158</v>
      </c>
      <c r="I20" s="85">
        <v>0</v>
      </c>
      <c r="J20" s="13">
        <v>0</v>
      </c>
      <c r="K20" s="14">
        <v>0</v>
      </c>
      <c r="L20" s="71" t="s">
        <v>158</v>
      </c>
      <c r="M20" s="71" t="s">
        <v>158</v>
      </c>
      <c r="N20" s="72" t="s">
        <v>158</v>
      </c>
      <c r="P20" s="85">
        <v>0</v>
      </c>
      <c r="Q20" s="13">
        <v>0</v>
      </c>
      <c r="R20" s="14">
        <v>0</v>
      </c>
      <c r="S20" s="71" t="s">
        <v>158</v>
      </c>
      <c r="T20" s="71" t="s">
        <v>158</v>
      </c>
      <c r="U20" s="72" t="s">
        <v>158</v>
      </c>
    </row>
    <row r="21" spans="1:21" x14ac:dyDescent="0.2">
      <c r="A21" s="12" t="s">
        <v>168</v>
      </c>
      <c r="B21" s="13">
        <v>27212</v>
      </c>
      <c r="C21" s="13">
        <v>52366</v>
      </c>
      <c r="D21" s="14">
        <v>55087</v>
      </c>
      <c r="E21" s="71">
        <v>8.0814958809673945E-2</v>
      </c>
      <c r="F21" s="71">
        <v>0.13466854567254435</v>
      </c>
      <c r="G21" s="72">
        <v>0.12643432102300001</v>
      </c>
      <c r="I21" s="85">
        <v>4185</v>
      </c>
      <c r="J21" s="13">
        <v>8858</v>
      </c>
      <c r="K21" s="14">
        <v>9237</v>
      </c>
      <c r="L21" s="71">
        <v>1.6366121838405488E-2</v>
      </c>
      <c r="M21" s="71">
        <v>2.9674293308446859E-2</v>
      </c>
      <c r="N21" s="72">
        <v>2.7348196635576708E-2</v>
      </c>
      <c r="P21" s="85">
        <v>23027</v>
      </c>
      <c r="Q21" s="13">
        <v>43508</v>
      </c>
      <c r="R21" s="14">
        <v>45850</v>
      </c>
      <c r="S21" s="71">
        <v>0.28425348987293708</v>
      </c>
      <c r="T21" s="71">
        <v>0.4815842825625048</v>
      </c>
      <c r="U21" s="72">
        <v>0.46813797787468625</v>
      </c>
    </row>
    <row r="22" spans="1:21" x14ac:dyDescent="0.2">
      <c r="A22" s="12" t="s">
        <v>169</v>
      </c>
      <c r="B22" s="13">
        <v>279354</v>
      </c>
      <c r="C22" s="13">
        <v>281663</v>
      </c>
      <c r="D22" s="14">
        <v>341685</v>
      </c>
      <c r="E22" s="71">
        <v>0.8296333236556539</v>
      </c>
      <c r="F22" s="71">
        <v>0.72434683916598286</v>
      </c>
      <c r="G22" s="72">
        <v>0.78422696786435564</v>
      </c>
      <c r="I22" s="85">
        <v>0</v>
      </c>
      <c r="J22" s="13">
        <v>0</v>
      </c>
      <c r="K22" s="14">
        <v>0</v>
      </c>
      <c r="L22" s="71" t="s">
        <v>158</v>
      </c>
      <c r="M22" s="71" t="s">
        <v>158</v>
      </c>
      <c r="N22" s="72" t="s">
        <v>158</v>
      </c>
      <c r="P22" s="85">
        <v>279354</v>
      </c>
      <c r="Q22" s="13">
        <v>281663</v>
      </c>
      <c r="R22" s="14">
        <v>341685</v>
      </c>
      <c r="S22" s="71">
        <v>3.4484452777159187</v>
      </c>
      <c r="T22" s="71">
        <v>3.1176903966949245</v>
      </c>
      <c r="U22" s="72">
        <v>3.4886744813546819</v>
      </c>
    </row>
    <row r="23" spans="1:21" x14ac:dyDescent="0.2">
      <c r="A23" s="12" t="s">
        <v>170</v>
      </c>
      <c r="B23" s="13">
        <v>1556126</v>
      </c>
      <c r="C23" s="13">
        <v>0</v>
      </c>
      <c r="D23" s="14">
        <v>0</v>
      </c>
      <c r="E23" s="71">
        <v>4.6214265247928363</v>
      </c>
      <c r="F23" s="71" t="s">
        <v>158</v>
      </c>
      <c r="G23" s="72" t="s">
        <v>158</v>
      </c>
      <c r="I23" s="85">
        <v>1182901</v>
      </c>
      <c r="J23" s="13">
        <v>0</v>
      </c>
      <c r="K23" s="14">
        <v>0</v>
      </c>
      <c r="L23" s="71">
        <v>4.6259263772453263</v>
      </c>
      <c r="M23" s="71" t="s">
        <v>158</v>
      </c>
      <c r="N23" s="72" t="s">
        <v>158</v>
      </c>
      <c r="P23" s="85">
        <v>373225</v>
      </c>
      <c r="Q23" s="13">
        <v>0</v>
      </c>
      <c r="R23" s="14">
        <v>0</v>
      </c>
      <c r="S23" s="71">
        <v>4.6072223371618941</v>
      </c>
      <c r="T23" s="71" t="s">
        <v>158</v>
      </c>
      <c r="U23" s="72" t="s">
        <v>158</v>
      </c>
    </row>
    <row r="24" spans="1:21" x14ac:dyDescent="0.2">
      <c r="A24" s="12" t="s">
        <v>171</v>
      </c>
      <c r="B24" s="13">
        <v>0</v>
      </c>
      <c r="C24" s="13">
        <v>0</v>
      </c>
      <c r="D24" s="14">
        <v>0</v>
      </c>
      <c r="E24" s="71" t="s">
        <v>158</v>
      </c>
      <c r="F24" s="71" t="s">
        <v>158</v>
      </c>
      <c r="G24" s="72" t="s">
        <v>158</v>
      </c>
      <c r="I24" s="85">
        <v>0</v>
      </c>
      <c r="J24" s="13">
        <v>0</v>
      </c>
      <c r="K24" s="14">
        <v>0</v>
      </c>
      <c r="L24" s="71" t="s">
        <v>158</v>
      </c>
      <c r="M24" s="71" t="s">
        <v>158</v>
      </c>
      <c r="N24" s="72" t="s">
        <v>158</v>
      </c>
      <c r="P24" s="85">
        <v>0</v>
      </c>
      <c r="Q24" s="13">
        <v>0</v>
      </c>
      <c r="R24" s="14">
        <v>0</v>
      </c>
      <c r="S24" s="71" t="s">
        <v>158</v>
      </c>
      <c r="T24" s="71" t="s">
        <v>158</v>
      </c>
      <c r="U24" s="72" t="s">
        <v>158</v>
      </c>
    </row>
    <row r="25" spans="1:21" x14ac:dyDescent="0.2">
      <c r="A25" s="12" t="s">
        <v>172</v>
      </c>
      <c r="B25" s="13">
        <v>0</v>
      </c>
      <c r="C25" s="13">
        <v>0</v>
      </c>
      <c r="D25" s="14">
        <v>0</v>
      </c>
      <c r="E25" s="71" t="s">
        <v>158</v>
      </c>
      <c r="F25" s="71" t="s">
        <v>158</v>
      </c>
      <c r="G25" s="72" t="s">
        <v>158</v>
      </c>
      <c r="I25" s="85">
        <v>0</v>
      </c>
      <c r="J25" s="13">
        <v>0</v>
      </c>
      <c r="K25" s="14">
        <v>0</v>
      </c>
      <c r="L25" s="71" t="s">
        <v>158</v>
      </c>
      <c r="M25" s="71" t="s">
        <v>158</v>
      </c>
      <c r="N25" s="72" t="s">
        <v>158</v>
      </c>
      <c r="P25" s="85">
        <v>0</v>
      </c>
      <c r="Q25" s="13">
        <v>0</v>
      </c>
      <c r="R25" s="14">
        <v>0</v>
      </c>
      <c r="S25" s="71" t="s">
        <v>158</v>
      </c>
      <c r="T25" s="71" t="s">
        <v>158</v>
      </c>
      <c r="U25" s="72" t="s">
        <v>158</v>
      </c>
    </row>
    <row r="26" spans="1:21" x14ac:dyDescent="0.2">
      <c r="A26" s="12" t="s">
        <v>173</v>
      </c>
      <c r="B26" s="13">
        <v>119219</v>
      </c>
      <c r="C26" s="13">
        <v>119219</v>
      </c>
      <c r="D26" s="14">
        <v>0</v>
      </c>
      <c r="E26" s="71">
        <v>0.35405992114987939</v>
      </c>
      <c r="F26" s="71">
        <v>0.30659300589189675</v>
      </c>
      <c r="G26" s="72" t="s">
        <v>158</v>
      </c>
      <c r="I26" s="85">
        <v>45539</v>
      </c>
      <c r="J26" s="13">
        <v>45539</v>
      </c>
      <c r="K26" s="14">
        <v>0</v>
      </c>
      <c r="L26" s="71">
        <v>0.17808765170827898</v>
      </c>
      <c r="M26" s="71">
        <v>0.15255561559870867</v>
      </c>
      <c r="N26" s="72" t="s">
        <v>158</v>
      </c>
      <c r="P26" s="85">
        <v>73680</v>
      </c>
      <c r="Q26" s="13">
        <v>73680</v>
      </c>
      <c r="R26" s="14">
        <v>0</v>
      </c>
      <c r="S26" s="71">
        <v>0.9095321637138144</v>
      </c>
      <c r="T26" s="71">
        <v>0.81555414956342176</v>
      </c>
      <c r="U26" s="72" t="s">
        <v>158</v>
      </c>
    </row>
    <row r="27" spans="1:21" x14ac:dyDescent="0.2">
      <c r="A27" s="12" t="s">
        <v>174</v>
      </c>
      <c r="B27" s="13">
        <v>18022</v>
      </c>
      <c r="C27" s="13">
        <v>21486</v>
      </c>
      <c r="D27" s="14">
        <v>18210</v>
      </c>
      <c r="E27" s="71">
        <v>5.3522239734967801E-2</v>
      </c>
      <c r="F27" s="71">
        <v>5.5255096289964632E-2</v>
      </c>
      <c r="G27" s="72">
        <v>4.1795141972313439E-2</v>
      </c>
      <c r="I27" s="85">
        <v>0</v>
      </c>
      <c r="J27" s="13">
        <v>0</v>
      </c>
      <c r="K27" s="14">
        <v>0</v>
      </c>
      <c r="L27" s="71" t="s">
        <v>158</v>
      </c>
      <c r="M27" s="71" t="s">
        <v>158</v>
      </c>
      <c r="N27" s="72" t="s">
        <v>158</v>
      </c>
      <c r="P27" s="85">
        <v>18022</v>
      </c>
      <c r="Q27" s="13">
        <v>21486</v>
      </c>
      <c r="R27" s="14">
        <v>18210</v>
      </c>
      <c r="S27" s="71">
        <v>0.2224699871668073</v>
      </c>
      <c r="T27" s="71">
        <v>0.23782568481975677</v>
      </c>
      <c r="U27" s="72">
        <v>0.18592786427694735</v>
      </c>
    </row>
    <row r="28" spans="1:21" x14ac:dyDescent="0.2">
      <c r="A28" s="12" t="s">
        <v>175</v>
      </c>
      <c r="B28" s="13">
        <v>1239130</v>
      </c>
      <c r="C28" s="13">
        <v>1594096</v>
      </c>
      <c r="D28" s="14">
        <v>1897197</v>
      </c>
      <c r="E28" s="71">
        <v>3.6800029365658999</v>
      </c>
      <c r="F28" s="71">
        <v>4.0995033033346111</v>
      </c>
      <c r="G28" s="72">
        <v>4.3543996685583268</v>
      </c>
      <c r="I28" s="85">
        <v>1038275</v>
      </c>
      <c r="J28" s="13">
        <v>1311263</v>
      </c>
      <c r="K28" s="14">
        <v>1568915</v>
      </c>
      <c r="L28" s="71">
        <v>4.0603429275437177</v>
      </c>
      <c r="M28" s="71">
        <v>4.3927300594393719</v>
      </c>
      <c r="N28" s="72">
        <v>4.6451224341783943</v>
      </c>
      <c r="P28" s="85">
        <v>200855</v>
      </c>
      <c r="Q28" s="13">
        <v>282833</v>
      </c>
      <c r="R28" s="14">
        <v>328282</v>
      </c>
      <c r="S28" s="71">
        <v>2.4794256615463923</v>
      </c>
      <c r="T28" s="71">
        <v>3.1306409715454842</v>
      </c>
      <c r="U28" s="72">
        <v>3.3518270807558941</v>
      </c>
    </row>
    <row r="29" spans="1:21" x14ac:dyDescent="0.2">
      <c r="A29" s="12" t="s">
        <v>176</v>
      </c>
      <c r="B29" s="13">
        <v>220296</v>
      </c>
      <c r="C29" s="13">
        <v>215127</v>
      </c>
      <c r="D29" s="14">
        <v>223701</v>
      </c>
      <c r="E29" s="71">
        <v>0.65424122320799394</v>
      </c>
      <c r="F29" s="71">
        <v>0.55323760120875087</v>
      </c>
      <c r="G29" s="72">
        <v>0.51343300682858262</v>
      </c>
      <c r="I29" s="85">
        <v>124882</v>
      </c>
      <c r="J29" s="13">
        <v>133049</v>
      </c>
      <c r="K29" s="14">
        <v>131100</v>
      </c>
      <c r="L29" s="71">
        <v>0.48837133271774297</v>
      </c>
      <c r="M29" s="71">
        <v>0.44571404949148186</v>
      </c>
      <c r="N29" s="72">
        <v>0.38815076095313483</v>
      </c>
      <c r="P29" s="85">
        <v>95414</v>
      </c>
      <c r="Q29" s="13">
        <v>82078</v>
      </c>
      <c r="R29" s="14">
        <v>92601</v>
      </c>
      <c r="S29" s="71">
        <v>1.1778244010394936</v>
      </c>
      <c r="T29" s="71">
        <v>0.90851049793521343</v>
      </c>
      <c r="U29" s="72">
        <v>0.945475351999429</v>
      </c>
    </row>
    <row r="30" spans="1:21" x14ac:dyDescent="0.2">
      <c r="A30" s="12" t="s">
        <v>177</v>
      </c>
      <c r="B30" s="13">
        <v>327915</v>
      </c>
      <c r="C30" s="13">
        <v>431121</v>
      </c>
      <c r="D30" s="14">
        <v>526555</v>
      </c>
      <c r="E30" s="71">
        <v>0.97385113986749339</v>
      </c>
      <c r="F30" s="71">
        <v>1.1087048481627964</v>
      </c>
      <c r="G30" s="72">
        <v>1.2085360231318782</v>
      </c>
      <c r="I30" s="85">
        <v>154707</v>
      </c>
      <c r="J30" s="13">
        <v>259465</v>
      </c>
      <c r="K30" s="14">
        <v>340574</v>
      </c>
      <c r="L30" s="71">
        <v>0.60500683661987997</v>
      </c>
      <c r="M30" s="71">
        <v>0.86920755399369654</v>
      </c>
      <c r="N30" s="72">
        <v>1.0083452117532643</v>
      </c>
      <c r="P30" s="85">
        <v>173208</v>
      </c>
      <c r="Q30" s="13">
        <v>171656</v>
      </c>
      <c r="R30" s="14">
        <v>185981</v>
      </c>
      <c r="S30" s="71">
        <v>2.138141246098566</v>
      </c>
      <c r="T30" s="71">
        <v>1.9000375013227297</v>
      </c>
      <c r="U30" s="72">
        <v>1.8989044550297061</v>
      </c>
    </row>
    <row r="31" spans="1:21" x14ac:dyDescent="0.2">
      <c r="A31" s="12" t="s">
        <v>178</v>
      </c>
      <c r="B31" s="13">
        <v>85888</v>
      </c>
      <c r="C31" s="13">
        <v>0</v>
      </c>
      <c r="D31" s="14">
        <v>0</v>
      </c>
      <c r="E31" s="71">
        <v>0.25507258497153001</v>
      </c>
      <c r="F31" s="71" t="s">
        <v>158</v>
      </c>
      <c r="G31" s="72" t="s">
        <v>158</v>
      </c>
      <c r="I31" s="85">
        <v>53823</v>
      </c>
      <c r="J31" s="13">
        <v>0</v>
      </c>
      <c r="K31" s="14">
        <v>0</v>
      </c>
      <c r="L31" s="71">
        <v>0.21048357842496979</v>
      </c>
      <c r="M31" s="71" t="s">
        <v>158</v>
      </c>
      <c r="N31" s="72" t="s">
        <v>158</v>
      </c>
      <c r="P31" s="85">
        <v>32065</v>
      </c>
      <c r="Q31" s="13">
        <v>0</v>
      </c>
      <c r="R31" s="14">
        <v>0</v>
      </c>
      <c r="S31" s="71">
        <v>0.39582178107333682</v>
      </c>
      <c r="T31" s="71" t="s">
        <v>158</v>
      </c>
      <c r="U31" s="72" t="s">
        <v>158</v>
      </c>
    </row>
    <row r="32" spans="1:21" x14ac:dyDescent="0.2">
      <c r="A32" s="12" t="s">
        <v>179</v>
      </c>
      <c r="B32" s="13">
        <v>255184</v>
      </c>
      <c r="C32" s="13">
        <v>300066</v>
      </c>
      <c r="D32" s="14">
        <v>271892</v>
      </c>
      <c r="E32" s="71">
        <v>0.75785258154078472</v>
      </c>
      <c r="F32" s="71">
        <v>0.77167344891299117</v>
      </c>
      <c r="G32" s="72">
        <v>0.62403979907392892</v>
      </c>
      <c r="I32" s="85">
        <v>1419</v>
      </c>
      <c r="J32" s="13">
        <v>3249</v>
      </c>
      <c r="K32" s="14">
        <v>5252</v>
      </c>
      <c r="L32" s="71">
        <v>5.5492298419826495E-3</v>
      </c>
      <c r="M32" s="71">
        <v>1.0884147545624728E-2</v>
      </c>
      <c r="N32" s="72">
        <v>1.5549716220639696E-2</v>
      </c>
      <c r="P32" s="85">
        <v>253765</v>
      </c>
      <c r="Q32" s="13">
        <v>296817</v>
      </c>
      <c r="R32" s="14">
        <v>266640</v>
      </c>
      <c r="S32" s="71">
        <v>3.1325655472969069</v>
      </c>
      <c r="T32" s="71">
        <v>3.2854280131781506</v>
      </c>
      <c r="U32" s="72">
        <v>2.7224495184407056</v>
      </c>
    </row>
    <row r="33" spans="1:21" x14ac:dyDescent="0.2">
      <c r="A33" s="12" t="s">
        <v>180</v>
      </c>
      <c r="B33" s="13">
        <v>0</v>
      </c>
      <c r="C33" s="13">
        <v>0</v>
      </c>
      <c r="D33" s="14">
        <v>0</v>
      </c>
      <c r="E33" s="71" t="s">
        <v>158</v>
      </c>
      <c r="F33" s="71" t="s">
        <v>158</v>
      </c>
      <c r="G33" s="72" t="s">
        <v>158</v>
      </c>
      <c r="I33" s="85">
        <v>0</v>
      </c>
      <c r="J33" s="13">
        <v>0</v>
      </c>
      <c r="K33" s="14">
        <v>0</v>
      </c>
      <c r="L33" s="71" t="s">
        <v>158</v>
      </c>
      <c r="M33" s="71" t="s">
        <v>158</v>
      </c>
      <c r="N33" s="72" t="s">
        <v>158</v>
      </c>
      <c r="P33" s="85">
        <v>0</v>
      </c>
      <c r="Q33" s="13">
        <v>0</v>
      </c>
      <c r="R33" s="14">
        <v>0</v>
      </c>
      <c r="S33" s="71" t="s">
        <v>158</v>
      </c>
      <c r="T33" s="71" t="s">
        <v>158</v>
      </c>
      <c r="U33" s="72" t="s">
        <v>158</v>
      </c>
    </row>
    <row r="34" spans="1:21" x14ac:dyDescent="0.2">
      <c r="A34" s="12" t="s">
        <v>181</v>
      </c>
      <c r="B34" s="13">
        <v>0</v>
      </c>
      <c r="C34" s="13">
        <v>0</v>
      </c>
      <c r="D34" s="14">
        <v>0</v>
      </c>
      <c r="E34" s="71" t="s">
        <v>158</v>
      </c>
      <c r="F34" s="71" t="s">
        <v>158</v>
      </c>
      <c r="G34" s="72" t="s">
        <v>158</v>
      </c>
      <c r="I34" s="85">
        <v>0</v>
      </c>
      <c r="J34" s="13">
        <v>0</v>
      </c>
      <c r="K34" s="14">
        <v>0</v>
      </c>
      <c r="L34" s="71" t="s">
        <v>158</v>
      </c>
      <c r="M34" s="71" t="s">
        <v>158</v>
      </c>
      <c r="N34" s="72" t="s">
        <v>158</v>
      </c>
      <c r="P34" s="85">
        <v>0</v>
      </c>
      <c r="Q34" s="13">
        <v>0</v>
      </c>
      <c r="R34" s="14">
        <v>0</v>
      </c>
      <c r="S34" s="71" t="s">
        <v>158</v>
      </c>
      <c r="T34" s="71" t="s">
        <v>158</v>
      </c>
      <c r="U34" s="72" t="s">
        <v>158</v>
      </c>
    </row>
    <row r="35" spans="1:21" x14ac:dyDescent="0.2">
      <c r="A35" s="12" t="s">
        <v>182</v>
      </c>
      <c r="B35" s="13">
        <v>383034</v>
      </c>
      <c r="C35" s="13">
        <v>447571</v>
      </c>
      <c r="D35" s="14">
        <v>555320</v>
      </c>
      <c r="E35" s="71">
        <v>1.1375450879282907</v>
      </c>
      <c r="F35" s="71">
        <v>1.151008968705006</v>
      </c>
      <c r="G35" s="72">
        <v>1.2745567402561833</v>
      </c>
      <c r="I35" s="85">
        <v>377175</v>
      </c>
      <c r="J35" s="13">
        <v>441752</v>
      </c>
      <c r="K35" s="14">
        <v>548940</v>
      </c>
      <c r="L35" s="71">
        <v>1.4750040631781578</v>
      </c>
      <c r="M35" s="71">
        <v>1.4798688662895707</v>
      </c>
      <c r="N35" s="72">
        <v>1.6252591816751627</v>
      </c>
      <c r="P35" s="85">
        <v>5859</v>
      </c>
      <c r="Q35" s="13">
        <v>5819</v>
      </c>
      <c r="R35" s="14">
        <v>6380</v>
      </c>
      <c r="S35" s="71">
        <v>7.2325582888154702E-2</v>
      </c>
      <c r="T35" s="71">
        <v>6.440973936359326E-2</v>
      </c>
      <c r="U35" s="72">
        <v>6.5141118840577938E-2</v>
      </c>
    </row>
    <row r="36" spans="1:21" x14ac:dyDescent="0.2">
      <c r="A36" s="12" t="s">
        <v>183</v>
      </c>
      <c r="B36" s="13">
        <v>0</v>
      </c>
      <c r="C36" s="13">
        <v>0</v>
      </c>
      <c r="D36" s="14">
        <v>0</v>
      </c>
      <c r="E36" s="71" t="s">
        <v>158</v>
      </c>
      <c r="F36" s="71" t="s">
        <v>158</v>
      </c>
      <c r="G36" s="72" t="s">
        <v>158</v>
      </c>
      <c r="I36" s="85">
        <v>0</v>
      </c>
      <c r="J36" s="13">
        <v>0</v>
      </c>
      <c r="K36" s="14">
        <v>0</v>
      </c>
      <c r="L36" s="71" t="s">
        <v>158</v>
      </c>
      <c r="M36" s="71" t="s">
        <v>158</v>
      </c>
      <c r="N36" s="72" t="s">
        <v>158</v>
      </c>
      <c r="P36" s="85">
        <v>0</v>
      </c>
      <c r="Q36" s="13">
        <v>0</v>
      </c>
      <c r="R36" s="14">
        <v>0</v>
      </c>
      <c r="S36" s="71" t="s">
        <v>158</v>
      </c>
      <c r="T36" s="71" t="s">
        <v>158</v>
      </c>
      <c r="U36" s="72" t="s">
        <v>158</v>
      </c>
    </row>
    <row r="37" spans="1:21" x14ac:dyDescent="0.2">
      <c r="A37" s="12" t="s">
        <v>184</v>
      </c>
      <c r="B37" s="13">
        <v>0</v>
      </c>
      <c r="C37" s="13">
        <v>0</v>
      </c>
      <c r="D37" s="14">
        <v>4560</v>
      </c>
      <c r="E37" s="71" t="s">
        <v>158</v>
      </c>
      <c r="F37" s="71" t="s">
        <v>158</v>
      </c>
      <c r="G37" s="72">
        <v>1.0465999307729229E-2</v>
      </c>
      <c r="I37" s="85">
        <v>0</v>
      </c>
      <c r="J37" s="13">
        <v>0</v>
      </c>
      <c r="K37" s="14">
        <v>4560</v>
      </c>
      <c r="L37" s="71" t="s">
        <v>158</v>
      </c>
      <c r="M37" s="71" t="s">
        <v>158</v>
      </c>
      <c r="N37" s="72">
        <v>1.3500896033152516E-2</v>
      </c>
      <c r="P37" s="85">
        <v>0</v>
      </c>
      <c r="Q37" s="13">
        <v>0</v>
      </c>
      <c r="R37" s="14">
        <v>0</v>
      </c>
      <c r="S37" s="71" t="s">
        <v>158</v>
      </c>
      <c r="T37" s="71" t="s">
        <v>158</v>
      </c>
      <c r="U37" s="72" t="s">
        <v>158</v>
      </c>
    </row>
    <row r="38" spans="1:21" ht="13.5" thickBot="1" x14ac:dyDescent="0.25">
      <c r="A38" s="15" t="s">
        <v>4</v>
      </c>
      <c r="B38" s="16">
        <v>33671984</v>
      </c>
      <c r="C38" s="16">
        <v>38885101</v>
      </c>
      <c r="D38" s="16">
        <v>43569657</v>
      </c>
      <c r="E38" s="136">
        <v>100</v>
      </c>
      <c r="F38" s="74">
        <v>100</v>
      </c>
      <c r="G38" s="75">
        <v>100</v>
      </c>
      <c r="I38" s="86">
        <v>25571116</v>
      </c>
      <c r="J38" s="16">
        <v>29850753</v>
      </c>
      <c r="K38" s="17">
        <v>33775536</v>
      </c>
      <c r="L38" s="74">
        <v>100</v>
      </c>
      <c r="M38" s="74">
        <v>100</v>
      </c>
      <c r="N38" s="75">
        <v>100</v>
      </c>
      <c r="P38" s="86">
        <v>8100868</v>
      </c>
      <c r="Q38" s="16">
        <v>9034348</v>
      </c>
      <c r="R38" s="17">
        <v>9794121</v>
      </c>
      <c r="S38" s="74">
        <v>100</v>
      </c>
      <c r="T38" s="74">
        <v>100</v>
      </c>
      <c r="U38" s="75">
        <v>100</v>
      </c>
    </row>
    <row r="39" spans="1:21" x14ac:dyDescent="0.2">
      <c r="I39" s="92"/>
      <c r="P39" s="92"/>
    </row>
    <row r="40" spans="1:21" ht="16.5" thickBot="1" x14ac:dyDescent="0.3">
      <c r="A40" s="175" t="s">
        <v>36</v>
      </c>
      <c r="B40" s="175"/>
      <c r="C40" s="175"/>
      <c r="D40" s="172" t="s">
        <v>104</v>
      </c>
      <c r="E40" s="172"/>
      <c r="F40" s="6"/>
      <c r="I40" s="172" t="s">
        <v>91</v>
      </c>
      <c r="J40" s="172"/>
      <c r="K40" s="172"/>
      <c r="L40" s="172"/>
      <c r="M40" s="172"/>
      <c r="N40" s="172"/>
      <c r="P40" s="172" t="s">
        <v>92</v>
      </c>
      <c r="Q40" s="172"/>
      <c r="R40" s="172"/>
      <c r="S40" s="172"/>
      <c r="T40" s="172"/>
      <c r="U40" s="172"/>
    </row>
    <row r="41" spans="1:21" x14ac:dyDescent="0.2">
      <c r="A41" s="7"/>
      <c r="B41" s="162" t="s">
        <v>29</v>
      </c>
      <c r="C41" s="173"/>
      <c r="D41" s="161"/>
      <c r="E41" s="162" t="s">
        <v>2</v>
      </c>
      <c r="F41" s="173"/>
      <c r="G41" s="174"/>
      <c r="I41" s="160" t="s">
        <v>29</v>
      </c>
      <c r="J41" s="173"/>
      <c r="K41" s="161"/>
      <c r="L41" s="162" t="s">
        <v>2</v>
      </c>
      <c r="M41" s="173"/>
      <c r="N41" s="174"/>
      <c r="P41" s="160" t="s">
        <v>29</v>
      </c>
      <c r="Q41" s="173"/>
      <c r="R41" s="161"/>
      <c r="S41" s="162" t="s">
        <v>2</v>
      </c>
      <c r="T41" s="173"/>
      <c r="U41" s="174"/>
    </row>
    <row r="42" spans="1:21" x14ac:dyDescent="0.2">
      <c r="A42" s="8" t="s">
        <v>3</v>
      </c>
      <c r="B42" s="9" t="s">
        <v>155</v>
      </c>
      <c r="C42" s="10" t="s">
        <v>153</v>
      </c>
      <c r="D42" s="56" t="s">
        <v>154</v>
      </c>
      <c r="E42" s="10" t="s">
        <v>155</v>
      </c>
      <c r="F42" s="10" t="s">
        <v>153</v>
      </c>
      <c r="G42" s="11" t="s">
        <v>154</v>
      </c>
      <c r="I42" s="84" t="s">
        <v>155</v>
      </c>
      <c r="J42" s="10" t="s">
        <v>153</v>
      </c>
      <c r="K42" s="56" t="s">
        <v>154</v>
      </c>
      <c r="L42" s="10" t="s">
        <v>155</v>
      </c>
      <c r="M42" s="10" t="s">
        <v>153</v>
      </c>
      <c r="N42" s="11" t="s">
        <v>154</v>
      </c>
      <c r="P42" s="84" t="s">
        <v>155</v>
      </c>
      <c r="Q42" s="10" t="s">
        <v>153</v>
      </c>
      <c r="R42" s="56" t="s">
        <v>154</v>
      </c>
      <c r="S42" s="10" t="s">
        <v>155</v>
      </c>
      <c r="T42" s="10" t="s">
        <v>153</v>
      </c>
      <c r="U42" s="11" t="s">
        <v>154</v>
      </c>
    </row>
    <row r="43" spans="1:21" x14ac:dyDescent="0.2">
      <c r="A43" s="12" t="s">
        <v>81</v>
      </c>
      <c r="B43" s="13">
        <v>1004896</v>
      </c>
      <c r="C43" s="13">
        <v>1032010</v>
      </c>
      <c r="D43" s="14">
        <v>1028615</v>
      </c>
      <c r="E43" s="71">
        <v>20.427563680627014</v>
      </c>
      <c r="F43" s="71">
        <v>20.690075495990634</v>
      </c>
      <c r="G43" s="72">
        <v>20.386412612516551</v>
      </c>
      <c r="I43" s="85">
        <v>793184</v>
      </c>
      <c r="J43" s="13">
        <v>817496</v>
      </c>
      <c r="K43" s="14">
        <v>815442</v>
      </c>
      <c r="L43" s="71">
        <v>20.304003030814993</v>
      </c>
      <c r="M43" s="71">
        <v>20.648364338445901</v>
      </c>
      <c r="N43" s="72">
        <v>20.342471340770235</v>
      </c>
      <c r="P43" s="85">
        <v>211712</v>
      </c>
      <c r="Q43" s="13">
        <v>214514</v>
      </c>
      <c r="R43" s="14">
        <v>213173</v>
      </c>
      <c r="S43" s="71">
        <v>20.904170130749801</v>
      </c>
      <c r="T43" s="71">
        <v>20.850590242171819</v>
      </c>
      <c r="U43" s="72">
        <v>20.55626592299874</v>
      </c>
    </row>
    <row r="44" spans="1:21" x14ac:dyDescent="0.2">
      <c r="A44" s="12" t="s">
        <v>156</v>
      </c>
      <c r="B44" s="13">
        <v>296713</v>
      </c>
      <c r="C44" s="13">
        <v>329607</v>
      </c>
      <c r="D44" s="14">
        <v>373228</v>
      </c>
      <c r="E44" s="71">
        <v>6.03159302292962</v>
      </c>
      <c r="F44" s="71">
        <v>6.608069412124868</v>
      </c>
      <c r="G44" s="72">
        <v>7.3971116564937587</v>
      </c>
      <c r="I44" s="85">
        <v>283323</v>
      </c>
      <c r="J44" s="13">
        <v>311526</v>
      </c>
      <c r="K44" s="14">
        <v>347640</v>
      </c>
      <c r="L44" s="71">
        <v>7.2525303721451717</v>
      </c>
      <c r="M44" s="71">
        <v>7.8685429028382989</v>
      </c>
      <c r="N44" s="72">
        <v>8.6724215050308473</v>
      </c>
      <c r="P44" s="85">
        <v>13390</v>
      </c>
      <c r="Q44" s="13">
        <v>18081</v>
      </c>
      <c r="R44" s="14">
        <v>25588</v>
      </c>
      <c r="S44" s="71">
        <v>1.3221113496199548</v>
      </c>
      <c r="T44" s="71">
        <v>1.7574588239868199</v>
      </c>
      <c r="U44" s="72">
        <v>2.4674500637402099</v>
      </c>
    </row>
    <row r="45" spans="1:21" x14ac:dyDescent="0.2">
      <c r="A45" s="12" t="s">
        <v>157</v>
      </c>
      <c r="B45" s="13">
        <v>0</v>
      </c>
      <c r="C45" s="13">
        <v>0</v>
      </c>
      <c r="D45" s="14">
        <v>0</v>
      </c>
      <c r="E45" s="71" t="s">
        <v>158</v>
      </c>
      <c r="F45" s="71" t="s">
        <v>158</v>
      </c>
      <c r="G45" s="72" t="s">
        <v>158</v>
      </c>
      <c r="I45" s="85">
        <v>0</v>
      </c>
      <c r="J45" s="13">
        <v>0</v>
      </c>
      <c r="K45" s="14">
        <v>0</v>
      </c>
      <c r="L45" s="71" t="s">
        <v>158</v>
      </c>
      <c r="M45" s="71" t="s">
        <v>158</v>
      </c>
      <c r="N45" s="72" t="s">
        <v>158</v>
      </c>
      <c r="P45" s="85">
        <v>0</v>
      </c>
      <c r="Q45" s="13">
        <v>0</v>
      </c>
      <c r="R45" s="14">
        <v>0</v>
      </c>
      <c r="S45" s="71" t="s">
        <v>158</v>
      </c>
      <c r="T45" s="71" t="s">
        <v>158</v>
      </c>
      <c r="U45" s="72" t="s">
        <v>158</v>
      </c>
    </row>
    <row r="46" spans="1:21" x14ac:dyDescent="0.2">
      <c r="A46" s="12" t="s">
        <v>82</v>
      </c>
      <c r="B46" s="13">
        <v>1223228</v>
      </c>
      <c r="C46" s="13">
        <v>1223856</v>
      </c>
      <c r="D46" s="14">
        <v>1212851</v>
      </c>
      <c r="E46" s="71">
        <v>24.865824787765124</v>
      </c>
      <c r="F46" s="71">
        <v>24.53626712553281</v>
      </c>
      <c r="G46" s="72">
        <v>24.03783818387182</v>
      </c>
      <c r="I46" s="85">
        <v>878459</v>
      </c>
      <c r="J46" s="13">
        <v>886155</v>
      </c>
      <c r="K46" s="14">
        <v>886895</v>
      </c>
      <c r="L46" s="71">
        <v>22.486880973956495</v>
      </c>
      <c r="M46" s="71">
        <v>22.382557590906291</v>
      </c>
      <c r="N46" s="72">
        <v>22.124977766379974</v>
      </c>
      <c r="P46" s="85">
        <v>344769</v>
      </c>
      <c r="Q46" s="13">
        <v>337701</v>
      </c>
      <c r="R46" s="14">
        <v>325956</v>
      </c>
      <c r="S46" s="71">
        <v>34.042046892988957</v>
      </c>
      <c r="T46" s="71">
        <v>32.824268697482054</v>
      </c>
      <c r="U46" s="72">
        <v>31.431927191515705</v>
      </c>
    </row>
    <row r="47" spans="1:21" x14ac:dyDescent="0.2">
      <c r="A47" s="12" t="s">
        <v>84</v>
      </c>
      <c r="B47" s="13">
        <v>612452</v>
      </c>
      <c r="C47" s="13">
        <v>573174</v>
      </c>
      <c r="D47" s="14">
        <v>558345</v>
      </c>
      <c r="E47" s="71">
        <v>12.449947289398482</v>
      </c>
      <c r="F47" s="71">
        <v>11.491180640050906</v>
      </c>
      <c r="G47" s="72">
        <v>11.065998016882462</v>
      </c>
      <c r="I47" s="85">
        <v>534722</v>
      </c>
      <c r="J47" s="13">
        <v>501528</v>
      </c>
      <c r="K47" s="14">
        <v>491586</v>
      </c>
      <c r="L47" s="71">
        <v>13.687867012752973</v>
      </c>
      <c r="M47" s="71">
        <v>12.667625125911437</v>
      </c>
      <c r="N47" s="72">
        <v>12.263378776815367</v>
      </c>
      <c r="P47" s="85">
        <v>77730</v>
      </c>
      <c r="Q47" s="13">
        <v>71646</v>
      </c>
      <c r="R47" s="14">
        <v>66759</v>
      </c>
      <c r="S47" s="71">
        <v>7.6749600601911183</v>
      </c>
      <c r="T47" s="71">
        <v>6.9639342350179572</v>
      </c>
      <c r="U47" s="72">
        <v>6.437568344740999</v>
      </c>
    </row>
    <row r="48" spans="1:21" x14ac:dyDescent="0.2">
      <c r="A48" s="12" t="s">
        <v>152</v>
      </c>
      <c r="B48" s="13">
        <v>713033</v>
      </c>
      <c r="C48" s="13">
        <v>962142</v>
      </c>
      <c r="D48" s="14">
        <v>951399</v>
      </c>
      <c r="E48" s="71">
        <v>14.494561640098599</v>
      </c>
      <c r="F48" s="71">
        <v>19.289338880304864</v>
      </c>
      <c r="G48" s="72">
        <v>18.856046794121838</v>
      </c>
      <c r="I48" s="85">
        <v>646010</v>
      </c>
      <c r="J48" s="13">
        <v>848236</v>
      </c>
      <c r="K48" s="14">
        <v>841827</v>
      </c>
      <c r="L48" s="71">
        <v>16.536628320713469</v>
      </c>
      <c r="M48" s="71">
        <v>21.424797152507164</v>
      </c>
      <c r="N48" s="72">
        <v>21.00068627981706</v>
      </c>
      <c r="P48" s="85">
        <v>67023</v>
      </c>
      <c r="Q48" s="13">
        <v>113906</v>
      </c>
      <c r="R48" s="14">
        <v>109572</v>
      </c>
      <c r="S48" s="71">
        <v>6.6177646740536389</v>
      </c>
      <c r="T48" s="71">
        <v>11.071572634535849</v>
      </c>
      <c r="U48" s="72">
        <v>10.566024635928649</v>
      </c>
    </row>
    <row r="49" spans="1:21" x14ac:dyDescent="0.2">
      <c r="A49" s="12" t="s">
        <v>160</v>
      </c>
      <c r="B49" s="13">
        <v>0</v>
      </c>
      <c r="C49" s="13">
        <v>0</v>
      </c>
      <c r="D49" s="14">
        <v>0</v>
      </c>
      <c r="E49" s="71" t="s">
        <v>158</v>
      </c>
      <c r="F49" s="71" t="s">
        <v>158</v>
      </c>
      <c r="G49" s="72" t="s">
        <v>158</v>
      </c>
      <c r="I49" s="85">
        <v>0</v>
      </c>
      <c r="J49" s="13">
        <v>0</v>
      </c>
      <c r="K49" s="14">
        <v>0</v>
      </c>
      <c r="L49" s="71" t="s">
        <v>158</v>
      </c>
      <c r="M49" s="71" t="s">
        <v>158</v>
      </c>
      <c r="N49" s="72" t="s">
        <v>158</v>
      </c>
      <c r="P49" s="85">
        <v>0</v>
      </c>
      <c r="Q49" s="13">
        <v>0</v>
      </c>
      <c r="R49" s="14">
        <v>0</v>
      </c>
      <c r="S49" s="71" t="s">
        <v>158</v>
      </c>
      <c r="T49" s="71" t="s">
        <v>158</v>
      </c>
      <c r="U49" s="72" t="s">
        <v>158</v>
      </c>
    </row>
    <row r="50" spans="1:21" x14ac:dyDescent="0.2">
      <c r="A50" s="12" t="s">
        <v>161</v>
      </c>
      <c r="B50" s="13">
        <v>0</v>
      </c>
      <c r="C50" s="13">
        <v>0</v>
      </c>
      <c r="D50" s="14">
        <v>0</v>
      </c>
      <c r="E50" s="71" t="s">
        <v>158</v>
      </c>
      <c r="F50" s="71" t="s">
        <v>158</v>
      </c>
      <c r="G50" s="72" t="s">
        <v>158</v>
      </c>
      <c r="I50" s="85">
        <v>0</v>
      </c>
      <c r="J50" s="13">
        <v>0</v>
      </c>
      <c r="K50" s="14">
        <v>0</v>
      </c>
      <c r="L50" s="71" t="s">
        <v>158</v>
      </c>
      <c r="M50" s="71" t="s">
        <v>158</v>
      </c>
      <c r="N50" s="72" t="s">
        <v>158</v>
      </c>
      <c r="P50" s="85">
        <v>0</v>
      </c>
      <c r="Q50" s="13">
        <v>0</v>
      </c>
      <c r="R50" s="14">
        <v>0</v>
      </c>
      <c r="S50" s="71" t="s">
        <v>158</v>
      </c>
      <c r="T50" s="71" t="s">
        <v>158</v>
      </c>
      <c r="U50" s="72" t="s">
        <v>158</v>
      </c>
    </row>
    <row r="51" spans="1:21" x14ac:dyDescent="0.2">
      <c r="A51" s="12" t="s">
        <v>162</v>
      </c>
      <c r="B51" s="13">
        <v>147114</v>
      </c>
      <c r="C51" s="13">
        <v>149343</v>
      </c>
      <c r="D51" s="14">
        <v>155677</v>
      </c>
      <c r="E51" s="71">
        <v>2.9905389247362537</v>
      </c>
      <c r="F51" s="71">
        <v>2.9940775232776131</v>
      </c>
      <c r="G51" s="72">
        <v>3.0854066451283901</v>
      </c>
      <c r="I51" s="85">
        <v>147114</v>
      </c>
      <c r="J51" s="13">
        <v>149343</v>
      </c>
      <c r="K51" s="14">
        <v>155677</v>
      </c>
      <c r="L51" s="71">
        <v>3.765838824125697</v>
      </c>
      <c r="M51" s="71">
        <v>3.7721146958474736</v>
      </c>
      <c r="N51" s="72">
        <v>3.8836053464465747</v>
      </c>
      <c r="P51" s="85">
        <v>0</v>
      </c>
      <c r="Q51" s="13">
        <v>0</v>
      </c>
      <c r="R51" s="14">
        <v>0</v>
      </c>
      <c r="S51" s="71" t="s">
        <v>158</v>
      </c>
      <c r="T51" s="71" t="s">
        <v>158</v>
      </c>
      <c r="U51" s="72" t="s">
        <v>158</v>
      </c>
    </row>
    <row r="52" spans="1:21" x14ac:dyDescent="0.2">
      <c r="A52" s="12" t="s">
        <v>163</v>
      </c>
      <c r="B52" s="13">
        <v>82545</v>
      </c>
      <c r="C52" s="13">
        <v>87997</v>
      </c>
      <c r="D52" s="14">
        <v>109102</v>
      </c>
      <c r="E52" s="71">
        <v>1.6779778643932874</v>
      </c>
      <c r="F52" s="71">
        <v>1.7641927630746679</v>
      </c>
      <c r="G52" s="72">
        <v>2.1623235018454725</v>
      </c>
      <c r="I52" s="85">
        <v>0</v>
      </c>
      <c r="J52" s="13">
        <v>0</v>
      </c>
      <c r="K52" s="14">
        <v>0</v>
      </c>
      <c r="L52" s="71" t="s">
        <v>158</v>
      </c>
      <c r="M52" s="71" t="s">
        <v>158</v>
      </c>
      <c r="N52" s="72" t="s">
        <v>158</v>
      </c>
      <c r="P52" s="85">
        <v>82545</v>
      </c>
      <c r="Q52" s="13">
        <v>87997</v>
      </c>
      <c r="R52" s="14">
        <v>109102</v>
      </c>
      <c r="S52" s="71">
        <v>8.1503869570111398</v>
      </c>
      <c r="T52" s="71">
        <v>8.5532384345096055</v>
      </c>
      <c r="U52" s="72">
        <v>10.520702550186977</v>
      </c>
    </row>
    <row r="53" spans="1:21" x14ac:dyDescent="0.2">
      <c r="A53" s="12" t="s">
        <v>164</v>
      </c>
      <c r="B53" s="13">
        <v>0</v>
      </c>
      <c r="C53" s="13">
        <v>0</v>
      </c>
      <c r="D53" s="14">
        <v>3540</v>
      </c>
      <c r="E53" s="71" t="s">
        <v>158</v>
      </c>
      <c r="F53" s="71" t="s">
        <v>158</v>
      </c>
      <c r="G53" s="72">
        <v>7.016026467464366E-2</v>
      </c>
      <c r="I53" s="85">
        <v>0</v>
      </c>
      <c r="J53" s="13">
        <v>0</v>
      </c>
      <c r="K53" s="14">
        <v>0</v>
      </c>
      <c r="L53" s="71" t="s">
        <v>158</v>
      </c>
      <c r="M53" s="71" t="s">
        <v>158</v>
      </c>
      <c r="N53" s="72" t="s">
        <v>158</v>
      </c>
      <c r="P53" s="85">
        <v>0</v>
      </c>
      <c r="Q53" s="13">
        <v>0</v>
      </c>
      <c r="R53" s="14">
        <v>3540</v>
      </c>
      <c r="S53" s="71" t="s">
        <v>158</v>
      </c>
      <c r="T53" s="71" t="s">
        <v>158</v>
      </c>
      <c r="U53" s="72">
        <v>0.34136209260748568</v>
      </c>
    </row>
    <row r="54" spans="1:21" x14ac:dyDescent="0.2">
      <c r="A54" s="12" t="s">
        <v>165</v>
      </c>
      <c r="B54" s="13">
        <v>125398</v>
      </c>
      <c r="C54" s="13">
        <v>127362</v>
      </c>
      <c r="D54" s="14">
        <v>138471</v>
      </c>
      <c r="E54" s="71">
        <v>2.5490952600301586</v>
      </c>
      <c r="F54" s="71">
        <v>2.5533952145040835</v>
      </c>
      <c r="G54" s="72">
        <v>2.744396047955532</v>
      </c>
      <c r="I54" s="85">
        <v>106273</v>
      </c>
      <c r="J54" s="13">
        <v>106040</v>
      </c>
      <c r="K54" s="14">
        <v>114674</v>
      </c>
      <c r="L54" s="71">
        <v>2.7203868384811112</v>
      </c>
      <c r="M54" s="71">
        <v>2.6783648537103586</v>
      </c>
      <c r="N54" s="72">
        <v>2.8607216191114584</v>
      </c>
      <c r="P54" s="85">
        <v>19125</v>
      </c>
      <c r="Q54" s="13">
        <v>21322</v>
      </c>
      <c r="R54" s="14">
        <v>23797</v>
      </c>
      <c r="S54" s="71">
        <v>1.8883778612010182</v>
      </c>
      <c r="T54" s="71">
        <v>2.0724814471017625</v>
      </c>
      <c r="U54" s="72">
        <v>2.2947439880735412</v>
      </c>
    </row>
    <row r="55" spans="1:21" x14ac:dyDescent="0.2">
      <c r="A55" s="12" t="s">
        <v>166</v>
      </c>
      <c r="B55" s="13">
        <v>0</v>
      </c>
      <c r="C55" s="13">
        <v>0</v>
      </c>
      <c r="D55" s="14">
        <v>0</v>
      </c>
      <c r="E55" s="71" t="s">
        <v>158</v>
      </c>
      <c r="F55" s="71" t="s">
        <v>158</v>
      </c>
      <c r="G55" s="72" t="s">
        <v>158</v>
      </c>
      <c r="I55" s="85">
        <v>0</v>
      </c>
      <c r="J55" s="13">
        <v>0</v>
      </c>
      <c r="K55" s="14">
        <v>0</v>
      </c>
      <c r="L55" s="71" t="s">
        <v>158</v>
      </c>
      <c r="M55" s="71" t="s">
        <v>158</v>
      </c>
      <c r="N55" s="72" t="s">
        <v>158</v>
      </c>
      <c r="P55" s="85">
        <v>0</v>
      </c>
      <c r="Q55" s="13">
        <v>0</v>
      </c>
      <c r="R55" s="14">
        <v>0</v>
      </c>
      <c r="S55" s="71" t="s">
        <v>158</v>
      </c>
      <c r="T55" s="71" t="s">
        <v>158</v>
      </c>
      <c r="U55" s="72" t="s">
        <v>158</v>
      </c>
    </row>
    <row r="56" spans="1:21" x14ac:dyDescent="0.2">
      <c r="A56" s="12" t="s">
        <v>167</v>
      </c>
      <c r="B56" s="13">
        <v>0</v>
      </c>
      <c r="C56" s="13">
        <v>0</v>
      </c>
      <c r="D56" s="14">
        <v>0</v>
      </c>
      <c r="E56" s="71" t="s">
        <v>158</v>
      </c>
      <c r="F56" s="71" t="s">
        <v>158</v>
      </c>
      <c r="G56" s="72" t="s">
        <v>158</v>
      </c>
      <c r="I56" s="85">
        <v>0</v>
      </c>
      <c r="J56" s="13">
        <v>0</v>
      </c>
      <c r="K56" s="14">
        <v>0</v>
      </c>
      <c r="L56" s="71" t="s">
        <v>158</v>
      </c>
      <c r="M56" s="71" t="s">
        <v>158</v>
      </c>
      <c r="N56" s="72" t="s">
        <v>158</v>
      </c>
      <c r="P56" s="85">
        <v>0</v>
      </c>
      <c r="Q56" s="13">
        <v>0</v>
      </c>
      <c r="R56" s="14">
        <v>0</v>
      </c>
      <c r="S56" s="71" t="s">
        <v>158</v>
      </c>
      <c r="T56" s="71" t="s">
        <v>158</v>
      </c>
      <c r="U56" s="72" t="s">
        <v>158</v>
      </c>
    </row>
    <row r="57" spans="1:21" x14ac:dyDescent="0.2">
      <c r="A57" s="12" t="s">
        <v>168</v>
      </c>
      <c r="B57" s="13">
        <v>3761</v>
      </c>
      <c r="C57" s="13">
        <v>7729</v>
      </c>
      <c r="D57" s="14">
        <v>8024</v>
      </c>
      <c r="E57" s="71">
        <v>7.6453749445552777E-2</v>
      </c>
      <c r="F57" s="71">
        <v>0.15495353098178469</v>
      </c>
      <c r="G57" s="72">
        <v>0.15902993326252565</v>
      </c>
      <c r="I57" s="85">
        <v>605</v>
      </c>
      <c r="J57" s="13">
        <v>1411</v>
      </c>
      <c r="K57" s="14">
        <v>1465</v>
      </c>
      <c r="L57" s="71">
        <v>1.5486850256236978E-2</v>
      </c>
      <c r="M57" s="71">
        <v>3.5639124939506946E-2</v>
      </c>
      <c r="N57" s="72">
        <v>3.6546707815182926E-2</v>
      </c>
      <c r="P57" s="85">
        <v>3156</v>
      </c>
      <c r="Q57" s="13">
        <v>6318</v>
      </c>
      <c r="R57" s="14">
        <v>6559</v>
      </c>
      <c r="S57" s="71">
        <v>0.3116193741150543</v>
      </c>
      <c r="T57" s="71">
        <v>0.61410457662456319</v>
      </c>
      <c r="U57" s="72">
        <v>0.63248417102047982</v>
      </c>
    </row>
    <row r="58" spans="1:21" x14ac:dyDescent="0.2">
      <c r="A58" s="12" t="s">
        <v>169</v>
      </c>
      <c r="B58" s="13">
        <v>32750</v>
      </c>
      <c r="C58" s="13">
        <v>34645</v>
      </c>
      <c r="D58" s="14">
        <v>35337</v>
      </c>
      <c r="E58" s="71">
        <v>0.66574323167823801</v>
      </c>
      <c r="F58" s="71">
        <v>0.69457434090618841</v>
      </c>
      <c r="G58" s="72">
        <v>0.7003540318666337</v>
      </c>
      <c r="I58" s="85">
        <v>0</v>
      </c>
      <c r="J58" s="13">
        <v>0</v>
      </c>
      <c r="K58" s="14">
        <v>0</v>
      </c>
      <c r="L58" s="71" t="s">
        <v>158</v>
      </c>
      <c r="M58" s="71" t="s">
        <v>158</v>
      </c>
      <c r="N58" s="72" t="s">
        <v>158</v>
      </c>
      <c r="P58" s="85">
        <v>32750</v>
      </c>
      <c r="Q58" s="13">
        <v>34645</v>
      </c>
      <c r="R58" s="14">
        <v>35337</v>
      </c>
      <c r="S58" s="71">
        <v>3.2336928080697174</v>
      </c>
      <c r="T58" s="71">
        <v>3.3674664541244055</v>
      </c>
      <c r="U58" s="72">
        <v>3.4075458379860795</v>
      </c>
    </row>
    <row r="59" spans="1:21" x14ac:dyDescent="0.2">
      <c r="A59" s="12" t="s">
        <v>170</v>
      </c>
      <c r="B59" s="13">
        <v>255259</v>
      </c>
      <c r="C59" s="13">
        <v>0</v>
      </c>
      <c r="D59" s="14">
        <v>0</v>
      </c>
      <c r="E59" s="71">
        <v>5.1889145519070343</v>
      </c>
      <c r="F59" s="71" t="s">
        <v>158</v>
      </c>
      <c r="G59" s="72" t="s">
        <v>158</v>
      </c>
      <c r="I59" s="85">
        <v>205157</v>
      </c>
      <c r="J59" s="13">
        <v>0</v>
      </c>
      <c r="K59" s="14">
        <v>0</v>
      </c>
      <c r="L59" s="71">
        <v>5.2516293190393544</v>
      </c>
      <c r="M59" s="71" t="s">
        <v>158</v>
      </c>
      <c r="N59" s="72" t="s">
        <v>158</v>
      </c>
      <c r="P59" s="85">
        <v>50102</v>
      </c>
      <c r="Q59" s="13">
        <v>0</v>
      </c>
      <c r="R59" s="14">
        <v>0</v>
      </c>
      <c r="S59" s="71">
        <v>4.947006933432335</v>
      </c>
      <c r="T59" s="71" t="s">
        <v>158</v>
      </c>
      <c r="U59" s="72" t="s">
        <v>158</v>
      </c>
    </row>
    <row r="60" spans="1:21" x14ac:dyDescent="0.2">
      <c r="A60" s="12" t="s">
        <v>171</v>
      </c>
      <c r="B60" s="13">
        <v>0</v>
      </c>
      <c r="C60" s="13">
        <v>0</v>
      </c>
      <c r="D60" s="14">
        <v>0</v>
      </c>
      <c r="E60" s="71" t="s">
        <v>158</v>
      </c>
      <c r="F60" s="71" t="s">
        <v>158</v>
      </c>
      <c r="G60" s="72" t="s">
        <v>158</v>
      </c>
      <c r="I60" s="85">
        <v>0</v>
      </c>
      <c r="J60" s="13">
        <v>0</v>
      </c>
      <c r="K60" s="14">
        <v>0</v>
      </c>
      <c r="L60" s="71" t="s">
        <v>158</v>
      </c>
      <c r="M60" s="71" t="s">
        <v>158</v>
      </c>
      <c r="N60" s="72" t="s">
        <v>158</v>
      </c>
      <c r="P60" s="85">
        <v>0</v>
      </c>
      <c r="Q60" s="13">
        <v>0</v>
      </c>
      <c r="R60" s="14">
        <v>0</v>
      </c>
      <c r="S60" s="71" t="s">
        <v>158</v>
      </c>
      <c r="T60" s="71" t="s">
        <v>158</v>
      </c>
      <c r="U60" s="72" t="s">
        <v>158</v>
      </c>
    </row>
    <row r="61" spans="1:21" x14ac:dyDescent="0.2">
      <c r="A61" s="12" t="s">
        <v>172</v>
      </c>
      <c r="B61" s="13">
        <v>0</v>
      </c>
      <c r="C61" s="13">
        <v>0</v>
      </c>
      <c r="D61" s="14">
        <v>0</v>
      </c>
      <c r="E61" s="71" t="s">
        <v>158</v>
      </c>
      <c r="F61" s="71" t="s">
        <v>158</v>
      </c>
      <c r="G61" s="72" t="s">
        <v>158</v>
      </c>
      <c r="I61" s="85">
        <v>0</v>
      </c>
      <c r="J61" s="13">
        <v>0</v>
      </c>
      <c r="K61" s="14">
        <v>0</v>
      </c>
      <c r="L61" s="71" t="s">
        <v>158</v>
      </c>
      <c r="M61" s="71" t="s">
        <v>158</v>
      </c>
      <c r="N61" s="72" t="s">
        <v>158</v>
      </c>
      <c r="P61" s="85">
        <v>0</v>
      </c>
      <c r="Q61" s="13">
        <v>0</v>
      </c>
      <c r="R61" s="14">
        <v>0</v>
      </c>
      <c r="S61" s="71" t="s">
        <v>158</v>
      </c>
      <c r="T61" s="71" t="s">
        <v>158</v>
      </c>
      <c r="U61" s="72" t="s">
        <v>158</v>
      </c>
    </row>
    <row r="62" spans="1:21" x14ac:dyDescent="0.2">
      <c r="A62" s="12" t="s">
        <v>173</v>
      </c>
      <c r="B62" s="13">
        <v>11147</v>
      </c>
      <c r="C62" s="13">
        <v>11147</v>
      </c>
      <c r="D62" s="14">
        <v>0</v>
      </c>
      <c r="E62" s="71">
        <v>0.2265966352219029</v>
      </c>
      <c r="F62" s="71">
        <v>0.22347871779712175</v>
      </c>
      <c r="G62" s="72" t="s">
        <v>158</v>
      </c>
      <c r="I62" s="85">
        <v>9068</v>
      </c>
      <c r="J62" s="13">
        <v>9068</v>
      </c>
      <c r="K62" s="14">
        <v>0</v>
      </c>
      <c r="L62" s="71">
        <v>0.23212356714637505</v>
      </c>
      <c r="M62" s="71">
        <v>0.22904010272958819</v>
      </c>
      <c r="N62" s="72" t="s">
        <v>158</v>
      </c>
      <c r="P62" s="85">
        <v>2079</v>
      </c>
      <c r="Q62" s="13">
        <v>2079</v>
      </c>
      <c r="R62" s="14">
        <v>0</v>
      </c>
      <c r="S62" s="71">
        <v>0.20527778161761656</v>
      </c>
      <c r="T62" s="71">
        <v>0.20207714700893747</v>
      </c>
      <c r="U62" s="72" t="s">
        <v>158</v>
      </c>
    </row>
    <row r="63" spans="1:21" x14ac:dyDescent="0.2">
      <c r="A63" s="12" t="s">
        <v>174</v>
      </c>
      <c r="B63" s="13">
        <v>1988</v>
      </c>
      <c r="C63" s="13">
        <v>1998</v>
      </c>
      <c r="D63" s="14">
        <v>1972</v>
      </c>
      <c r="E63" s="71">
        <v>4.0412138765689685E-2</v>
      </c>
      <c r="F63" s="71">
        <v>4.0056560344366131E-2</v>
      </c>
      <c r="G63" s="72">
        <v>3.9083627666213927E-2</v>
      </c>
      <c r="I63" s="85">
        <v>0</v>
      </c>
      <c r="J63" s="13">
        <v>0</v>
      </c>
      <c r="K63" s="14">
        <v>0</v>
      </c>
      <c r="L63" s="71" t="s">
        <v>158</v>
      </c>
      <c r="M63" s="71" t="s">
        <v>158</v>
      </c>
      <c r="N63" s="72" t="s">
        <v>158</v>
      </c>
      <c r="P63" s="85">
        <v>1988</v>
      </c>
      <c r="Q63" s="13">
        <v>1998</v>
      </c>
      <c r="R63" s="14">
        <v>1972</v>
      </c>
      <c r="S63" s="71">
        <v>0.19629255885320912</v>
      </c>
      <c r="T63" s="71">
        <v>0.19420401141118665</v>
      </c>
      <c r="U63" s="72">
        <v>0.1901599001756954</v>
      </c>
    </row>
    <row r="64" spans="1:21" x14ac:dyDescent="0.2">
      <c r="A64" s="12" t="s">
        <v>175</v>
      </c>
      <c r="B64" s="13">
        <v>224862</v>
      </c>
      <c r="C64" s="13">
        <v>248575</v>
      </c>
      <c r="D64" s="14">
        <v>265269</v>
      </c>
      <c r="E64" s="71">
        <v>4.5710031927215864</v>
      </c>
      <c r="F64" s="71">
        <v>4.9835132570574627</v>
      </c>
      <c r="G64" s="72">
        <v>5.2574415960389969</v>
      </c>
      <c r="I64" s="85">
        <v>192538</v>
      </c>
      <c r="J64" s="13">
        <v>208907</v>
      </c>
      <c r="K64" s="14">
        <v>223173</v>
      </c>
      <c r="L64" s="71">
        <v>4.9286069002237278</v>
      </c>
      <c r="M64" s="71">
        <v>5.2765858779146537</v>
      </c>
      <c r="N64" s="72">
        <v>5.5673982411179654</v>
      </c>
      <c r="P64" s="85">
        <v>32324</v>
      </c>
      <c r="Q64" s="13">
        <v>39668</v>
      </c>
      <c r="R64" s="14">
        <v>42096</v>
      </c>
      <c r="S64" s="71">
        <v>3.1916301168868868</v>
      </c>
      <c r="T64" s="71">
        <v>3.8556980603898658</v>
      </c>
      <c r="U64" s="72">
        <v>4.0593160029391857</v>
      </c>
    </row>
    <row r="65" spans="1:21" x14ac:dyDescent="0.2">
      <c r="A65" s="12" t="s">
        <v>176</v>
      </c>
      <c r="B65" s="13">
        <v>30753</v>
      </c>
      <c r="C65" s="13">
        <v>29221</v>
      </c>
      <c r="D65" s="14">
        <v>27233</v>
      </c>
      <c r="E65" s="71">
        <v>0.62514814057407186</v>
      </c>
      <c r="F65" s="71">
        <v>0.58583220711847983</v>
      </c>
      <c r="G65" s="72">
        <v>0.5397385558995963</v>
      </c>
      <c r="I65" s="85">
        <v>20242</v>
      </c>
      <c r="J65" s="13">
        <v>18522</v>
      </c>
      <c r="K65" s="14">
        <v>16411</v>
      </c>
      <c r="L65" s="71">
        <v>0.51815673204421309</v>
      </c>
      <c r="M65" s="71">
        <v>0.4678298172427694</v>
      </c>
      <c r="N65" s="72">
        <v>0.40939796720475563</v>
      </c>
      <c r="P65" s="85">
        <v>10511</v>
      </c>
      <c r="Q65" s="13">
        <v>10699</v>
      </c>
      <c r="R65" s="14">
        <v>10822</v>
      </c>
      <c r="S65" s="71">
        <v>1.03784259864491</v>
      </c>
      <c r="T65" s="71">
        <v>1.0399342933374804</v>
      </c>
      <c r="U65" s="72">
        <v>1.0435651316944097</v>
      </c>
    </row>
    <row r="66" spans="1:21" x14ac:dyDescent="0.2">
      <c r="A66" s="12" t="s">
        <v>177</v>
      </c>
      <c r="B66" s="13">
        <v>52952</v>
      </c>
      <c r="C66" s="13">
        <v>69115</v>
      </c>
      <c r="D66" s="14">
        <v>76265</v>
      </c>
      <c r="E66" s="71">
        <v>1.0764102474450705</v>
      </c>
      <c r="F66" s="71">
        <v>1.3856402243247572</v>
      </c>
      <c r="G66" s="72">
        <v>1.5115176794948302</v>
      </c>
      <c r="I66" s="85">
        <v>26776</v>
      </c>
      <c r="J66" s="13">
        <v>35812</v>
      </c>
      <c r="K66" s="14">
        <v>41182</v>
      </c>
      <c r="L66" s="71">
        <v>0.68541471481157235</v>
      </c>
      <c r="M66" s="71">
        <v>0.90454170257521094</v>
      </c>
      <c r="N66" s="72">
        <v>1.0273491612592922</v>
      </c>
      <c r="P66" s="85">
        <v>26176</v>
      </c>
      <c r="Q66" s="13">
        <v>33303</v>
      </c>
      <c r="R66" s="14">
        <v>35083</v>
      </c>
      <c r="S66" s="71">
        <v>2.5845845173750512</v>
      </c>
      <c r="T66" s="71">
        <v>3.2370251211345091</v>
      </c>
      <c r="U66" s="72">
        <v>3.383052625691644</v>
      </c>
    </row>
    <row r="67" spans="1:21" x14ac:dyDescent="0.2">
      <c r="A67" s="12" t="s">
        <v>178</v>
      </c>
      <c r="B67" s="13">
        <v>0</v>
      </c>
      <c r="C67" s="13">
        <v>0</v>
      </c>
      <c r="D67" s="14">
        <v>0</v>
      </c>
      <c r="E67" s="71" t="s">
        <v>158</v>
      </c>
      <c r="F67" s="71" t="s">
        <v>158</v>
      </c>
      <c r="G67" s="72" t="s">
        <v>158</v>
      </c>
      <c r="I67" s="85">
        <v>0</v>
      </c>
      <c r="J67" s="13">
        <v>0</v>
      </c>
      <c r="K67" s="14">
        <v>0</v>
      </c>
      <c r="L67" s="71" t="s">
        <v>158</v>
      </c>
      <c r="M67" s="71" t="s">
        <v>158</v>
      </c>
      <c r="N67" s="72" t="s">
        <v>158</v>
      </c>
      <c r="P67" s="85">
        <v>0</v>
      </c>
      <c r="Q67" s="13">
        <v>0</v>
      </c>
      <c r="R67" s="14">
        <v>0</v>
      </c>
      <c r="S67" s="71" t="s">
        <v>158</v>
      </c>
      <c r="T67" s="71" t="s">
        <v>158</v>
      </c>
      <c r="U67" s="72" t="s">
        <v>158</v>
      </c>
    </row>
    <row r="68" spans="1:21" x14ac:dyDescent="0.2">
      <c r="A68" s="12" t="s">
        <v>179</v>
      </c>
      <c r="B68" s="13">
        <v>36985</v>
      </c>
      <c r="C68" s="13">
        <v>34745</v>
      </c>
      <c r="D68" s="14">
        <v>27643</v>
      </c>
      <c r="E68" s="71">
        <v>0.75183247095021788</v>
      </c>
      <c r="F68" s="71">
        <v>0.69657917375625689</v>
      </c>
      <c r="G68" s="72">
        <v>0.5478644622602189</v>
      </c>
      <c r="I68" s="85">
        <v>178</v>
      </c>
      <c r="J68" s="13">
        <v>330</v>
      </c>
      <c r="K68" s="14">
        <v>483</v>
      </c>
      <c r="L68" s="71">
        <v>4.5564617282812924E-3</v>
      </c>
      <c r="M68" s="71">
        <v>8.335160333123523E-3</v>
      </c>
      <c r="N68" s="72">
        <v>1.2049187627804336E-2</v>
      </c>
      <c r="P68" s="85">
        <v>36807</v>
      </c>
      <c r="Q68" s="13">
        <v>34415</v>
      </c>
      <c r="R68" s="14">
        <v>27160</v>
      </c>
      <c r="S68" s="71">
        <v>3.6342757614235754</v>
      </c>
      <c r="T68" s="71">
        <v>3.3451106369949892</v>
      </c>
      <c r="U68" s="72">
        <v>2.6190379760506528</v>
      </c>
    </row>
    <row r="69" spans="1:21" x14ac:dyDescent="0.2">
      <c r="A69" s="12" t="s">
        <v>180</v>
      </c>
      <c r="B69" s="13">
        <v>0</v>
      </c>
      <c r="C69" s="13">
        <v>0</v>
      </c>
      <c r="D69" s="14">
        <v>0</v>
      </c>
      <c r="E69" s="71" t="s">
        <v>158</v>
      </c>
      <c r="F69" s="71" t="s">
        <v>158</v>
      </c>
      <c r="G69" s="72" t="s">
        <v>158</v>
      </c>
      <c r="I69" s="85">
        <v>0</v>
      </c>
      <c r="J69" s="13">
        <v>0</v>
      </c>
      <c r="K69" s="14">
        <v>0</v>
      </c>
      <c r="L69" s="71" t="s">
        <v>158</v>
      </c>
      <c r="M69" s="71" t="s">
        <v>158</v>
      </c>
      <c r="N69" s="72" t="s">
        <v>158</v>
      </c>
      <c r="P69" s="85">
        <v>0</v>
      </c>
      <c r="Q69" s="13">
        <v>0</v>
      </c>
      <c r="R69" s="14">
        <v>0</v>
      </c>
      <c r="S69" s="71" t="s">
        <v>158</v>
      </c>
      <c r="T69" s="71" t="s">
        <v>158</v>
      </c>
      <c r="U69" s="72" t="s">
        <v>158</v>
      </c>
    </row>
    <row r="70" spans="1:21" x14ac:dyDescent="0.2">
      <c r="A70" s="12" t="s">
        <v>181</v>
      </c>
      <c r="B70" s="13">
        <v>0</v>
      </c>
      <c r="C70" s="13">
        <v>0</v>
      </c>
      <c r="D70" s="14">
        <v>0</v>
      </c>
      <c r="E70" s="71" t="s">
        <v>158</v>
      </c>
      <c r="F70" s="71" t="s">
        <v>158</v>
      </c>
      <c r="G70" s="72" t="s">
        <v>158</v>
      </c>
      <c r="I70" s="85">
        <v>0</v>
      </c>
      <c r="J70" s="13">
        <v>0</v>
      </c>
      <c r="K70" s="14">
        <v>0</v>
      </c>
      <c r="L70" s="71" t="s">
        <v>158</v>
      </c>
      <c r="M70" s="71" t="s">
        <v>158</v>
      </c>
      <c r="N70" s="72" t="s">
        <v>158</v>
      </c>
      <c r="P70" s="85">
        <v>0</v>
      </c>
      <c r="Q70" s="13">
        <v>0</v>
      </c>
      <c r="R70" s="14">
        <v>0</v>
      </c>
      <c r="S70" s="71" t="s">
        <v>158</v>
      </c>
      <c r="T70" s="71" t="s">
        <v>158</v>
      </c>
      <c r="U70" s="72" t="s">
        <v>158</v>
      </c>
    </row>
    <row r="71" spans="1:21" x14ac:dyDescent="0.2">
      <c r="A71" s="12" t="s">
        <v>182</v>
      </c>
      <c r="B71" s="13">
        <v>63478</v>
      </c>
      <c r="C71" s="13">
        <v>65281</v>
      </c>
      <c r="D71" s="14">
        <v>72270</v>
      </c>
      <c r="E71" s="71">
        <v>1.2903831713120977</v>
      </c>
      <c r="F71" s="71">
        <v>1.3087749328531357</v>
      </c>
      <c r="G71" s="72">
        <v>1.4323396406882762</v>
      </c>
      <c r="I71" s="85">
        <v>62891</v>
      </c>
      <c r="J71" s="13">
        <v>64758</v>
      </c>
      <c r="K71" s="14">
        <v>71764</v>
      </c>
      <c r="L71" s="71">
        <v>1.6098900817603301</v>
      </c>
      <c r="M71" s="71">
        <v>1.6356615540982216</v>
      </c>
      <c r="N71" s="72">
        <v>1.7902648052210153</v>
      </c>
      <c r="P71" s="85">
        <v>587</v>
      </c>
      <c r="Q71" s="13">
        <v>523</v>
      </c>
      <c r="R71" s="14">
        <v>506</v>
      </c>
      <c r="S71" s="71">
        <v>5.7959623766012949E-2</v>
      </c>
      <c r="T71" s="71">
        <v>5.0835184168193506E-2</v>
      </c>
      <c r="U71" s="72">
        <v>4.8793564649544562E-2</v>
      </c>
    </row>
    <row r="72" spans="1:21" x14ac:dyDescent="0.2">
      <c r="A72" s="12" t="s">
        <v>183</v>
      </c>
      <c r="B72" s="13">
        <v>0</v>
      </c>
      <c r="C72" s="13">
        <v>0</v>
      </c>
      <c r="D72" s="14">
        <v>0</v>
      </c>
      <c r="E72" s="71" t="s">
        <v>158</v>
      </c>
      <c r="F72" s="71" t="s">
        <v>158</v>
      </c>
      <c r="G72" s="72" t="s">
        <v>158</v>
      </c>
      <c r="I72" s="85">
        <v>0</v>
      </c>
      <c r="J72" s="13">
        <v>0</v>
      </c>
      <c r="K72" s="14">
        <v>0</v>
      </c>
      <c r="L72" s="71" t="s">
        <v>158</v>
      </c>
      <c r="M72" s="71" t="s">
        <v>158</v>
      </c>
      <c r="N72" s="72" t="s">
        <v>158</v>
      </c>
      <c r="P72" s="85">
        <v>0</v>
      </c>
      <c r="Q72" s="13">
        <v>0</v>
      </c>
      <c r="R72" s="14">
        <v>0</v>
      </c>
      <c r="S72" s="71" t="s">
        <v>158</v>
      </c>
      <c r="T72" s="71" t="s">
        <v>158</v>
      </c>
      <c r="U72" s="72" t="s">
        <v>158</v>
      </c>
    </row>
    <row r="73" spans="1:21" x14ac:dyDescent="0.2">
      <c r="A73" s="12" t="s">
        <v>184</v>
      </c>
      <c r="B73" s="13">
        <v>0</v>
      </c>
      <c r="C73" s="13">
        <v>0</v>
      </c>
      <c r="D73" s="14">
        <v>350</v>
      </c>
      <c r="E73" s="71" t="s">
        <v>158</v>
      </c>
      <c r="F73" s="71" t="s">
        <v>158</v>
      </c>
      <c r="G73" s="72">
        <v>6.9367493322387806E-3</v>
      </c>
      <c r="I73" s="85">
        <v>0</v>
      </c>
      <c r="J73" s="13">
        <v>0</v>
      </c>
      <c r="K73" s="14">
        <v>350</v>
      </c>
      <c r="L73" s="71" t="s">
        <v>158</v>
      </c>
      <c r="M73" s="71" t="s">
        <v>158</v>
      </c>
      <c r="N73" s="72">
        <v>8.7312953824669106E-3</v>
      </c>
      <c r="P73" s="85">
        <v>0</v>
      </c>
      <c r="Q73" s="13">
        <v>0</v>
      </c>
      <c r="R73" s="14">
        <v>0</v>
      </c>
      <c r="S73" s="71" t="s">
        <v>158</v>
      </c>
      <c r="T73" s="71" t="s">
        <v>158</v>
      </c>
      <c r="U73" s="72" t="s">
        <v>158</v>
      </c>
    </row>
    <row r="74" spans="1:21" ht="13.5" thickBot="1" x14ac:dyDescent="0.25">
      <c r="A74" s="15" t="s">
        <v>4</v>
      </c>
      <c r="B74" s="16">
        <v>4919314</v>
      </c>
      <c r="C74" s="16">
        <v>4987947</v>
      </c>
      <c r="D74" s="17">
        <v>5045591</v>
      </c>
      <c r="E74" s="74">
        <v>100</v>
      </c>
      <c r="F74" s="74">
        <v>100</v>
      </c>
      <c r="G74" s="75">
        <v>100</v>
      </c>
      <c r="I74" s="86">
        <v>3906540</v>
      </c>
      <c r="J74" s="16">
        <v>3959132</v>
      </c>
      <c r="K74" s="17">
        <v>4008569</v>
      </c>
      <c r="L74" s="74">
        <v>100</v>
      </c>
      <c r="M74" s="74">
        <v>100</v>
      </c>
      <c r="N74" s="75">
        <v>100</v>
      </c>
      <c r="P74" s="86">
        <v>1012774</v>
      </c>
      <c r="Q74" s="16">
        <v>1028815</v>
      </c>
      <c r="R74" s="17">
        <v>1037022</v>
      </c>
      <c r="S74" s="74">
        <v>100</v>
      </c>
      <c r="T74" s="74">
        <v>100</v>
      </c>
      <c r="U74" s="75">
        <v>100</v>
      </c>
    </row>
    <row r="75" spans="1:21" x14ac:dyDescent="0.2">
      <c r="A75" s="19"/>
      <c r="B75" s="19"/>
      <c r="C75" s="19"/>
      <c r="D75" s="19"/>
      <c r="E75" s="19"/>
      <c r="F75" s="19"/>
      <c r="G75" s="19"/>
      <c r="I75" s="19"/>
      <c r="J75" s="19"/>
      <c r="K75" s="19"/>
      <c r="L75" s="19"/>
      <c r="M75" s="19"/>
      <c r="N75" s="19"/>
      <c r="P75" s="19"/>
      <c r="Q75" s="19"/>
      <c r="R75" s="19"/>
      <c r="S75" s="19"/>
      <c r="T75" s="19"/>
      <c r="U75" s="19"/>
    </row>
    <row r="76" spans="1:21" ht="12.75" customHeight="1" x14ac:dyDescent="0.2">
      <c r="A76" s="171" t="str">
        <f>+Innhold!B53</f>
        <v>Finans Norge / Skadeforsikringsstatistikk</v>
      </c>
      <c r="B76" s="171"/>
      <c r="C76" s="171"/>
      <c r="F76" s="20"/>
      <c r="G76" s="20"/>
      <c r="H76" s="83"/>
      <c r="I76" s="20"/>
      <c r="J76" s="20"/>
      <c r="K76" s="20"/>
      <c r="L76" s="20"/>
      <c r="M76" s="20"/>
      <c r="N76" s="20"/>
      <c r="O76" s="83"/>
      <c r="P76" s="20"/>
      <c r="T76" s="20"/>
      <c r="U76" s="157">
        <f>Innhold!H23</f>
        <v>8</v>
      </c>
    </row>
    <row r="77" spans="1:21" ht="12.75" customHeight="1" x14ac:dyDescent="0.2">
      <c r="A77" s="170" t="str">
        <f>+Innhold!B54</f>
        <v>Premiestatistikk skadeforsikring 2. kvartal 2026</v>
      </c>
      <c r="B77" s="170"/>
      <c r="C77" s="17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T77" s="20"/>
      <c r="U77" s="157"/>
    </row>
    <row r="82" ht="12.75" customHeight="1" x14ac:dyDescent="0.2"/>
    <row r="83" ht="12.75" customHeight="1" x14ac:dyDescent="0.2"/>
  </sheetData>
  <mergeCells count="24">
    <mergeCell ref="U76:U77"/>
    <mergeCell ref="I4:N4"/>
    <mergeCell ref="P4:U4"/>
    <mergeCell ref="B5:D5"/>
    <mergeCell ref="E5:G5"/>
    <mergeCell ref="I5:K5"/>
    <mergeCell ref="L5:N5"/>
    <mergeCell ref="P5:R5"/>
    <mergeCell ref="A2:B2"/>
    <mergeCell ref="A77:C77"/>
    <mergeCell ref="A76:C76"/>
    <mergeCell ref="L41:N41"/>
    <mergeCell ref="P41:R41"/>
    <mergeCell ref="A4:C4"/>
    <mergeCell ref="D4:E4"/>
    <mergeCell ref="S5:U5"/>
    <mergeCell ref="B41:D41"/>
    <mergeCell ref="E41:G41"/>
    <mergeCell ref="I41:K41"/>
    <mergeCell ref="S41:U41"/>
    <mergeCell ref="A40:C40"/>
    <mergeCell ref="D40:E40"/>
    <mergeCell ref="I40:N40"/>
    <mergeCell ref="P40:U40"/>
  </mergeCells>
  <phoneticPr fontId="0" type="noConversion"/>
  <hyperlinks>
    <hyperlink ref="A2" location="Innhold!A24" tooltip="Move to Tab2" display="Tilbake til innholdsfortegnelsen" xr:uid="{00000000-0004-0000-0700-000000000000}"/>
  </hyperlinks>
  <pageMargins left="0.78740157480314965" right="0.78740157480314965" top="0.39370078740157483" bottom="0.19685039370078741" header="3.937007874015748E-2" footer="3.937007874015748E-2"/>
  <pageSetup paperSize="9" scale="4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77"/>
  <sheetViews>
    <sheetView showGridLines="0" showRowColHeaders="0" zoomScaleNormal="100" workbookViewId="0"/>
  </sheetViews>
  <sheetFormatPr defaultColWidth="11.42578125" defaultRowHeight="12.75" x14ac:dyDescent="0.2"/>
  <cols>
    <col min="1" max="1" width="23" style="103" bestFit="1" customWidth="1"/>
    <col min="2" max="2" width="14.7109375" style="103" bestFit="1" customWidth="1"/>
    <col min="3" max="4" width="15.42578125" style="103" bestFit="1" customWidth="1"/>
    <col min="5" max="5" width="14.42578125" style="103" bestFit="1" customWidth="1"/>
    <col min="6" max="6" width="14.28515625" style="103" bestFit="1" customWidth="1"/>
    <col min="7" max="7" width="14.42578125" style="103" bestFit="1" customWidth="1"/>
    <col min="8" max="16384" width="11.42578125" style="103"/>
  </cols>
  <sheetData>
    <row r="1" spans="1:7" ht="5.25" customHeight="1" x14ac:dyDescent="0.2"/>
    <row r="2" spans="1:7" x14ac:dyDescent="0.2">
      <c r="A2" s="177" t="s">
        <v>0</v>
      </c>
      <c r="B2" s="177"/>
      <c r="C2" s="104"/>
      <c r="D2" s="104"/>
      <c r="E2" s="104"/>
      <c r="F2" s="104"/>
    </row>
    <row r="3" spans="1:7" ht="6" customHeight="1" x14ac:dyDescent="0.2">
      <c r="A3" s="105"/>
      <c r="B3" s="104"/>
      <c r="C3" s="104"/>
      <c r="D3" s="104"/>
      <c r="E3" s="104"/>
      <c r="F3" s="104"/>
    </row>
    <row r="4" spans="1:7" ht="16.5" thickBot="1" x14ac:dyDescent="0.3">
      <c r="A4" s="176" t="s">
        <v>146</v>
      </c>
      <c r="B4" s="176"/>
      <c r="C4" s="176"/>
      <c r="D4" s="176"/>
      <c r="E4" s="176"/>
      <c r="F4" s="176"/>
      <c r="G4" s="176"/>
    </row>
    <row r="5" spans="1:7" x14ac:dyDescent="0.2">
      <c r="A5" s="106"/>
      <c r="B5" s="182" t="s">
        <v>1</v>
      </c>
      <c r="C5" s="183"/>
      <c r="D5" s="184"/>
      <c r="E5" s="182" t="s">
        <v>2</v>
      </c>
      <c r="F5" s="183"/>
      <c r="G5" s="185"/>
    </row>
    <row r="6" spans="1:7" x14ac:dyDescent="0.2">
      <c r="A6" s="107" t="s">
        <v>3</v>
      </c>
      <c r="B6" s="9" t="s">
        <v>155</v>
      </c>
      <c r="C6" s="10" t="s">
        <v>153</v>
      </c>
      <c r="D6" s="56" t="s">
        <v>154</v>
      </c>
      <c r="E6" s="109" t="s">
        <v>155</v>
      </c>
      <c r="F6" s="109" t="s">
        <v>153</v>
      </c>
      <c r="G6" s="111" t="s">
        <v>154</v>
      </c>
    </row>
    <row r="7" spans="1:7" x14ac:dyDescent="0.2">
      <c r="A7" s="112" t="s">
        <v>81</v>
      </c>
      <c r="B7" s="13">
        <v>4940549</v>
      </c>
      <c r="C7" s="13">
        <v>5664161</v>
      </c>
      <c r="D7" s="13">
        <v>6354532</v>
      </c>
      <c r="E7" s="113">
        <v>17.760123556462812</v>
      </c>
      <c r="F7" s="114">
        <v>17.535788368864484</v>
      </c>
      <c r="G7" s="115">
        <v>17.416620933820546</v>
      </c>
    </row>
    <row r="8" spans="1:7" x14ac:dyDescent="0.2">
      <c r="A8" s="112" t="s">
        <v>156</v>
      </c>
      <c r="B8" s="13">
        <v>1969335</v>
      </c>
      <c r="C8" s="13">
        <v>2622574</v>
      </c>
      <c r="D8" s="13">
        <v>3284840</v>
      </c>
      <c r="E8" s="116">
        <v>7.0793008882346253</v>
      </c>
      <c r="F8" s="114">
        <v>8.1192788562483305</v>
      </c>
      <c r="G8" s="115">
        <v>9.0031513112611723</v>
      </c>
    </row>
    <row r="9" spans="1:7" x14ac:dyDescent="0.2">
      <c r="A9" s="112" t="s">
        <v>157</v>
      </c>
      <c r="B9" s="13">
        <v>0</v>
      </c>
      <c r="C9" s="13">
        <v>0</v>
      </c>
      <c r="D9" s="13">
        <v>0</v>
      </c>
      <c r="E9" s="116" t="s">
        <v>158</v>
      </c>
      <c r="F9" s="114" t="s">
        <v>158</v>
      </c>
      <c r="G9" s="115" t="s">
        <v>158</v>
      </c>
    </row>
    <row r="10" spans="1:7" x14ac:dyDescent="0.2">
      <c r="A10" s="112" t="s">
        <v>82</v>
      </c>
      <c r="B10" s="13">
        <v>6900149</v>
      </c>
      <c r="C10" s="13">
        <v>8070251</v>
      </c>
      <c r="D10" s="13">
        <v>8943171</v>
      </c>
      <c r="E10" s="116">
        <v>24.804429385884706</v>
      </c>
      <c r="F10" s="114">
        <v>24.984850116304422</v>
      </c>
      <c r="G10" s="115">
        <v>24.5116114378426</v>
      </c>
    </row>
    <row r="11" spans="1:7" x14ac:dyDescent="0.2">
      <c r="A11" s="112" t="s">
        <v>84</v>
      </c>
      <c r="B11" s="13">
        <v>4242991</v>
      </c>
      <c r="C11" s="13">
        <v>4777668</v>
      </c>
      <c r="D11" s="13">
        <v>5287497</v>
      </c>
      <c r="E11" s="116">
        <v>15.252564929314474</v>
      </c>
      <c r="F11" s="114">
        <v>14.7912771096542</v>
      </c>
      <c r="G11" s="115">
        <v>14.492071318188867</v>
      </c>
    </row>
    <row r="12" spans="1:7" x14ac:dyDescent="0.2">
      <c r="A12" s="112" t="s">
        <v>152</v>
      </c>
      <c r="B12" s="13">
        <v>4460205</v>
      </c>
      <c r="C12" s="13">
        <v>6465388</v>
      </c>
      <c r="D12" s="13">
        <v>7036182</v>
      </c>
      <c r="E12" s="116">
        <v>16.033398694589046</v>
      </c>
      <c r="F12" s="114">
        <v>20.016322927719745</v>
      </c>
      <c r="G12" s="115">
        <v>19.284900086327571</v>
      </c>
    </row>
    <row r="13" spans="1:7" x14ac:dyDescent="0.2">
      <c r="A13" s="112" t="s">
        <v>160</v>
      </c>
      <c r="B13" s="13">
        <v>0</v>
      </c>
      <c r="C13" s="13">
        <v>0</v>
      </c>
      <c r="D13" s="13">
        <v>0</v>
      </c>
      <c r="E13" s="116" t="s">
        <v>158</v>
      </c>
      <c r="F13" s="114" t="s">
        <v>158</v>
      </c>
      <c r="G13" s="115" t="s">
        <v>158</v>
      </c>
    </row>
    <row r="14" spans="1:7" x14ac:dyDescent="0.2">
      <c r="A14" s="112" t="s">
        <v>161</v>
      </c>
      <c r="B14" s="13">
        <v>0</v>
      </c>
      <c r="C14" s="13">
        <v>0</v>
      </c>
      <c r="D14" s="13">
        <v>0</v>
      </c>
      <c r="E14" s="116" t="s">
        <v>158</v>
      </c>
      <c r="F14" s="114" t="s">
        <v>158</v>
      </c>
      <c r="G14" s="115" t="s">
        <v>158</v>
      </c>
    </row>
    <row r="15" spans="1:7" x14ac:dyDescent="0.2">
      <c r="A15" s="112" t="s">
        <v>162</v>
      </c>
      <c r="B15" s="13">
        <v>662909</v>
      </c>
      <c r="C15" s="13">
        <v>794353</v>
      </c>
      <c r="D15" s="13">
        <v>926439</v>
      </c>
      <c r="E15" s="116">
        <v>2.3830035380058381</v>
      </c>
      <c r="F15" s="114">
        <v>2.4592532059333427</v>
      </c>
      <c r="G15" s="115">
        <v>2.5392014520200341</v>
      </c>
    </row>
    <row r="16" spans="1:7" x14ac:dyDescent="0.2">
      <c r="A16" s="112" t="s">
        <v>163</v>
      </c>
      <c r="B16" s="13">
        <v>287972</v>
      </c>
      <c r="C16" s="13">
        <v>384022</v>
      </c>
      <c r="D16" s="13">
        <v>491997</v>
      </c>
      <c r="E16" s="116">
        <v>1.0351923036896726</v>
      </c>
      <c r="F16" s="114">
        <v>1.1889013255428433</v>
      </c>
      <c r="G16" s="115">
        <v>1.348474639765274</v>
      </c>
    </row>
    <row r="17" spans="1:7" x14ac:dyDescent="0.2">
      <c r="A17" s="112" t="s">
        <v>164</v>
      </c>
      <c r="B17" s="13">
        <v>0</v>
      </c>
      <c r="C17" s="13">
        <v>0</v>
      </c>
      <c r="D17" s="13">
        <v>14278</v>
      </c>
      <c r="E17" s="116" t="s">
        <v>158</v>
      </c>
      <c r="F17" s="114" t="s">
        <v>158</v>
      </c>
      <c r="G17" s="115">
        <v>3.9133411192687317E-2</v>
      </c>
    </row>
    <row r="18" spans="1:7" x14ac:dyDescent="0.2">
      <c r="A18" s="112" t="s">
        <v>165</v>
      </c>
      <c r="B18" s="13">
        <v>687065</v>
      </c>
      <c r="C18" s="13">
        <v>787383</v>
      </c>
      <c r="D18" s="13">
        <v>970431</v>
      </c>
      <c r="E18" s="116">
        <v>2.4698387347886079</v>
      </c>
      <c r="F18" s="114">
        <v>2.4376746447075961</v>
      </c>
      <c r="G18" s="115">
        <v>2.6597755537982035</v>
      </c>
    </row>
    <row r="19" spans="1:7" x14ac:dyDescent="0.2">
      <c r="A19" s="112" t="s">
        <v>166</v>
      </c>
      <c r="B19" s="13">
        <v>0</v>
      </c>
      <c r="C19" s="13">
        <v>0</v>
      </c>
      <c r="D19" s="13">
        <v>0</v>
      </c>
      <c r="E19" s="116" t="s">
        <v>158</v>
      </c>
      <c r="F19" s="114" t="s">
        <v>158</v>
      </c>
      <c r="G19" s="115" t="s">
        <v>158</v>
      </c>
    </row>
    <row r="20" spans="1:7" x14ac:dyDescent="0.2">
      <c r="A20" s="112" t="s">
        <v>167</v>
      </c>
      <c r="B20" s="13">
        <v>0</v>
      </c>
      <c r="C20" s="13">
        <v>0</v>
      </c>
      <c r="D20" s="13">
        <v>0</v>
      </c>
      <c r="E20" s="116" t="s">
        <v>158</v>
      </c>
      <c r="F20" s="114" t="s">
        <v>158</v>
      </c>
      <c r="G20" s="115" t="s">
        <v>158</v>
      </c>
    </row>
    <row r="21" spans="1:7" x14ac:dyDescent="0.2">
      <c r="A21" s="112" t="s">
        <v>168</v>
      </c>
      <c r="B21" s="13">
        <v>23895</v>
      </c>
      <c r="C21" s="13">
        <v>46600</v>
      </c>
      <c r="D21" s="13">
        <v>49221</v>
      </c>
      <c r="E21" s="116">
        <v>8.5896962540332841E-2</v>
      </c>
      <c r="F21" s="114">
        <v>0.14426986414918025</v>
      </c>
      <c r="G21" s="115">
        <v>0.13490584341751383</v>
      </c>
    </row>
    <row r="22" spans="1:7" x14ac:dyDescent="0.2">
      <c r="A22" s="112" t="s">
        <v>169</v>
      </c>
      <c r="B22" s="13">
        <v>154502</v>
      </c>
      <c r="C22" s="13">
        <v>161825</v>
      </c>
      <c r="D22" s="13">
        <v>191867</v>
      </c>
      <c r="E22" s="116">
        <v>0.55539872385045008</v>
      </c>
      <c r="F22" s="114">
        <v>0.50099722673693337</v>
      </c>
      <c r="G22" s="115">
        <v>0.52587268562174938</v>
      </c>
    </row>
    <row r="23" spans="1:7" x14ac:dyDescent="0.2">
      <c r="A23" s="112" t="s">
        <v>170</v>
      </c>
      <c r="B23" s="13">
        <v>1279039</v>
      </c>
      <c r="C23" s="13">
        <v>0</v>
      </c>
      <c r="D23" s="13">
        <v>0</v>
      </c>
      <c r="E23" s="116">
        <v>4.5978474605827486</v>
      </c>
      <c r="F23" s="114" t="s">
        <v>158</v>
      </c>
      <c r="G23" s="115" t="s">
        <v>158</v>
      </c>
    </row>
    <row r="24" spans="1:7" x14ac:dyDescent="0.2">
      <c r="A24" s="112" t="s">
        <v>171</v>
      </c>
      <c r="B24" s="13">
        <v>0</v>
      </c>
      <c r="C24" s="13">
        <v>0</v>
      </c>
      <c r="D24" s="13">
        <v>0</v>
      </c>
      <c r="E24" s="116" t="s">
        <v>158</v>
      </c>
      <c r="F24" s="114" t="s">
        <v>158</v>
      </c>
      <c r="G24" s="115" t="s">
        <v>158</v>
      </c>
    </row>
    <row r="25" spans="1:7" x14ac:dyDescent="0.2">
      <c r="A25" s="112" t="s">
        <v>172</v>
      </c>
      <c r="B25" s="13">
        <v>0</v>
      </c>
      <c r="C25" s="13">
        <v>0</v>
      </c>
      <c r="D25" s="13">
        <v>0</v>
      </c>
      <c r="E25" s="116" t="s">
        <v>158</v>
      </c>
      <c r="F25" s="114" t="s">
        <v>158</v>
      </c>
      <c r="G25" s="115" t="s">
        <v>158</v>
      </c>
    </row>
    <row r="26" spans="1:7" x14ac:dyDescent="0.2">
      <c r="A26" s="112" t="s">
        <v>173</v>
      </c>
      <c r="B26" s="13">
        <v>116501</v>
      </c>
      <c r="C26" s="13">
        <v>116501</v>
      </c>
      <c r="D26" s="13">
        <v>0</v>
      </c>
      <c r="E26" s="116">
        <v>0.41879397501198223</v>
      </c>
      <c r="F26" s="114">
        <v>0.36067775629278215</v>
      </c>
      <c r="G26" s="115" t="s">
        <v>158</v>
      </c>
    </row>
    <row r="27" spans="1:7" x14ac:dyDescent="0.2">
      <c r="A27" s="112" t="s">
        <v>174</v>
      </c>
      <c r="B27" s="13">
        <v>6460</v>
      </c>
      <c r="C27" s="13">
        <v>7137</v>
      </c>
      <c r="D27" s="13">
        <v>6229</v>
      </c>
      <c r="E27" s="116">
        <v>2.3222196192113419E-2</v>
      </c>
      <c r="F27" s="114">
        <v>2.2095579837611574E-2</v>
      </c>
      <c r="G27" s="115">
        <v>1.7072560464998551E-2</v>
      </c>
    </row>
    <row r="28" spans="1:7" x14ac:dyDescent="0.2">
      <c r="A28" s="112" t="s">
        <v>175</v>
      </c>
      <c r="B28" s="13">
        <v>1043932</v>
      </c>
      <c r="C28" s="13">
        <v>1336564</v>
      </c>
      <c r="D28" s="13">
        <v>1599867</v>
      </c>
      <c r="E28" s="116">
        <v>3.7526925255766788</v>
      </c>
      <c r="F28" s="114">
        <v>4.137894993705685</v>
      </c>
      <c r="G28" s="115">
        <v>4.3849455921425333</v>
      </c>
    </row>
    <row r="29" spans="1:7" x14ac:dyDescent="0.2">
      <c r="A29" s="112" t="s">
        <v>176</v>
      </c>
      <c r="B29" s="13">
        <v>186530</v>
      </c>
      <c r="C29" s="13">
        <v>181073</v>
      </c>
      <c r="D29" s="13">
        <v>184990</v>
      </c>
      <c r="E29" s="116">
        <v>0.670531928129244</v>
      </c>
      <c r="F29" s="114">
        <v>0.5605874916541741</v>
      </c>
      <c r="G29" s="115">
        <v>0.50702407455772713</v>
      </c>
    </row>
    <row r="30" spans="1:7" x14ac:dyDescent="0.2">
      <c r="A30" s="112" t="s">
        <v>177</v>
      </c>
      <c r="B30" s="13">
        <v>221233</v>
      </c>
      <c r="C30" s="13">
        <v>306367</v>
      </c>
      <c r="D30" s="13">
        <v>383075</v>
      </c>
      <c r="E30" s="116">
        <v>0.79528113470121176</v>
      </c>
      <c r="F30" s="114">
        <v>0.94848767102557729</v>
      </c>
      <c r="G30" s="115">
        <v>1.0499391716373929</v>
      </c>
    </row>
    <row r="31" spans="1:7" x14ac:dyDescent="0.2">
      <c r="A31" s="112" t="s">
        <v>178</v>
      </c>
      <c r="B31" s="13">
        <v>63924</v>
      </c>
      <c r="C31" s="13">
        <v>0</v>
      </c>
      <c r="D31" s="13">
        <v>0</v>
      </c>
      <c r="E31" s="116">
        <v>0.2297918992855508</v>
      </c>
      <c r="F31" s="114" t="s">
        <v>158</v>
      </c>
      <c r="G31" s="115" t="s">
        <v>158</v>
      </c>
    </row>
    <row r="32" spans="1:7" x14ac:dyDescent="0.2">
      <c r="A32" s="112" t="s">
        <v>179</v>
      </c>
      <c r="B32" s="13">
        <v>224942</v>
      </c>
      <c r="C32" s="13">
        <v>175883</v>
      </c>
      <c r="D32" s="13">
        <v>253588</v>
      </c>
      <c r="E32" s="116">
        <v>0.80861412629200879</v>
      </c>
      <c r="F32" s="114">
        <v>0.54451966772854654</v>
      </c>
      <c r="G32" s="115">
        <v>0.69503876435993783</v>
      </c>
    </row>
    <row r="33" spans="1:7" x14ac:dyDescent="0.2">
      <c r="A33" s="112" t="s">
        <v>180</v>
      </c>
      <c r="B33" s="13">
        <v>0</v>
      </c>
      <c r="C33" s="13">
        <v>0</v>
      </c>
      <c r="D33" s="13">
        <v>0</v>
      </c>
      <c r="E33" s="116" t="s">
        <v>158</v>
      </c>
      <c r="F33" s="114" t="s">
        <v>158</v>
      </c>
      <c r="G33" s="115" t="s">
        <v>158</v>
      </c>
    </row>
    <row r="34" spans="1:7" x14ac:dyDescent="0.2">
      <c r="A34" s="112" t="s">
        <v>181</v>
      </c>
      <c r="B34" s="13">
        <v>0</v>
      </c>
      <c r="C34" s="13">
        <v>0</v>
      </c>
      <c r="D34" s="13">
        <v>0</v>
      </c>
      <c r="E34" s="116" t="s">
        <v>158</v>
      </c>
      <c r="F34" s="114" t="s">
        <v>158</v>
      </c>
      <c r="G34" s="115" t="s">
        <v>158</v>
      </c>
    </row>
    <row r="35" spans="1:7" x14ac:dyDescent="0.2">
      <c r="A35" s="112" t="s">
        <v>182</v>
      </c>
      <c r="B35" s="13">
        <v>346080</v>
      </c>
      <c r="C35" s="13">
        <v>402828</v>
      </c>
      <c r="D35" s="13">
        <v>502739</v>
      </c>
      <c r="E35" s="116">
        <v>1.2440770368678966</v>
      </c>
      <c r="F35" s="114">
        <v>1.2471231938945488</v>
      </c>
      <c r="G35" s="115">
        <v>1.3779165155904489</v>
      </c>
    </row>
    <row r="36" spans="1:7" x14ac:dyDescent="0.2">
      <c r="A36" s="112" t="s">
        <v>183</v>
      </c>
      <c r="B36" s="13">
        <v>0</v>
      </c>
      <c r="C36" s="13">
        <v>0</v>
      </c>
      <c r="D36" s="13">
        <v>0</v>
      </c>
      <c r="E36" s="116" t="s">
        <v>158</v>
      </c>
      <c r="F36" s="114" t="s">
        <v>158</v>
      </c>
      <c r="G36" s="115" t="s">
        <v>158</v>
      </c>
    </row>
    <row r="37" spans="1:7" x14ac:dyDescent="0.2">
      <c r="A37" s="112" t="s">
        <v>184</v>
      </c>
      <c r="B37" s="13">
        <v>0</v>
      </c>
      <c r="C37" s="13">
        <v>0</v>
      </c>
      <c r="D37" s="13">
        <v>4504</v>
      </c>
      <c r="E37" s="116" t="s">
        <v>158</v>
      </c>
      <c r="F37" s="114" t="s">
        <v>158</v>
      </c>
      <c r="G37" s="115">
        <v>1.2344647990745462E-2</v>
      </c>
    </row>
    <row r="38" spans="1:7" ht="13.5" thickBot="1" x14ac:dyDescent="0.25">
      <c r="A38" s="117" t="s">
        <v>4</v>
      </c>
      <c r="B38" s="16">
        <v>27818213</v>
      </c>
      <c r="C38" s="16">
        <v>32300578</v>
      </c>
      <c r="D38" s="16">
        <v>36485447</v>
      </c>
      <c r="E38" s="118">
        <v>100</v>
      </c>
      <c r="F38" s="119">
        <v>100</v>
      </c>
      <c r="G38" s="120">
        <v>100</v>
      </c>
    </row>
    <row r="40" spans="1:7" ht="16.5" thickBot="1" x14ac:dyDescent="0.3">
      <c r="A40" s="176" t="s">
        <v>147</v>
      </c>
      <c r="B40" s="176"/>
      <c r="C40" s="176"/>
      <c r="D40" s="176"/>
      <c r="E40" s="176"/>
      <c r="F40" s="176"/>
      <c r="G40" s="176"/>
    </row>
    <row r="41" spans="1:7" x14ac:dyDescent="0.2">
      <c r="A41" s="106"/>
      <c r="B41" s="182" t="s">
        <v>145</v>
      </c>
      <c r="C41" s="183"/>
      <c r="D41" s="184"/>
      <c r="E41" s="182" t="s">
        <v>2</v>
      </c>
      <c r="F41" s="183"/>
      <c r="G41" s="185"/>
    </row>
    <row r="42" spans="1:7" x14ac:dyDescent="0.2">
      <c r="A42" s="107" t="s">
        <v>3</v>
      </c>
      <c r="B42" s="108" t="s">
        <v>155</v>
      </c>
      <c r="C42" s="109" t="s">
        <v>153</v>
      </c>
      <c r="D42" s="110" t="s">
        <v>154</v>
      </c>
      <c r="E42" s="109" t="s">
        <v>155</v>
      </c>
      <c r="F42" s="109" t="s">
        <v>153</v>
      </c>
      <c r="G42" s="111" t="s">
        <v>154</v>
      </c>
    </row>
    <row r="43" spans="1:7" x14ac:dyDescent="0.2">
      <c r="A43" s="112" t="s">
        <v>81</v>
      </c>
      <c r="B43" s="13">
        <v>569065</v>
      </c>
      <c r="C43" s="13">
        <v>585145</v>
      </c>
      <c r="D43" s="13">
        <v>583527</v>
      </c>
      <c r="E43" s="113">
        <v>17.439259164371833</v>
      </c>
      <c r="F43" s="114">
        <v>17.822523732348269</v>
      </c>
      <c r="G43" s="115">
        <v>17.522096788965342</v>
      </c>
    </row>
    <row r="44" spans="1:7" x14ac:dyDescent="0.2">
      <c r="A44" s="112" t="s">
        <v>156</v>
      </c>
      <c r="B44" s="13">
        <v>235897</v>
      </c>
      <c r="C44" s="13">
        <v>256116</v>
      </c>
      <c r="D44" s="13">
        <v>286483</v>
      </c>
      <c r="E44" s="116">
        <v>7.2291722722322094</v>
      </c>
      <c r="F44" s="114">
        <v>7.8008587413959098</v>
      </c>
      <c r="G44" s="115">
        <v>8.6024860107469898</v>
      </c>
    </row>
    <row r="45" spans="1:7" x14ac:dyDescent="0.2">
      <c r="A45" s="112" t="s">
        <v>157</v>
      </c>
      <c r="B45" s="13">
        <v>0</v>
      </c>
      <c r="C45" s="13">
        <v>0</v>
      </c>
      <c r="D45" s="13">
        <v>0</v>
      </c>
      <c r="E45" s="116" t="s">
        <v>158</v>
      </c>
      <c r="F45" s="114" t="s">
        <v>158</v>
      </c>
      <c r="G45" s="115" t="s">
        <v>158</v>
      </c>
    </row>
    <row r="46" spans="1:7" x14ac:dyDescent="0.2">
      <c r="A46" s="112" t="s">
        <v>82</v>
      </c>
      <c r="B46" s="13">
        <v>779122</v>
      </c>
      <c r="C46" s="13">
        <v>775786</v>
      </c>
      <c r="D46" s="13">
        <v>776085</v>
      </c>
      <c r="E46" s="116">
        <v>23.876552728886349</v>
      </c>
      <c r="F46" s="114">
        <v>23.629125082199344</v>
      </c>
      <c r="G46" s="115">
        <v>23.304211264370231</v>
      </c>
    </row>
    <row r="47" spans="1:7" x14ac:dyDescent="0.2">
      <c r="A47" s="112" t="s">
        <v>84</v>
      </c>
      <c r="B47" s="13">
        <v>450019</v>
      </c>
      <c r="C47" s="13">
        <v>420952</v>
      </c>
      <c r="D47" s="13">
        <v>413069</v>
      </c>
      <c r="E47" s="116">
        <v>13.791039635000303</v>
      </c>
      <c r="F47" s="114">
        <v>12.821483581299455</v>
      </c>
      <c r="G47" s="115">
        <v>12.403599145405655</v>
      </c>
    </row>
    <row r="48" spans="1:7" x14ac:dyDescent="0.2">
      <c r="A48" s="112" t="s">
        <v>152</v>
      </c>
      <c r="B48" s="13">
        <v>523209</v>
      </c>
      <c r="C48" s="13">
        <v>681947</v>
      </c>
      <c r="D48" s="13">
        <v>672808</v>
      </c>
      <c r="E48" s="116">
        <v>16.033980912781178</v>
      </c>
      <c r="F48" s="114">
        <v>20.770948383227587</v>
      </c>
      <c r="G48" s="115">
        <v>20.203018705887121</v>
      </c>
    </row>
    <row r="49" spans="1:7" x14ac:dyDescent="0.2">
      <c r="A49" s="112" t="s">
        <v>160</v>
      </c>
      <c r="B49" s="13">
        <v>0</v>
      </c>
      <c r="C49" s="13">
        <v>0</v>
      </c>
      <c r="D49" s="13">
        <v>0</v>
      </c>
      <c r="E49" s="116" t="s">
        <v>158</v>
      </c>
      <c r="F49" s="114" t="s">
        <v>158</v>
      </c>
      <c r="G49" s="115" t="s">
        <v>158</v>
      </c>
    </row>
    <row r="50" spans="1:7" x14ac:dyDescent="0.2">
      <c r="A50" s="112" t="s">
        <v>161</v>
      </c>
      <c r="B50" s="13">
        <v>0</v>
      </c>
      <c r="C50" s="13">
        <v>0</v>
      </c>
      <c r="D50" s="13">
        <v>0</v>
      </c>
      <c r="E50" s="116" t="s">
        <v>158</v>
      </c>
      <c r="F50" s="114" t="s">
        <v>158</v>
      </c>
      <c r="G50" s="115" t="s">
        <v>158</v>
      </c>
    </row>
    <row r="51" spans="1:7" x14ac:dyDescent="0.2">
      <c r="A51" s="112" t="s">
        <v>162</v>
      </c>
      <c r="B51" s="13">
        <v>101773</v>
      </c>
      <c r="C51" s="13">
        <v>102361</v>
      </c>
      <c r="D51" s="13">
        <v>106715</v>
      </c>
      <c r="E51" s="116">
        <v>3.1188804845415103</v>
      </c>
      <c r="F51" s="114">
        <v>3.1177423574787468</v>
      </c>
      <c r="G51" s="115">
        <v>3.2044285163059065</v>
      </c>
    </row>
    <row r="52" spans="1:7" x14ac:dyDescent="0.2">
      <c r="A52" s="112" t="s">
        <v>163</v>
      </c>
      <c r="B52" s="13">
        <v>39070</v>
      </c>
      <c r="C52" s="13">
        <v>42379</v>
      </c>
      <c r="D52" s="13">
        <v>52064</v>
      </c>
      <c r="E52" s="116">
        <v>1.1973181544322837</v>
      </c>
      <c r="F52" s="114">
        <v>1.2907924245327012</v>
      </c>
      <c r="G52" s="115">
        <v>1.5633731553478958</v>
      </c>
    </row>
    <row r="53" spans="1:7" x14ac:dyDescent="0.2">
      <c r="A53" s="112" t="s">
        <v>164</v>
      </c>
      <c r="B53" s="13">
        <v>0</v>
      </c>
      <c r="C53" s="13">
        <v>0</v>
      </c>
      <c r="D53" s="13">
        <v>0</v>
      </c>
      <c r="E53" s="116" t="s">
        <v>158</v>
      </c>
      <c r="F53" s="114" t="s">
        <v>158</v>
      </c>
      <c r="G53" s="115" t="s">
        <v>158</v>
      </c>
    </row>
    <row r="54" spans="1:7" x14ac:dyDescent="0.2">
      <c r="A54" s="112" t="s">
        <v>165</v>
      </c>
      <c r="B54" s="13">
        <v>100865</v>
      </c>
      <c r="C54" s="13">
        <v>101547</v>
      </c>
      <c r="D54" s="13">
        <v>110812</v>
      </c>
      <c r="E54" s="116">
        <v>3.0910544061124212</v>
      </c>
      <c r="F54" s="114">
        <v>3.0929492988041765</v>
      </c>
      <c r="G54" s="115">
        <v>3.3274528674402859</v>
      </c>
    </row>
    <row r="55" spans="1:7" x14ac:dyDescent="0.2">
      <c r="A55" s="112" t="s">
        <v>166</v>
      </c>
      <c r="B55" s="13">
        <v>0</v>
      </c>
      <c r="C55" s="13">
        <v>0</v>
      </c>
      <c r="D55" s="13">
        <v>0</v>
      </c>
      <c r="E55" s="116" t="s">
        <v>158</v>
      </c>
      <c r="F55" s="114" t="s">
        <v>158</v>
      </c>
      <c r="G55" s="115" t="s">
        <v>158</v>
      </c>
    </row>
    <row r="56" spans="1:7" x14ac:dyDescent="0.2">
      <c r="A56" s="112" t="s">
        <v>167</v>
      </c>
      <c r="B56" s="13">
        <v>0</v>
      </c>
      <c r="C56" s="13">
        <v>0</v>
      </c>
      <c r="D56" s="13">
        <v>0</v>
      </c>
      <c r="E56" s="116" t="s">
        <v>158</v>
      </c>
      <c r="F56" s="114" t="s">
        <v>158</v>
      </c>
      <c r="G56" s="115" t="s">
        <v>158</v>
      </c>
    </row>
    <row r="57" spans="1:7" x14ac:dyDescent="0.2">
      <c r="A57" s="112" t="s">
        <v>168</v>
      </c>
      <c r="B57" s="13">
        <v>3137</v>
      </c>
      <c r="C57" s="13">
        <v>6219</v>
      </c>
      <c r="D57" s="13">
        <v>6303</v>
      </c>
      <c r="E57" s="116">
        <v>9.613481060798755E-2</v>
      </c>
      <c r="F57" s="114">
        <v>0.1894201866058394</v>
      </c>
      <c r="G57" s="115">
        <v>0.18926592267512654</v>
      </c>
    </row>
    <row r="58" spans="1:7" x14ac:dyDescent="0.2">
      <c r="A58" s="112" t="s">
        <v>169</v>
      </c>
      <c r="B58" s="13">
        <v>17943</v>
      </c>
      <c r="C58" s="13">
        <v>20291</v>
      </c>
      <c r="D58" s="13">
        <v>18143</v>
      </c>
      <c r="E58" s="116">
        <v>0.54987150358276082</v>
      </c>
      <c r="F58" s="114">
        <v>0.61802942698489904</v>
      </c>
      <c r="G58" s="115">
        <v>0.5447963882428718</v>
      </c>
    </row>
    <row r="59" spans="1:7" x14ac:dyDescent="0.2">
      <c r="A59" s="112" t="s">
        <v>170</v>
      </c>
      <c r="B59" s="13">
        <v>163219</v>
      </c>
      <c r="C59" s="13">
        <v>0</v>
      </c>
      <c r="D59" s="13">
        <v>0</v>
      </c>
      <c r="E59" s="116">
        <v>5.0019214703937269</v>
      </c>
      <c r="F59" s="114" t="s">
        <v>158</v>
      </c>
      <c r="G59" s="115" t="s">
        <v>158</v>
      </c>
    </row>
    <row r="60" spans="1:7" x14ac:dyDescent="0.2">
      <c r="A60" s="112" t="s">
        <v>171</v>
      </c>
      <c r="B60" s="13">
        <v>0</v>
      </c>
      <c r="C60" s="13">
        <v>0</v>
      </c>
      <c r="D60" s="13">
        <v>0</v>
      </c>
      <c r="E60" s="116" t="s">
        <v>158</v>
      </c>
      <c r="F60" s="114" t="s">
        <v>158</v>
      </c>
      <c r="G60" s="115" t="s">
        <v>158</v>
      </c>
    </row>
    <row r="61" spans="1:7" x14ac:dyDescent="0.2">
      <c r="A61" s="112" t="s">
        <v>172</v>
      </c>
      <c r="B61" s="13">
        <v>0</v>
      </c>
      <c r="C61" s="13">
        <v>0</v>
      </c>
      <c r="D61" s="13">
        <v>0</v>
      </c>
      <c r="E61" s="116" t="s">
        <v>158</v>
      </c>
      <c r="F61" s="114" t="s">
        <v>158</v>
      </c>
      <c r="G61" s="115" t="s">
        <v>158</v>
      </c>
    </row>
    <row r="62" spans="1:7" x14ac:dyDescent="0.2">
      <c r="A62" s="112" t="s">
        <v>173</v>
      </c>
      <c r="B62" s="13">
        <v>9557</v>
      </c>
      <c r="C62" s="13">
        <v>9557</v>
      </c>
      <c r="D62" s="13">
        <v>0</v>
      </c>
      <c r="E62" s="116">
        <v>0.2928786691044109</v>
      </c>
      <c r="F62" s="114">
        <v>0.29109000215340203</v>
      </c>
      <c r="G62" s="115" t="s">
        <v>158</v>
      </c>
    </row>
    <row r="63" spans="1:7" x14ac:dyDescent="0.2">
      <c r="A63" s="112" t="s">
        <v>174</v>
      </c>
      <c r="B63" s="13">
        <v>1296</v>
      </c>
      <c r="C63" s="13">
        <v>1304</v>
      </c>
      <c r="D63" s="13">
        <v>1286</v>
      </c>
      <c r="E63" s="116">
        <v>3.9716517229184532E-2</v>
      </c>
      <c r="F63" s="114">
        <v>3.971762716417665E-2</v>
      </c>
      <c r="G63" s="115">
        <v>3.8615893472983137E-2</v>
      </c>
    </row>
    <row r="64" spans="1:7" x14ac:dyDescent="0.2">
      <c r="A64" s="112" t="s">
        <v>175</v>
      </c>
      <c r="B64" s="13">
        <v>150277</v>
      </c>
      <c r="C64" s="13">
        <v>163183</v>
      </c>
      <c r="D64" s="13">
        <v>172272</v>
      </c>
      <c r="E64" s="116">
        <v>4.6053079163967316</v>
      </c>
      <c r="F64" s="114">
        <v>4.9702772649784039</v>
      </c>
      <c r="G64" s="115">
        <v>5.1729682740106933</v>
      </c>
    </row>
    <row r="65" spans="1:7" x14ac:dyDescent="0.2">
      <c r="A65" s="112" t="s">
        <v>176</v>
      </c>
      <c r="B65" s="13">
        <v>20693</v>
      </c>
      <c r="C65" s="13">
        <v>19980</v>
      </c>
      <c r="D65" s="13">
        <v>17412</v>
      </c>
      <c r="E65" s="116">
        <v>0.63414652085147805</v>
      </c>
      <c r="F65" s="114">
        <v>0.60855689473945507</v>
      </c>
      <c r="G65" s="115">
        <v>0.52284598534337667</v>
      </c>
    </row>
    <row r="66" spans="1:7" x14ac:dyDescent="0.2">
      <c r="A66" s="112" t="s">
        <v>177</v>
      </c>
      <c r="B66" s="13">
        <v>22435</v>
      </c>
      <c r="C66" s="13">
        <v>34443</v>
      </c>
      <c r="D66" s="13">
        <v>37718</v>
      </c>
      <c r="E66" s="116">
        <v>0.68753091360860719</v>
      </c>
      <c r="F66" s="114">
        <v>1.0490753316071597</v>
      </c>
      <c r="G66" s="115">
        <v>1.132592744956437</v>
      </c>
    </row>
    <row r="67" spans="1:7" x14ac:dyDescent="0.2">
      <c r="A67" s="112" t="s">
        <v>178</v>
      </c>
      <c r="B67" s="13">
        <v>0</v>
      </c>
      <c r="C67" s="13">
        <v>0</v>
      </c>
      <c r="D67" s="13">
        <v>0</v>
      </c>
      <c r="E67" s="116" t="s">
        <v>158</v>
      </c>
      <c r="F67" s="114" t="s">
        <v>158</v>
      </c>
      <c r="G67" s="115" t="s">
        <v>158</v>
      </c>
    </row>
    <row r="68" spans="1:7" x14ac:dyDescent="0.2">
      <c r="A68" s="112" t="s">
        <v>179</v>
      </c>
      <c r="B68" s="13">
        <v>31364</v>
      </c>
      <c r="C68" s="13">
        <v>17992</v>
      </c>
      <c r="D68" s="13">
        <v>25448</v>
      </c>
      <c r="E68" s="116">
        <v>0.96116423331492562</v>
      </c>
      <c r="F68" s="114">
        <v>0.54800578829590973</v>
      </c>
      <c r="G68" s="115">
        <v>0.76415027768310639</v>
      </c>
    </row>
    <row r="69" spans="1:7" x14ac:dyDescent="0.2">
      <c r="A69" s="112" t="s">
        <v>180</v>
      </c>
      <c r="B69" s="13">
        <v>0</v>
      </c>
      <c r="C69" s="13">
        <v>0</v>
      </c>
      <c r="D69" s="13">
        <v>0</v>
      </c>
      <c r="E69" s="116" t="s">
        <v>158</v>
      </c>
      <c r="F69" s="114" t="s">
        <v>158</v>
      </c>
      <c r="G69" s="115" t="s">
        <v>158</v>
      </c>
    </row>
    <row r="70" spans="1:7" x14ac:dyDescent="0.2">
      <c r="A70" s="112" t="s">
        <v>181</v>
      </c>
      <c r="B70" s="13">
        <v>0</v>
      </c>
      <c r="C70" s="13">
        <v>0</v>
      </c>
      <c r="D70" s="13">
        <v>0</v>
      </c>
      <c r="E70" s="116" t="s">
        <v>158</v>
      </c>
      <c r="F70" s="114" t="s">
        <v>158</v>
      </c>
      <c r="G70" s="115" t="s">
        <v>158</v>
      </c>
    </row>
    <row r="71" spans="1:7" x14ac:dyDescent="0.2">
      <c r="A71" s="112" t="s">
        <v>182</v>
      </c>
      <c r="B71" s="13">
        <v>44185</v>
      </c>
      <c r="C71" s="13">
        <v>43975</v>
      </c>
      <c r="D71" s="13">
        <v>49762</v>
      </c>
      <c r="E71" s="116">
        <v>1.3540696865520976</v>
      </c>
      <c r="F71" s="114">
        <v>1.3394038761845615</v>
      </c>
      <c r="G71" s="115">
        <v>1.4942489043565994</v>
      </c>
    </row>
    <row r="72" spans="1:7" x14ac:dyDescent="0.2">
      <c r="A72" s="112" t="s">
        <v>183</v>
      </c>
      <c r="B72" s="13">
        <v>0</v>
      </c>
      <c r="C72" s="13">
        <v>0</v>
      </c>
      <c r="D72" s="13">
        <v>0</v>
      </c>
      <c r="E72" s="116" t="s">
        <v>158</v>
      </c>
      <c r="F72" s="114" t="s">
        <v>158</v>
      </c>
      <c r="G72" s="115" t="s">
        <v>158</v>
      </c>
    </row>
    <row r="73" spans="1:7" x14ac:dyDescent="0.2">
      <c r="A73" s="112" t="s">
        <v>184</v>
      </c>
      <c r="B73" s="13">
        <v>0</v>
      </c>
      <c r="C73" s="13">
        <v>0</v>
      </c>
      <c r="D73" s="13">
        <v>328</v>
      </c>
      <c r="E73" s="116" t="s">
        <v>158</v>
      </c>
      <c r="F73" s="114" t="s">
        <v>158</v>
      </c>
      <c r="G73" s="115">
        <v>9.849154789376726E-3</v>
      </c>
    </row>
    <row r="74" spans="1:7" ht="13.5" thickBot="1" x14ac:dyDescent="0.25">
      <c r="A74" s="117" t="s">
        <v>4</v>
      </c>
      <c r="B74" s="16">
        <v>3263126</v>
      </c>
      <c r="C74" s="16">
        <v>3283177</v>
      </c>
      <c r="D74" s="16">
        <v>3330235</v>
      </c>
      <c r="E74" s="118">
        <v>100</v>
      </c>
      <c r="F74" s="119">
        <v>100</v>
      </c>
      <c r="G74" s="120">
        <v>100</v>
      </c>
    </row>
    <row r="75" spans="1:7" x14ac:dyDescent="0.2">
      <c r="A75" s="121"/>
      <c r="B75" s="121"/>
      <c r="C75" s="121"/>
      <c r="D75" s="121"/>
      <c r="E75" s="121"/>
      <c r="F75" s="121"/>
      <c r="G75" s="121"/>
    </row>
    <row r="76" spans="1:7" x14ac:dyDescent="0.2">
      <c r="A76" s="179" t="str">
        <f>Innhold!B53</f>
        <v>Finans Norge / Skadeforsikringsstatistikk</v>
      </c>
      <c r="B76" s="179"/>
      <c r="C76" s="179"/>
      <c r="F76" s="122"/>
      <c r="G76" s="180">
        <f>Innhold!H25</f>
        <v>9</v>
      </c>
    </row>
    <row r="77" spans="1:7" x14ac:dyDescent="0.2">
      <c r="A77" s="178" t="str">
        <f>Innhold!B54</f>
        <v>Premiestatistikk skadeforsikring 2. kvartal 2026</v>
      </c>
      <c r="B77" s="178"/>
      <c r="C77" s="178"/>
      <c r="F77" s="122"/>
      <c r="G77" s="181"/>
    </row>
  </sheetData>
  <mergeCells count="10">
    <mergeCell ref="A4:G4"/>
    <mergeCell ref="A40:G40"/>
    <mergeCell ref="A2:B2"/>
    <mergeCell ref="A77:C77"/>
    <mergeCell ref="A76:C76"/>
    <mergeCell ref="G76:G77"/>
    <mergeCell ref="B41:D41"/>
    <mergeCell ref="E41:G41"/>
    <mergeCell ref="E5:G5"/>
    <mergeCell ref="B5:D5"/>
  </mergeCells>
  <hyperlinks>
    <hyperlink ref="A2" location="Innhold!A26" tooltip="Move to Tab2" display="Tilbake til innholdsfortegnelsen" xr:uid="{00000000-0004-0000-0800-000000000000}"/>
  </hyperlinks>
  <pageMargins left="0.78740157480314965" right="0.78740157480314965" top="0.39370078740157483" bottom="0.19685039370078741" header="3.937007874015748E-2" footer="3.937007874015748E-2"/>
  <pageSetup paperSize="9"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inans Norge Dokument" ma:contentTypeID="0x010100ACC77BB12EC7EE4EA60870A550D34450003D1DA8DA193DF34490145E671A94A881" ma:contentTypeVersion="4" ma:contentTypeDescription="" ma:contentTypeScope="" ma:versionID="d73a59772534c950f23a838973545ad3">
  <xsd:schema xmlns:xsd="http://www.w3.org/2001/XMLSchema" xmlns:xs="http://www.w3.org/2001/XMLSchema" xmlns:p="http://schemas.microsoft.com/office/2006/metadata/properties" xmlns:ns2="aaf76c25-c872-4d52-a3c2-4356b49134c4" targetNamespace="http://schemas.microsoft.com/office/2006/metadata/properties" ma:root="true" ma:fieldsID="0b012e33b2039f69ce7b3f131ab1bf99" ns2:_="">
    <xsd:import namespace="aaf76c25-c872-4d52-a3c2-4356b49134c4"/>
    <xsd:element name="properties">
      <xsd:complexType>
        <xsd:sequence>
          <xsd:element name="documentManagement">
            <xsd:complexType>
              <xsd:all>
                <xsd:element ref="ns2:FN_Ar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76c25-c872-4d52-a3c2-4356b49134c4" elementFormDefault="qualified">
    <xsd:import namespace="http://schemas.microsoft.com/office/2006/documentManagement/types"/>
    <xsd:import namespace="http://schemas.microsoft.com/office/infopath/2007/PartnerControls"/>
    <xsd:element name="FN_Area" ma:index="8" nillable="true" ma:displayName="Område" ma:internalName="FN_Area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dab2b8ef-c951-45bf-a0d0-9b3f2fbb5ccb" ContentTypeId="0x010100ACC77BB12EC7EE4EA60870A550D34450" PreviousValue="false" LastSyncTimeStamp="2024-11-13T10:55:17.69Z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N_Area xmlns="aaf76c25-c872-4d52-a3c2-4356b49134c4">Statistikk og analyse</FN_Area>
  </documentManagement>
</p:properties>
</file>

<file path=customXml/itemProps1.xml><?xml version="1.0" encoding="utf-8"?>
<ds:datastoreItem xmlns:ds="http://schemas.openxmlformats.org/officeDocument/2006/customXml" ds:itemID="{E89E9EAF-DAB6-4FFC-9595-8452E0EFC6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483EDD-5287-47E4-B6F3-DB2CB7EB5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f76c25-c872-4d52-a3c2-4356b4913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C8F993-4C12-4C29-9696-D532D4506205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D29E5F3-DDC4-4168-AB4C-04D2DF48FD65}">
  <ds:schemaRefs>
    <ds:schemaRef ds:uri="http://schemas.microsoft.com/office/2006/metadata/properties"/>
    <ds:schemaRef ds:uri="http://schemas.microsoft.com/office/infopath/2007/PartnerControls"/>
    <ds:schemaRef ds:uri="d1f0685f-21c9-4365-9f92-50f85d18d402"/>
    <ds:schemaRef ds:uri="c0a106e9-1018-4606-bc95-f0056290cdbf"/>
    <ds:schemaRef ds:uri="96ee22af-2dda-43e0-a8b0-46d4ab82b360"/>
    <ds:schemaRef ds:uri="dfb549d9-2242-4234-b0a8-7a5fc0b14e8e"/>
    <ds:schemaRef ds:uri="aaf76c25-c872-4d52-a3c2-4356b49134c4"/>
  </ds:schemaRefs>
</ds:datastoreItem>
</file>

<file path=docMetadata/LabelInfo.xml><?xml version="1.0" encoding="utf-8"?>
<clbl:labelList xmlns:clbl="http://schemas.microsoft.com/office/2020/mipLabelMetadata">
  <clbl:label id="{64ab3d51-792e-4c86-a53e-0cf8a0cac632}" enabled="0" method="" siteId="{64ab3d51-792e-4c86-a53e-0cf8a0cac6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9</vt:i4>
      </vt:variant>
    </vt:vector>
  </HeadingPairs>
  <TitlesOfParts>
    <vt:vector size="28" baseType="lpstr">
      <vt:lpstr>Forside</vt:lpstr>
      <vt:lpstr>Innhold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Dato_1årsiden</vt:lpstr>
      <vt:lpstr>Dato_2årsiden</vt:lpstr>
      <vt:lpstr>Dato_nå</vt:lpstr>
      <vt:lpstr>Innhold!Print_Area</vt:lpstr>
      <vt:lpstr>'Tab1'!Print_Area</vt:lpstr>
      <vt:lpstr>'Tab15'!Print_Area</vt:lpstr>
      <vt:lpstr>'Tab17'!Print_Area</vt:lpstr>
      <vt:lpstr>'Tab2'!Print_Area</vt:lpstr>
      <vt:lpstr>Print_Area</vt:lpstr>
    </vt:vector>
  </TitlesOfParts>
  <Company>Norges Forsikringsforbund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Otto Rendedal</dc:creator>
  <cp:lastModifiedBy>Michael Graff</cp:lastModifiedBy>
  <cp:lastPrinted>2014-08-07T08:18:02Z</cp:lastPrinted>
  <dcterms:created xsi:type="dcterms:W3CDTF">2001-06-06T07:37:41Z</dcterms:created>
  <dcterms:modified xsi:type="dcterms:W3CDTF">2026-09-01T10:24:46Z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0x010100ACC77BB12EC7EE4EA60870A550D34450003D1DA8DA193DF34490145E671A94A881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