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forsikringsdrift.sharepoint.com/sites/FNF/Delte dokumenter/Statistikk og analyse/Kvartalstatistikkene/Premiestatistikk/Rapport/"/>
    </mc:Choice>
  </mc:AlternateContent>
  <xr:revisionPtr revIDLastSave="430" documentId="13_ncr:1_{EA2136B3-E387-4133-9659-05210FFB6EBD}" xr6:coauthVersionLast="47" xr6:coauthVersionMax="47" xr10:uidLastSave="{8A35FB41-5170-4675-8A6F-A79815DE84AF}"/>
  <bookViews>
    <workbookView xWindow="-108" yWindow="-108" windowWidth="30936" windowHeight="16776" tabRatio="805" xr2:uid="{00000000-000D-0000-FFFF-FFFF00000000}"/>
  </bookViews>
  <sheets>
    <sheet name="Forside" sheetId="66" r:id="rId1"/>
    <sheet name="Innhold" sheetId="2" r:id="rId2"/>
    <sheet name="Tab1" sheetId="3" r:id="rId3"/>
    <sheet name="Tab2" sheetId="4" r:id="rId4"/>
    <sheet name="Tab3" sheetId="5" r:id="rId5"/>
    <sheet name="Tab5" sheetId="7" r:id="rId6"/>
    <sheet name="Tab4" sheetId="6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5" sheetId="16" r:id="rId16"/>
    <sheet name="Tab14" sheetId="54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5">'Tab15'!$A$1:$U$66</definedName>
    <definedName name="_xlnm.Print_Area" localSheetId="18">'Tab17'!$A$1:$C$53</definedName>
    <definedName name="_xlnm.Print_Area" localSheetId="3">'Tab2'!$A$1:$K$65</definedName>
    <definedName name="_xlnm.Print_Area">'Tab5'!$A$4:$G$63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5" l="1"/>
  <c r="M56" i="54"/>
  <c r="T69" i="54"/>
  <c r="F47" i="54"/>
  <c r="T49" i="54"/>
  <c r="T47" i="54"/>
  <c r="T46" i="54"/>
  <c r="T45" i="54"/>
  <c r="T44" i="54"/>
  <c r="T42" i="54"/>
  <c r="M63" i="54"/>
  <c r="Q37" i="54"/>
  <c r="J37" i="54"/>
  <c r="T51" i="54" l="1"/>
  <c r="M42" i="54"/>
  <c r="T56" i="54"/>
  <c r="M44" i="54"/>
  <c r="T59" i="54"/>
  <c r="M45" i="54"/>
  <c r="T62" i="54"/>
  <c r="M46" i="54"/>
  <c r="T63" i="54"/>
  <c r="M47" i="54"/>
  <c r="T68" i="54"/>
  <c r="F49" i="54"/>
  <c r="F51" i="54"/>
  <c r="F56" i="54"/>
  <c r="F59" i="54"/>
  <c r="F62" i="54"/>
  <c r="F63" i="54"/>
  <c r="F68" i="54"/>
  <c r="F69" i="54"/>
  <c r="F42" i="54"/>
  <c r="F44" i="54"/>
  <c r="F45" i="54"/>
  <c r="F46" i="54"/>
  <c r="B77" i="4" l="1"/>
  <c r="B76" i="4"/>
  <c r="B75" i="4"/>
  <c r="B74" i="4"/>
  <c r="B78" i="4" l="1"/>
  <c r="B54" i="2"/>
  <c r="K64" i="4" l="1"/>
  <c r="B53" i="2" l="1"/>
  <c r="A75" i="60" l="1"/>
  <c r="G74" i="60"/>
  <c r="H26" i="2"/>
  <c r="C52" i="18" l="1"/>
  <c r="G74" i="17"/>
  <c r="U65" i="16"/>
  <c r="U74" i="54"/>
  <c r="U74" i="53"/>
  <c r="U74" i="52"/>
  <c r="G74" i="15"/>
  <c r="U74" i="14"/>
  <c r="U74" i="8"/>
  <c r="U62" i="7"/>
  <c r="L55" i="6"/>
  <c r="L55" i="5"/>
  <c r="E64" i="4"/>
  <c r="C52" i="3"/>
  <c r="H24" i="2" l="1"/>
  <c r="H28" i="2" l="1"/>
  <c r="U74" i="10"/>
  <c r="A75" i="55" l="1"/>
  <c r="B97" i="4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A74" i="55" l="1"/>
  <c r="A74" i="60"/>
  <c r="A75" i="53"/>
  <c r="A75" i="52"/>
  <c r="A75" i="54"/>
  <c r="A74" i="54"/>
  <c r="A74" i="53"/>
  <c r="A74" i="52"/>
  <c r="B107" i="4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75" i="10"/>
  <c r="A63" i="7"/>
  <c r="A66" i="16"/>
  <c r="A75" i="8"/>
  <c r="A56" i="6"/>
  <c r="A65" i="4"/>
  <c r="A56" i="5"/>
  <c r="A53" i="18"/>
  <c r="G65" i="4"/>
  <c r="A75" i="17"/>
  <c r="A75" i="15"/>
  <c r="A75" i="14"/>
  <c r="A53" i="3"/>
  <c r="A74" i="8"/>
  <c r="A62" i="7"/>
  <c r="A55" i="6"/>
  <c r="A74" i="17"/>
  <c r="A65" i="16"/>
  <c r="A74" i="15"/>
  <c r="A74" i="14"/>
  <c r="A74" i="10"/>
  <c r="A55" i="5"/>
  <c r="A64" i="4"/>
  <c r="G64" i="4"/>
  <c r="A52" i="18"/>
  <c r="B83" i="4"/>
  <c r="C83" i="4"/>
  <c r="H30" i="2" l="1"/>
  <c r="U74" i="55"/>
  <c r="G96" i="4"/>
  <c r="E96" i="4" s="1"/>
  <c r="H36" i="2"/>
  <c r="H38" i="2" s="1"/>
  <c r="H40" i="2" s="1"/>
  <c r="H43" i="2" s="1"/>
</calcChain>
</file>

<file path=xl/sharedStrings.xml><?xml version="1.0" encoding="utf-8"?>
<sst xmlns="http://schemas.openxmlformats.org/spreadsheetml/2006/main" count="3901" uniqueCount="183">
  <si>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</si>
  <si>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</si>
  <si>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</si>
  <si>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</si>
  <si>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</si>
  <si>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</si>
  <si>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</si>
  <si>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</si>
  <si>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</si>
  <si>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</si>
  <si>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</si>
  <si>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</si>
  <si>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</si>
  <si>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</si>
  <si>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</si>
  <si>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</si>
  <si>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</si>
  <si>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</si>
  <si>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</si>
  <si>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</si>
  <si>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</si>
  <si>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</si>
  <si>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</si>
  <si>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</si>
  <si>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</si>
  <si>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</si>
  <si>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</si>
  <si>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</si>
  <si>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</si>
  <si>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</si>
  <si>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</si>
  <si>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</si>
  <si>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</si>
  <si>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</si>
  <si>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</si>
  <si>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</si>
  <si>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</si>
  <si>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</si>
  <si>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</si>
  <si>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</si>
  <si>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</si>
  <si>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</si>
  <si>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</si>
  <si>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</si>
  <si>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</si>
  <si>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</si>
  <si>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</si>
  <si>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</si>
  <si>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</si>
  <si>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</si>
  <si>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</si>
  <si>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</si>
  <si>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</si>
  <si>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</si>
  <si>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</si>
  <si>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</si>
  <si>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</si>
  <si>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</si>
  <si>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</si>
  <si>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</si>
  <si>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</si>
  <si>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</si>
  <si>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</si>
  <si>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</si>
  <si>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</si>
  <si>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</si>
  <si>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</si>
  <si>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</si>
  <si>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</si>
  <si>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</si>
  <si>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</si>
  <si>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</si>
  <si>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</si>
  <si>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</si>
  <si>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</si>
  <si>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</si>
  <si>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</si>
  <si>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</si>
  <si>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</si>
  <si>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</si>
  <si>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</si>
  <si>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</si>
  <si>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</si>
  <si>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</si>
  <si>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</si>
  <si>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</si>
  <si>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</si>
  <si>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</si>
  <si>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</si>
  <si>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</si>
  <si>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</si>
  <si>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</si>
  <si>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</si>
  <si>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</si>
  <si>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</si>
  <si>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</si>
  <si>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</si>
  <si>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</si>
  <si>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</si>
  <si>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</si>
  <si>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</si>
  <si>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</si>
  <si>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</si>
  <si>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</si>
  <si>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</si>
  <si>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</si>
  <si>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</si>
  <si>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</si>
  <si>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</si>
  <si>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</si>
  <si>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</si>
  <si>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</si>
  <si>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</si>
  <si>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</si>
  <si>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</si>
  <si>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</si>
  <si>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</si>
  <si>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</si>
  <si>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</si>
  <si>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</si>
  <si>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</si>
  <si>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</si>
  <si>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</si>
  <si>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</si>
  <si>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</si>
  <si>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</si>
  <si>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</si>
  <si>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</si>
  <si>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</si>
  <si>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</si>
  <si>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</si>
  <si>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</si>
  <si>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</si>
  <si>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</si>
  <si>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</si>
  <si>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</si>
  <si>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</si>
  <si>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</si>
  <si>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</si>
  <si>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</si>
  <si>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</si>
  <si>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</si>
  <si>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</si>
  <si>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</si>
  <si>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</si>
  <si>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</si>
  <si>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</si>
  <si>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</si>
  <si>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</si>
  <si>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</si>
  <si>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</si>
  <si>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</si>
  <si>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30.06.2024</t>
  </si>
  <si>
    <t>30.06.2025</t>
  </si>
  <si>
    <t>30.06.2023</t>
  </si>
  <si>
    <t>Storebrand</t>
  </si>
  <si>
    <t xml:space="preserve">-   </t>
  </si>
  <si>
    <t>JBF Forsikring Gjensidig</t>
  </si>
  <si>
    <t>Protector Forsikring</t>
  </si>
  <si>
    <t>KLP Skadeforsikring</t>
  </si>
  <si>
    <t>DNB Livsforsikring</t>
  </si>
  <si>
    <t>Nordea</t>
  </si>
  <si>
    <t>Oslo Pensjonsforsikring</t>
  </si>
  <si>
    <t>Gar-Bo Försäkring AB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</si>
  <si>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</si>
  <si>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</si>
  <si>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</si>
  <si>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</si>
  <si>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</si>
  <si>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</si>
  <si>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</si>
  <si>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</si>
  <si>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</si>
  <si>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</si>
  <si>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</si>
  <si>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</si>
  <si>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</si>
  <si>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WaterCircles</t>
  </si>
  <si>
    <t>Euro Accident</t>
  </si>
  <si>
    <t>HDI Global Specialty SE</t>
  </si>
  <si>
    <t>Fremtind</t>
  </si>
  <si>
    <t xml:space="preserve">Fremtind </t>
  </si>
  <si>
    <t>ERGO Forsikring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</si>
</sst>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  <xf numFmtId="0" fontId="6" fillId="0" borderId="0"/>
    <xf numFmtId="0" fontId="36" fillId="0" borderId="0"/>
    <xf numFmtId="0" fontId="6" fillId="0" borderId="0"/>
  </cellStyleXfs>
  <cellXfs count="196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/>
    <xf numFmtId="165" fontId="9" fillId="0" borderId="0" xfId="0" applyNumberFormat="1" applyFont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/>
    <xf numFmtId="0" fontId="12" fillId="0" borderId="0" xfId="0" applyFont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166" fontId="12" fillId="0" borderId="0" xfId="1" applyNumberFormat="1" applyFont="1" applyBorder="1" applyProtection="1"/>
    <xf numFmtId="165" fontId="12" fillId="0" borderId="0" xfId="0" applyNumberFormat="1" applyFont="1"/>
    <xf numFmtId="165" fontId="17" fillId="0" borderId="0" xfId="0" applyNumberFormat="1" applyFont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>
      <alignment horizontal="right"/>
    </xf>
    <xf numFmtId="171" fontId="12" fillId="0" borderId="12" xfId="0" applyNumberFormat="1" applyFont="1" applyBorder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20" xfId="0" applyFont="1" applyFill="1" applyBorder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9" fillId="2" borderId="0" xfId="0" applyFont="1" applyFill="1"/>
    <xf numFmtId="14" fontId="12" fillId="2" borderId="0" xfId="0" applyNumberFormat="1" applyFont="1" applyFill="1" applyAlignment="1">
      <alignment horizontal="right"/>
    </xf>
    <xf numFmtId="166" fontId="9" fillId="0" borderId="0" xfId="1" applyNumberFormat="1" applyFont="1" applyBorder="1" applyProtection="1"/>
    <xf numFmtId="171" fontId="12" fillId="0" borderId="0" xfId="0" applyNumberFormat="1" applyFont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Alignment="1" applyProtection="1">
      <alignment horizontal="left"/>
    </xf>
    <xf numFmtId="0" fontId="9" fillId="0" borderId="0" xfId="9" applyFont="1" applyAlignment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/>
    <xf numFmtId="165" fontId="9" fillId="0" borderId="0" xfId="9" applyNumberFormat="1" applyFont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>
      <alignment horizontal="right"/>
    </xf>
    <xf numFmtId="171" fontId="9" fillId="0" borderId="0" xfId="9" applyNumberFormat="1" applyFont="1" applyAlignment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>
      <alignment horizontal="right"/>
    </xf>
    <xf numFmtId="0" fontId="12" fillId="0" borderId="11" xfId="9" applyFont="1" applyBorder="1"/>
    <xf numFmtId="171" fontId="12" fillId="0" borderId="16" xfId="9" applyNumberFormat="1" applyFont="1" applyBorder="1"/>
    <xf numFmtId="171" fontId="12" fillId="0" borderId="12" xfId="9" applyNumberFormat="1" applyFont="1" applyBorder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0" fontId="6" fillId="0" borderId="0" xfId="18"/>
    <xf numFmtId="0" fontId="20" fillId="0" borderId="0" xfId="18" applyFont="1" applyAlignment="1">
      <alignment horizontal="left"/>
    </xf>
    <xf numFmtId="0" fontId="32" fillId="0" borderId="0" xfId="18" applyFont="1" applyAlignment="1">
      <alignment vertical="center"/>
    </xf>
    <xf numFmtId="0" fontId="33" fillId="0" borderId="0" xfId="18" applyFont="1" applyAlignment="1">
      <alignment vertical="center"/>
    </xf>
    <xf numFmtId="0" fontId="34" fillId="0" borderId="0" xfId="18" applyFont="1"/>
    <xf numFmtId="0" fontId="37" fillId="0" borderId="0" xfId="0" applyFont="1"/>
    <xf numFmtId="0" fontId="38" fillId="0" borderId="0" xfId="0" applyFont="1"/>
    <xf numFmtId="14" fontId="38" fillId="0" borderId="0" xfId="0" quotePrefix="1" applyNumberFormat="1" applyFont="1"/>
    <xf numFmtId="0" fontId="40" fillId="0" borderId="0" xfId="0" applyFont="1"/>
    <xf numFmtId="0" fontId="39" fillId="0" borderId="0" xfId="0" applyFont="1"/>
    <xf numFmtId="168" fontId="39" fillId="0" borderId="0" xfId="7" applyNumberFormat="1" applyFont="1"/>
    <xf numFmtId="14" fontId="41" fillId="0" borderId="0" xfId="0" quotePrefix="1" applyNumberFormat="1" applyFont="1" applyAlignment="1">
      <alignment horizontal="right"/>
    </xf>
    <xf numFmtId="14" fontId="41" fillId="0" borderId="0" xfId="0" quotePrefix="1" applyNumberFormat="1" applyFont="1"/>
    <xf numFmtId="14" fontId="39" fillId="0" borderId="0" xfId="0" quotePrefix="1" applyNumberFormat="1" applyFont="1"/>
    <xf numFmtId="168" fontId="38" fillId="0" borderId="0" xfId="7" applyNumberFormat="1" applyFont="1"/>
    <xf numFmtId="0" fontId="42" fillId="0" borderId="0" xfId="0" applyFont="1"/>
    <xf numFmtId="14" fontId="43" fillId="0" borderId="0" xfId="0" applyNumberFormat="1" applyFont="1"/>
    <xf numFmtId="167" fontId="38" fillId="0" borderId="0" xfId="0" applyNumberFormat="1" applyFont="1"/>
    <xf numFmtId="0" fontId="37" fillId="0" borderId="0" xfId="0" applyFont="1" applyAlignment="1">
      <alignment horizontal="right"/>
    </xf>
    <xf numFmtId="14" fontId="43" fillId="0" borderId="0" xfId="0" quotePrefix="1" applyNumberFormat="1" applyFont="1" applyAlignment="1">
      <alignment horizontal="right"/>
    </xf>
    <xf numFmtId="169" fontId="38" fillId="0" borderId="0" xfId="0" applyNumberFormat="1" applyFont="1"/>
    <xf numFmtId="3" fontId="37" fillId="0" borderId="0" xfId="0" applyNumberFormat="1" applyFont="1"/>
    <xf numFmtId="167" fontId="9" fillId="0" borderId="0" xfId="0" applyNumberFormat="1" applyFont="1"/>
    <xf numFmtId="14" fontId="20" fillId="0" borderId="0" xfId="16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5" fontId="12" fillId="0" borderId="12" xfId="0" applyNumberFormat="1" applyFont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Alignment="1">
      <alignment horizontal="center"/>
    </xf>
    <xf numFmtId="171" fontId="9" fillId="0" borderId="0" xfId="0" applyNumberFormat="1" applyFont="1"/>
  </cellXfs>
  <cellStyles count="19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2 3 2" xfId="18" xr:uid="{802254DF-82E0-41D2-BADE-B03BAA6A7CF8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0.26257923071207884</c:v>
                </c:pt>
                <c:pt idx="1">
                  <c:v>0.20550590910167535</c:v>
                </c:pt>
                <c:pt idx="2">
                  <c:v>0.12529540775118905</c:v>
                </c:pt>
                <c:pt idx="3">
                  <c:v>0.18617313666103358</c:v>
                </c:pt>
                <c:pt idx="4">
                  <c:v>0.22044631577402307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30.06.2024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3348.13</c:v>
                </c:pt>
                <c:pt idx="1">
                  <c:v>11015.585999999999</c:v>
                </c:pt>
                <c:pt idx="2">
                  <c:v>2510.2099999999991</c:v>
                </c:pt>
                <c:pt idx="3">
                  <c:v>13315.498</c:v>
                </c:pt>
                <c:pt idx="4">
                  <c:v>1540.1619999999998</c:v>
                </c:pt>
                <c:pt idx="5">
                  <c:v>2852.1819999999998</c:v>
                </c:pt>
                <c:pt idx="6">
                  <c:v>4613.9759999999997</c:v>
                </c:pt>
                <c:pt idx="7">
                  <c:v>3230.7370000000001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30.06.2025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3708.654</c:v>
                </c:pt>
                <c:pt idx="1">
                  <c:v>12909.609</c:v>
                </c:pt>
                <c:pt idx="2">
                  <c:v>2817.1429999999982</c:v>
                </c:pt>
                <c:pt idx="3">
                  <c:v>14433.78</c:v>
                </c:pt>
                <c:pt idx="4">
                  <c:v>1699.4940000000001</c:v>
                </c:pt>
                <c:pt idx="5">
                  <c:v>3035.1840000000002</c:v>
                </c:pt>
                <c:pt idx="6">
                  <c:v>5212.6180000000004</c:v>
                </c:pt>
                <c:pt idx="7">
                  <c:v>3443.9209999999998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64371627</c:v>
                </c:pt>
                <c:pt idx="1">
                  <c:v>38094794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9B88080C-FE1E-4123-A21A-C212C9F1297C}"/>
            </a:ext>
          </a:extLst>
        </xdr:cNvPr>
        <xdr:cNvSpPr txBox="1"/>
      </xdr:nvSpPr>
      <xdr:spPr>
        <a:xfrm>
          <a:off x="654050" y="6304280"/>
          <a:ext cx="5135273" cy="31948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FFA0DDF-E238-4ACB-8DDE-0C02A2290F1A}"/>
            </a:ext>
          </a:extLst>
        </xdr:cNvPr>
        <xdr:cNvSpPr txBox="1"/>
      </xdr:nvSpPr>
      <xdr:spPr>
        <a:xfrm>
          <a:off x="108858" y="794385"/>
          <a:ext cx="1807195" cy="52877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9D4A865-A1A3-453A-BC30-FF77613277DE}"/>
            </a:ext>
          </a:extLst>
        </xdr:cNvPr>
        <xdr:cNvSpPr txBox="1"/>
      </xdr:nvSpPr>
      <xdr:spPr>
        <a:xfrm>
          <a:off x="108858" y="794385"/>
          <a:ext cx="1807195" cy="52877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F3D7361E-9551-4071-BDCA-4E1F3D2B99D8}"/>
            </a:ext>
          </a:extLst>
        </xdr:cNvPr>
        <xdr:cNvSpPr txBox="1"/>
      </xdr:nvSpPr>
      <xdr:spPr>
        <a:xfrm>
          <a:off x="108858" y="794385"/>
          <a:ext cx="1807195" cy="52877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2F9D3C8-C6C2-4840-85EF-0B13BF7BC787}"/>
            </a:ext>
          </a:extLst>
        </xdr:cNvPr>
        <xdr:cNvSpPr txBox="1"/>
      </xdr:nvSpPr>
      <xdr:spPr>
        <a:xfrm>
          <a:off x="666017" y="3126690"/>
          <a:ext cx="3260107" cy="46482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2025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(21. august 2025)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A80FF163-8F25-4C32-9B6B-619C51A75ED7}"/>
            </a:ext>
          </a:extLst>
        </xdr:cNvPr>
        <xdr:cNvSpPr txBox="1"/>
      </xdr:nvSpPr>
      <xdr:spPr>
        <a:xfrm>
          <a:off x="666750" y="2296551"/>
          <a:ext cx="5293995" cy="6549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C793D8DE-B463-4FF3-A8B4-52294CCA8D20}"/>
            </a:ext>
          </a:extLst>
        </xdr:cNvPr>
        <xdr:cNvSpPr txBox="1"/>
      </xdr:nvSpPr>
      <xdr:spPr>
        <a:xfrm>
          <a:off x="654050" y="2848709"/>
          <a:ext cx="5135273" cy="21277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oneCellAnchor>
    <xdr:from>
      <xdr:col>0</xdr:col>
      <xdr:colOff>395654</xdr:colOff>
      <xdr:row>5</xdr:row>
      <xdr:rowOff>14653</xdr:rowOff>
    </xdr:from>
    <xdr:ext cx="8012235" cy="1795029"/>
    <xdr:pic>
      <xdr:nvPicPr>
        <xdr:cNvPr id="9" name="Bilde 7">
          <a:extLst>
            <a:ext uri="{FF2B5EF4-FFF2-40B4-BE49-F238E27FC236}">
              <a16:creationId xmlns:a16="http://schemas.microsoft.com/office/drawing/2014/main" id="{EC7965B1-81F5-45F2-B00E-79FBF10E3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52853"/>
          <a:ext cx="8012235" cy="179502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Mange kan ha flere enn én reiseforsikring (individuelle- og kollektive forsikringer, f. eks. via kredittkort). Antallet reiseforsikringer representerer derfor antall avtaler og ikke antall forsikrede. Over tid kan det være forskjellige tellemåter som medfører svigninger i antallet på skade.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30.6.2022: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Ly Forsikring er med i statistikken f.o.m. 2.kvartal 2022.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Møretrygd har byttet navn til Granne Forsikring.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Norske Codan ble en del av Tryg Norge fra 1. april 2022 etter oppkjøpet av britiske RSA.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30.9.2022: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Små elektriske kjøretøy (el-sparkesykler mm.) ble i juni 2022 omklassifisert fra sykkel til motorvogn og omfattes dermed av bilansvarslova. Forsikringsplikt for utleiefirmaer trådte i kraft 1. september 2022, og  fra 1. januar 2023 gjaldt også forsikringsplikten for privateide små elektriske kjøretøy. Disse tallene rapporteres derfor nå inn under 'Motorvogn'-tallene.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31.3.2023: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Tidlig i januar 2023 ble det gjennomført fusjon mellom Storebrand Livsforsikring AS (overtakende selskap) og Storebrand Danica Pensjonsforsikring AS (overdragende selskap). Historiske Danica-tall legges derfor f.o.m. 1.kv. 2023 inn i Storebrand.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Etter ønske fra selskapet vil vi fra 1.kv. 2023 presentere Fremtind-tall i en rad (tidligere har det vært splittet på Fremtind Skadeforsikring og Fremtind Livsforsikring)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30.9.2023: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W R Berkley har ikke levert oppdaterte premietall.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Motorvogntall for Gjensidige ble oppdatert etter opprinnelig rapportpublisering og ny rapport ble derfor lagt ut 30.11.2023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31.3.2024: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Eir Försäkring AB har ikke levert oppdaterte premietall.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marL="0" indent="0"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30.6.2024: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marL="0" indent="0" rtl="0" fontAlgn="base"/>
          <a:r>
            <a:rPr lang="nb-NO" sz="1100" b="0" i="1" baseline="0">
              <a:latin typeface="Times New Roman" pitchFamily="18" charset="0"/>
              <a:ea typeface="+mn-ea"/>
              <a:cs typeface="Times New Roman" pitchFamily="18" charset="0"/>
            </a:rPr>
            <a:t>ERGO  forsikring overtok Storebrand Helse 2. april 2024 og gjelder kun behandlingsforsikring.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 eaLnBrk="1" fontAlgn="auto" latinLnBrk="0" hangingPunct="1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Formål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Hovedformålet med statistikken er å gi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bestandsmessige utviklingstrekk for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hovedbransjene innen landbasert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skadeforsikring, samt vise markeds-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andelene til forsikringsselskapene.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Datagrunnlag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Følgende selskaper inngår i statistikken: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DNB Livsforsikring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Eika 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Eir Försäkring AB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Euro Accident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Euro Insurance LTD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Fremtind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Frende 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Gar-Bo Försäkring AB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Gjensidige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Granne 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HDI Global Specialty SE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If Skadeforsikring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JBF Forsikring Gjensidig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KLP Skadeforsikring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KNIF Trygghet 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Landkreditt 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Ly 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Nordea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Oslo 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Oslo Pensjonsforsikring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Protector 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Skogbrand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Storebrand 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Telenor 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Tryg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W R Berkley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WaterCircles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YouPlus Livsforsikring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Disse selskapene utgjør hovedtyngden av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det norske markedet for landbasert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skadeforsikring, men vi gjør oppmerksom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på at dette varierer fra bransje til bransje.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 eksempel vil disse selskapene utgjøre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så å si hele motorvognmarkedet, mens for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industriforsikring eksisterer det en rekke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andre aktører (captives og utenlandske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selskaper) som ikke rapporterer til denne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statistikken.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 eaLnBrk="1" fontAlgn="auto" latinLnBrk="0" hangingPunct="1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Begreper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Definisjon av bestandspremie: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</a:p>
        <a:p>
          <a:pPr rtl="0" eaLnBrk="1" fontAlgn="auto" latinLnBrk="0" hangingPunct="1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Andre premiebegreper: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Bestandspremie er et begrep som er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velegnet til å studere endringer i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markedsandeler. Ved årets slutt vil den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som regel være ganske lik den </a:t>
          </a:r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forfalte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premie,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som er premie ved hovedforfall, et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begrep som ofte finnes i andre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publikasjoner. Et annet premiebegrep som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er vanlig å bruke er inntektsbegrepet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opptjent premie.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Bestandspremien pr.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30/06 i et regnskapsår kan gi en god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tilnærming av hva den opptjente premie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blir for regnskapsåret. Mens forfalt og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opptjent premie vokser raskt gjennom året,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 bestandspremien vise små variasjoner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med mindre det har funnet sted store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premiepåslag eller nytegning.</a:t>
          </a:r>
        </a:p>
        <a:p>
          <a:pPr rtl="0" eaLnBrk="1" fontAlgn="auto" latinLnBrk="0" hangingPunct="1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Merknader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pPr rtl="0" eaLnBrk="1" fontAlgn="auto" latinLnBrk="0" hangingPunct="1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Angående antall forsikringer/forsikrede: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For tingforsikringer telles antall forsikringer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For personforsikringer telles antall forsikrede med unntak av for yrkesskadeforsikring.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For yrkesskadeforsikring telles årsverk. Det vil si at to forsikrede 50% stilinger vil telles som en forsikret.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DEB11-081C-4C5A-B71B-213522519ACA}">
  <sheetPr>
    <pageSetUpPr fitToPage="1"/>
  </sheetPr>
  <dimension ref="A5:J57"/>
  <sheetViews>
    <sheetView showGridLines="0" showRowColHeaders="0" tabSelected="1" zoomScale="60" zoomScaleNormal="60" zoomScaleSheetLayoutView="100" workbookViewId="0">
      <selection activeCell="AL82" sqref="AL82"/>
    </sheetView>
  </sheetViews>
  <sheetFormatPr defaultColWidth="11.44140625" defaultRowHeight="13.2" x14ac:dyDescent="0.25"/>
  <cols>
    <col min="1" max="1" width="16.21875" style="144" customWidth="1"/>
    <col min="2" max="4" width="11.44140625" style="144"/>
    <col min="5" max="5" width="14.21875" style="144" bestFit="1" customWidth="1"/>
    <col min="6" max="7" width="11.44140625" style="144"/>
    <col min="8" max="8" width="13.44140625" style="144" customWidth="1"/>
    <col min="9" max="9" width="11.44140625" style="144"/>
    <col min="10" max="10" width="13.44140625" style="144" bestFit="1" customWidth="1"/>
    <col min="11" max="256" width="11.44140625" style="144"/>
    <col min="257" max="257" width="16.21875" style="144" customWidth="1"/>
    <col min="258" max="260" width="11.44140625" style="144"/>
    <col min="261" max="261" width="14.21875" style="144" bestFit="1" customWidth="1"/>
    <col min="262" max="263" width="11.44140625" style="144"/>
    <col min="264" max="264" width="13.44140625" style="144" customWidth="1"/>
    <col min="265" max="265" width="11.44140625" style="144"/>
    <col min="266" max="266" width="13.44140625" style="144" bestFit="1" customWidth="1"/>
    <col min="267" max="512" width="11.44140625" style="144"/>
    <col min="513" max="513" width="16.21875" style="144" customWidth="1"/>
    <col min="514" max="516" width="11.44140625" style="144"/>
    <col min="517" max="517" width="14.21875" style="144" bestFit="1" customWidth="1"/>
    <col min="518" max="519" width="11.44140625" style="144"/>
    <col min="520" max="520" width="13.44140625" style="144" customWidth="1"/>
    <col min="521" max="521" width="11.44140625" style="144"/>
    <col min="522" max="522" width="13.44140625" style="144" bestFit="1" customWidth="1"/>
    <col min="523" max="768" width="11.44140625" style="144"/>
    <col min="769" max="769" width="16.21875" style="144" customWidth="1"/>
    <col min="770" max="772" width="11.44140625" style="144"/>
    <col min="773" max="773" width="14.21875" style="144" bestFit="1" customWidth="1"/>
    <col min="774" max="775" width="11.44140625" style="144"/>
    <col min="776" max="776" width="13.44140625" style="144" customWidth="1"/>
    <col min="777" max="777" width="11.44140625" style="144"/>
    <col min="778" max="778" width="13.44140625" style="144" bestFit="1" customWidth="1"/>
    <col min="779" max="1024" width="11.44140625" style="144"/>
    <col min="1025" max="1025" width="16.21875" style="144" customWidth="1"/>
    <col min="1026" max="1028" width="11.44140625" style="144"/>
    <col min="1029" max="1029" width="14.21875" style="144" bestFit="1" customWidth="1"/>
    <col min="1030" max="1031" width="11.44140625" style="144"/>
    <col min="1032" max="1032" width="13.44140625" style="144" customWidth="1"/>
    <col min="1033" max="1033" width="11.44140625" style="144"/>
    <col min="1034" max="1034" width="13.44140625" style="144" bestFit="1" customWidth="1"/>
    <col min="1035" max="1280" width="11.44140625" style="144"/>
    <col min="1281" max="1281" width="16.21875" style="144" customWidth="1"/>
    <col min="1282" max="1284" width="11.44140625" style="144"/>
    <col min="1285" max="1285" width="14.21875" style="144" bestFit="1" customWidth="1"/>
    <col min="1286" max="1287" width="11.44140625" style="144"/>
    <col min="1288" max="1288" width="13.44140625" style="144" customWidth="1"/>
    <col min="1289" max="1289" width="11.44140625" style="144"/>
    <col min="1290" max="1290" width="13.44140625" style="144" bestFit="1" customWidth="1"/>
    <col min="1291" max="1536" width="11.44140625" style="144"/>
    <col min="1537" max="1537" width="16.21875" style="144" customWidth="1"/>
    <col min="1538" max="1540" width="11.44140625" style="144"/>
    <col min="1541" max="1541" width="14.21875" style="144" bestFit="1" customWidth="1"/>
    <col min="1542" max="1543" width="11.44140625" style="144"/>
    <col min="1544" max="1544" width="13.44140625" style="144" customWidth="1"/>
    <col min="1545" max="1545" width="11.44140625" style="144"/>
    <col min="1546" max="1546" width="13.44140625" style="144" bestFit="1" customWidth="1"/>
    <col min="1547" max="1792" width="11.44140625" style="144"/>
    <col min="1793" max="1793" width="16.21875" style="144" customWidth="1"/>
    <col min="1794" max="1796" width="11.44140625" style="144"/>
    <col min="1797" max="1797" width="14.21875" style="144" bestFit="1" customWidth="1"/>
    <col min="1798" max="1799" width="11.44140625" style="144"/>
    <col min="1800" max="1800" width="13.44140625" style="144" customWidth="1"/>
    <col min="1801" max="1801" width="11.44140625" style="144"/>
    <col min="1802" max="1802" width="13.44140625" style="144" bestFit="1" customWidth="1"/>
    <col min="1803" max="2048" width="11.44140625" style="144"/>
    <col min="2049" max="2049" width="16.21875" style="144" customWidth="1"/>
    <col min="2050" max="2052" width="11.44140625" style="144"/>
    <col min="2053" max="2053" width="14.21875" style="144" bestFit="1" customWidth="1"/>
    <col min="2054" max="2055" width="11.44140625" style="144"/>
    <col min="2056" max="2056" width="13.44140625" style="144" customWidth="1"/>
    <col min="2057" max="2057" width="11.44140625" style="144"/>
    <col min="2058" max="2058" width="13.44140625" style="144" bestFit="1" customWidth="1"/>
    <col min="2059" max="2304" width="11.44140625" style="144"/>
    <col min="2305" max="2305" width="16.21875" style="144" customWidth="1"/>
    <col min="2306" max="2308" width="11.44140625" style="144"/>
    <col min="2309" max="2309" width="14.21875" style="144" bestFit="1" customWidth="1"/>
    <col min="2310" max="2311" width="11.44140625" style="144"/>
    <col min="2312" max="2312" width="13.44140625" style="144" customWidth="1"/>
    <col min="2313" max="2313" width="11.44140625" style="144"/>
    <col min="2314" max="2314" width="13.44140625" style="144" bestFit="1" customWidth="1"/>
    <col min="2315" max="2560" width="11.44140625" style="144"/>
    <col min="2561" max="2561" width="16.21875" style="144" customWidth="1"/>
    <col min="2562" max="2564" width="11.44140625" style="144"/>
    <col min="2565" max="2565" width="14.21875" style="144" bestFit="1" customWidth="1"/>
    <col min="2566" max="2567" width="11.44140625" style="144"/>
    <col min="2568" max="2568" width="13.44140625" style="144" customWidth="1"/>
    <col min="2569" max="2569" width="11.44140625" style="144"/>
    <col min="2570" max="2570" width="13.44140625" style="144" bestFit="1" customWidth="1"/>
    <col min="2571" max="2816" width="11.44140625" style="144"/>
    <col min="2817" max="2817" width="16.21875" style="144" customWidth="1"/>
    <col min="2818" max="2820" width="11.44140625" style="144"/>
    <col min="2821" max="2821" width="14.21875" style="144" bestFit="1" customWidth="1"/>
    <col min="2822" max="2823" width="11.44140625" style="144"/>
    <col min="2824" max="2824" width="13.44140625" style="144" customWidth="1"/>
    <col min="2825" max="2825" width="11.44140625" style="144"/>
    <col min="2826" max="2826" width="13.44140625" style="144" bestFit="1" customWidth="1"/>
    <col min="2827" max="3072" width="11.44140625" style="144"/>
    <col min="3073" max="3073" width="16.21875" style="144" customWidth="1"/>
    <col min="3074" max="3076" width="11.44140625" style="144"/>
    <col min="3077" max="3077" width="14.21875" style="144" bestFit="1" customWidth="1"/>
    <col min="3078" max="3079" width="11.44140625" style="144"/>
    <col min="3080" max="3080" width="13.44140625" style="144" customWidth="1"/>
    <col min="3081" max="3081" width="11.44140625" style="144"/>
    <col min="3082" max="3082" width="13.44140625" style="144" bestFit="1" customWidth="1"/>
    <col min="3083" max="3328" width="11.44140625" style="144"/>
    <col min="3329" max="3329" width="16.21875" style="144" customWidth="1"/>
    <col min="3330" max="3332" width="11.44140625" style="144"/>
    <col min="3333" max="3333" width="14.21875" style="144" bestFit="1" customWidth="1"/>
    <col min="3334" max="3335" width="11.44140625" style="144"/>
    <col min="3336" max="3336" width="13.44140625" style="144" customWidth="1"/>
    <col min="3337" max="3337" width="11.44140625" style="144"/>
    <col min="3338" max="3338" width="13.44140625" style="144" bestFit="1" customWidth="1"/>
    <col min="3339" max="3584" width="11.44140625" style="144"/>
    <col min="3585" max="3585" width="16.21875" style="144" customWidth="1"/>
    <col min="3586" max="3588" width="11.44140625" style="144"/>
    <col min="3589" max="3589" width="14.21875" style="144" bestFit="1" customWidth="1"/>
    <col min="3590" max="3591" width="11.44140625" style="144"/>
    <col min="3592" max="3592" width="13.44140625" style="144" customWidth="1"/>
    <col min="3593" max="3593" width="11.44140625" style="144"/>
    <col min="3594" max="3594" width="13.44140625" style="144" bestFit="1" customWidth="1"/>
    <col min="3595" max="3840" width="11.44140625" style="144"/>
    <col min="3841" max="3841" width="16.21875" style="144" customWidth="1"/>
    <col min="3842" max="3844" width="11.44140625" style="144"/>
    <col min="3845" max="3845" width="14.21875" style="144" bestFit="1" customWidth="1"/>
    <col min="3846" max="3847" width="11.44140625" style="144"/>
    <col min="3848" max="3848" width="13.44140625" style="144" customWidth="1"/>
    <col min="3849" max="3849" width="11.44140625" style="144"/>
    <col min="3850" max="3850" width="13.44140625" style="144" bestFit="1" customWidth="1"/>
    <col min="3851" max="4096" width="11.44140625" style="144"/>
    <col min="4097" max="4097" width="16.21875" style="144" customWidth="1"/>
    <col min="4098" max="4100" width="11.44140625" style="144"/>
    <col min="4101" max="4101" width="14.21875" style="144" bestFit="1" customWidth="1"/>
    <col min="4102" max="4103" width="11.44140625" style="144"/>
    <col min="4104" max="4104" width="13.44140625" style="144" customWidth="1"/>
    <col min="4105" max="4105" width="11.44140625" style="144"/>
    <col min="4106" max="4106" width="13.44140625" style="144" bestFit="1" customWidth="1"/>
    <col min="4107" max="4352" width="11.44140625" style="144"/>
    <col min="4353" max="4353" width="16.21875" style="144" customWidth="1"/>
    <col min="4354" max="4356" width="11.44140625" style="144"/>
    <col min="4357" max="4357" width="14.21875" style="144" bestFit="1" customWidth="1"/>
    <col min="4358" max="4359" width="11.44140625" style="144"/>
    <col min="4360" max="4360" width="13.44140625" style="144" customWidth="1"/>
    <col min="4361" max="4361" width="11.44140625" style="144"/>
    <col min="4362" max="4362" width="13.44140625" style="144" bestFit="1" customWidth="1"/>
    <col min="4363" max="4608" width="11.44140625" style="144"/>
    <col min="4609" max="4609" width="16.21875" style="144" customWidth="1"/>
    <col min="4610" max="4612" width="11.44140625" style="144"/>
    <col min="4613" max="4613" width="14.21875" style="144" bestFit="1" customWidth="1"/>
    <col min="4614" max="4615" width="11.44140625" style="144"/>
    <col min="4616" max="4616" width="13.44140625" style="144" customWidth="1"/>
    <col min="4617" max="4617" width="11.44140625" style="144"/>
    <col min="4618" max="4618" width="13.44140625" style="144" bestFit="1" customWidth="1"/>
    <col min="4619" max="4864" width="11.44140625" style="144"/>
    <col min="4865" max="4865" width="16.21875" style="144" customWidth="1"/>
    <col min="4866" max="4868" width="11.44140625" style="144"/>
    <col min="4869" max="4869" width="14.21875" style="144" bestFit="1" customWidth="1"/>
    <col min="4870" max="4871" width="11.44140625" style="144"/>
    <col min="4872" max="4872" width="13.44140625" style="144" customWidth="1"/>
    <col min="4873" max="4873" width="11.44140625" style="144"/>
    <col min="4874" max="4874" width="13.44140625" style="144" bestFit="1" customWidth="1"/>
    <col min="4875" max="5120" width="11.44140625" style="144"/>
    <col min="5121" max="5121" width="16.21875" style="144" customWidth="1"/>
    <col min="5122" max="5124" width="11.44140625" style="144"/>
    <col min="5125" max="5125" width="14.21875" style="144" bestFit="1" customWidth="1"/>
    <col min="5126" max="5127" width="11.44140625" style="144"/>
    <col min="5128" max="5128" width="13.44140625" style="144" customWidth="1"/>
    <col min="5129" max="5129" width="11.44140625" style="144"/>
    <col min="5130" max="5130" width="13.44140625" style="144" bestFit="1" customWidth="1"/>
    <col min="5131" max="5376" width="11.44140625" style="144"/>
    <col min="5377" max="5377" width="16.21875" style="144" customWidth="1"/>
    <col min="5378" max="5380" width="11.44140625" style="144"/>
    <col min="5381" max="5381" width="14.21875" style="144" bestFit="1" customWidth="1"/>
    <col min="5382" max="5383" width="11.44140625" style="144"/>
    <col min="5384" max="5384" width="13.44140625" style="144" customWidth="1"/>
    <col min="5385" max="5385" width="11.44140625" style="144"/>
    <col min="5386" max="5386" width="13.44140625" style="144" bestFit="1" customWidth="1"/>
    <col min="5387" max="5632" width="11.44140625" style="144"/>
    <col min="5633" max="5633" width="16.21875" style="144" customWidth="1"/>
    <col min="5634" max="5636" width="11.44140625" style="144"/>
    <col min="5637" max="5637" width="14.21875" style="144" bestFit="1" customWidth="1"/>
    <col min="5638" max="5639" width="11.44140625" style="144"/>
    <col min="5640" max="5640" width="13.44140625" style="144" customWidth="1"/>
    <col min="5641" max="5641" width="11.44140625" style="144"/>
    <col min="5642" max="5642" width="13.44140625" style="144" bestFit="1" customWidth="1"/>
    <col min="5643" max="5888" width="11.44140625" style="144"/>
    <col min="5889" max="5889" width="16.21875" style="144" customWidth="1"/>
    <col min="5890" max="5892" width="11.44140625" style="144"/>
    <col min="5893" max="5893" width="14.21875" style="144" bestFit="1" customWidth="1"/>
    <col min="5894" max="5895" width="11.44140625" style="144"/>
    <col min="5896" max="5896" width="13.44140625" style="144" customWidth="1"/>
    <col min="5897" max="5897" width="11.44140625" style="144"/>
    <col min="5898" max="5898" width="13.44140625" style="144" bestFit="1" customWidth="1"/>
    <col min="5899" max="6144" width="11.44140625" style="144"/>
    <col min="6145" max="6145" width="16.21875" style="144" customWidth="1"/>
    <col min="6146" max="6148" width="11.44140625" style="144"/>
    <col min="6149" max="6149" width="14.21875" style="144" bestFit="1" customWidth="1"/>
    <col min="6150" max="6151" width="11.44140625" style="144"/>
    <col min="6152" max="6152" width="13.44140625" style="144" customWidth="1"/>
    <col min="6153" max="6153" width="11.44140625" style="144"/>
    <col min="6154" max="6154" width="13.44140625" style="144" bestFit="1" customWidth="1"/>
    <col min="6155" max="6400" width="11.44140625" style="144"/>
    <col min="6401" max="6401" width="16.21875" style="144" customWidth="1"/>
    <col min="6402" max="6404" width="11.44140625" style="144"/>
    <col min="6405" max="6405" width="14.21875" style="144" bestFit="1" customWidth="1"/>
    <col min="6406" max="6407" width="11.44140625" style="144"/>
    <col min="6408" max="6408" width="13.44140625" style="144" customWidth="1"/>
    <col min="6409" max="6409" width="11.44140625" style="144"/>
    <col min="6410" max="6410" width="13.44140625" style="144" bestFit="1" customWidth="1"/>
    <col min="6411" max="6656" width="11.44140625" style="144"/>
    <col min="6657" max="6657" width="16.21875" style="144" customWidth="1"/>
    <col min="6658" max="6660" width="11.44140625" style="144"/>
    <col min="6661" max="6661" width="14.21875" style="144" bestFit="1" customWidth="1"/>
    <col min="6662" max="6663" width="11.44140625" style="144"/>
    <col min="6664" max="6664" width="13.44140625" style="144" customWidth="1"/>
    <col min="6665" max="6665" width="11.44140625" style="144"/>
    <col min="6666" max="6666" width="13.44140625" style="144" bestFit="1" customWidth="1"/>
    <col min="6667" max="6912" width="11.44140625" style="144"/>
    <col min="6913" max="6913" width="16.21875" style="144" customWidth="1"/>
    <col min="6914" max="6916" width="11.44140625" style="144"/>
    <col min="6917" max="6917" width="14.21875" style="144" bestFit="1" customWidth="1"/>
    <col min="6918" max="6919" width="11.44140625" style="144"/>
    <col min="6920" max="6920" width="13.44140625" style="144" customWidth="1"/>
    <col min="6921" max="6921" width="11.44140625" style="144"/>
    <col min="6922" max="6922" width="13.44140625" style="144" bestFit="1" customWidth="1"/>
    <col min="6923" max="7168" width="11.44140625" style="144"/>
    <col min="7169" max="7169" width="16.21875" style="144" customWidth="1"/>
    <col min="7170" max="7172" width="11.44140625" style="144"/>
    <col min="7173" max="7173" width="14.21875" style="144" bestFit="1" customWidth="1"/>
    <col min="7174" max="7175" width="11.44140625" style="144"/>
    <col min="7176" max="7176" width="13.44140625" style="144" customWidth="1"/>
    <col min="7177" max="7177" width="11.44140625" style="144"/>
    <col min="7178" max="7178" width="13.44140625" style="144" bestFit="1" customWidth="1"/>
    <col min="7179" max="7424" width="11.44140625" style="144"/>
    <col min="7425" max="7425" width="16.21875" style="144" customWidth="1"/>
    <col min="7426" max="7428" width="11.44140625" style="144"/>
    <col min="7429" max="7429" width="14.21875" style="144" bestFit="1" customWidth="1"/>
    <col min="7430" max="7431" width="11.44140625" style="144"/>
    <col min="7432" max="7432" width="13.44140625" style="144" customWidth="1"/>
    <col min="7433" max="7433" width="11.44140625" style="144"/>
    <col min="7434" max="7434" width="13.44140625" style="144" bestFit="1" customWidth="1"/>
    <col min="7435" max="7680" width="11.44140625" style="144"/>
    <col min="7681" max="7681" width="16.21875" style="144" customWidth="1"/>
    <col min="7682" max="7684" width="11.44140625" style="144"/>
    <col min="7685" max="7685" width="14.21875" style="144" bestFit="1" customWidth="1"/>
    <col min="7686" max="7687" width="11.44140625" style="144"/>
    <col min="7688" max="7688" width="13.44140625" style="144" customWidth="1"/>
    <col min="7689" max="7689" width="11.44140625" style="144"/>
    <col min="7690" max="7690" width="13.44140625" style="144" bestFit="1" customWidth="1"/>
    <col min="7691" max="7936" width="11.44140625" style="144"/>
    <col min="7937" max="7937" width="16.21875" style="144" customWidth="1"/>
    <col min="7938" max="7940" width="11.44140625" style="144"/>
    <col min="7941" max="7941" width="14.21875" style="144" bestFit="1" customWidth="1"/>
    <col min="7942" max="7943" width="11.44140625" style="144"/>
    <col min="7944" max="7944" width="13.44140625" style="144" customWidth="1"/>
    <col min="7945" max="7945" width="11.44140625" style="144"/>
    <col min="7946" max="7946" width="13.44140625" style="144" bestFit="1" customWidth="1"/>
    <col min="7947" max="8192" width="11.44140625" style="144"/>
    <col min="8193" max="8193" width="16.21875" style="144" customWidth="1"/>
    <col min="8194" max="8196" width="11.44140625" style="144"/>
    <col min="8197" max="8197" width="14.21875" style="144" bestFit="1" customWidth="1"/>
    <col min="8198" max="8199" width="11.44140625" style="144"/>
    <col min="8200" max="8200" width="13.44140625" style="144" customWidth="1"/>
    <col min="8201" max="8201" width="11.44140625" style="144"/>
    <col min="8202" max="8202" width="13.44140625" style="144" bestFit="1" customWidth="1"/>
    <col min="8203" max="8448" width="11.44140625" style="144"/>
    <col min="8449" max="8449" width="16.21875" style="144" customWidth="1"/>
    <col min="8450" max="8452" width="11.44140625" style="144"/>
    <col min="8453" max="8453" width="14.21875" style="144" bestFit="1" customWidth="1"/>
    <col min="8454" max="8455" width="11.44140625" style="144"/>
    <col min="8456" max="8456" width="13.44140625" style="144" customWidth="1"/>
    <col min="8457" max="8457" width="11.44140625" style="144"/>
    <col min="8458" max="8458" width="13.44140625" style="144" bestFit="1" customWidth="1"/>
    <col min="8459" max="8704" width="11.44140625" style="144"/>
    <col min="8705" max="8705" width="16.21875" style="144" customWidth="1"/>
    <col min="8706" max="8708" width="11.44140625" style="144"/>
    <col min="8709" max="8709" width="14.21875" style="144" bestFit="1" customWidth="1"/>
    <col min="8710" max="8711" width="11.44140625" style="144"/>
    <col min="8712" max="8712" width="13.44140625" style="144" customWidth="1"/>
    <col min="8713" max="8713" width="11.44140625" style="144"/>
    <col min="8714" max="8714" width="13.44140625" style="144" bestFit="1" customWidth="1"/>
    <col min="8715" max="8960" width="11.44140625" style="144"/>
    <col min="8961" max="8961" width="16.21875" style="144" customWidth="1"/>
    <col min="8962" max="8964" width="11.44140625" style="144"/>
    <col min="8965" max="8965" width="14.21875" style="144" bestFit="1" customWidth="1"/>
    <col min="8966" max="8967" width="11.44140625" style="144"/>
    <col min="8968" max="8968" width="13.44140625" style="144" customWidth="1"/>
    <col min="8969" max="8969" width="11.44140625" style="144"/>
    <col min="8970" max="8970" width="13.44140625" style="144" bestFit="1" customWidth="1"/>
    <col min="8971" max="9216" width="11.44140625" style="144"/>
    <col min="9217" max="9217" width="16.21875" style="144" customWidth="1"/>
    <col min="9218" max="9220" width="11.44140625" style="144"/>
    <col min="9221" max="9221" width="14.21875" style="144" bestFit="1" customWidth="1"/>
    <col min="9222" max="9223" width="11.44140625" style="144"/>
    <col min="9224" max="9224" width="13.44140625" style="144" customWidth="1"/>
    <col min="9225" max="9225" width="11.44140625" style="144"/>
    <col min="9226" max="9226" width="13.44140625" style="144" bestFit="1" customWidth="1"/>
    <col min="9227" max="9472" width="11.44140625" style="144"/>
    <col min="9473" max="9473" width="16.21875" style="144" customWidth="1"/>
    <col min="9474" max="9476" width="11.44140625" style="144"/>
    <col min="9477" max="9477" width="14.21875" style="144" bestFit="1" customWidth="1"/>
    <col min="9478" max="9479" width="11.44140625" style="144"/>
    <col min="9480" max="9480" width="13.44140625" style="144" customWidth="1"/>
    <col min="9481" max="9481" width="11.44140625" style="144"/>
    <col min="9482" max="9482" width="13.44140625" style="144" bestFit="1" customWidth="1"/>
    <col min="9483" max="9728" width="11.44140625" style="144"/>
    <col min="9729" max="9729" width="16.21875" style="144" customWidth="1"/>
    <col min="9730" max="9732" width="11.44140625" style="144"/>
    <col min="9733" max="9733" width="14.21875" style="144" bestFit="1" customWidth="1"/>
    <col min="9734" max="9735" width="11.44140625" style="144"/>
    <col min="9736" max="9736" width="13.44140625" style="144" customWidth="1"/>
    <col min="9737" max="9737" width="11.44140625" style="144"/>
    <col min="9738" max="9738" width="13.44140625" style="144" bestFit="1" customWidth="1"/>
    <col min="9739" max="9984" width="11.44140625" style="144"/>
    <col min="9985" max="9985" width="16.21875" style="144" customWidth="1"/>
    <col min="9986" max="9988" width="11.44140625" style="144"/>
    <col min="9989" max="9989" width="14.21875" style="144" bestFit="1" customWidth="1"/>
    <col min="9990" max="9991" width="11.44140625" style="144"/>
    <col min="9992" max="9992" width="13.44140625" style="144" customWidth="1"/>
    <col min="9993" max="9993" width="11.44140625" style="144"/>
    <col min="9994" max="9994" width="13.44140625" style="144" bestFit="1" customWidth="1"/>
    <col min="9995" max="10240" width="11.44140625" style="144"/>
    <col min="10241" max="10241" width="16.21875" style="144" customWidth="1"/>
    <col min="10242" max="10244" width="11.44140625" style="144"/>
    <col min="10245" max="10245" width="14.21875" style="144" bestFit="1" customWidth="1"/>
    <col min="10246" max="10247" width="11.44140625" style="144"/>
    <col min="10248" max="10248" width="13.44140625" style="144" customWidth="1"/>
    <col min="10249" max="10249" width="11.44140625" style="144"/>
    <col min="10250" max="10250" width="13.44140625" style="144" bestFit="1" customWidth="1"/>
    <col min="10251" max="10496" width="11.44140625" style="144"/>
    <col min="10497" max="10497" width="16.21875" style="144" customWidth="1"/>
    <col min="10498" max="10500" width="11.44140625" style="144"/>
    <col min="10501" max="10501" width="14.21875" style="144" bestFit="1" customWidth="1"/>
    <col min="10502" max="10503" width="11.44140625" style="144"/>
    <col min="10504" max="10504" width="13.44140625" style="144" customWidth="1"/>
    <col min="10505" max="10505" width="11.44140625" style="144"/>
    <col min="10506" max="10506" width="13.44140625" style="144" bestFit="1" customWidth="1"/>
    <col min="10507" max="10752" width="11.44140625" style="144"/>
    <col min="10753" max="10753" width="16.21875" style="144" customWidth="1"/>
    <col min="10754" max="10756" width="11.44140625" style="144"/>
    <col min="10757" max="10757" width="14.21875" style="144" bestFit="1" customWidth="1"/>
    <col min="10758" max="10759" width="11.44140625" style="144"/>
    <col min="10760" max="10760" width="13.44140625" style="144" customWidth="1"/>
    <col min="10761" max="10761" width="11.44140625" style="144"/>
    <col min="10762" max="10762" width="13.44140625" style="144" bestFit="1" customWidth="1"/>
    <col min="10763" max="11008" width="11.44140625" style="144"/>
    <col min="11009" max="11009" width="16.21875" style="144" customWidth="1"/>
    <col min="11010" max="11012" width="11.44140625" style="144"/>
    <col min="11013" max="11013" width="14.21875" style="144" bestFit="1" customWidth="1"/>
    <col min="11014" max="11015" width="11.44140625" style="144"/>
    <col min="11016" max="11016" width="13.44140625" style="144" customWidth="1"/>
    <col min="11017" max="11017" width="11.44140625" style="144"/>
    <col min="11018" max="11018" width="13.44140625" style="144" bestFit="1" customWidth="1"/>
    <col min="11019" max="11264" width="11.44140625" style="144"/>
    <col min="11265" max="11265" width="16.21875" style="144" customWidth="1"/>
    <col min="11266" max="11268" width="11.44140625" style="144"/>
    <col min="11269" max="11269" width="14.21875" style="144" bestFit="1" customWidth="1"/>
    <col min="11270" max="11271" width="11.44140625" style="144"/>
    <col min="11272" max="11272" width="13.44140625" style="144" customWidth="1"/>
    <col min="11273" max="11273" width="11.44140625" style="144"/>
    <col min="11274" max="11274" width="13.44140625" style="144" bestFit="1" customWidth="1"/>
    <col min="11275" max="11520" width="11.44140625" style="144"/>
    <col min="11521" max="11521" width="16.21875" style="144" customWidth="1"/>
    <col min="11522" max="11524" width="11.44140625" style="144"/>
    <col min="11525" max="11525" width="14.21875" style="144" bestFit="1" customWidth="1"/>
    <col min="11526" max="11527" width="11.44140625" style="144"/>
    <col min="11528" max="11528" width="13.44140625" style="144" customWidth="1"/>
    <col min="11529" max="11529" width="11.44140625" style="144"/>
    <col min="11530" max="11530" width="13.44140625" style="144" bestFit="1" customWidth="1"/>
    <col min="11531" max="11776" width="11.44140625" style="144"/>
    <col min="11777" max="11777" width="16.21875" style="144" customWidth="1"/>
    <col min="11778" max="11780" width="11.44140625" style="144"/>
    <col min="11781" max="11781" width="14.21875" style="144" bestFit="1" customWidth="1"/>
    <col min="11782" max="11783" width="11.44140625" style="144"/>
    <col min="11784" max="11784" width="13.44140625" style="144" customWidth="1"/>
    <col min="11785" max="11785" width="11.44140625" style="144"/>
    <col min="11786" max="11786" width="13.44140625" style="144" bestFit="1" customWidth="1"/>
    <col min="11787" max="12032" width="11.44140625" style="144"/>
    <col min="12033" max="12033" width="16.21875" style="144" customWidth="1"/>
    <col min="12034" max="12036" width="11.44140625" style="144"/>
    <col min="12037" max="12037" width="14.21875" style="144" bestFit="1" customWidth="1"/>
    <col min="12038" max="12039" width="11.44140625" style="144"/>
    <col min="12040" max="12040" width="13.44140625" style="144" customWidth="1"/>
    <col min="12041" max="12041" width="11.44140625" style="144"/>
    <col min="12042" max="12042" width="13.44140625" style="144" bestFit="1" customWidth="1"/>
    <col min="12043" max="12288" width="11.44140625" style="144"/>
    <col min="12289" max="12289" width="16.21875" style="144" customWidth="1"/>
    <col min="12290" max="12292" width="11.44140625" style="144"/>
    <col min="12293" max="12293" width="14.21875" style="144" bestFit="1" customWidth="1"/>
    <col min="12294" max="12295" width="11.44140625" style="144"/>
    <col min="12296" max="12296" width="13.44140625" style="144" customWidth="1"/>
    <col min="12297" max="12297" width="11.44140625" style="144"/>
    <col min="12298" max="12298" width="13.44140625" style="144" bestFit="1" customWidth="1"/>
    <col min="12299" max="12544" width="11.44140625" style="144"/>
    <col min="12545" max="12545" width="16.21875" style="144" customWidth="1"/>
    <col min="12546" max="12548" width="11.44140625" style="144"/>
    <col min="12549" max="12549" width="14.21875" style="144" bestFit="1" customWidth="1"/>
    <col min="12550" max="12551" width="11.44140625" style="144"/>
    <col min="12552" max="12552" width="13.44140625" style="144" customWidth="1"/>
    <col min="12553" max="12553" width="11.44140625" style="144"/>
    <col min="12554" max="12554" width="13.44140625" style="144" bestFit="1" customWidth="1"/>
    <col min="12555" max="12800" width="11.44140625" style="144"/>
    <col min="12801" max="12801" width="16.21875" style="144" customWidth="1"/>
    <col min="12802" max="12804" width="11.44140625" style="144"/>
    <col min="12805" max="12805" width="14.21875" style="144" bestFit="1" customWidth="1"/>
    <col min="12806" max="12807" width="11.44140625" style="144"/>
    <col min="12808" max="12808" width="13.44140625" style="144" customWidth="1"/>
    <col min="12809" max="12809" width="11.44140625" style="144"/>
    <col min="12810" max="12810" width="13.44140625" style="144" bestFit="1" customWidth="1"/>
    <col min="12811" max="13056" width="11.44140625" style="144"/>
    <col min="13057" max="13057" width="16.21875" style="144" customWidth="1"/>
    <col min="13058" max="13060" width="11.44140625" style="144"/>
    <col min="13061" max="13061" width="14.21875" style="144" bestFit="1" customWidth="1"/>
    <col min="13062" max="13063" width="11.44140625" style="144"/>
    <col min="13064" max="13064" width="13.44140625" style="144" customWidth="1"/>
    <col min="13065" max="13065" width="11.44140625" style="144"/>
    <col min="13066" max="13066" width="13.44140625" style="144" bestFit="1" customWidth="1"/>
    <col min="13067" max="13312" width="11.44140625" style="144"/>
    <col min="13313" max="13313" width="16.21875" style="144" customWidth="1"/>
    <col min="13314" max="13316" width="11.44140625" style="144"/>
    <col min="13317" max="13317" width="14.21875" style="144" bestFit="1" customWidth="1"/>
    <col min="13318" max="13319" width="11.44140625" style="144"/>
    <col min="13320" max="13320" width="13.44140625" style="144" customWidth="1"/>
    <col min="13321" max="13321" width="11.44140625" style="144"/>
    <col min="13322" max="13322" width="13.44140625" style="144" bestFit="1" customWidth="1"/>
    <col min="13323" max="13568" width="11.44140625" style="144"/>
    <col min="13569" max="13569" width="16.21875" style="144" customWidth="1"/>
    <col min="13570" max="13572" width="11.44140625" style="144"/>
    <col min="13573" max="13573" width="14.21875" style="144" bestFit="1" customWidth="1"/>
    <col min="13574" max="13575" width="11.44140625" style="144"/>
    <col min="13576" max="13576" width="13.44140625" style="144" customWidth="1"/>
    <col min="13577" max="13577" width="11.44140625" style="144"/>
    <col min="13578" max="13578" width="13.44140625" style="144" bestFit="1" customWidth="1"/>
    <col min="13579" max="13824" width="11.44140625" style="144"/>
    <col min="13825" max="13825" width="16.21875" style="144" customWidth="1"/>
    <col min="13826" max="13828" width="11.44140625" style="144"/>
    <col min="13829" max="13829" width="14.21875" style="144" bestFit="1" customWidth="1"/>
    <col min="13830" max="13831" width="11.44140625" style="144"/>
    <col min="13832" max="13832" width="13.44140625" style="144" customWidth="1"/>
    <col min="13833" max="13833" width="11.44140625" style="144"/>
    <col min="13834" max="13834" width="13.44140625" style="144" bestFit="1" customWidth="1"/>
    <col min="13835" max="14080" width="11.44140625" style="144"/>
    <col min="14081" max="14081" width="16.21875" style="144" customWidth="1"/>
    <col min="14082" max="14084" width="11.44140625" style="144"/>
    <col min="14085" max="14085" width="14.21875" style="144" bestFit="1" customWidth="1"/>
    <col min="14086" max="14087" width="11.44140625" style="144"/>
    <col min="14088" max="14088" width="13.44140625" style="144" customWidth="1"/>
    <col min="14089" max="14089" width="11.44140625" style="144"/>
    <col min="14090" max="14090" width="13.44140625" style="144" bestFit="1" customWidth="1"/>
    <col min="14091" max="14336" width="11.44140625" style="144"/>
    <col min="14337" max="14337" width="16.21875" style="144" customWidth="1"/>
    <col min="14338" max="14340" width="11.44140625" style="144"/>
    <col min="14341" max="14341" width="14.21875" style="144" bestFit="1" customWidth="1"/>
    <col min="14342" max="14343" width="11.44140625" style="144"/>
    <col min="14344" max="14344" width="13.44140625" style="144" customWidth="1"/>
    <col min="14345" max="14345" width="11.44140625" style="144"/>
    <col min="14346" max="14346" width="13.44140625" style="144" bestFit="1" customWidth="1"/>
    <col min="14347" max="14592" width="11.44140625" style="144"/>
    <col min="14593" max="14593" width="16.21875" style="144" customWidth="1"/>
    <col min="14594" max="14596" width="11.44140625" style="144"/>
    <col min="14597" max="14597" width="14.21875" style="144" bestFit="1" customWidth="1"/>
    <col min="14598" max="14599" width="11.44140625" style="144"/>
    <col min="14600" max="14600" width="13.44140625" style="144" customWidth="1"/>
    <col min="14601" max="14601" width="11.44140625" style="144"/>
    <col min="14602" max="14602" width="13.44140625" style="144" bestFit="1" customWidth="1"/>
    <col min="14603" max="14848" width="11.44140625" style="144"/>
    <col min="14849" max="14849" width="16.21875" style="144" customWidth="1"/>
    <col min="14850" max="14852" width="11.44140625" style="144"/>
    <col min="14853" max="14853" width="14.21875" style="144" bestFit="1" customWidth="1"/>
    <col min="14854" max="14855" width="11.44140625" style="144"/>
    <col min="14856" max="14856" width="13.44140625" style="144" customWidth="1"/>
    <col min="14857" max="14857" width="11.44140625" style="144"/>
    <col min="14858" max="14858" width="13.44140625" style="144" bestFit="1" customWidth="1"/>
    <col min="14859" max="15104" width="11.44140625" style="144"/>
    <col min="15105" max="15105" width="16.21875" style="144" customWidth="1"/>
    <col min="15106" max="15108" width="11.44140625" style="144"/>
    <col min="15109" max="15109" width="14.21875" style="144" bestFit="1" customWidth="1"/>
    <col min="15110" max="15111" width="11.44140625" style="144"/>
    <col min="15112" max="15112" width="13.44140625" style="144" customWidth="1"/>
    <col min="15113" max="15113" width="11.44140625" style="144"/>
    <col min="15114" max="15114" width="13.44140625" style="144" bestFit="1" customWidth="1"/>
    <col min="15115" max="15360" width="11.44140625" style="144"/>
    <col min="15361" max="15361" width="16.21875" style="144" customWidth="1"/>
    <col min="15362" max="15364" width="11.44140625" style="144"/>
    <col min="15365" max="15365" width="14.21875" style="144" bestFit="1" customWidth="1"/>
    <col min="15366" max="15367" width="11.44140625" style="144"/>
    <col min="15368" max="15368" width="13.44140625" style="144" customWidth="1"/>
    <col min="15369" max="15369" width="11.44140625" style="144"/>
    <col min="15370" max="15370" width="13.44140625" style="144" bestFit="1" customWidth="1"/>
    <col min="15371" max="15616" width="11.44140625" style="144"/>
    <col min="15617" max="15617" width="16.21875" style="144" customWidth="1"/>
    <col min="15618" max="15620" width="11.44140625" style="144"/>
    <col min="15621" max="15621" width="14.21875" style="144" bestFit="1" customWidth="1"/>
    <col min="15622" max="15623" width="11.44140625" style="144"/>
    <col min="15624" max="15624" width="13.44140625" style="144" customWidth="1"/>
    <col min="15625" max="15625" width="11.44140625" style="144"/>
    <col min="15626" max="15626" width="13.44140625" style="144" bestFit="1" customWidth="1"/>
    <col min="15627" max="15872" width="11.44140625" style="144"/>
    <col min="15873" max="15873" width="16.21875" style="144" customWidth="1"/>
    <col min="15874" max="15876" width="11.44140625" style="144"/>
    <col min="15877" max="15877" width="14.21875" style="144" bestFit="1" customWidth="1"/>
    <col min="15878" max="15879" width="11.44140625" style="144"/>
    <col min="15880" max="15880" width="13.44140625" style="144" customWidth="1"/>
    <col min="15881" max="15881" width="11.44140625" style="144"/>
    <col min="15882" max="15882" width="13.44140625" style="144" bestFit="1" customWidth="1"/>
    <col min="15883" max="16128" width="11.44140625" style="144"/>
    <col min="16129" max="16129" width="16.21875" style="144" customWidth="1"/>
    <col min="16130" max="16132" width="11.44140625" style="144"/>
    <col min="16133" max="16133" width="14.21875" style="144" bestFit="1" customWidth="1"/>
    <col min="16134" max="16135" width="11.44140625" style="144"/>
    <col min="16136" max="16136" width="13.44140625" style="144" customWidth="1"/>
    <col min="16137" max="16137" width="11.44140625" style="144"/>
    <col min="16138" max="16138" width="13.44140625" style="144" bestFit="1" customWidth="1"/>
    <col min="16139" max="16384" width="11.44140625" style="144"/>
  </cols>
  <sheetData>
    <row r="5" spans="2:9" s="144" customFormat="1" x14ac:dyDescent="0.25">
      <c r="B5" s="143"/>
      <c r="C5" s="143"/>
      <c r="D5" s="143"/>
      <c r="E5" s="143"/>
      <c r="F5" s="143"/>
      <c r="G5" s="143"/>
      <c r="H5" s="143"/>
    </row>
    <row r="6" spans="2:9" s="144" customFormat="1" ht="22.8" x14ac:dyDescent="0.4">
      <c r="B6" s="145"/>
      <c r="C6" s="143"/>
      <c r="D6" s="143"/>
      <c r="E6" s="143"/>
      <c r="F6" s="143"/>
      <c r="G6" s="143"/>
      <c r="H6" s="143"/>
      <c r="I6" s="146"/>
    </row>
    <row r="7" spans="2:9" s="144" customFormat="1" x14ac:dyDescent="0.25">
      <c r="B7" s="143"/>
      <c r="C7" s="143"/>
      <c r="D7" s="143"/>
      <c r="E7" s="143"/>
      <c r="F7" s="143"/>
      <c r="G7" s="143"/>
      <c r="H7" s="143"/>
      <c r="I7" s="143"/>
    </row>
    <row r="8" spans="2:9" s="144" customFormat="1" x14ac:dyDescent="0.25">
      <c r="B8" s="143"/>
      <c r="C8" s="143"/>
      <c r="D8" s="143"/>
      <c r="F8" s="143"/>
      <c r="G8" s="143"/>
      <c r="H8" s="143"/>
    </row>
    <row r="9" spans="2:9" s="144" customFormat="1" x14ac:dyDescent="0.25">
      <c r="B9" s="143"/>
      <c r="C9" s="143"/>
      <c r="D9" s="143"/>
      <c r="E9" s="143"/>
      <c r="F9" s="143"/>
      <c r="G9" s="143"/>
      <c r="H9" s="143"/>
    </row>
    <row r="10" spans="2:9" s="144" customFormat="1" ht="22.8" x14ac:dyDescent="0.4">
      <c r="B10" s="143"/>
      <c r="C10" s="143"/>
      <c r="D10" s="143"/>
      <c r="I10" s="146"/>
    </row>
    <row r="11" spans="2:9" s="144" customFormat="1" x14ac:dyDescent="0.25">
      <c r="B11" s="143"/>
      <c r="C11" s="143"/>
      <c r="D11" s="143"/>
    </row>
    <row r="12" spans="2:9" s="144" customFormat="1" ht="27" customHeight="1" x14ac:dyDescent="0.4">
      <c r="B12" s="143"/>
      <c r="C12" s="143"/>
      <c r="D12" s="143"/>
      <c r="E12" s="143"/>
      <c r="F12" s="143"/>
      <c r="G12" s="143"/>
      <c r="H12" s="143"/>
      <c r="I12" s="146"/>
    </row>
    <row r="13" spans="2:9" s="144" customFormat="1" ht="19.5" customHeight="1" x14ac:dyDescent="0.4">
      <c r="B13" s="143"/>
      <c r="C13" s="156"/>
      <c r="D13" s="156"/>
      <c r="E13" s="156"/>
      <c r="F13" s="156"/>
      <c r="G13" s="156"/>
      <c r="H13" s="156"/>
      <c r="I13" s="146"/>
    </row>
    <row r="14" spans="2:9" s="144" customFormat="1" x14ac:dyDescent="0.25">
      <c r="B14" s="143"/>
      <c r="C14" s="143"/>
      <c r="D14" s="143"/>
      <c r="F14" s="143"/>
      <c r="G14" s="143"/>
      <c r="H14" s="143"/>
    </row>
    <row r="15" spans="2:9" s="144" customFormat="1" x14ac:dyDescent="0.25">
      <c r="B15" s="143"/>
      <c r="C15" s="143"/>
      <c r="D15" s="143"/>
      <c r="F15" s="143"/>
      <c r="G15" s="143"/>
      <c r="H15" s="143"/>
      <c r="I15" s="143"/>
    </row>
    <row r="16" spans="2:9" s="144" customFormat="1" ht="34.799999999999997" x14ac:dyDescent="0.55000000000000004">
      <c r="B16" s="143"/>
      <c r="C16" s="143"/>
      <c r="D16" s="143"/>
      <c r="E16" s="147"/>
      <c r="F16" s="143"/>
      <c r="G16" s="143"/>
      <c r="H16" s="143"/>
      <c r="I16" s="143"/>
    </row>
    <row r="17" spans="2:9" s="144" customFormat="1" ht="32.4" x14ac:dyDescent="0.55000000000000004">
      <c r="B17" s="143"/>
      <c r="C17" s="143"/>
      <c r="D17" s="143"/>
      <c r="E17" s="148"/>
      <c r="F17" s="143"/>
      <c r="G17" s="143"/>
      <c r="H17" s="143"/>
      <c r="I17" s="143"/>
    </row>
    <row r="18" spans="2:9" s="144" customFormat="1" ht="32.4" x14ac:dyDescent="0.55000000000000004">
      <c r="D18" s="148"/>
    </row>
    <row r="19" spans="2:9" s="144" customFormat="1" ht="18" x14ac:dyDescent="0.35">
      <c r="E19" s="157"/>
      <c r="I19" s="149"/>
    </row>
    <row r="21" spans="2:9" s="144" customFormat="1" x14ac:dyDescent="0.25">
      <c r="E21" s="150"/>
    </row>
    <row r="22" spans="2:9" s="144" customFormat="1" ht="25.8" x14ac:dyDescent="0.5">
      <c r="E22" s="151"/>
    </row>
    <row r="25" spans="2:9" s="144" customFormat="1" ht="18" x14ac:dyDescent="0.35">
      <c r="E25" s="152"/>
    </row>
    <row r="26" spans="2:9" s="144" customFormat="1" ht="18" x14ac:dyDescent="0.35">
      <c r="E26" s="153"/>
    </row>
    <row r="28" spans="2:9" s="144" customFormat="1" x14ac:dyDescent="0.25">
      <c r="D28" s="156"/>
      <c r="E28" s="156"/>
      <c r="F28" s="156"/>
      <c r="G28" s="156"/>
      <c r="H28" s="156"/>
    </row>
    <row r="33" spans="1:9" s="144" customFormat="1" ht="35.4" x14ac:dyDescent="0.25">
      <c r="A33" s="158"/>
    </row>
    <row r="36" spans="1:9" s="144" customFormat="1" ht="32.4" x14ac:dyDescent="0.25">
      <c r="B36" s="159"/>
    </row>
    <row r="39" spans="1:9" s="144" customFormat="1" ht="17.399999999999999" x14ac:dyDescent="0.3">
      <c r="B39" s="160"/>
    </row>
    <row r="41" spans="1:9" s="144" customFormat="1" ht="18" x14ac:dyDescent="0.35">
      <c r="I41" s="154"/>
    </row>
    <row r="43" spans="1:9" s="144" customFormat="1" ht="18" x14ac:dyDescent="0.35">
      <c r="B43" s="179"/>
      <c r="C43" s="179"/>
      <c r="D43" s="179"/>
    </row>
    <row r="57" spans="10:10" s="144" customFormat="1" ht="18" x14ac:dyDescent="0.35">
      <c r="J57" s="155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81"/>
  <sheetViews>
    <sheetView showGridLines="0" showRowColHeaders="0" zoomScaleNormal="100" workbookViewId="0">
      <selection activeCell="L37" sqref="L37"/>
    </sheetView>
  </sheetViews>
  <sheetFormatPr defaultColWidth="11.44140625" defaultRowHeight="13.2" x14ac:dyDescent="0.25"/>
  <cols>
    <col min="1" max="1" width="26.554687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109</v>
      </c>
      <c r="D4" s="185" t="s">
        <v>104</v>
      </c>
      <c r="E4" s="185"/>
      <c r="I4" s="185" t="s">
        <v>91</v>
      </c>
      <c r="J4" s="185"/>
      <c r="K4" s="185"/>
      <c r="L4" s="185"/>
      <c r="M4" s="185"/>
      <c r="N4" s="185"/>
      <c r="P4" s="185" t="s">
        <v>92</v>
      </c>
      <c r="Q4" s="185"/>
      <c r="R4" s="185"/>
      <c r="S4" s="185"/>
      <c r="T4" s="185"/>
      <c r="U4" s="18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  <c r="I6" s="91" t="s">
        <v>154</v>
      </c>
      <c r="J6" s="15" t="s">
        <v>152</v>
      </c>
      <c r="K6" s="62" t="s">
        <v>153</v>
      </c>
      <c r="L6" s="15" t="s">
        <v>154</v>
      </c>
      <c r="M6" s="15" t="s">
        <v>152</v>
      </c>
      <c r="N6" s="16" t="s">
        <v>153</v>
      </c>
      <c r="P6" s="91" t="s">
        <v>154</v>
      </c>
      <c r="Q6" s="15" t="s">
        <v>152</v>
      </c>
      <c r="R6" s="62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98" t="s">
        <v>81</v>
      </c>
      <c r="B7" s="102">
        <v>6546653</v>
      </c>
      <c r="C7" s="18">
        <v>6965812</v>
      </c>
      <c r="D7" s="19">
        <v>7518848</v>
      </c>
      <c r="E7" s="27">
        <v>23.555986808523897</v>
      </c>
      <c r="F7" s="27">
        <v>23.073683022239841</v>
      </c>
      <c r="G7" s="28">
        <v>22.199671406333771</v>
      </c>
      <c r="I7" s="92">
        <v>2784807</v>
      </c>
      <c r="J7" s="18">
        <v>3036254</v>
      </c>
      <c r="K7" s="19">
        <v>3485431</v>
      </c>
      <c r="L7" s="27">
        <v>18.162195011317756</v>
      </c>
      <c r="M7" s="27">
        <v>17.993761499250382</v>
      </c>
      <c r="N7" s="28">
        <v>17.933409778010297</v>
      </c>
      <c r="P7" s="92">
        <v>3761846</v>
      </c>
      <c r="Q7" s="18">
        <v>3929558</v>
      </c>
      <c r="R7" s="19">
        <v>4033417</v>
      </c>
      <c r="S7" s="27">
        <v>30.194048446817011</v>
      </c>
      <c r="T7" s="27">
        <v>29.511160603981917</v>
      </c>
      <c r="U7" s="28">
        <v>27.944287636364141</v>
      </c>
    </row>
    <row r="8" spans="1:21" x14ac:dyDescent="0.25">
      <c r="A8" s="98" t="s">
        <v>155</v>
      </c>
      <c r="B8" s="102">
        <v>873693</v>
      </c>
      <c r="C8" s="18">
        <v>1067402</v>
      </c>
      <c r="D8" s="19">
        <v>1386863</v>
      </c>
      <c r="E8" s="27">
        <v>3.1436981282954313</v>
      </c>
      <c r="F8" s="27">
        <v>3.5356818997275337</v>
      </c>
      <c r="G8" s="28">
        <v>4.094763304910841</v>
      </c>
      <c r="I8" s="92">
        <v>776571</v>
      </c>
      <c r="J8" s="18">
        <v>936548</v>
      </c>
      <c r="K8" s="19">
        <v>1214872</v>
      </c>
      <c r="L8" s="27">
        <v>5.0647078745974285</v>
      </c>
      <c r="M8" s="27">
        <v>5.5502673177540309</v>
      </c>
      <c r="N8" s="28">
        <v>6.2508187377202207</v>
      </c>
      <c r="P8" s="92">
        <v>97122</v>
      </c>
      <c r="Q8" s="18">
        <v>130854</v>
      </c>
      <c r="R8" s="19">
        <v>171991</v>
      </c>
      <c r="S8" s="27">
        <v>0.77953918721068372</v>
      </c>
      <c r="T8" s="27">
        <v>0.98271953478570606</v>
      </c>
      <c r="U8" s="28">
        <v>1.1915866806893274</v>
      </c>
    </row>
    <row r="9" spans="1:21" x14ac:dyDescent="0.25">
      <c r="A9" s="98" t="s">
        <v>182</v>
      </c>
      <c r="B9" s="102">
        <v>0</v>
      </c>
      <c r="C9" s="18">
        <v>0</v>
      </c>
      <c r="D9" s="19">
        <v>0</v>
      </c>
      <c r="E9" s="27" t="s">
        <v>156</v>
      </c>
      <c r="F9" s="27" t="s">
        <v>156</v>
      </c>
      <c r="G9" s="28" t="s">
        <v>156</v>
      </c>
      <c r="I9" s="92">
        <v>0</v>
      </c>
      <c r="J9" s="18">
        <v>0</v>
      </c>
      <c r="K9" s="19">
        <v>0</v>
      </c>
      <c r="L9" s="27" t="s">
        <v>156</v>
      </c>
      <c r="M9" s="27" t="s">
        <v>156</v>
      </c>
      <c r="N9" s="28" t="s">
        <v>156</v>
      </c>
      <c r="P9" s="92">
        <v>0</v>
      </c>
      <c r="Q9" s="18">
        <v>0</v>
      </c>
      <c r="R9" s="19">
        <v>0</v>
      </c>
      <c r="S9" s="27" t="s">
        <v>156</v>
      </c>
      <c r="T9" s="27" t="s">
        <v>156</v>
      </c>
      <c r="U9" s="28" t="s">
        <v>156</v>
      </c>
    </row>
    <row r="10" spans="1:21" x14ac:dyDescent="0.25">
      <c r="A10" s="98" t="s">
        <v>82</v>
      </c>
      <c r="B10" s="102">
        <v>7796616</v>
      </c>
      <c r="C10" s="18">
        <v>8380893</v>
      </c>
      <c r="D10" s="19">
        <v>9464638</v>
      </c>
      <c r="E10" s="27">
        <v>28.05356930436459</v>
      </c>
      <c r="F10" s="27">
        <v>27.761023198057703</v>
      </c>
      <c r="G10" s="28">
        <v>27.944686949370439</v>
      </c>
      <c r="I10" s="92">
        <v>3604307</v>
      </c>
      <c r="J10" s="18">
        <v>3828261</v>
      </c>
      <c r="K10" s="19">
        <v>4405515</v>
      </c>
      <c r="L10" s="27">
        <v>23.506880948897955</v>
      </c>
      <c r="M10" s="27">
        <v>22.68743504031012</v>
      </c>
      <c r="N10" s="28">
        <v>22.667470903360599</v>
      </c>
      <c r="P10" s="92">
        <v>4192309</v>
      </c>
      <c r="Q10" s="18">
        <v>4552632</v>
      </c>
      <c r="R10" s="19">
        <v>5059123</v>
      </c>
      <c r="S10" s="27">
        <v>33.649112975392129</v>
      </c>
      <c r="T10" s="27">
        <v>34.190474888734919</v>
      </c>
      <c r="U10" s="28">
        <v>35.050575802042154</v>
      </c>
    </row>
    <row r="11" spans="1:21" x14ac:dyDescent="0.25">
      <c r="A11" s="98" t="s">
        <v>84</v>
      </c>
      <c r="B11" s="102">
        <v>3452336</v>
      </c>
      <c r="C11" s="18">
        <v>3584870</v>
      </c>
      <c r="D11" s="19">
        <v>3956814</v>
      </c>
      <c r="E11" s="27">
        <v>12.422100464862298</v>
      </c>
      <c r="F11" s="27">
        <v>11.874588928891125</v>
      </c>
      <c r="G11" s="28">
        <v>11.68263683691719</v>
      </c>
      <c r="I11" s="92">
        <v>2175372</v>
      </c>
      <c r="J11" s="18">
        <v>2383168</v>
      </c>
      <c r="K11" s="19">
        <v>2596329</v>
      </c>
      <c r="L11" s="27">
        <v>14.187529148756207</v>
      </c>
      <c r="M11" s="27">
        <v>14.123375911450601</v>
      </c>
      <c r="N11" s="28">
        <v>13.35875875193963</v>
      </c>
      <c r="P11" s="92">
        <v>1276964</v>
      </c>
      <c r="Q11" s="18">
        <v>1201702</v>
      </c>
      <c r="R11" s="19">
        <v>1360485</v>
      </c>
      <c r="S11" s="27">
        <v>10.249412889533819</v>
      </c>
      <c r="T11" s="27">
        <v>9.0248370733111152</v>
      </c>
      <c r="U11" s="28">
        <v>9.4257013755232517</v>
      </c>
    </row>
    <row r="12" spans="1:21" x14ac:dyDescent="0.25">
      <c r="A12" s="98" t="s">
        <v>180</v>
      </c>
      <c r="B12" s="102">
        <v>4324865</v>
      </c>
      <c r="C12" s="18">
        <v>4803068</v>
      </c>
      <c r="D12" s="19">
        <v>6903861</v>
      </c>
      <c r="E12" s="27">
        <v>15.561610320364728</v>
      </c>
      <c r="F12" s="27">
        <v>15.909770255967786</v>
      </c>
      <c r="G12" s="28">
        <v>20.383899985077882</v>
      </c>
      <c r="I12" s="92">
        <v>3589843</v>
      </c>
      <c r="J12" s="18">
        <v>3966127</v>
      </c>
      <c r="K12" s="19">
        <v>5343100</v>
      </c>
      <c r="L12" s="27">
        <v>23.41254838342979</v>
      </c>
      <c r="M12" s="27">
        <v>23.504470743797263</v>
      </c>
      <c r="N12" s="28">
        <v>27.491579028500873</v>
      </c>
      <c r="P12" s="92">
        <v>735022</v>
      </c>
      <c r="Q12" s="18">
        <v>836941</v>
      </c>
      <c r="R12" s="19">
        <v>1560761</v>
      </c>
      <c r="S12" s="27">
        <v>5.8995742721728464</v>
      </c>
      <c r="T12" s="27">
        <v>6.2854652525951336</v>
      </c>
      <c r="U12" s="28">
        <v>10.813251968645774</v>
      </c>
    </row>
    <row r="13" spans="1:21" x14ac:dyDescent="0.25">
      <c r="A13" s="98" t="s">
        <v>157</v>
      </c>
      <c r="B13" s="102">
        <v>334455</v>
      </c>
      <c r="C13" s="18">
        <v>378607</v>
      </c>
      <c r="D13" s="19">
        <v>452966</v>
      </c>
      <c r="E13" s="27">
        <v>1.2034267843499358</v>
      </c>
      <c r="F13" s="27">
        <v>1.2541047487358488</v>
      </c>
      <c r="G13" s="28">
        <v>1.33739854273439</v>
      </c>
      <c r="I13" s="92">
        <v>331754</v>
      </c>
      <c r="J13" s="18">
        <v>375625</v>
      </c>
      <c r="K13" s="19">
        <v>450059</v>
      </c>
      <c r="L13" s="27">
        <v>2.1636619140158406</v>
      </c>
      <c r="M13" s="27">
        <v>2.2260676027617996</v>
      </c>
      <c r="N13" s="28">
        <v>2.3156655435960536</v>
      </c>
      <c r="P13" s="92">
        <v>2701</v>
      </c>
      <c r="Q13" s="18">
        <v>2982</v>
      </c>
      <c r="R13" s="19">
        <v>2907</v>
      </c>
      <c r="S13" s="27">
        <v>2.1679283217562E-2</v>
      </c>
      <c r="T13" s="27">
        <v>2.2394956613714333E-2</v>
      </c>
      <c r="U13" s="28">
        <v>2.0140254320074158E-2</v>
      </c>
    </row>
    <row r="14" spans="1:21" x14ac:dyDescent="0.25">
      <c r="A14" s="98" t="s">
        <v>158</v>
      </c>
      <c r="B14" s="102">
        <v>423118</v>
      </c>
      <c r="C14" s="18">
        <v>555769</v>
      </c>
      <c r="D14" s="19">
        <v>630357</v>
      </c>
      <c r="E14" s="27">
        <v>1.5224515529460649</v>
      </c>
      <c r="F14" s="27">
        <v>1.8409393965250878</v>
      </c>
      <c r="G14" s="28">
        <v>1.861151903680236</v>
      </c>
      <c r="I14" s="92">
        <v>0</v>
      </c>
      <c r="J14" s="18">
        <v>0</v>
      </c>
      <c r="K14" s="19">
        <v>0</v>
      </c>
      <c r="L14" s="27" t="s">
        <v>156</v>
      </c>
      <c r="M14" s="27" t="s">
        <v>156</v>
      </c>
      <c r="N14" s="28" t="s">
        <v>156</v>
      </c>
      <c r="P14" s="92">
        <v>423118</v>
      </c>
      <c r="Q14" s="18">
        <v>555769</v>
      </c>
      <c r="R14" s="19">
        <v>630357</v>
      </c>
      <c r="S14" s="27">
        <v>3.3961106836165862</v>
      </c>
      <c r="T14" s="27">
        <v>4.1738506513237432</v>
      </c>
      <c r="U14" s="28">
        <v>4.3672343627241093</v>
      </c>
    </row>
    <row r="15" spans="1:21" x14ac:dyDescent="0.25">
      <c r="A15" s="98" t="s">
        <v>159</v>
      </c>
      <c r="B15" s="102">
        <v>879350</v>
      </c>
      <c r="C15" s="18">
        <v>887469</v>
      </c>
      <c r="D15" s="19">
        <v>1016708</v>
      </c>
      <c r="E15" s="27">
        <v>3.1640529901425185</v>
      </c>
      <c r="F15" s="27">
        <v>2.9396685408770966</v>
      </c>
      <c r="G15" s="28">
        <v>3.0018672429859992</v>
      </c>
      <c r="I15" s="92">
        <v>260329</v>
      </c>
      <c r="J15" s="18">
        <v>284562</v>
      </c>
      <c r="K15" s="19">
        <v>346170</v>
      </c>
      <c r="L15" s="27">
        <v>1.6978361750388231</v>
      </c>
      <c r="M15" s="27">
        <v>1.6864006633666639</v>
      </c>
      <c r="N15" s="28">
        <v>1.7811307878003682</v>
      </c>
      <c r="P15" s="92">
        <v>619021</v>
      </c>
      <c r="Q15" s="18">
        <v>602907</v>
      </c>
      <c r="R15" s="19">
        <v>670538</v>
      </c>
      <c r="S15" s="27">
        <v>4.9685048413989072</v>
      </c>
      <c r="T15" s="27">
        <v>4.5278591908466357</v>
      </c>
      <c r="U15" s="28">
        <v>4.6456160479098338</v>
      </c>
    </row>
    <row r="16" spans="1:21" x14ac:dyDescent="0.25">
      <c r="A16" s="98" t="s">
        <v>160</v>
      </c>
      <c r="B16" s="102">
        <v>0</v>
      </c>
      <c r="C16" s="18">
        <v>0</v>
      </c>
      <c r="D16" s="19">
        <v>0</v>
      </c>
      <c r="E16" s="27" t="s">
        <v>156</v>
      </c>
      <c r="F16" s="27" t="s">
        <v>156</v>
      </c>
      <c r="G16" s="28" t="s">
        <v>156</v>
      </c>
      <c r="I16" s="92">
        <v>0</v>
      </c>
      <c r="J16" s="18">
        <v>0</v>
      </c>
      <c r="K16" s="19">
        <v>0</v>
      </c>
      <c r="L16" s="27" t="s">
        <v>156</v>
      </c>
      <c r="M16" s="27" t="s">
        <v>156</v>
      </c>
      <c r="N16" s="28" t="s">
        <v>156</v>
      </c>
      <c r="P16" s="92">
        <v>0</v>
      </c>
      <c r="Q16" s="18">
        <v>0</v>
      </c>
      <c r="R16" s="19">
        <v>0</v>
      </c>
      <c r="S16" s="27" t="s">
        <v>156</v>
      </c>
      <c r="T16" s="27" t="s">
        <v>156</v>
      </c>
      <c r="U16" s="28" t="s">
        <v>156</v>
      </c>
    </row>
    <row r="17" spans="1:21" x14ac:dyDescent="0.25">
      <c r="A17" s="98" t="s">
        <v>161</v>
      </c>
      <c r="B17" s="102">
        <v>0</v>
      </c>
      <c r="C17" s="18">
        <v>0</v>
      </c>
      <c r="D17" s="19">
        <v>0</v>
      </c>
      <c r="E17" s="27" t="s">
        <v>156</v>
      </c>
      <c r="F17" s="27" t="s">
        <v>156</v>
      </c>
      <c r="G17" s="28" t="s">
        <v>156</v>
      </c>
      <c r="I17" s="92">
        <v>0</v>
      </c>
      <c r="J17" s="18">
        <v>0</v>
      </c>
      <c r="K17" s="19">
        <v>0</v>
      </c>
      <c r="L17" s="27" t="s">
        <v>156</v>
      </c>
      <c r="M17" s="27" t="s">
        <v>156</v>
      </c>
      <c r="N17" s="28" t="s">
        <v>156</v>
      </c>
      <c r="P17" s="92">
        <v>0</v>
      </c>
      <c r="Q17" s="18">
        <v>0</v>
      </c>
      <c r="R17" s="19">
        <v>0</v>
      </c>
      <c r="S17" s="27" t="s">
        <v>156</v>
      </c>
      <c r="T17" s="27" t="s">
        <v>156</v>
      </c>
      <c r="U17" s="28" t="s">
        <v>156</v>
      </c>
    </row>
    <row r="18" spans="1:21" x14ac:dyDescent="0.25">
      <c r="A18" s="98" t="s">
        <v>162</v>
      </c>
      <c r="B18" s="102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  <c r="I18" s="92">
        <v>0</v>
      </c>
      <c r="J18" s="18">
        <v>0</v>
      </c>
      <c r="K18" s="19">
        <v>0</v>
      </c>
      <c r="L18" s="27" t="s">
        <v>156</v>
      </c>
      <c r="M18" s="27" t="s">
        <v>156</v>
      </c>
      <c r="N18" s="28" t="s">
        <v>156</v>
      </c>
      <c r="P18" s="92">
        <v>0</v>
      </c>
      <c r="Q18" s="18">
        <v>0</v>
      </c>
      <c r="R18" s="19">
        <v>0</v>
      </c>
      <c r="S18" s="27" t="s">
        <v>156</v>
      </c>
      <c r="T18" s="27" t="s">
        <v>156</v>
      </c>
      <c r="U18" s="28" t="s">
        <v>156</v>
      </c>
    </row>
    <row r="19" spans="1:21" x14ac:dyDescent="0.25">
      <c r="A19" s="98" t="s">
        <v>163</v>
      </c>
      <c r="B19" s="102">
        <v>0</v>
      </c>
      <c r="C19" s="18">
        <v>19420</v>
      </c>
      <c r="D19" s="19">
        <v>32981</v>
      </c>
      <c r="E19" s="27" t="s">
        <v>156</v>
      </c>
      <c r="F19" s="27">
        <v>6.4327163048887581E-2</v>
      </c>
      <c r="G19" s="28">
        <v>9.7377598623126047E-2</v>
      </c>
      <c r="I19" s="92">
        <v>0</v>
      </c>
      <c r="J19" s="18">
        <v>2700</v>
      </c>
      <c r="K19" s="19">
        <v>5204</v>
      </c>
      <c r="L19" s="27" t="s">
        <v>156</v>
      </c>
      <c r="M19" s="27">
        <v>1.6001018375925082E-2</v>
      </c>
      <c r="N19" s="28">
        <v>2.6775874916119581E-2</v>
      </c>
      <c r="P19" s="92">
        <v>0</v>
      </c>
      <c r="Q19" s="18">
        <v>16720</v>
      </c>
      <c r="R19" s="19">
        <v>27777</v>
      </c>
      <c r="S19" s="27" t="s">
        <v>156</v>
      </c>
      <c r="T19" s="27">
        <v>0.12556796598970613</v>
      </c>
      <c r="U19" s="28">
        <v>0.19244439086642584</v>
      </c>
    </row>
    <row r="20" spans="1:21" x14ac:dyDescent="0.25">
      <c r="A20" s="98" t="s">
        <v>164</v>
      </c>
      <c r="B20" s="102">
        <v>152617</v>
      </c>
      <c r="C20" s="18">
        <v>171987</v>
      </c>
      <c r="D20" s="19">
        <v>186363</v>
      </c>
      <c r="E20" s="27">
        <v>0.54914229282604288</v>
      </c>
      <c r="F20" s="27">
        <v>0.56969288317657207</v>
      </c>
      <c r="G20" s="28">
        <v>0.55024351633369639</v>
      </c>
      <c r="I20" s="92">
        <v>0</v>
      </c>
      <c r="J20" s="18">
        <v>0</v>
      </c>
      <c r="K20" s="19">
        <v>0</v>
      </c>
      <c r="L20" s="27" t="s">
        <v>156</v>
      </c>
      <c r="M20" s="27" t="s">
        <v>156</v>
      </c>
      <c r="N20" s="28" t="s">
        <v>156</v>
      </c>
      <c r="P20" s="92">
        <v>152617</v>
      </c>
      <c r="Q20" s="18">
        <v>171987</v>
      </c>
      <c r="R20" s="19">
        <v>186363</v>
      </c>
      <c r="S20" s="27">
        <v>1.2249637789021326</v>
      </c>
      <c r="T20" s="27">
        <v>1.2916302492028462</v>
      </c>
      <c r="U20" s="28">
        <v>1.2911586569838254</v>
      </c>
    </row>
    <row r="21" spans="1:21" x14ac:dyDescent="0.25">
      <c r="A21" s="98" t="s">
        <v>165</v>
      </c>
      <c r="B21" s="102">
        <v>1254567</v>
      </c>
      <c r="C21" s="18">
        <v>1389464</v>
      </c>
      <c r="D21" s="19">
        <v>0</v>
      </c>
      <c r="E21" s="27">
        <v>4.5141484820425646</v>
      </c>
      <c r="F21" s="27">
        <v>4.6024859566714493</v>
      </c>
      <c r="G21" s="28" t="s">
        <v>156</v>
      </c>
      <c r="I21" s="92">
        <v>667260</v>
      </c>
      <c r="J21" s="18">
        <v>740679</v>
      </c>
      <c r="K21" s="19">
        <v>0</v>
      </c>
      <c r="L21" s="27">
        <v>4.3517939459545616</v>
      </c>
      <c r="M21" s="27">
        <v>4.389488255430301</v>
      </c>
      <c r="N21" s="28" t="s">
        <v>156</v>
      </c>
      <c r="P21" s="92">
        <v>587307</v>
      </c>
      <c r="Q21" s="18">
        <v>648785</v>
      </c>
      <c r="R21" s="19">
        <v>0</v>
      </c>
      <c r="S21" s="27">
        <v>4.7139558639972918</v>
      </c>
      <c r="T21" s="27">
        <v>4.8724050726454244</v>
      </c>
      <c r="U21" s="28" t="s">
        <v>156</v>
      </c>
    </row>
    <row r="22" spans="1:21" x14ac:dyDescent="0.25">
      <c r="A22" s="98" t="s">
        <v>166</v>
      </c>
      <c r="B22" s="102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2">
        <v>0</v>
      </c>
      <c r="J22" s="18">
        <v>0</v>
      </c>
      <c r="K22" s="19">
        <v>0</v>
      </c>
      <c r="L22" s="27" t="s">
        <v>156</v>
      </c>
      <c r="M22" s="27" t="s">
        <v>156</v>
      </c>
      <c r="N22" s="28" t="s">
        <v>156</v>
      </c>
      <c r="P22" s="92">
        <v>0</v>
      </c>
      <c r="Q22" s="18">
        <v>0</v>
      </c>
      <c r="R22" s="19">
        <v>0</v>
      </c>
      <c r="S22" s="27" t="s">
        <v>156</v>
      </c>
      <c r="T22" s="27" t="s">
        <v>156</v>
      </c>
      <c r="U22" s="28" t="s">
        <v>156</v>
      </c>
    </row>
    <row r="23" spans="1:21" x14ac:dyDescent="0.25">
      <c r="A23" s="98" t="s">
        <v>167</v>
      </c>
      <c r="B23" s="102">
        <v>0</v>
      </c>
      <c r="C23" s="18">
        <v>0</v>
      </c>
      <c r="D23" s="19">
        <v>0</v>
      </c>
      <c r="E23" s="27" t="s">
        <v>156</v>
      </c>
      <c r="F23" s="27" t="s">
        <v>156</v>
      </c>
      <c r="G23" s="28" t="s">
        <v>156</v>
      </c>
      <c r="I23" s="92">
        <v>0</v>
      </c>
      <c r="J23" s="18">
        <v>0</v>
      </c>
      <c r="K23" s="19">
        <v>0</v>
      </c>
      <c r="L23" s="27" t="s">
        <v>156</v>
      </c>
      <c r="M23" s="27" t="s">
        <v>156</v>
      </c>
      <c r="N23" s="28" t="s">
        <v>156</v>
      </c>
      <c r="P23" s="92">
        <v>0</v>
      </c>
      <c r="Q23" s="18">
        <v>0</v>
      </c>
      <c r="R23" s="19">
        <v>0</v>
      </c>
      <c r="S23" s="27" t="s">
        <v>156</v>
      </c>
      <c r="T23" s="27" t="s">
        <v>156</v>
      </c>
      <c r="U23" s="28" t="s">
        <v>156</v>
      </c>
    </row>
    <row r="24" spans="1:21" x14ac:dyDescent="0.25">
      <c r="A24" s="98" t="s">
        <v>168</v>
      </c>
      <c r="B24" s="102">
        <v>8244</v>
      </c>
      <c r="C24" s="18">
        <v>23352</v>
      </c>
      <c r="D24" s="19">
        <v>23352</v>
      </c>
      <c r="E24" s="27">
        <v>2.9663334111258228E-2</v>
      </c>
      <c r="F24" s="27">
        <v>7.7351591736231864E-2</v>
      </c>
      <c r="G24" s="28">
        <v>6.8947626907832973E-2</v>
      </c>
      <c r="I24" s="92">
        <v>8244</v>
      </c>
      <c r="J24" s="18">
        <v>23352</v>
      </c>
      <c r="K24" s="19">
        <v>23352</v>
      </c>
      <c r="L24" s="27">
        <v>5.3766431811362002E-2</v>
      </c>
      <c r="M24" s="27">
        <v>0.13839103004244538</v>
      </c>
      <c r="N24" s="28">
        <v>0.12015185069969725</v>
      </c>
      <c r="P24" s="92">
        <v>0</v>
      </c>
      <c r="Q24" s="18">
        <v>0</v>
      </c>
      <c r="R24" s="19">
        <v>0</v>
      </c>
      <c r="S24" s="27" t="s">
        <v>156</v>
      </c>
      <c r="T24" s="27" t="s">
        <v>156</v>
      </c>
      <c r="U24" s="28" t="s">
        <v>156</v>
      </c>
    </row>
    <row r="25" spans="1:21" x14ac:dyDescent="0.25">
      <c r="A25" s="98" t="s">
        <v>169</v>
      </c>
      <c r="B25" s="102">
        <v>75035</v>
      </c>
      <c r="C25" s="18">
        <v>85351</v>
      </c>
      <c r="D25" s="19">
        <v>96826</v>
      </c>
      <c r="E25" s="27">
        <v>0.26998887373098751</v>
      </c>
      <c r="F25" s="27">
        <v>0.28271821284168919</v>
      </c>
      <c r="G25" s="28">
        <v>0.28588227659206217</v>
      </c>
      <c r="I25" s="92">
        <v>0</v>
      </c>
      <c r="J25" s="18">
        <v>0</v>
      </c>
      <c r="K25" s="19">
        <v>0</v>
      </c>
      <c r="L25" s="27" t="s">
        <v>156</v>
      </c>
      <c r="M25" s="27" t="s">
        <v>156</v>
      </c>
      <c r="N25" s="28" t="s">
        <v>156</v>
      </c>
      <c r="P25" s="92">
        <v>75035</v>
      </c>
      <c r="Q25" s="18">
        <v>85351</v>
      </c>
      <c r="R25" s="19">
        <v>96826</v>
      </c>
      <c r="S25" s="27">
        <v>0.60226027998140119</v>
      </c>
      <c r="T25" s="27">
        <v>0.64098992016671097</v>
      </c>
      <c r="U25" s="28">
        <v>0.67082912445665654</v>
      </c>
    </row>
    <row r="26" spans="1:21" x14ac:dyDescent="0.25">
      <c r="A26" s="98" t="s">
        <v>170</v>
      </c>
      <c r="B26" s="102">
        <v>955192</v>
      </c>
      <c r="C26" s="18">
        <v>1065485</v>
      </c>
      <c r="D26" s="19">
        <v>1321075</v>
      </c>
      <c r="E26" s="27">
        <v>3.4369455890830869</v>
      </c>
      <c r="F26" s="27">
        <v>3.529331993879711</v>
      </c>
      <c r="G26" s="28">
        <v>3.9005218489750537</v>
      </c>
      <c r="I26" s="92">
        <v>751190</v>
      </c>
      <c r="J26" s="18">
        <v>828699</v>
      </c>
      <c r="K26" s="19">
        <v>1005632</v>
      </c>
      <c r="L26" s="27">
        <v>4.8991758748637819</v>
      </c>
      <c r="M26" s="27">
        <v>4.9111214544854587</v>
      </c>
      <c r="N26" s="28">
        <v>5.1742268723380409</v>
      </c>
      <c r="P26" s="92">
        <v>204002</v>
      </c>
      <c r="Q26" s="18">
        <v>236786</v>
      </c>
      <c r="R26" s="19">
        <v>315443</v>
      </c>
      <c r="S26" s="27">
        <v>1.6373999018693386</v>
      </c>
      <c r="T26" s="27">
        <v>1.7782737078252724</v>
      </c>
      <c r="U26" s="28">
        <v>2.1854496881620755</v>
      </c>
    </row>
    <row r="27" spans="1:21" x14ac:dyDescent="0.25">
      <c r="A27" s="98" t="s">
        <v>171</v>
      </c>
      <c r="B27" s="102">
        <v>202096</v>
      </c>
      <c r="C27" s="18">
        <v>209471</v>
      </c>
      <c r="D27" s="19">
        <v>224084</v>
      </c>
      <c r="E27" s="27">
        <v>0.72717627008113084</v>
      </c>
      <c r="F27" s="27">
        <v>0.69385557008308607</v>
      </c>
      <c r="G27" s="28">
        <v>0.6616161368625747</v>
      </c>
      <c r="I27" s="92">
        <v>56610</v>
      </c>
      <c r="J27" s="18">
        <v>65288</v>
      </c>
      <c r="K27" s="19">
        <v>70037</v>
      </c>
      <c r="L27" s="27">
        <v>0.36920399136841375</v>
      </c>
      <c r="M27" s="27">
        <v>0.38691647693607284</v>
      </c>
      <c r="N27" s="28">
        <v>0.36035779237130422</v>
      </c>
      <c r="P27" s="92">
        <v>145486</v>
      </c>
      <c r="Q27" s="18">
        <v>144183</v>
      </c>
      <c r="R27" s="19">
        <v>154047</v>
      </c>
      <c r="S27" s="27">
        <v>1.1677275817068586</v>
      </c>
      <c r="T27" s="27">
        <v>1.0828209354242704</v>
      </c>
      <c r="U27" s="28">
        <v>1.0672672023544767</v>
      </c>
    </row>
    <row r="28" spans="1:21" x14ac:dyDescent="0.25">
      <c r="A28" s="98" t="s">
        <v>172</v>
      </c>
      <c r="B28" s="102">
        <v>252170</v>
      </c>
      <c r="C28" s="18">
        <v>295390</v>
      </c>
      <c r="D28" s="19">
        <v>391777</v>
      </c>
      <c r="E28" s="27">
        <v>0.90735115997525317</v>
      </c>
      <c r="F28" s="27">
        <v>0.97845523650931532</v>
      </c>
      <c r="G28" s="28">
        <v>1.1567358010907023</v>
      </c>
      <c r="I28" s="92">
        <v>108527</v>
      </c>
      <c r="J28" s="18">
        <v>139548</v>
      </c>
      <c r="K28" s="19">
        <v>234485</v>
      </c>
      <c r="L28" s="27">
        <v>0.70780076967390637</v>
      </c>
      <c r="M28" s="27">
        <v>0.82700374530503451</v>
      </c>
      <c r="N28" s="28">
        <v>1.2064836721188124</v>
      </c>
      <c r="P28" s="92">
        <v>143643</v>
      </c>
      <c r="Q28" s="18">
        <v>155842</v>
      </c>
      <c r="R28" s="19">
        <v>157292</v>
      </c>
      <c r="S28" s="27">
        <v>1.1529349423251605</v>
      </c>
      <c r="T28" s="27">
        <v>1.1703805595554895</v>
      </c>
      <c r="U28" s="28">
        <v>1.0897491855910233</v>
      </c>
    </row>
    <row r="29" spans="1:21" x14ac:dyDescent="0.25">
      <c r="A29" s="98" t="s">
        <v>173</v>
      </c>
      <c r="B29" s="102">
        <v>72969</v>
      </c>
      <c r="C29" s="18">
        <v>77187</v>
      </c>
      <c r="D29" s="19">
        <v>0</v>
      </c>
      <c r="E29" s="27">
        <v>0.2625550493406601</v>
      </c>
      <c r="F29" s="27">
        <v>0.25567562998220833</v>
      </c>
      <c r="G29" s="28" t="s">
        <v>156</v>
      </c>
      <c r="I29" s="92">
        <v>39073</v>
      </c>
      <c r="J29" s="18">
        <v>41517</v>
      </c>
      <c r="K29" s="19">
        <v>0</v>
      </c>
      <c r="L29" s="27">
        <v>0.25482966887012948</v>
      </c>
      <c r="M29" s="27">
        <v>0.24604232589380801</v>
      </c>
      <c r="N29" s="28" t="s">
        <v>156</v>
      </c>
      <c r="P29" s="92">
        <v>33896</v>
      </c>
      <c r="Q29" s="18">
        <v>35670</v>
      </c>
      <c r="R29" s="19">
        <v>0</v>
      </c>
      <c r="S29" s="27">
        <v>0.27206256347370661</v>
      </c>
      <c r="T29" s="27">
        <v>0.26788333414191495</v>
      </c>
      <c r="U29" s="28" t="s">
        <v>156</v>
      </c>
    </row>
    <row r="30" spans="1:21" x14ac:dyDescent="0.25">
      <c r="A30" s="98" t="s">
        <v>174</v>
      </c>
      <c r="B30" s="102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  <c r="I30" s="92">
        <v>0</v>
      </c>
      <c r="J30" s="18">
        <v>0</v>
      </c>
      <c r="K30" s="19">
        <v>0</v>
      </c>
      <c r="L30" s="27" t="s">
        <v>156</v>
      </c>
      <c r="M30" s="27" t="s">
        <v>156</v>
      </c>
      <c r="N30" s="28" t="s">
        <v>156</v>
      </c>
      <c r="P30" s="92">
        <v>0</v>
      </c>
      <c r="Q30" s="18">
        <v>0</v>
      </c>
      <c r="R30" s="19">
        <v>0</v>
      </c>
      <c r="S30" s="27" t="s">
        <v>156</v>
      </c>
      <c r="T30" s="27" t="s">
        <v>156</v>
      </c>
      <c r="U30" s="28" t="s">
        <v>156</v>
      </c>
    </row>
    <row r="31" spans="1:21" x14ac:dyDescent="0.25">
      <c r="A31" s="98" t="s">
        <v>175</v>
      </c>
      <c r="B31" s="102">
        <v>0</v>
      </c>
      <c r="C31" s="18">
        <v>0</v>
      </c>
      <c r="D31" s="19">
        <v>0</v>
      </c>
      <c r="E31" s="27" t="s">
        <v>156</v>
      </c>
      <c r="F31" s="27" t="s">
        <v>156</v>
      </c>
      <c r="G31" s="28" t="s">
        <v>156</v>
      </c>
      <c r="I31" s="92">
        <v>0</v>
      </c>
      <c r="J31" s="18">
        <v>0</v>
      </c>
      <c r="K31" s="19">
        <v>0</v>
      </c>
      <c r="L31" s="27" t="s">
        <v>156</v>
      </c>
      <c r="M31" s="27" t="s">
        <v>156</v>
      </c>
      <c r="N31" s="28" t="s">
        <v>156</v>
      </c>
      <c r="P31" s="92">
        <v>0</v>
      </c>
      <c r="Q31" s="18">
        <v>0</v>
      </c>
      <c r="R31" s="19">
        <v>0</v>
      </c>
      <c r="S31" s="27" t="s">
        <v>156</v>
      </c>
      <c r="T31" s="27" t="s">
        <v>156</v>
      </c>
      <c r="U31" s="28" t="s">
        <v>156</v>
      </c>
    </row>
    <row r="32" spans="1:21" x14ac:dyDescent="0.25">
      <c r="A32" s="98" t="s">
        <v>176</v>
      </c>
      <c r="B32" s="102">
        <v>450</v>
      </c>
      <c r="C32" s="18">
        <v>12</v>
      </c>
      <c r="D32" s="19">
        <v>6</v>
      </c>
      <c r="E32" s="27">
        <v>1.6191776261603836E-3</v>
      </c>
      <c r="F32" s="27">
        <v>3.974901939169161E-5</v>
      </c>
      <c r="G32" s="28">
        <v>1.7715217602218134E-5</v>
      </c>
      <c r="I32" s="92">
        <v>0</v>
      </c>
      <c r="J32" s="18">
        <v>0</v>
      </c>
      <c r="K32" s="19">
        <v>0</v>
      </c>
      <c r="L32" s="27" t="s">
        <v>156</v>
      </c>
      <c r="M32" s="27" t="s">
        <v>156</v>
      </c>
      <c r="N32" s="28" t="s">
        <v>156</v>
      </c>
      <c r="P32" s="92">
        <v>450</v>
      </c>
      <c r="Q32" s="18">
        <v>12</v>
      </c>
      <c r="R32" s="19">
        <v>6</v>
      </c>
      <c r="S32" s="27">
        <v>3.6118761376908184E-3</v>
      </c>
      <c r="T32" s="27">
        <v>9.0120549753377612E-5</v>
      </c>
      <c r="U32" s="28">
        <v>4.1569152363414157E-5</v>
      </c>
    </row>
    <row r="33" spans="1:21" x14ac:dyDescent="0.25">
      <c r="A33" s="98" t="s">
        <v>177</v>
      </c>
      <c r="B33" s="102">
        <v>187460</v>
      </c>
      <c r="C33" s="18">
        <v>228415</v>
      </c>
      <c r="D33" s="19">
        <v>261667</v>
      </c>
      <c r="E33" s="27">
        <v>0.67451341733338999</v>
      </c>
      <c r="F33" s="27">
        <v>0.7566060220294365</v>
      </c>
      <c r="G33" s="28">
        <v>0.77258130738660213</v>
      </c>
      <c r="I33" s="92">
        <v>179100</v>
      </c>
      <c r="J33" s="18">
        <v>221598</v>
      </c>
      <c r="K33" s="19">
        <v>255220</v>
      </c>
      <c r="L33" s="27">
        <v>1.1680698614040435</v>
      </c>
      <c r="M33" s="27">
        <v>1.3132569148400912</v>
      </c>
      <c r="N33" s="28">
        <v>1.3131704066279861</v>
      </c>
      <c r="P33" s="92">
        <v>8360</v>
      </c>
      <c r="Q33" s="18">
        <v>6817</v>
      </c>
      <c r="R33" s="19">
        <v>6447</v>
      </c>
      <c r="S33" s="27">
        <v>6.7100632246878317E-2</v>
      </c>
      <c r="T33" s="27">
        <v>5.1195982305731261E-2</v>
      </c>
      <c r="U33" s="28">
        <v>4.4666054214488514E-2</v>
      </c>
    </row>
    <row r="34" spans="1:21" x14ac:dyDescent="0.25">
      <c r="A34" s="98" t="s">
        <v>178</v>
      </c>
      <c r="B34" s="102">
        <v>0</v>
      </c>
      <c r="C34" s="18">
        <v>0</v>
      </c>
      <c r="D34" s="19">
        <v>0</v>
      </c>
      <c r="E34" s="27" t="s">
        <v>156</v>
      </c>
      <c r="F34" s="27" t="s">
        <v>156</v>
      </c>
      <c r="G34" s="28" t="s">
        <v>156</v>
      </c>
      <c r="I34" s="92">
        <v>0</v>
      </c>
      <c r="J34" s="18">
        <v>0</v>
      </c>
      <c r="K34" s="19">
        <v>0</v>
      </c>
      <c r="L34" s="27" t="s">
        <v>156</v>
      </c>
      <c r="M34" s="27" t="s">
        <v>156</v>
      </c>
      <c r="N34" s="28" t="s">
        <v>156</v>
      </c>
      <c r="P34" s="92">
        <v>0</v>
      </c>
      <c r="Q34" s="18">
        <v>0</v>
      </c>
      <c r="R34" s="19">
        <v>0</v>
      </c>
      <c r="S34" s="27" t="s">
        <v>156</v>
      </c>
      <c r="T34" s="27" t="s">
        <v>156</v>
      </c>
      <c r="U34" s="28" t="s">
        <v>156</v>
      </c>
    </row>
    <row r="35" spans="1:21" x14ac:dyDescent="0.25">
      <c r="A35" s="98" t="s">
        <v>179</v>
      </c>
      <c r="B35" s="102">
        <v>0</v>
      </c>
      <c r="C35" s="18">
        <v>0</v>
      </c>
      <c r="D35" s="19">
        <v>0</v>
      </c>
      <c r="E35" s="27" t="s">
        <v>156</v>
      </c>
      <c r="F35" s="27" t="s">
        <v>156</v>
      </c>
      <c r="G35" s="28" t="s">
        <v>156</v>
      </c>
      <c r="I35" s="92">
        <v>0</v>
      </c>
      <c r="J35" s="18">
        <v>0</v>
      </c>
      <c r="K35" s="19">
        <v>0</v>
      </c>
      <c r="L35" s="27" t="s">
        <v>156</v>
      </c>
      <c r="M35" s="27" t="s">
        <v>156</v>
      </c>
      <c r="N35" s="28" t="s">
        <v>156</v>
      </c>
      <c r="P35" s="92">
        <v>0</v>
      </c>
      <c r="Q35" s="18">
        <v>0</v>
      </c>
      <c r="R35" s="19">
        <v>0</v>
      </c>
      <c r="S35" s="27" t="s">
        <v>156</v>
      </c>
      <c r="T35" s="27" t="s">
        <v>156</v>
      </c>
      <c r="U35" s="28" t="s">
        <v>156</v>
      </c>
    </row>
    <row r="36" spans="1:21" x14ac:dyDescent="0.25">
      <c r="A36" s="98" t="s">
        <v>5</v>
      </c>
      <c r="B36" s="102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2" t="s">
        <v>5</v>
      </c>
      <c r="J36" s="18" t="s">
        <v>5</v>
      </c>
      <c r="K36" s="19" t="s">
        <v>5</v>
      </c>
      <c r="L36" s="27" t="s">
        <v>5</v>
      </c>
      <c r="M36" s="27" t="s">
        <v>5</v>
      </c>
      <c r="N36" s="28" t="s">
        <v>5</v>
      </c>
      <c r="P36" s="92" t="s">
        <v>5</v>
      </c>
      <c r="Q36" s="18" t="s">
        <v>5</v>
      </c>
      <c r="R36" s="19" t="s">
        <v>5</v>
      </c>
      <c r="S36" s="27" t="s">
        <v>5</v>
      </c>
      <c r="T36" s="27" t="s">
        <v>5</v>
      </c>
      <c r="U36" s="28" t="s">
        <v>5</v>
      </c>
    </row>
    <row r="37" spans="1:21" ht="13.8" thickBot="1" x14ac:dyDescent="0.3">
      <c r="A37" s="101" t="s">
        <v>4</v>
      </c>
      <c r="B37" s="103">
        <v>27791886</v>
      </c>
      <c r="C37" s="21">
        <v>30189424</v>
      </c>
      <c r="D37" s="22">
        <v>33869186</v>
      </c>
      <c r="E37" s="23">
        <v>100</v>
      </c>
      <c r="F37" s="23">
        <v>100</v>
      </c>
      <c r="G37" s="47">
        <v>100</v>
      </c>
      <c r="I37" s="93">
        <v>15332987</v>
      </c>
      <c r="J37" s="21">
        <v>16873926</v>
      </c>
      <c r="K37" s="22">
        <v>19435406</v>
      </c>
      <c r="L37" s="23">
        <v>100</v>
      </c>
      <c r="M37" s="23">
        <v>100</v>
      </c>
      <c r="N37" s="47">
        <v>100</v>
      </c>
      <c r="P37" s="93">
        <v>12458899</v>
      </c>
      <c r="Q37" s="21">
        <v>13315498</v>
      </c>
      <c r="R37" s="22">
        <v>14433780</v>
      </c>
      <c r="S37" s="23">
        <v>100</v>
      </c>
      <c r="T37" s="23">
        <v>100</v>
      </c>
      <c r="U37" s="47">
        <v>100</v>
      </c>
    </row>
    <row r="38" spans="1:21" x14ac:dyDescent="0.25">
      <c r="I38" s="99"/>
    </row>
    <row r="39" spans="1:21" ht="16.2" thickBot="1" x14ac:dyDescent="0.35">
      <c r="A39" s="5" t="s">
        <v>110</v>
      </c>
      <c r="I39" s="185" t="s">
        <v>91</v>
      </c>
      <c r="J39" s="185"/>
      <c r="K39" s="185"/>
      <c r="L39" s="185"/>
      <c r="M39" s="185"/>
      <c r="N39" s="185"/>
      <c r="P39" s="185" t="s">
        <v>92</v>
      </c>
      <c r="Q39" s="185"/>
      <c r="R39" s="185"/>
      <c r="S39" s="185"/>
      <c r="T39" s="185"/>
      <c r="U39" s="185"/>
    </row>
    <row r="40" spans="1:21" x14ac:dyDescent="0.25">
      <c r="A40" s="104"/>
      <c r="I40" s="7"/>
      <c r="J40" s="42" t="s">
        <v>29</v>
      </c>
      <c r="K40" s="84"/>
      <c r="L40" s="11"/>
      <c r="M40" s="9" t="s">
        <v>2</v>
      </c>
      <c r="N40" s="12"/>
      <c r="P40" s="7"/>
      <c r="Q40" s="9" t="s">
        <v>37</v>
      </c>
      <c r="R40" s="84"/>
      <c r="S40" s="11"/>
      <c r="T40" s="9" t="s">
        <v>2</v>
      </c>
      <c r="U40" s="12"/>
    </row>
    <row r="41" spans="1:21" x14ac:dyDescent="0.25">
      <c r="A41" s="105" t="s">
        <v>3</v>
      </c>
      <c r="I41" s="91" t="s">
        <v>154</v>
      </c>
      <c r="J41" s="15" t="s">
        <v>152</v>
      </c>
      <c r="K41" s="62" t="s">
        <v>153</v>
      </c>
      <c r="L41" s="15" t="s">
        <v>154</v>
      </c>
      <c r="M41" s="15" t="s">
        <v>152</v>
      </c>
      <c r="N41" s="16" t="s">
        <v>153</v>
      </c>
      <c r="P41" s="91" t="s">
        <v>154</v>
      </c>
      <c r="Q41" s="15" t="s">
        <v>152</v>
      </c>
      <c r="R41" s="62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81</v>
      </c>
      <c r="I42" s="92">
        <v>623535</v>
      </c>
      <c r="J42" s="18">
        <v>622380</v>
      </c>
      <c r="K42" s="19">
        <v>633646</v>
      </c>
      <c r="L42" s="27">
        <v>13.83778455190731</v>
      </c>
      <c r="M42" s="27">
        <v>13.534987348599103</v>
      </c>
      <c r="N42" s="28">
        <v>13.628557153300889</v>
      </c>
      <c r="P42" s="92">
        <v>7371927</v>
      </c>
      <c r="Q42" s="18">
        <v>6815240</v>
      </c>
      <c r="R42" s="19">
        <v>5842859</v>
      </c>
      <c r="S42" s="27">
        <v>48.155741600211805</v>
      </c>
      <c r="T42" s="27">
        <v>40.550930591746656</v>
      </c>
      <c r="U42" s="28">
        <v>35.291225168402946</v>
      </c>
    </row>
    <row r="43" spans="1:21" x14ac:dyDescent="0.25">
      <c r="A43" s="17" t="s">
        <v>155</v>
      </c>
      <c r="I43" s="92">
        <v>235172</v>
      </c>
      <c r="J43" s="18">
        <v>258415</v>
      </c>
      <c r="K43" s="19">
        <v>288335</v>
      </c>
      <c r="L43" s="27">
        <v>5.2190485997436324</v>
      </c>
      <c r="M43" s="27">
        <v>5.6197881610723952</v>
      </c>
      <c r="N43" s="28">
        <v>6.2015542223844413</v>
      </c>
      <c r="P43" s="92">
        <v>94774</v>
      </c>
      <c r="Q43" s="18">
        <v>130514</v>
      </c>
      <c r="R43" s="19">
        <v>168696</v>
      </c>
      <c r="S43" s="27">
        <v>0.61909352255095218</v>
      </c>
      <c r="T43" s="27">
        <v>0.77656313721178172</v>
      </c>
      <c r="U43" s="28">
        <v>1.0189341418317477</v>
      </c>
    </row>
    <row r="44" spans="1:21" x14ac:dyDescent="0.25">
      <c r="A44" s="17" t="s">
        <v>182</v>
      </c>
      <c r="I44" s="92">
        <v>0</v>
      </c>
      <c r="J44" s="18">
        <v>0</v>
      </c>
      <c r="K44" s="19">
        <v>0</v>
      </c>
      <c r="L44" s="27" t="s">
        <v>156</v>
      </c>
      <c r="M44" s="27" t="s">
        <v>156</v>
      </c>
      <c r="N44" s="28" t="s">
        <v>156</v>
      </c>
      <c r="P44" s="92">
        <v>0</v>
      </c>
      <c r="Q44" s="18">
        <v>0</v>
      </c>
      <c r="R44" s="19">
        <v>0</v>
      </c>
      <c r="S44" s="27" t="s">
        <v>156</v>
      </c>
      <c r="T44" s="27" t="s">
        <v>156</v>
      </c>
      <c r="U44" s="28" t="s">
        <v>156</v>
      </c>
    </row>
    <row r="45" spans="1:21" x14ac:dyDescent="0.25">
      <c r="A45" s="17" t="s">
        <v>82</v>
      </c>
      <c r="I45" s="92">
        <v>898468</v>
      </c>
      <c r="J45" s="18">
        <v>905290</v>
      </c>
      <c r="K45" s="19">
        <v>914079</v>
      </c>
      <c r="L45" s="27">
        <v>19.939228127984887</v>
      </c>
      <c r="M45" s="27">
        <v>19.687471796672906</v>
      </c>
      <c r="N45" s="28">
        <v>19.660153925270773</v>
      </c>
      <c r="P45" s="92">
        <v>3785408</v>
      </c>
      <c r="Q45" s="18">
        <v>5689924</v>
      </c>
      <c r="R45" s="19">
        <v>6112342</v>
      </c>
      <c r="S45" s="27">
        <v>24.727473494972831</v>
      </c>
      <c r="T45" s="27">
        <v>33.855258684406344</v>
      </c>
      <c r="U45" s="28">
        <v>36.918918945038101</v>
      </c>
    </row>
    <row r="46" spans="1:21" x14ac:dyDescent="0.25">
      <c r="A46" s="17" t="s">
        <v>84</v>
      </c>
      <c r="I46" s="92">
        <v>622068</v>
      </c>
      <c r="J46" s="18">
        <v>626629</v>
      </c>
      <c r="K46" s="19">
        <v>574418</v>
      </c>
      <c r="L46" s="27">
        <v>13.805228191899214</v>
      </c>
      <c r="M46" s="27">
        <v>13.627390962539458</v>
      </c>
      <c r="N46" s="28">
        <v>12.354672076971669</v>
      </c>
      <c r="P46" s="92">
        <v>1249562</v>
      </c>
      <c r="Q46" s="18">
        <v>1181680</v>
      </c>
      <c r="R46" s="19">
        <v>1215887</v>
      </c>
      <c r="S46" s="27">
        <v>8.1625312873342164</v>
      </c>
      <c r="T46" s="27">
        <v>7.0310397963468914</v>
      </c>
      <c r="U46" s="28">
        <v>7.344031731098414</v>
      </c>
    </row>
    <row r="47" spans="1:21" x14ac:dyDescent="0.25">
      <c r="A47" s="17" t="s">
        <v>180</v>
      </c>
      <c r="I47" s="92">
        <v>1540118</v>
      </c>
      <c r="J47" s="18">
        <v>1564731</v>
      </c>
      <c r="K47" s="19">
        <v>1729396</v>
      </c>
      <c r="L47" s="27">
        <v>34.179029354429794</v>
      </c>
      <c r="M47" s="27">
        <v>34.028430041069484</v>
      </c>
      <c r="N47" s="28">
        <v>37.19611932639036</v>
      </c>
      <c r="P47" s="92">
        <v>702645</v>
      </c>
      <c r="Q47" s="18">
        <v>775417</v>
      </c>
      <c r="R47" s="19">
        <v>1125225</v>
      </c>
      <c r="S47" s="27">
        <v>4.5898977372783021</v>
      </c>
      <c r="T47" s="27">
        <v>4.6137598891103488</v>
      </c>
      <c r="U47" s="28">
        <v>6.7964277146027658</v>
      </c>
    </row>
    <row r="48" spans="1:21" x14ac:dyDescent="0.25">
      <c r="A48" s="17" t="s">
        <v>157</v>
      </c>
      <c r="I48" s="92">
        <v>78486</v>
      </c>
      <c r="J48" s="18">
        <v>78864</v>
      </c>
      <c r="K48" s="19">
        <v>78569</v>
      </c>
      <c r="L48" s="27">
        <v>1.7417985491447907</v>
      </c>
      <c r="M48" s="27">
        <v>1.7150667474210606</v>
      </c>
      <c r="N48" s="28">
        <v>1.6898743256924174</v>
      </c>
      <c r="P48" s="92">
        <v>2604</v>
      </c>
      <c r="Q48" s="18">
        <v>2843</v>
      </c>
      <c r="R48" s="19">
        <v>2749</v>
      </c>
      <c r="S48" s="27">
        <v>1.7010145532769319E-2</v>
      </c>
      <c r="T48" s="27">
        <v>1.6915955369485997E-2</v>
      </c>
      <c r="U48" s="28">
        <v>1.6604127874374461E-2</v>
      </c>
    </row>
    <row r="49" spans="1:21" x14ac:dyDescent="0.25">
      <c r="A49" s="17" t="s">
        <v>158</v>
      </c>
      <c r="I49" s="92">
        <v>0</v>
      </c>
      <c r="J49" s="18">
        <v>0</v>
      </c>
      <c r="K49" s="19">
        <v>0</v>
      </c>
      <c r="L49" s="27" t="s">
        <v>156</v>
      </c>
      <c r="M49" s="27" t="s">
        <v>156</v>
      </c>
      <c r="N49" s="28" t="s">
        <v>156</v>
      </c>
      <c r="P49" s="92">
        <v>0</v>
      </c>
      <c r="Q49" s="18">
        <v>0</v>
      </c>
      <c r="R49" s="19">
        <v>0</v>
      </c>
      <c r="S49" s="27" t="s">
        <v>156</v>
      </c>
      <c r="T49" s="27" t="s">
        <v>156</v>
      </c>
      <c r="U49" s="28" t="s">
        <v>156</v>
      </c>
    </row>
    <row r="50" spans="1:21" x14ac:dyDescent="0.25">
      <c r="A50" s="17" t="s">
        <v>159</v>
      </c>
      <c r="I50" s="92">
        <v>76790</v>
      </c>
      <c r="J50" s="18">
        <v>79532</v>
      </c>
      <c r="K50" s="19">
        <v>79988</v>
      </c>
      <c r="L50" s="27">
        <v>1.7041601124892145</v>
      </c>
      <c r="M50" s="27">
        <v>1.7295938394691088</v>
      </c>
      <c r="N50" s="28">
        <v>1.7203943993621542</v>
      </c>
      <c r="P50" s="92">
        <v>1022701</v>
      </c>
      <c r="Q50" s="18">
        <v>1046632</v>
      </c>
      <c r="R50" s="19">
        <v>1195754</v>
      </c>
      <c r="S50" s="27">
        <v>6.6806040117160972</v>
      </c>
      <c r="T50" s="27">
        <v>6.2274991910924617</v>
      </c>
      <c r="U50" s="28">
        <v>7.2224271816277774</v>
      </c>
    </row>
    <row r="51" spans="1:21" x14ac:dyDescent="0.25">
      <c r="A51" s="17" t="s">
        <v>160</v>
      </c>
      <c r="I51" s="92">
        <v>0</v>
      </c>
      <c r="J51" s="18">
        <v>0</v>
      </c>
      <c r="K51" s="19">
        <v>0</v>
      </c>
      <c r="L51" s="27" t="s">
        <v>156</v>
      </c>
      <c r="M51" s="27" t="s">
        <v>156</v>
      </c>
      <c r="N51" s="28" t="s">
        <v>156</v>
      </c>
      <c r="P51" s="92">
        <v>0</v>
      </c>
      <c r="Q51" s="18">
        <v>0</v>
      </c>
      <c r="R51" s="19">
        <v>0</v>
      </c>
      <c r="S51" s="27" t="s">
        <v>156</v>
      </c>
      <c r="T51" s="27" t="s">
        <v>156</v>
      </c>
      <c r="U51" s="28" t="s">
        <v>156</v>
      </c>
    </row>
    <row r="52" spans="1:21" x14ac:dyDescent="0.25">
      <c r="A52" s="17" t="s">
        <v>161</v>
      </c>
      <c r="I52" s="92">
        <v>0</v>
      </c>
      <c r="J52" s="18">
        <v>0</v>
      </c>
      <c r="K52" s="19">
        <v>0</v>
      </c>
      <c r="L52" s="27" t="s">
        <v>156</v>
      </c>
      <c r="M52" s="27" t="s">
        <v>156</v>
      </c>
      <c r="N52" s="28" t="s">
        <v>156</v>
      </c>
      <c r="P52" s="92">
        <v>0</v>
      </c>
      <c r="Q52" s="18">
        <v>0</v>
      </c>
      <c r="R52" s="19">
        <v>0</v>
      </c>
      <c r="S52" s="27" t="s">
        <v>156</v>
      </c>
      <c r="T52" s="27" t="s">
        <v>156</v>
      </c>
      <c r="U52" s="28" t="s">
        <v>156</v>
      </c>
    </row>
    <row r="53" spans="1:21" x14ac:dyDescent="0.25">
      <c r="A53" s="17" t="s">
        <v>162</v>
      </c>
      <c r="I53" s="92">
        <v>0</v>
      </c>
      <c r="J53" s="18">
        <v>0</v>
      </c>
      <c r="K53" s="19">
        <v>0</v>
      </c>
      <c r="L53" s="27" t="s">
        <v>156</v>
      </c>
      <c r="M53" s="27" t="s">
        <v>156</v>
      </c>
      <c r="N53" s="28" t="s">
        <v>156</v>
      </c>
      <c r="P53" s="92">
        <v>0</v>
      </c>
      <c r="Q53" s="18">
        <v>0</v>
      </c>
      <c r="R53" s="19">
        <v>0</v>
      </c>
      <c r="S53" s="27" t="s">
        <v>156</v>
      </c>
      <c r="T53" s="27" t="s">
        <v>156</v>
      </c>
      <c r="U53" s="28" t="s">
        <v>156</v>
      </c>
    </row>
    <row r="54" spans="1:21" x14ac:dyDescent="0.25">
      <c r="A54" s="17" t="s">
        <v>163</v>
      </c>
      <c r="I54" s="92">
        <v>0</v>
      </c>
      <c r="J54" s="18">
        <v>314</v>
      </c>
      <c r="K54" s="19">
        <v>656</v>
      </c>
      <c r="L54" s="27" t="s">
        <v>156</v>
      </c>
      <c r="M54" s="27">
        <v>6.8286031483340056E-3</v>
      </c>
      <c r="N54" s="28">
        <v>1.4109350477341265E-2</v>
      </c>
      <c r="P54" s="92">
        <v>0</v>
      </c>
      <c r="Q54" s="18">
        <v>4712</v>
      </c>
      <c r="R54" s="19">
        <v>766</v>
      </c>
      <c r="S54" s="27" t="s">
        <v>156</v>
      </c>
      <c r="T54" s="27">
        <v>2.8036574639823432E-2</v>
      </c>
      <c r="U54" s="28">
        <v>4.6266867776539964E-3</v>
      </c>
    </row>
    <row r="55" spans="1:21" x14ac:dyDescent="0.25">
      <c r="A55" s="17" t="s">
        <v>164</v>
      </c>
      <c r="I55" s="92">
        <v>0</v>
      </c>
      <c r="J55" s="18">
        <v>0</v>
      </c>
      <c r="K55" s="19">
        <v>0</v>
      </c>
      <c r="L55" s="27" t="s">
        <v>156</v>
      </c>
      <c r="M55" s="27" t="s">
        <v>156</v>
      </c>
      <c r="N55" s="28" t="s">
        <v>156</v>
      </c>
      <c r="P55" s="92">
        <v>137614</v>
      </c>
      <c r="Q55" s="18">
        <v>150559</v>
      </c>
      <c r="R55" s="19">
        <v>141341</v>
      </c>
      <c r="S55" s="27">
        <v>0.89893785228360878</v>
      </c>
      <c r="T55" s="27">
        <v>0.89583163013522416</v>
      </c>
      <c r="U55" s="28">
        <v>0.85370827133210647</v>
      </c>
    </row>
    <row r="56" spans="1:21" x14ac:dyDescent="0.25">
      <c r="A56" s="17" t="s">
        <v>165</v>
      </c>
      <c r="I56" s="92">
        <v>139922</v>
      </c>
      <c r="J56" s="18">
        <v>142559</v>
      </c>
      <c r="K56" s="19">
        <v>0</v>
      </c>
      <c r="L56" s="27">
        <v>3.105215409033935</v>
      </c>
      <c r="M56" s="27">
        <v>3.1002510707749922</v>
      </c>
      <c r="N56" s="28" t="s">
        <v>156</v>
      </c>
      <c r="P56" s="92">
        <v>326927</v>
      </c>
      <c r="Q56" s="18">
        <v>335895</v>
      </c>
      <c r="R56" s="19">
        <v>0</v>
      </c>
      <c r="S56" s="27">
        <v>2.1355898036066341</v>
      </c>
      <c r="T56" s="27">
        <v>1.9985876992027782</v>
      </c>
      <c r="U56" s="28" t="s">
        <v>156</v>
      </c>
    </row>
    <row r="57" spans="1:21" x14ac:dyDescent="0.25">
      <c r="A57" s="17" t="s">
        <v>166</v>
      </c>
      <c r="I57" s="92">
        <v>0</v>
      </c>
      <c r="J57" s="18">
        <v>0</v>
      </c>
      <c r="K57" s="19">
        <v>0</v>
      </c>
      <c r="L57" s="27" t="s">
        <v>156</v>
      </c>
      <c r="M57" s="27" t="s">
        <v>156</v>
      </c>
      <c r="N57" s="28" t="s">
        <v>156</v>
      </c>
      <c r="P57" s="92">
        <v>0</v>
      </c>
      <c r="Q57" s="18">
        <v>0</v>
      </c>
      <c r="R57" s="19">
        <v>0</v>
      </c>
      <c r="S57" s="27" t="s">
        <v>156</v>
      </c>
      <c r="T57" s="27" t="s">
        <v>156</v>
      </c>
      <c r="U57" s="28" t="s">
        <v>156</v>
      </c>
    </row>
    <row r="58" spans="1:21" x14ac:dyDescent="0.25">
      <c r="A58" s="17" t="s">
        <v>167</v>
      </c>
      <c r="I58" s="92">
        <v>0</v>
      </c>
      <c r="J58" s="18">
        <v>0</v>
      </c>
      <c r="K58" s="19">
        <v>0</v>
      </c>
      <c r="L58" s="27" t="s">
        <v>156</v>
      </c>
      <c r="M58" s="27" t="s">
        <v>156</v>
      </c>
      <c r="N58" s="28" t="s">
        <v>156</v>
      </c>
      <c r="P58" s="92">
        <v>0</v>
      </c>
      <c r="Q58" s="18">
        <v>0</v>
      </c>
      <c r="R58" s="19">
        <v>0</v>
      </c>
      <c r="S58" s="27" t="s">
        <v>156</v>
      </c>
      <c r="T58" s="27" t="s">
        <v>156</v>
      </c>
      <c r="U58" s="28" t="s">
        <v>156</v>
      </c>
    </row>
    <row r="59" spans="1:21" x14ac:dyDescent="0.25">
      <c r="A59" s="17" t="s">
        <v>168</v>
      </c>
      <c r="I59" s="92">
        <v>2439</v>
      </c>
      <c r="J59" s="18">
        <v>5708</v>
      </c>
      <c r="K59" s="19">
        <v>5708</v>
      </c>
      <c r="L59" s="27">
        <v>5.4127445166834147E-2</v>
      </c>
      <c r="M59" s="27">
        <v>0.12413269672194428</v>
      </c>
      <c r="N59" s="28">
        <v>0.12276855567784137</v>
      </c>
      <c r="P59" s="92">
        <v>0</v>
      </c>
      <c r="Q59" s="18">
        <v>0</v>
      </c>
      <c r="R59" s="19">
        <v>0</v>
      </c>
      <c r="S59" s="27" t="s">
        <v>156</v>
      </c>
      <c r="T59" s="27" t="s">
        <v>156</v>
      </c>
      <c r="U59" s="28" t="s">
        <v>156</v>
      </c>
    </row>
    <row r="60" spans="1:21" x14ac:dyDescent="0.25">
      <c r="A60" s="17" t="s">
        <v>169</v>
      </c>
      <c r="I60" s="92">
        <v>0</v>
      </c>
      <c r="J60" s="18">
        <v>0</v>
      </c>
      <c r="K60" s="19">
        <v>0</v>
      </c>
      <c r="L60" s="27" t="s">
        <v>156</v>
      </c>
      <c r="M60" s="27" t="s">
        <v>156</v>
      </c>
      <c r="N60" s="28" t="s">
        <v>156</v>
      </c>
      <c r="P60" s="92">
        <v>181382</v>
      </c>
      <c r="Q60" s="18">
        <v>194377</v>
      </c>
      <c r="R60" s="19">
        <v>213530</v>
      </c>
      <c r="S60" s="27">
        <v>1.184844169364349</v>
      </c>
      <c r="T60" s="27">
        <v>1.156550354152156</v>
      </c>
      <c r="U60" s="28">
        <v>1.2897342397290574</v>
      </c>
    </row>
    <row r="61" spans="1:21" x14ac:dyDescent="0.25">
      <c r="A61" s="17" t="s">
        <v>170</v>
      </c>
      <c r="I61" s="92">
        <v>212341</v>
      </c>
      <c r="J61" s="18">
        <v>216688</v>
      </c>
      <c r="K61" s="19">
        <v>230825</v>
      </c>
      <c r="L61" s="27">
        <v>4.7123722157321559</v>
      </c>
      <c r="M61" s="27">
        <v>4.7123450923764301</v>
      </c>
      <c r="N61" s="28">
        <v>4.9646201584333802</v>
      </c>
      <c r="P61" s="92">
        <v>157578</v>
      </c>
      <c r="Q61" s="18">
        <v>181877</v>
      </c>
      <c r="R61" s="19">
        <v>235456</v>
      </c>
      <c r="S61" s="27">
        <v>1.0293489680348402</v>
      </c>
      <c r="T61" s="27">
        <v>1.0821748908673952</v>
      </c>
      <c r="U61" s="28">
        <v>1.4221686186936024</v>
      </c>
    </row>
    <row r="62" spans="1:21" x14ac:dyDescent="0.25">
      <c r="A62" s="17" t="s">
        <v>171</v>
      </c>
      <c r="I62" s="92">
        <v>23946</v>
      </c>
      <c r="J62" s="18">
        <v>26853</v>
      </c>
      <c r="K62" s="19">
        <v>25422</v>
      </c>
      <c r="L62" s="27">
        <v>0.53142099301558443</v>
      </c>
      <c r="M62" s="27">
        <v>0.58397605204526448</v>
      </c>
      <c r="N62" s="28">
        <v>0.54678034730940495</v>
      </c>
      <c r="P62" s="92">
        <v>145006</v>
      </c>
      <c r="Q62" s="18">
        <v>157295</v>
      </c>
      <c r="R62" s="19">
        <v>168890</v>
      </c>
      <c r="S62" s="27">
        <v>0.94722471702179267</v>
      </c>
      <c r="T62" s="27">
        <v>0.93591107979011601</v>
      </c>
      <c r="U62" s="28">
        <v>1.0201059136788297</v>
      </c>
    </row>
    <row r="63" spans="1:21" x14ac:dyDescent="0.25">
      <c r="A63" s="17" t="s">
        <v>172</v>
      </c>
      <c r="I63" s="92">
        <v>20413</v>
      </c>
      <c r="J63" s="18">
        <v>33866</v>
      </c>
      <c r="K63" s="19">
        <v>51675</v>
      </c>
      <c r="L63" s="27">
        <v>0.45301498080794811</v>
      </c>
      <c r="M63" s="27">
        <v>0.73648877140598545</v>
      </c>
      <c r="N63" s="28">
        <v>1.1114339724338564</v>
      </c>
      <c r="P63" s="92">
        <v>119485</v>
      </c>
      <c r="Q63" s="18">
        <v>131361</v>
      </c>
      <c r="R63" s="19">
        <v>125568</v>
      </c>
      <c r="S63" s="27">
        <v>0.78051353263553847</v>
      </c>
      <c r="T63" s="27">
        <v>0.78160281860395708</v>
      </c>
      <c r="U63" s="28">
        <v>0.75843838811547926</v>
      </c>
    </row>
    <row r="64" spans="1:21" x14ac:dyDescent="0.25">
      <c r="A64" s="17" t="s">
        <v>173</v>
      </c>
      <c r="I64" s="92">
        <v>0</v>
      </c>
      <c r="J64" s="18">
        <v>0</v>
      </c>
      <c r="K64" s="19">
        <v>0</v>
      </c>
      <c r="L64" s="27" t="s">
        <v>156</v>
      </c>
      <c r="M64" s="27" t="s">
        <v>156</v>
      </c>
      <c r="N64" s="28" t="s">
        <v>156</v>
      </c>
      <c r="P64" s="92">
        <v>0</v>
      </c>
      <c r="Q64" s="18">
        <v>0</v>
      </c>
      <c r="R64" s="19">
        <v>0</v>
      </c>
      <c r="S64" s="27" t="s">
        <v>156</v>
      </c>
      <c r="T64" s="27" t="s">
        <v>156</v>
      </c>
      <c r="U64" s="28" t="s">
        <v>156</v>
      </c>
    </row>
    <row r="65" spans="1:21" x14ac:dyDescent="0.25">
      <c r="A65" s="17" t="s">
        <v>174</v>
      </c>
      <c r="I65" s="92">
        <v>0</v>
      </c>
      <c r="J65" s="18">
        <v>0</v>
      </c>
      <c r="K65" s="19">
        <v>0</v>
      </c>
      <c r="L65" s="27" t="s">
        <v>156</v>
      </c>
      <c r="M65" s="27" t="s">
        <v>156</v>
      </c>
      <c r="N65" s="28" t="s">
        <v>156</v>
      </c>
      <c r="P65" s="92">
        <v>0</v>
      </c>
      <c r="Q65" s="18">
        <v>0</v>
      </c>
      <c r="R65" s="19">
        <v>0</v>
      </c>
      <c r="S65" s="27" t="s">
        <v>156</v>
      </c>
      <c r="T65" s="27" t="s">
        <v>156</v>
      </c>
      <c r="U65" s="28" t="s">
        <v>156</v>
      </c>
    </row>
    <row r="66" spans="1:21" x14ac:dyDescent="0.25">
      <c r="A66" s="17" t="s">
        <v>175</v>
      </c>
      <c r="I66" s="92">
        <v>0</v>
      </c>
      <c r="J66" s="18">
        <v>0</v>
      </c>
      <c r="K66" s="19">
        <v>0</v>
      </c>
      <c r="L66" s="27" t="s">
        <v>156</v>
      </c>
      <c r="M66" s="27" t="s">
        <v>156</v>
      </c>
      <c r="N66" s="28" t="s">
        <v>156</v>
      </c>
      <c r="P66" s="92">
        <v>0</v>
      </c>
      <c r="Q66" s="18">
        <v>0</v>
      </c>
      <c r="R66" s="19">
        <v>0</v>
      </c>
      <c r="S66" s="27" t="s">
        <v>156</v>
      </c>
      <c r="T66" s="27" t="s">
        <v>156</v>
      </c>
      <c r="U66" s="28" t="s">
        <v>156</v>
      </c>
    </row>
    <row r="67" spans="1:21" x14ac:dyDescent="0.25">
      <c r="A67" s="17" t="s">
        <v>176</v>
      </c>
      <c r="I67" s="92">
        <v>0</v>
      </c>
      <c r="J67" s="18">
        <v>0</v>
      </c>
      <c r="K67" s="19">
        <v>0</v>
      </c>
      <c r="L67" s="27" t="s">
        <v>156</v>
      </c>
      <c r="M67" s="27" t="s">
        <v>156</v>
      </c>
      <c r="N67" s="28" t="s">
        <v>156</v>
      </c>
      <c r="P67" s="92">
        <v>327</v>
      </c>
      <c r="Q67" s="18">
        <v>53</v>
      </c>
      <c r="R67" s="19">
        <v>62</v>
      </c>
      <c r="S67" s="27">
        <v>2.1360666625251795E-3</v>
      </c>
      <c r="T67" s="27">
        <v>3.153519643273858E-4</v>
      </c>
      <c r="U67" s="28">
        <v>3.7448378618087181E-4</v>
      </c>
    </row>
    <row r="68" spans="1:21" x14ac:dyDescent="0.25">
      <c r="A68" s="17" t="s">
        <v>177</v>
      </c>
      <c r="I68" s="92">
        <v>32334</v>
      </c>
      <c r="J68" s="18">
        <v>36476</v>
      </c>
      <c r="K68" s="19">
        <v>36682</v>
      </c>
      <c r="L68" s="27">
        <v>0.71757146864469668</v>
      </c>
      <c r="M68" s="27">
        <v>0.79324881668353886</v>
      </c>
      <c r="N68" s="28">
        <v>0.78896218629547599</v>
      </c>
      <c r="P68" s="92">
        <v>10571</v>
      </c>
      <c r="Q68" s="18">
        <v>8239</v>
      </c>
      <c r="R68" s="19">
        <v>6999</v>
      </c>
      <c r="S68" s="27">
        <v>6.9053090793742125E-2</v>
      </c>
      <c r="T68" s="27">
        <v>4.9022355360251541E-2</v>
      </c>
      <c r="U68" s="28">
        <v>4.227438741096648E-2</v>
      </c>
    </row>
    <row r="69" spans="1:21" x14ac:dyDescent="0.25">
      <c r="A69" s="17" t="s">
        <v>178</v>
      </c>
      <c r="I69" s="92">
        <v>0</v>
      </c>
      <c r="J69" s="18">
        <v>0</v>
      </c>
      <c r="K69" s="19">
        <v>0</v>
      </c>
      <c r="L69" s="27" t="s">
        <v>156</v>
      </c>
      <c r="M69" s="27" t="s">
        <v>156</v>
      </c>
      <c r="N69" s="28" t="s">
        <v>156</v>
      </c>
      <c r="P69" s="92">
        <v>0</v>
      </c>
      <c r="Q69" s="18">
        <v>0</v>
      </c>
      <c r="R69" s="19">
        <v>0</v>
      </c>
      <c r="S69" s="27" t="s">
        <v>156</v>
      </c>
      <c r="T69" s="27" t="s">
        <v>156</v>
      </c>
      <c r="U69" s="28" t="s">
        <v>156</v>
      </c>
    </row>
    <row r="70" spans="1:21" x14ac:dyDescent="0.25">
      <c r="A70" s="17" t="s">
        <v>179</v>
      </c>
      <c r="I70" s="92">
        <v>0</v>
      </c>
      <c r="J70" s="18">
        <v>0</v>
      </c>
      <c r="K70" s="19">
        <v>0</v>
      </c>
      <c r="L70" s="27" t="s">
        <v>156</v>
      </c>
      <c r="M70" s="27" t="s">
        <v>156</v>
      </c>
      <c r="N70" s="28" t="s">
        <v>156</v>
      </c>
      <c r="P70" s="92">
        <v>0</v>
      </c>
      <c r="Q70" s="18">
        <v>0</v>
      </c>
      <c r="R70" s="19">
        <v>0</v>
      </c>
      <c r="S70" s="27" t="s">
        <v>156</v>
      </c>
      <c r="T70" s="27" t="s">
        <v>156</v>
      </c>
      <c r="U70" s="28" t="s">
        <v>156</v>
      </c>
    </row>
    <row r="71" spans="1:21" x14ac:dyDescent="0.25">
      <c r="A71" s="17" t="s">
        <v>5</v>
      </c>
      <c r="I71" s="92" t="s">
        <v>5</v>
      </c>
      <c r="J71" s="18" t="s">
        <v>5</v>
      </c>
      <c r="K71" s="19" t="s">
        <v>5</v>
      </c>
      <c r="L71" s="27" t="s">
        <v>5</v>
      </c>
      <c r="M71" s="27" t="s">
        <v>5</v>
      </c>
      <c r="N71" s="28" t="s">
        <v>5</v>
      </c>
      <c r="P71" s="92" t="s">
        <v>5</v>
      </c>
      <c r="Q71" s="18" t="s">
        <v>5</v>
      </c>
      <c r="R71" s="19" t="s">
        <v>5</v>
      </c>
      <c r="S71" s="27" t="s">
        <v>5</v>
      </c>
      <c r="T71" s="27" t="s">
        <v>5</v>
      </c>
      <c r="U71" s="28" t="s">
        <v>5</v>
      </c>
    </row>
    <row r="72" spans="1:21" ht="13.8" thickBot="1" x14ac:dyDescent="0.3">
      <c r="A72" s="20" t="s">
        <v>4</v>
      </c>
      <c r="I72" s="93">
        <v>4506032</v>
      </c>
      <c r="J72" s="21">
        <v>4598305</v>
      </c>
      <c r="K72" s="22">
        <v>4649399</v>
      </c>
      <c r="L72" s="23">
        <v>100</v>
      </c>
      <c r="M72" s="23">
        <v>100</v>
      </c>
      <c r="N72" s="47">
        <v>100</v>
      </c>
      <c r="P72" s="93">
        <v>15308511</v>
      </c>
      <c r="Q72" s="21">
        <v>16806618</v>
      </c>
      <c r="R72" s="22">
        <v>16556124</v>
      </c>
      <c r="S72" s="23">
        <v>100</v>
      </c>
      <c r="T72" s="23">
        <v>100</v>
      </c>
      <c r="U72" s="47">
        <v>100</v>
      </c>
    </row>
    <row r="74" spans="1:21" x14ac:dyDescent="0.25">
      <c r="A74" s="58" t="str">
        <f>+Innhold!B53</f>
        <v>Finans Norge / Skadeforsikringsstatistikk</v>
      </c>
      <c r="B74" s="100"/>
      <c r="C74" s="100"/>
      <c r="D74" s="100"/>
      <c r="E74" s="100"/>
      <c r="F74" s="100"/>
      <c r="G74" s="100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90"/>
      <c r="U74" s="181">
        <f>Innhold!H27</f>
        <v>10</v>
      </c>
    </row>
    <row r="75" spans="1:21" x14ac:dyDescent="0.25">
      <c r="A75" s="26" t="str">
        <f>+Innhold!B54</f>
        <v>Premiestatistikk skadeforsikring 2. kvartal 2025</v>
      </c>
      <c r="T75" s="25"/>
      <c r="U75" s="180"/>
    </row>
    <row r="80" spans="1:21" ht="12.75" customHeight="1" x14ac:dyDescent="0.25"/>
    <row r="81" ht="12.75" customHeight="1" x14ac:dyDescent="0.25"/>
  </sheetData>
  <mergeCells count="6">
    <mergeCell ref="U74:U75"/>
    <mergeCell ref="P4:U4"/>
    <mergeCell ref="I4:N4"/>
    <mergeCell ref="D4:E4"/>
    <mergeCell ref="I39:N39"/>
    <mergeCell ref="P39:U39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81"/>
  <sheetViews>
    <sheetView showGridLines="0" showRowColHeaders="0" zoomScaleNormal="100" workbookViewId="0">
      <selection activeCell="V10" sqref="V10"/>
    </sheetView>
  </sheetViews>
  <sheetFormatPr defaultColWidth="11.44140625" defaultRowHeight="13.2" x14ac:dyDescent="0.25"/>
  <cols>
    <col min="1" max="1" width="26.88671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111</v>
      </c>
      <c r="B4" s="6"/>
      <c r="C4" s="6"/>
      <c r="D4" s="185" t="s">
        <v>104</v>
      </c>
      <c r="E4" s="185"/>
      <c r="F4" s="6"/>
      <c r="I4" s="185" t="s">
        <v>107</v>
      </c>
      <c r="J4" s="185"/>
      <c r="K4" s="185"/>
      <c r="L4" s="185"/>
      <c r="M4" s="185"/>
      <c r="N4" s="185"/>
      <c r="P4" s="185" t="s">
        <v>108</v>
      </c>
      <c r="Q4" s="185"/>
      <c r="R4" s="185"/>
      <c r="S4" s="185"/>
      <c r="T4" s="185"/>
      <c r="U4" s="18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  <c r="I6" s="91" t="s">
        <v>154</v>
      </c>
      <c r="J6" s="15" t="s">
        <v>152</v>
      </c>
      <c r="K6" s="62" t="s">
        <v>153</v>
      </c>
      <c r="L6" s="15" t="s">
        <v>154</v>
      </c>
      <c r="M6" s="15" t="s">
        <v>152</v>
      </c>
      <c r="N6" s="16" t="s">
        <v>153</v>
      </c>
      <c r="P6" s="91" t="s">
        <v>154</v>
      </c>
      <c r="Q6" s="15" t="s">
        <v>152</v>
      </c>
      <c r="R6" s="62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81</v>
      </c>
      <c r="B7" s="18">
        <v>2406325</v>
      </c>
      <c r="C7" s="18">
        <v>2767532</v>
      </c>
      <c r="D7" s="19">
        <v>3106147</v>
      </c>
      <c r="E7" s="77">
        <v>18.63873361720902</v>
      </c>
      <c r="F7" s="77">
        <v>19.285765255891793</v>
      </c>
      <c r="G7" s="78">
        <v>19.328750367063975</v>
      </c>
      <c r="I7" s="92">
        <v>1053260</v>
      </c>
      <c r="J7" s="18">
        <v>1197981</v>
      </c>
      <c r="K7" s="19">
        <v>1387501</v>
      </c>
      <c r="L7" s="77">
        <v>21.155287677043923</v>
      </c>
      <c r="M7" s="77">
        <v>21.974266954892425</v>
      </c>
      <c r="N7" s="78">
        <v>22.489227465202504</v>
      </c>
      <c r="P7" s="92">
        <v>1353065</v>
      </c>
      <c r="Q7" s="18">
        <v>1569551</v>
      </c>
      <c r="R7" s="19">
        <v>1718646</v>
      </c>
      <c r="S7" s="77">
        <v>17.059086660283789</v>
      </c>
      <c r="T7" s="77">
        <v>17.638609172025973</v>
      </c>
      <c r="U7" s="78">
        <v>17.359250507703578</v>
      </c>
    </row>
    <row r="8" spans="1:21" x14ac:dyDescent="0.25">
      <c r="A8" s="17" t="s">
        <v>155</v>
      </c>
      <c r="B8" s="18">
        <v>1319931</v>
      </c>
      <c r="C8" s="18">
        <v>823292.41599999997</v>
      </c>
      <c r="D8" s="19">
        <v>1006579</v>
      </c>
      <c r="E8" s="77">
        <v>10.223823590785251</v>
      </c>
      <c r="F8" s="77">
        <v>5.7371782049609594</v>
      </c>
      <c r="G8" s="78">
        <v>6.2636810864807391</v>
      </c>
      <c r="I8" s="92">
        <v>610464</v>
      </c>
      <c r="J8" s="18">
        <v>542620.39399999997</v>
      </c>
      <c r="K8" s="19">
        <v>616662</v>
      </c>
      <c r="L8" s="77">
        <v>12.261494347529519</v>
      </c>
      <c r="M8" s="77">
        <v>9.9531506701065435</v>
      </c>
      <c r="N8" s="78">
        <v>9.9951293636161029</v>
      </c>
      <c r="P8" s="92">
        <v>709467</v>
      </c>
      <c r="Q8" s="18">
        <v>280672.022</v>
      </c>
      <c r="R8" s="19">
        <v>389917</v>
      </c>
      <c r="S8" s="77">
        <v>8.9447728199395886</v>
      </c>
      <c r="T8" s="77">
        <v>3.1541912952049826</v>
      </c>
      <c r="U8" s="78">
        <v>3.9383717648731946</v>
      </c>
    </row>
    <row r="9" spans="1:21" x14ac:dyDescent="0.25">
      <c r="A9" s="17" t="s">
        <v>182</v>
      </c>
      <c r="B9" s="18">
        <v>0</v>
      </c>
      <c r="C9" s="18">
        <v>611750.58400000003</v>
      </c>
      <c r="D9" s="19">
        <v>634655</v>
      </c>
      <c r="E9" s="77" t="s">
        <v>156</v>
      </c>
      <c r="F9" s="77">
        <v>4.2630322461235197</v>
      </c>
      <c r="G9" s="78">
        <v>3.94929411396466</v>
      </c>
      <c r="I9" s="92">
        <v>0</v>
      </c>
      <c r="J9" s="18">
        <v>121919.606</v>
      </c>
      <c r="K9" s="19">
        <v>128040</v>
      </c>
      <c r="L9" s="77" t="s">
        <v>156</v>
      </c>
      <c r="M9" s="77">
        <v>2.2363409513834562</v>
      </c>
      <c r="N9" s="78">
        <v>2.0753287274348118</v>
      </c>
      <c r="P9" s="92">
        <v>0</v>
      </c>
      <c r="Q9" s="18">
        <v>489830.978</v>
      </c>
      <c r="R9" s="19">
        <v>506615</v>
      </c>
      <c r="S9" s="77" t="s">
        <v>156</v>
      </c>
      <c r="T9" s="77">
        <v>5.5047189809654178</v>
      </c>
      <c r="U9" s="78">
        <v>5.1170844350495965</v>
      </c>
    </row>
    <row r="10" spans="1:21" x14ac:dyDescent="0.25">
      <c r="A10" s="17" t="s">
        <v>82</v>
      </c>
      <c r="B10" s="18">
        <v>3122242</v>
      </c>
      <c r="C10" s="18">
        <v>3373846</v>
      </c>
      <c r="D10" s="19">
        <v>3708483</v>
      </c>
      <c r="E10" s="77">
        <v>24.184030389270745</v>
      </c>
      <c r="F10" s="77">
        <v>23.51091223715914</v>
      </c>
      <c r="G10" s="78">
        <v>23.076931693026925</v>
      </c>
      <c r="I10" s="92">
        <v>1014318</v>
      </c>
      <c r="J10" s="18">
        <v>1088388</v>
      </c>
      <c r="K10" s="19">
        <v>1238778</v>
      </c>
      <c r="L10" s="77">
        <v>20.373116880925735</v>
      </c>
      <c r="M10" s="77">
        <v>19.964029865666866</v>
      </c>
      <c r="N10" s="78">
        <v>20.078659561966894</v>
      </c>
      <c r="P10" s="92">
        <v>2107924</v>
      </c>
      <c r="Q10" s="18">
        <v>2285458</v>
      </c>
      <c r="R10" s="19">
        <v>2469705</v>
      </c>
      <c r="S10" s="77">
        <v>26.576149844458357</v>
      </c>
      <c r="T10" s="77">
        <v>25.68396977293515</v>
      </c>
      <c r="U10" s="78">
        <v>24.945351035133513</v>
      </c>
    </row>
    <row r="11" spans="1:21" x14ac:dyDescent="0.25">
      <c r="A11" s="17" t="s">
        <v>84</v>
      </c>
      <c r="B11" s="18">
        <v>1325769</v>
      </c>
      <c r="C11" s="18">
        <v>1448851</v>
      </c>
      <c r="D11" s="19">
        <v>1522689</v>
      </c>
      <c r="E11" s="77">
        <v>10.269043137960827</v>
      </c>
      <c r="F11" s="77">
        <v>10.096432589312096</v>
      </c>
      <c r="G11" s="78">
        <v>9.4753002892890379</v>
      </c>
      <c r="I11" s="92">
        <v>441261</v>
      </c>
      <c r="J11" s="18">
        <v>480094</v>
      </c>
      <c r="K11" s="19">
        <v>528176</v>
      </c>
      <c r="L11" s="77">
        <v>8.8629620375406635</v>
      </c>
      <c r="M11" s="77">
        <v>8.8062446060848405</v>
      </c>
      <c r="N11" s="78">
        <v>8.5609092935145981</v>
      </c>
      <c r="P11" s="92">
        <v>884508</v>
      </c>
      <c r="Q11" s="18">
        <v>968757</v>
      </c>
      <c r="R11" s="19">
        <v>994513</v>
      </c>
      <c r="S11" s="77">
        <v>11.151643582321835</v>
      </c>
      <c r="T11" s="77">
        <v>10.886888100905525</v>
      </c>
      <c r="U11" s="78">
        <v>10.045117086455157</v>
      </c>
    </row>
    <row r="12" spans="1:21" x14ac:dyDescent="0.25">
      <c r="A12" s="17" t="s">
        <v>180</v>
      </c>
      <c r="B12" s="18">
        <v>1350037</v>
      </c>
      <c r="C12" s="18">
        <v>1417292</v>
      </c>
      <c r="D12" s="19">
        <v>1965638</v>
      </c>
      <c r="E12" s="77">
        <v>10.457016411488894</v>
      </c>
      <c r="F12" s="77">
        <v>9.8765112060324487</v>
      </c>
      <c r="G12" s="78">
        <v>12.231657488848692</v>
      </c>
      <c r="I12" s="92">
        <v>999298</v>
      </c>
      <c r="J12" s="18">
        <v>1035837</v>
      </c>
      <c r="K12" s="19">
        <v>1390497</v>
      </c>
      <c r="L12" s="77">
        <v>20.071432186824371</v>
      </c>
      <c r="M12" s="77">
        <v>19.000099967991897</v>
      </c>
      <c r="N12" s="78">
        <v>22.537787953076563</v>
      </c>
      <c r="P12" s="92">
        <v>350739</v>
      </c>
      <c r="Q12" s="18">
        <v>381455</v>
      </c>
      <c r="R12" s="19">
        <v>575141</v>
      </c>
      <c r="S12" s="77">
        <v>4.4220248074861708</v>
      </c>
      <c r="T12" s="77">
        <v>4.2867900830971202</v>
      </c>
      <c r="U12" s="78">
        <v>5.8092339529205805</v>
      </c>
    </row>
    <row r="13" spans="1:21" x14ac:dyDescent="0.25">
      <c r="A13" s="17" t="s">
        <v>157</v>
      </c>
      <c r="B13" s="18">
        <v>88507</v>
      </c>
      <c r="C13" s="18">
        <v>99552</v>
      </c>
      <c r="D13" s="19">
        <v>117580</v>
      </c>
      <c r="E13" s="77">
        <v>0.68555095270103528</v>
      </c>
      <c r="F13" s="77">
        <v>0.69373597225056116</v>
      </c>
      <c r="G13" s="78">
        <v>0.73166996544573781</v>
      </c>
      <c r="I13" s="92">
        <v>70547</v>
      </c>
      <c r="J13" s="18">
        <v>81803</v>
      </c>
      <c r="K13" s="19">
        <v>97715</v>
      </c>
      <c r="L13" s="77">
        <v>1.4169740422615666</v>
      </c>
      <c r="M13" s="77">
        <v>1.5004920442904059</v>
      </c>
      <c r="N13" s="78">
        <v>1.5838077678951314</v>
      </c>
      <c r="P13" s="92">
        <v>17960</v>
      </c>
      <c r="Q13" s="18">
        <v>17749</v>
      </c>
      <c r="R13" s="19">
        <v>19865</v>
      </c>
      <c r="S13" s="77">
        <v>0.22643494319836582</v>
      </c>
      <c r="T13" s="77">
        <v>0.19946320584312902</v>
      </c>
      <c r="U13" s="78">
        <v>0.20064720212046669</v>
      </c>
    </row>
    <row r="14" spans="1:21" x14ac:dyDescent="0.25">
      <c r="A14" s="17" t="s">
        <v>158</v>
      </c>
      <c r="B14" s="18">
        <v>376577</v>
      </c>
      <c r="C14" s="18">
        <v>399275</v>
      </c>
      <c r="D14" s="19">
        <v>424307</v>
      </c>
      <c r="E14" s="77">
        <v>2.9168621816952078</v>
      </c>
      <c r="F14" s="77">
        <v>2.7823793627485416</v>
      </c>
      <c r="G14" s="78">
        <v>2.6403528493654078</v>
      </c>
      <c r="I14" s="92">
        <v>0</v>
      </c>
      <c r="J14" s="18">
        <v>0</v>
      </c>
      <c r="K14" s="19">
        <v>0</v>
      </c>
      <c r="L14" s="77" t="s">
        <v>156</v>
      </c>
      <c r="M14" s="77" t="s">
        <v>156</v>
      </c>
      <c r="N14" s="78" t="s">
        <v>156</v>
      </c>
      <c r="P14" s="92">
        <v>376577</v>
      </c>
      <c r="Q14" s="18">
        <v>399275</v>
      </c>
      <c r="R14" s="19">
        <v>424307</v>
      </c>
      <c r="S14" s="77">
        <v>4.7477834969271164</v>
      </c>
      <c r="T14" s="77">
        <v>4.4870511867156093</v>
      </c>
      <c r="U14" s="78">
        <v>4.2857292922289894</v>
      </c>
    </row>
    <row r="15" spans="1:21" x14ac:dyDescent="0.25">
      <c r="A15" s="17" t="s">
        <v>159</v>
      </c>
      <c r="B15" s="18">
        <v>371664</v>
      </c>
      <c r="C15" s="18">
        <v>428405</v>
      </c>
      <c r="D15" s="19">
        <v>486196</v>
      </c>
      <c r="E15" s="77">
        <v>2.8788074308775302</v>
      </c>
      <c r="F15" s="77">
        <v>2.9853740677435074</v>
      </c>
      <c r="G15" s="78">
        <v>3.0254721085206322</v>
      </c>
      <c r="I15" s="92">
        <v>31384</v>
      </c>
      <c r="J15" s="18">
        <v>35423</v>
      </c>
      <c r="K15" s="19">
        <v>41100</v>
      </c>
      <c r="L15" s="77">
        <v>0.63036434352044746</v>
      </c>
      <c r="M15" s="77">
        <v>0.64975526184735344</v>
      </c>
      <c r="N15" s="78">
        <v>0.66616690641651644</v>
      </c>
      <c r="P15" s="92">
        <v>340280</v>
      </c>
      <c r="Q15" s="18">
        <v>392982</v>
      </c>
      <c r="R15" s="19">
        <v>445096</v>
      </c>
      <c r="S15" s="77">
        <v>4.2901604939610207</v>
      </c>
      <c r="T15" s="77">
        <v>4.4163304726263188</v>
      </c>
      <c r="U15" s="78">
        <v>4.4957093921475586</v>
      </c>
    </row>
    <row r="16" spans="1:21" x14ac:dyDescent="0.25">
      <c r="A16" s="17" t="s">
        <v>160</v>
      </c>
      <c r="B16" s="18">
        <v>1125657</v>
      </c>
      <c r="C16" s="18">
        <v>1311811</v>
      </c>
      <c r="D16" s="19">
        <v>1544197</v>
      </c>
      <c r="E16" s="77">
        <v>8.7190304582077047</v>
      </c>
      <c r="F16" s="77">
        <v>9.1414585291504018</v>
      </c>
      <c r="G16" s="78">
        <v>9.6091390171067523</v>
      </c>
      <c r="I16" s="92">
        <v>0</v>
      </c>
      <c r="J16" s="18">
        <v>0</v>
      </c>
      <c r="K16" s="19">
        <v>0</v>
      </c>
      <c r="L16" s="77" t="s">
        <v>156</v>
      </c>
      <c r="M16" s="77" t="s">
        <v>156</v>
      </c>
      <c r="N16" s="78" t="s">
        <v>156</v>
      </c>
      <c r="P16" s="92">
        <v>1125657</v>
      </c>
      <c r="Q16" s="18">
        <v>1311811</v>
      </c>
      <c r="R16" s="19">
        <v>1544197</v>
      </c>
      <c r="S16" s="77">
        <v>14.191986573265194</v>
      </c>
      <c r="T16" s="77">
        <v>14.742127867501321</v>
      </c>
      <c r="U16" s="78">
        <v>15.597221624607013</v>
      </c>
    </row>
    <row r="17" spans="1:21" x14ac:dyDescent="0.25">
      <c r="A17" s="17" t="s">
        <v>161</v>
      </c>
      <c r="B17" s="18">
        <v>240917</v>
      </c>
      <c r="C17" s="18">
        <v>261168</v>
      </c>
      <c r="D17" s="19">
        <v>283544</v>
      </c>
      <c r="E17" s="77">
        <v>1.8660770207088175</v>
      </c>
      <c r="F17" s="77">
        <v>1.8199698288405513</v>
      </c>
      <c r="G17" s="78">
        <v>1.7644210638063129</v>
      </c>
      <c r="I17" s="92">
        <v>240917</v>
      </c>
      <c r="J17" s="18">
        <v>261168</v>
      </c>
      <c r="K17" s="19">
        <v>283544</v>
      </c>
      <c r="L17" s="77">
        <v>4.8389461683633588</v>
      </c>
      <c r="M17" s="77">
        <v>4.7905395428436215</v>
      </c>
      <c r="N17" s="78">
        <v>4.5958060660088744</v>
      </c>
      <c r="P17" s="92">
        <v>0</v>
      </c>
      <c r="Q17" s="18">
        <v>0</v>
      </c>
      <c r="R17" s="19">
        <v>0</v>
      </c>
      <c r="S17" s="77" t="s">
        <v>156</v>
      </c>
      <c r="T17" s="77" t="s">
        <v>156</v>
      </c>
      <c r="U17" s="78" t="s">
        <v>156</v>
      </c>
    </row>
    <row r="18" spans="1:21" x14ac:dyDescent="0.25">
      <c r="A18" s="17" t="s">
        <v>162</v>
      </c>
      <c r="B18" s="18">
        <v>59809</v>
      </c>
      <c r="C18" s="18">
        <v>0</v>
      </c>
      <c r="D18" s="19">
        <v>0</v>
      </c>
      <c r="E18" s="77">
        <v>0.46326411391298111</v>
      </c>
      <c r="F18" s="77" t="s">
        <v>156</v>
      </c>
      <c r="G18" s="78" t="s">
        <v>156</v>
      </c>
      <c r="I18" s="92">
        <v>0</v>
      </c>
      <c r="J18" s="18">
        <v>0</v>
      </c>
      <c r="K18" s="19">
        <v>0</v>
      </c>
      <c r="L18" s="77" t="s">
        <v>156</v>
      </c>
      <c r="M18" s="77" t="s">
        <v>156</v>
      </c>
      <c r="N18" s="78" t="s">
        <v>156</v>
      </c>
      <c r="P18" s="92">
        <v>59809</v>
      </c>
      <c r="Q18" s="18">
        <v>0</v>
      </c>
      <c r="R18" s="19">
        <v>0</v>
      </c>
      <c r="S18" s="77">
        <v>0.75405609787032646</v>
      </c>
      <c r="T18" s="77">
        <v>0</v>
      </c>
      <c r="U18" s="78" t="s">
        <v>156</v>
      </c>
    </row>
    <row r="19" spans="1:21" x14ac:dyDescent="0.25">
      <c r="A19" s="17" t="s">
        <v>163</v>
      </c>
      <c r="B19" s="18">
        <v>0</v>
      </c>
      <c r="C19" s="18">
        <v>0</v>
      </c>
      <c r="D19" s="19">
        <v>0</v>
      </c>
      <c r="E19" s="77" t="s">
        <v>156</v>
      </c>
      <c r="F19" s="77" t="s">
        <v>156</v>
      </c>
      <c r="G19" s="78" t="s">
        <v>156</v>
      </c>
      <c r="I19" s="92">
        <v>0</v>
      </c>
      <c r="J19" s="18">
        <v>0</v>
      </c>
      <c r="K19" s="19">
        <v>0</v>
      </c>
      <c r="L19" s="77" t="s">
        <v>156</v>
      </c>
      <c r="M19" s="77" t="s">
        <v>156</v>
      </c>
      <c r="N19" s="78" t="s">
        <v>156</v>
      </c>
      <c r="P19" s="92">
        <v>0</v>
      </c>
      <c r="Q19" s="18">
        <v>0</v>
      </c>
      <c r="R19" s="19">
        <v>0</v>
      </c>
      <c r="S19" s="77" t="s">
        <v>156</v>
      </c>
      <c r="T19" s="77" t="s">
        <v>156</v>
      </c>
      <c r="U19" s="78" t="s">
        <v>156</v>
      </c>
    </row>
    <row r="20" spans="1:21" x14ac:dyDescent="0.25">
      <c r="A20" s="17" t="s">
        <v>164</v>
      </c>
      <c r="B20" s="18">
        <v>80694</v>
      </c>
      <c r="C20" s="18">
        <v>85945</v>
      </c>
      <c r="D20" s="19">
        <v>86447</v>
      </c>
      <c r="E20" s="77">
        <v>0.62503359708562423</v>
      </c>
      <c r="F20" s="77">
        <v>0.59891451839314602</v>
      </c>
      <c r="G20" s="78">
        <v>0.53793734906351165</v>
      </c>
      <c r="I20" s="92">
        <v>0</v>
      </c>
      <c r="J20" s="18">
        <v>0</v>
      </c>
      <c r="K20" s="19">
        <v>0</v>
      </c>
      <c r="L20" s="77" t="s">
        <v>156</v>
      </c>
      <c r="M20" s="77" t="s">
        <v>156</v>
      </c>
      <c r="N20" s="78" t="s">
        <v>156</v>
      </c>
      <c r="P20" s="92">
        <v>80694</v>
      </c>
      <c r="Q20" s="18">
        <v>85945</v>
      </c>
      <c r="R20" s="19">
        <v>86447</v>
      </c>
      <c r="S20" s="77">
        <v>1.0173686696241053</v>
      </c>
      <c r="T20" s="77">
        <v>0.96584963807469293</v>
      </c>
      <c r="U20" s="78">
        <v>0.873161272675962</v>
      </c>
    </row>
    <row r="21" spans="1:21" x14ac:dyDescent="0.25">
      <c r="A21" s="17" t="s">
        <v>165</v>
      </c>
      <c r="B21" s="18">
        <v>369359</v>
      </c>
      <c r="C21" s="18">
        <v>393425</v>
      </c>
      <c r="D21" s="19">
        <v>0</v>
      </c>
      <c r="E21" s="77">
        <v>2.8609535329262283</v>
      </c>
      <c r="F21" s="77">
        <v>2.7416131758545985</v>
      </c>
      <c r="G21" s="78" t="s">
        <v>156</v>
      </c>
      <c r="I21" s="92">
        <v>221668</v>
      </c>
      <c r="J21" s="18">
        <v>240769</v>
      </c>
      <c r="K21" s="19">
        <v>0</v>
      </c>
      <c r="L21" s="77">
        <v>4.4523197584594234</v>
      </c>
      <c r="M21" s="77">
        <v>4.4163657691252984</v>
      </c>
      <c r="N21" s="78" t="s">
        <v>156</v>
      </c>
      <c r="P21" s="92">
        <v>147691</v>
      </c>
      <c r="Q21" s="18">
        <v>152656</v>
      </c>
      <c r="R21" s="19">
        <v>0</v>
      </c>
      <c r="S21" s="77">
        <v>1.8620491757188111</v>
      </c>
      <c r="T21" s="77">
        <v>1.7155476450047158</v>
      </c>
      <c r="U21" s="78" t="s">
        <v>156</v>
      </c>
    </row>
    <row r="22" spans="1:21" x14ac:dyDescent="0.25">
      <c r="A22" s="17" t="s">
        <v>166</v>
      </c>
      <c r="B22" s="18">
        <v>4976</v>
      </c>
      <c r="C22" s="18">
        <v>5421</v>
      </c>
      <c r="D22" s="19">
        <v>6603</v>
      </c>
      <c r="E22" s="77">
        <v>3.8542731542593821E-2</v>
      </c>
      <c r="F22" s="77">
        <v>3.7776666521720223E-2</v>
      </c>
      <c r="G22" s="78">
        <v>4.1088763240671941E-2</v>
      </c>
      <c r="I22" s="92">
        <v>0</v>
      </c>
      <c r="J22" s="18">
        <v>0</v>
      </c>
      <c r="K22" s="19">
        <v>0</v>
      </c>
      <c r="L22" s="77" t="s">
        <v>156</v>
      </c>
      <c r="M22" s="77" t="s">
        <v>156</v>
      </c>
      <c r="N22" s="78" t="s">
        <v>156</v>
      </c>
      <c r="P22" s="92">
        <v>4976</v>
      </c>
      <c r="Q22" s="18">
        <v>5421</v>
      </c>
      <c r="R22" s="19">
        <v>6603</v>
      </c>
      <c r="S22" s="77">
        <v>6.2736095621106255E-2</v>
      </c>
      <c r="T22" s="77">
        <v>6.0921180848250739E-2</v>
      </c>
      <c r="U22" s="78">
        <v>6.6693857316961577E-2</v>
      </c>
    </row>
    <row r="23" spans="1:21" x14ac:dyDescent="0.25">
      <c r="A23" s="17" t="s">
        <v>167</v>
      </c>
      <c r="B23" s="18">
        <v>6914</v>
      </c>
      <c r="C23" s="18">
        <v>52460</v>
      </c>
      <c r="D23" s="19">
        <v>112207</v>
      </c>
      <c r="E23" s="77">
        <v>5.3553948128113683E-2</v>
      </c>
      <c r="F23" s="77">
        <v>0.3655716520438006</v>
      </c>
      <c r="G23" s="78">
        <v>0.69823517445798522</v>
      </c>
      <c r="I23" s="92">
        <v>6914</v>
      </c>
      <c r="J23" s="18">
        <v>18582</v>
      </c>
      <c r="K23" s="19">
        <v>33104</v>
      </c>
      <c r="L23" s="77">
        <v>0.13887136984133233</v>
      </c>
      <c r="M23" s="77">
        <v>0.34084499550144037</v>
      </c>
      <c r="N23" s="78">
        <v>0.53656421581538583</v>
      </c>
      <c r="P23" s="92">
        <v>0</v>
      </c>
      <c r="Q23" s="18">
        <v>33878</v>
      </c>
      <c r="R23" s="19">
        <v>79103</v>
      </c>
      <c r="S23" s="77" t="s">
        <v>156</v>
      </c>
      <c r="T23" s="77">
        <v>0.38072085681184997</v>
      </c>
      <c r="U23" s="78">
        <v>0.79898291615078165</v>
      </c>
    </row>
    <row r="24" spans="1:21" x14ac:dyDescent="0.25">
      <c r="A24" s="17" t="s">
        <v>168</v>
      </c>
      <c r="B24" s="18">
        <v>6524</v>
      </c>
      <c r="C24" s="18">
        <v>10703</v>
      </c>
      <c r="D24" s="19">
        <v>10703</v>
      </c>
      <c r="E24" s="77">
        <v>5.0533115069108139E-2</v>
      </c>
      <c r="F24" s="77">
        <v>7.4584700568524551E-2</v>
      </c>
      <c r="G24" s="78">
        <v>6.6602004083736455E-2</v>
      </c>
      <c r="I24" s="92">
        <v>259</v>
      </c>
      <c r="J24" s="18">
        <v>449</v>
      </c>
      <c r="K24" s="19">
        <v>449</v>
      </c>
      <c r="L24" s="77">
        <v>5.2021528476865883E-3</v>
      </c>
      <c r="M24" s="77">
        <v>8.2358951124823342E-3</v>
      </c>
      <c r="N24" s="78">
        <v>7.2775898048908971E-3</v>
      </c>
      <c r="P24" s="92">
        <v>6265</v>
      </c>
      <c r="Q24" s="18">
        <v>10254</v>
      </c>
      <c r="R24" s="19">
        <v>10254</v>
      </c>
      <c r="S24" s="77">
        <v>7.8987467658004559E-2</v>
      </c>
      <c r="T24" s="77">
        <v>0.11523441955690152</v>
      </c>
      <c r="U24" s="78">
        <v>0.1035709242659585</v>
      </c>
    </row>
    <row r="25" spans="1:21" x14ac:dyDescent="0.25">
      <c r="A25" s="17" t="s">
        <v>169</v>
      </c>
      <c r="B25" s="18">
        <v>0</v>
      </c>
      <c r="C25" s="18">
        <v>61127</v>
      </c>
      <c r="D25" s="19">
        <v>59796</v>
      </c>
      <c r="E25" s="77" t="s">
        <v>156</v>
      </c>
      <c r="F25" s="77">
        <v>0.42596832585744182</v>
      </c>
      <c r="G25" s="78">
        <v>0.37209506084192323</v>
      </c>
      <c r="I25" s="92">
        <v>0</v>
      </c>
      <c r="J25" s="18">
        <v>0</v>
      </c>
      <c r="K25" s="19">
        <v>0</v>
      </c>
      <c r="L25" s="77" t="s">
        <v>156</v>
      </c>
      <c r="M25" s="77" t="s">
        <v>156</v>
      </c>
      <c r="N25" s="78" t="s">
        <v>156</v>
      </c>
      <c r="P25" s="92">
        <v>0</v>
      </c>
      <c r="Q25" s="18">
        <v>61127</v>
      </c>
      <c r="R25" s="19">
        <v>59796</v>
      </c>
      <c r="S25" s="77" t="s">
        <v>156</v>
      </c>
      <c r="T25" s="77">
        <v>0.68694503259749551</v>
      </c>
      <c r="U25" s="78">
        <v>0.60397181464864969</v>
      </c>
    </row>
    <row r="26" spans="1:21" x14ac:dyDescent="0.25">
      <c r="A26" s="17" t="s">
        <v>170</v>
      </c>
      <c r="B26" s="18">
        <v>301933</v>
      </c>
      <c r="C26" s="18">
        <v>333909</v>
      </c>
      <c r="D26" s="19">
        <v>368860</v>
      </c>
      <c r="E26" s="77">
        <v>2.338690225653131</v>
      </c>
      <c r="F26" s="77">
        <v>2.3268712306956427</v>
      </c>
      <c r="G26" s="78">
        <v>2.2953204920421402</v>
      </c>
      <c r="I26" s="92">
        <v>222059</v>
      </c>
      <c r="J26" s="18">
        <v>251271</v>
      </c>
      <c r="K26" s="19">
        <v>283209</v>
      </c>
      <c r="L26" s="77">
        <v>4.4601732015615294</v>
      </c>
      <c r="M26" s="77">
        <v>4.6090013381036714</v>
      </c>
      <c r="N26" s="78">
        <v>4.5903762384261606</v>
      </c>
      <c r="P26" s="92">
        <v>79874</v>
      </c>
      <c r="Q26" s="18">
        <v>82638</v>
      </c>
      <c r="R26" s="19">
        <v>85651</v>
      </c>
      <c r="S26" s="77">
        <v>1.0070303258923314</v>
      </c>
      <c r="T26" s="77">
        <v>0.92868558253786115</v>
      </c>
      <c r="U26" s="78">
        <v>0.86512124383690381</v>
      </c>
    </row>
    <row r="27" spans="1:21" x14ac:dyDescent="0.25">
      <c r="A27" s="17" t="s">
        <v>171</v>
      </c>
      <c r="B27" s="18">
        <v>124398</v>
      </c>
      <c r="C27" s="18">
        <v>123209</v>
      </c>
      <c r="D27" s="19">
        <v>121914</v>
      </c>
      <c r="E27" s="77">
        <v>0.96355279711326092</v>
      </c>
      <c r="F27" s="77">
        <v>0.85859164461808291</v>
      </c>
      <c r="G27" s="78">
        <v>0.75863932783935772</v>
      </c>
      <c r="I27" s="92">
        <v>8255</v>
      </c>
      <c r="J27" s="18">
        <v>8841</v>
      </c>
      <c r="K27" s="19">
        <v>16399</v>
      </c>
      <c r="L27" s="77">
        <v>0.16580606856236599</v>
      </c>
      <c r="M27" s="77">
        <v>0.16216825988743053</v>
      </c>
      <c r="N27" s="78">
        <v>0.26580221650424457</v>
      </c>
      <c r="P27" s="92">
        <v>116143</v>
      </c>
      <c r="Q27" s="18">
        <v>114368</v>
      </c>
      <c r="R27" s="19">
        <v>105515</v>
      </c>
      <c r="S27" s="77">
        <v>1.4643003122431961</v>
      </c>
      <c r="T27" s="77">
        <v>1.2852672221458663</v>
      </c>
      <c r="U27" s="78">
        <v>1.0657583454186279</v>
      </c>
    </row>
    <row r="28" spans="1:21" x14ac:dyDescent="0.25">
      <c r="A28" s="17" t="s">
        <v>172</v>
      </c>
      <c r="B28" s="18">
        <v>125000</v>
      </c>
      <c r="C28" s="18">
        <v>153921</v>
      </c>
      <c r="D28" s="19">
        <v>204939</v>
      </c>
      <c r="E28" s="77">
        <v>0.9682157240402387</v>
      </c>
      <c r="F28" s="77">
        <v>1.0726106415218037</v>
      </c>
      <c r="G28" s="78">
        <v>1.2752824549114139</v>
      </c>
      <c r="I28" s="92">
        <v>47595</v>
      </c>
      <c r="J28" s="18">
        <v>74792</v>
      </c>
      <c r="K28" s="19">
        <v>112374</v>
      </c>
      <c r="L28" s="77">
        <v>0.95597090650827488</v>
      </c>
      <c r="M28" s="77">
        <v>1.3718910183803534</v>
      </c>
      <c r="N28" s="78">
        <v>1.8214072978503555</v>
      </c>
      <c r="P28" s="92">
        <v>77405</v>
      </c>
      <c r="Q28" s="18">
        <v>79129</v>
      </c>
      <c r="R28" s="19">
        <v>92565</v>
      </c>
      <c r="S28" s="77">
        <v>0.97590182507068524</v>
      </c>
      <c r="T28" s="77">
        <v>0.88925145164014618</v>
      </c>
      <c r="U28" s="78">
        <v>0.93495636870279386</v>
      </c>
    </row>
    <row r="29" spans="1:21" x14ac:dyDescent="0.25">
      <c r="A29" s="17" t="s">
        <v>173</v>
      </c>
      <c r="B29" s="18">
        <v>4854</v>
      </c>
      <c r="C29" s="18">
        <v>4857</v>
      </c>
      <c r="D29" s="19">
        <v>0</v>
      </c>
      <c r="E29" s="77">
        <v>3.7597752995930551E-2</v>
      </c>
      <c r="F29" s="77">
        <v>3.3846387990406776E-2</v>
      </c>
      <c r="G29" s="78" t="s">
        <v>156</v>
      </c>
      <c r="I29" s="92">
        <v>596</v>
      </c>
      <c r="J29" s="18">
        <v>657</v>
      </c>
      <c r="K29" s="19">
        <v>0</v>
      </c>
      <c r="L29" s="77">
        <v>1.1970977209348289E-2</v>
      </c>
      <c r="M29" s="77">
        <v>1.2051187280402879E-2</v>
      </c>
      <c r="N29" s="78" t="s">
        <v>156</v>
      </c>
      <c r="P29" s="92">
        <v>4258</v>
      </c>
      <c r="Q29" s="18">
        <v>4200</v>
      </c>
      <c r="R29" s="19">
        <v>0</v>
      </c>
      <c r="S29" s="77">
        <v>5.3683740987674929E-2</v>
      </c>
      <c r="T29" s="77">
        <v>4.7199586711428362E-2</v>
      </c>
      <c r="U29" s="78" t="s">
        <v>156</v>
      </c>
    </row>
    <row r="30" spans="1:21" x14ac:dyDescent="0.25">
      <c r="A30" s="17" t="s">
        <v>174</v>
      </c>
      <c r="B30" s="18">
        <v>0</v>
      </c>
      <c r="C30" s="18">
        <v>0</v>
      </c>
      <c r="D30" s="19">
        <v>0</v>
      </c>
      <c r="E30" s="77" t="s">
        <v>156</v>
      </c>
      <c r="F30" s="77" t="s">
        <v>156</v>
      </c>
      <c r="G30" s="78" t="s">
        <v>156</v>
      </c>
      <c r="I30" s="92">
        <v>0</v>
      </c>
      <c r="J30" s="18">
        <v>0</v>
      </c>
      <c r="K30" s="19">
        <v>0</v>
      </c>
      <c r="L30" s="77" t="s">
        <v>156</v>
      </c>
      <c r="M30" s="77" t="s">
        <v>156</v>
      </c>
      <c r="N30" s="78" t="s">
        <v>156</v>
      </c>
      <c r="P30" s="92">
        <v>0</v>
      </c>
      <c r="Q30" s="18">
        <v>0</v>
      </c>
      <c r="R30" s="19">
        <v>0</v>
      </c>
      <c r="S30" s="77" t="s">
        <v>156</v>
      </c>
      <c r="T30" s="77" t="s">
        <v>156</v>
      </c>
      <c r="U30" s="78" t="s">
        <v>156</v>
      </c>
    </row>
    <row r="31" spans="1:21" x14ac:dyDescent="0.25">
      <c r="A31" s="17" t="s">
        <v>175</v>
      </c>
      <c r="B31" s="18">
        <v>0</v>
      </c>
      <c r="C31" s="18">
        <v>0</v>
      </c>
      <c r="D31" s="19">
        <v>0</v>
      </c>
      <c r="E31" s="77" t="s">
        <v>156</v>
      </c>
      <c r="F31" s="77" t="s">
        <v>156</v>
      </c>
      <c r="G31" s="78" t="s">
        <v>156</v>
      </c>
      <c r="I31" s="92">
        <v>0</v>
      </c>
      <c r="J31" s="18">
        <v>0</v>
      </c>
      <c r="K31" s="19">
        <v>0</v>
      </c>
      <c r="L31" s="77" t="s">
        <v>156</v>
      </c>
      <c r="M31" s="77" t="s">
        <v>156</v>
      </c>
      <c r="N31" s="78" t="s">
        <v>156</v>
      </c>
      <c r="P31" s="92">
        <v>0</v>
      </c>
      <c r="Q31" s="18">
        <v>0</v>
      </c>
      <c r="R31" s="19">
        <v>0</v>
      </c>
      <c r="S31" s="77" t="s">
        <v>156</v>
      </c>
      <c r="T31" s="77" t="s">
        <v>156</v>
      </c>
      <c r="U31" s="78" t="s">
        <v>156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77" t="s">
        <v>156</v>
      </c>
      <c r="F32" s="77" t="s">
        <v>156</v>
      </c>
      <c r="G32" s="78" t="s">
        <v>156</v>
      </c>
      <c r="I32" s="92">
        <v>0</v>
      </c>
      <c r="J32" s="18">
        <v>0</v>
      </c>
      <c r="K32" s="19">
        <v>0</v>
      </c>
      <c r="L32" s="77" t="s">
        <v>156</v>
      </c>
      <c r="M32" s="77" t="s">
        <v>156</v>
      </c>
      <c r="N32" s="78" t="s">
        <v>156</v>
      </c>
      <c r="P32" s="92">
        <v>0</v>
      </c>
      <c r="Q32" s="18">
        <v>0</v>
      </c>
      <c r="R32" s="19">
        <v>0</v>
      </c>
      <c r="S32" s="77" t="s">
        <v>156</v>
      </c>
      <c r="T32" s="77" t="s">
        <v>156</v>
      </c>
      <c r="U32" s="78" t="s">
        <v>156</v>
      </c>
    </row>
    <row r="33" spans="1:21" x14ac:dyDescent="0.25">
      <c r="A33" s="17" t="s">
        <v>177</v>
      </c>
      <c r="B33" s="18">
        <v>16530</v>
      </c>
      <c r="C33" s="18">
        <v>17382</v>
      </c>
      <c r="D33" s="19">
        <v>17837</v>
      </c>
      <c r="E33" s="77">
        <v>0.12803684734708118</v>
      </c>
      <c r="F33" s="77">
        <v>0.12112783941718151</v>
      </c>
      <c r="G33" s="78">
        <v>0.11099504315066869</v>
      </c>
      <c r="I33" s="92">
        <v>9913</v>
      </c>
      <c r="J33" s="18">
        <v>11150</v>
      </c>
      <c r="K33" s="19">
        <v>12077</v>
      </c>
      <c r="L33" s="77">
        <v>0.19910788100045232</v>
      </c>
      <c r="M33" s="77">
        <v>0.20452167150151007</v>
      </c>
      <c r="N33" s="78">
        <v>0.19574933646696518</v>
      </c>
      <c r="P33" s="92">
        <v>6617</v>
      </c>
      <c r="Q33" s="18">
        <v>6232</v>
      </c>
      <c r="R33" s="19">
        <v>5760</v>
      </c>
      <c r="S33" s="77">
        <v>8.3425390820912396E-2</v>
      </c>
      <c r="T33" s="77">
        <v>7.0035196282290837E-2</v>
      </c>
      <c r="U33" s="78">
        <v>5.817910315700419E-2</v>
      </c>
    </row>
    <row r="34" spans="1:21" x14ac:dyDescent="0.25">
      <c r="A34" s="17" t="s">
        <v>178</v>
      </c>
      <c r="B34" s="18">
        <v>81729</v>
      </c>
      <c r="C34" s="18">
        <v>164994</v>
      </c>
      <c r="D34" s="19">
        <v>280766</v>
      </c>
      <c r="E34" s="77">
        <v>0.6330504232806774</v>
      </c>
      <c r="F34" s="77">
        <v>1.1497737163041333</v>
      </c>
      <c r="G34" s="78">
        <v>1.7471342874497195</v>
      </c>
      <c r="I34" s="92">
        <v>0</v>
      </c>
      <c r="J34" s="18">
        <v>0</v>
      </c>
      <c r="K34" s="19">
        <v>0</v>
      </c>
      <c r="L34" s="77" t="s">
        <v>156</v>
      </c>
      <c r="M34" s="77" t="s">
        <v>156</v>
      </c>
      <c r="N34" s="78" t="s">
        <v>156</v>
      </c>
      <c r="P34" s="92">
        <v>81729</v>
      </c>
      <c r="Q34" s="18">
        <v>164994</v>
      </c>
      <c r="R34" s="19">
        <v>280766</v>
      </c>
      <c r="S34" s="77">
        <v>1.0304176766514055</v>
      </c>
      <c r="T34" s="77">
        <v>1.8542020499679548</v>
      </c>
      <c r="U34" s="78">
        <v>2.8358878605867082</v>
      </c>
    </row>
    <row r="35" spans="1:21" x14ac:dyDescent="0.25">
      <c r="A35" s="17" t="s">
        <v>179</v>
      </c>
      <c r="B35" s="18">
        <v>0</v>
      </c>
      <c r="C35" s="18">
        <v>0</v>
      </c>
      <c r="D35" s="19">
        <v>0</v>
      </c>
      <c r="E35" s="77" t="s">
        <v>156</v>
      </c>
      <c r="F35" s="77" t="s">
        <v>156</v>
      </c>
      <c r="G35" s="78" t="s">
        <v>156</v>
      </c>
      <c r="I35" s="92">
        <v>0</v>
      </c>
      <c r="J35" s="18">
        <v>0</v>
      </c>
      <c r="K35" s="19">
        <v>0</v>
      </c>
      <c r="L35" s="77" t="s">
        <v>156</v>
      </c>
      <c r="M35" s="77" t="s">
        <v>156</v>
      </c>
      <c r="N35" s="78" t="s">
        <v>156</v>
      </c>
      <c r="P35" s="92">
        <v>0</v>
      </c>
      <c r="Q35" s="18">
        <v>0</v>
      </c>
      <c r="R35" s="19">
        <v>0</v>
      </c>
      <c r="S35" s="77" t="s">
        <v>156</v>
      </c>
      <c r="T35" s="77" t="s">
        <v>156</v>
      </c>
      <c r="U35" s="78" t="s">
        <v>156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77" t="s">
        <v>5</v>
      </c>
      <c r="F36" s="77" t="s">
        <v>5</v>
      </c>
      <c r="G36" s="78" t="s">
        <v>5</v>
      </c>
      <c r="I36" s="92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2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8" thickBot="1" x14ac:dyDescent="0.3">
      <c r="A37" s="20" t="s">
        <v>4</v>
      </c>
      <c r="B37" s="21">
        <v>12910346</v>
      </c>
      <c r="C37" s="21">
        <v>14350128</v>
      </c>
      <c r="D37" s="22">
        <v>16070087</v>
      </c>
      <c r="E37" s="80">
        <v>100</v>
      </c>
      <c r="F37" s="80">
        <v>100</v>
      </c>
      <c r="G37" s="81">
        <v>100</v>
      </c>
      <c r="I37" s="93">
        <v>4978708</v>
      </c>
      <c r="J37" s="21">
        <v>5451745</v>
      </c>
      <c r="K37" s="22">
        <v>6169625</v>
      </c>
      <c r="L37" s="80">
        <v>100</v>
      </c>
      <c r="M37" s="80">
        <v>100</v>
      </c>
      <c r="N37" s="81">
        <v>100</v>
      </c>
      <c r="P37" s="93">
        <v>7931638</v>
      </c>
      <c r="Q37" s="21">
        <v>8898383</v>
      </c>
      <c r="R37" s="22">
        <v>9900462</v>
      </c>
      <c r="S37" s="80">
        <v>100</v>
      </c>
      <c r="T37" s="80">
        <v>100</v>
      </c>
      <c r="U37" s="81">
        <v>100</v>
      </c>
    </row>
    <row r="38" spans="1:21" x14ac:dyDescent="0.25">
      <c r="I38" s="99"/>
      <c r="P38" s="99"/>
    </row>
    <row r="39" spans="1:21" ht="16.2" thickBot="1" x14ac:dyDescent="0.35">
      <c r="A39" s="5" t="s">
        <v>112</v>
      </c>
      <c r="B39" s="6"/>
      <c r="C39" s="6"/>
      <c r="D39" s="185" t="s">
        <v>104</v>
      </c>
      <c r="E39" s="185"/>
      <c r="F39" s="6"/>
      <c r="I39" s="185" t="s">
        <v>107</v>
      </c>
      <c r="J39" s="185"/>
      <c r="K39" s="185"/>
      <c r="L39" s="185"/>
      <c r="M39" s="185"/>
      <c r="N39" s="185"/>
      <c r="P39" s="185" t="s">
        <v>108</v>
      </c>
      <c r="Q39" s="185"/>
      <c r="R39" s="185"/>
      <c r="S39" s="185"/>
      <c r="T39" s="185"/>
      <c r="U39" s="185"/>
    </row>
    <row r="40" spans="1:21" x14ac:dyDescent="0.25">
      <c r="A40" s="7"/>
      <c r="B40" s="8"/>
      <c r="C40" s="9" t="s">
        <v>31</v>
      </c>
      <c r="D40" s="84"/>
      <c r="E40" s="11"/>
      <c r="F40" s="9" t="s">
        <v>2</v>
      </c>
      <c r="G40" s="12"/>
      <c r="I40" s="7"/>
      <c r="J40" s="9" t="s">
        <v>31</v>
      </c>
      <c r="K40" s="84"/>
      <c r="L40" s="11"/>
      <c r="M40" s="9" t="s">
        <v>2</v>
      </c>
      <c r="N40" s="12"/>
      <c r="P40" s="7"/>
      <c r="Q40" s="9" t="s">
        <v>31</v>
      </c>
      <c r="R40" s="84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154</v>
      </c>
      <c r="C41" s="15" t="s">
        <v>152</v>
      </c>
      <c r="D41" s="62" t="s">
        <v>153</v>
      </c>
      <c r="E41" s="15" t="s">
        <v>154</v>
      </c>
      <c r="F41" s="15" t="s">
        <v>152</v>
      </c>
      <c r="G41" s="16" t="s">
        <v>153</v>
      </c>
      <c r="I41" s="91" t="s">
        <v>154</v>
      </c>
      <c r="J41" s="15" t="s">
        <v>152</v>
      </c>
      <c r="K41" s="62" t="s">
        <v>153</v>
      </c>
      <c r="L41" s="15" t="s">
        <v>154</v>
      </c>
      <c r="M41" s="15" t="s">
        <v>152</v>
      </c>
      <c r="N41" s="16" t="s">
        <v>153</v>
      </c>
      <c r="P41" s="91" t="s">
        <v>154</v>
      </c>
      <c r="Q41" s="15" t="s">
        <v>152</v>
      </c>
      <c r="R41" s="62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81</v>
      </c>
      <c r="B42" s="18">
        <v>1788310</v>
      </c>
      <c r="C42" s="18">
        <v>1849897</v>
      </c>
      <c r="D42" s="19">
        <v>1862616</v>
      </c>
      <c r="E42" s="77">
        <v>13.473116036384067</v>
      </c>
      <c r="F42" s="77">
        <v>13.629661622232234</v>
      </c>
      <c r="G42" s="78">
        <v>13.51525732172944</v>
      </c>
      <c r="I42" s="92">
        <v>425203</v>
      </c>
      <c r="J42" s="18">
        <v>453238</v>
      </c>
      <c r="K42" s="19">
        <v>478422</v>
      </c>
      <c r="L42" s="77">
        <v>16.384575487584108</v>
      </c>
      <c r="M42" s="77">
        <v>17.020677337621443</v>
      </c>
      <c r="N42" s="78">
        <v>17.111354242036558</v>
      </c>
      <c r="P42" s="92">
        <v>1363107</v>
      </c>
      <c r="Q42" s="18">
        <v>1396659</v>
      </c>
      <c r="R42" s="19">
        <v>1384194</v>
      </c>
      <c r="S42" s="77">
        <v>12.765527652054953</v>
      </c>
      <c r="T42" s="77">
        <v>12.801975120339989</v>
      </c>
      <c r="U42" s="78">
        <v>12.600022556705126</v>
      </c>
    </row>
    <row r="43" spans="1:21" x14ac:dyDescent="0.25">
      <c r="A43" s="17" t="s">
        <v>155</v>
      </c>
      <c r="B43" s="18">
        <v>542166</v>
      </c>
      <c r="C43" s="18">
        <v>455831</v>
      </c>
      <c r="D43" s="19">
        <v>486119</v>
      </c>
      <c r="E43" s="77">
        <v>4.0846751564226578</v>
      </c>
      <c r="F43" s="77">
        <v>3.3584693023037184</v>
      </c>
      <c r="G43" s="78">
        <v>3.5273096408394391</v>
      </c>
      <c r="I43" s="92">
        <v>174893</v>
      </c>
      <c r="J43" s="18">
        <v>171534</v>
      </c>
      <c r="K43" s="19">
        <v>182149</v>
      </c>
      <c r="L43" s="77">
        <v>6.7392458678561713</v>
      </c>
      <c r="M43" s="77">
        <v>6.4417036224490367</v>
      </c>
      <c r="N43" s="78">
        <v>6.5147841525530117</v>
      </c>
      <c r="P43" s="92">
        <v>367273</v>
      </c>
      <c r="Q43" s="18">
        <v>284297</v>
      </c>
      <c r="R43" s="19">
        <v>303970</v>
      </c>
      <c r="S43" s="77">
        <v>3.4395198890132459</v>
      </c>
      <c r="T43" s="77">
        <v>2.6059067537511291</v>
      </c>
      <c r="U43" s="78">
        <v>2.7669740343923301</v>
      </c>
    </row>
    <row r="44" spans="1:21" x14ac:dyDescent="0.25">
      <c r="A44" s="17" t="s">
        <v>182</v>
      </c>
      <c r="B44" s="18">
        <v>0</v>
      </c>
      <c r="C44" s="18">
        <v>113419</v>
      </c>
      <c r="D44" s="19">
        <v>107831</v>
      </c>
      <c r="E44" s="77" t="s">
        <v>156</v>
      </c>
      <c r="F44" s="77">
        <v>0.83564792609099725</v>
      </c>
      <c r="G44" s="78">
        <v>0.78242842983170291</v>
      </c>
      <c r="I44" s="92">
        <v>0</v>
      </c>
      <c r="J44" s="18">
        <v>10728</v>
      </c>
      <c r="K44" s="19">
        <v>9647</v>
      </c>
      <c r="L44" s="77" t="s">
        <v>156</v>
      </c>
      <c r="M44" s="77">
        <v>0.4028740451550904</v>
      </c>
      <c r="N44" s="78">
        <v>0.34503688035442909</v>
      </c>
      <c r="P44" s="92">
        <v>0</v>
      </c>
      <c r="Q44" s="18">
        <v>102691</v>
      </c>
      <c r="R44" s="19">
        <v>98184</v>
      </c>
      <c r="S44" s="77" t="s">
        <v>156</v>
      </c>
      <c r="T44" s="77">
        <v>0.94128031758849795</v>
      </c>
      <c r="U44" s="78">
        <v>0.89374799681802997</v>
      </c>
    </row>
    <row r="45" spans="1:21" x14ac:dyDescent="0.25">
      <c r="A45" s="17" t="s">
        <v>82</v>
      </c>
      <c r="B45" s="18">
        <v>3196238</v>
      </c>
      <c r="C45" s="18">
        <v>3146857</v>
      </c>
      <c r="D45" s="19">
        <v>3138716</v>
      </c>
      <c r="E45" s="77">
        <v>24.080436531641681</v>
      </c>
      <c r="F45" s="77">
        <v>23.185396853745292</v>
      </c>
      <c r="G45" s="78">
        <v>22.774718138268618</v>
      </c>
      <c r="I45" s="92">
        <v>411211</v>
      </c>
      <c r="J45" s="18">
        <v>409583</v>
      </c>
      <c r="K45" s="19">
        <v>434795</v>
      </c>
      <c r="L45" s="77">
        <v>15.845414239374955</v>
      </c>
      <c r="M45" s="77">
        <v>15.381278899772314</v>
      </c>
      <c r="N45" s="78">
        <v>15.550980656546491</v>
      </c>
      <c r="P45" s="92">
        <v>2785027</v>
      </c>
      <c r="Q45" s="18">
        <v>2737274</v>
      </c>
      <c r="R45" s="19">
        <v>2703921</v>
      </c>
      <c r="S45" s="77">
        <v>26.081840369259091</v>
      </c>
      <c r="T45" s="77">
        <v>25.09024296235053</v>
      </c>
      <c r="U45" s="78">
        <v>24.613215771451603</v>
      </c>
    </row>
    <row r="46" spans="1:21" x14ac:dyDescent="0.25">
      <c r="A46" s="17" t="s">
        <v>84</v>
      </c>
      <c r="B46" s="18">
        <v>1330769</v>
      </c>
      <c r="C46" s="18">
        <v>1375409</v>
      </c>
      <c r="D46" s="19">
        <v>1303290</v>
      </c>
      <c r="E46" s="77">
        <v>10.026005085596339</v>
      </c>
      <c r="F46" s="77">
        <v>10.133731371083261</v>
      </c>
      <c r="G46" s="78">
        <v>9.4567531444145008</v>
      </c>
      <c r="I46" s="92">
        <v>216733</v>
      </c>
      <c r="J46" s="18">
        <v>202649</v>
      </c>
      <c r="K46" s="19">
        <v>197193</v>
      </c>
      <c r="L46" s="77">
        <v>8.3514890514661619</v>
      </c>
      <c r="M46" s="77">
        <v>7.6101810567332135</v>
      </c>
      <c r="N46" s="78">
        <v>7.0528514095294845</v>
      </c>
      <c r="P46" s="92">
        <v>1114036</v>
      </c>
      <c r="Q46" s="18">
        <v>1172760</v>
      </c>
      <c r="R46" s="19">
        <v>1106097</v>
      </c>
      <c r="S46" s="77">
        <v>10.432972146269289</v>
      </c>
      <c r="T46" s="77">
        <v>10.749685028435666</v>
      </c>
      <c r="U46" s="78">
        <v>10.06856491929879</v>
      </c>
    </row>
    <row r="47" spans="1:21" x14ac:dyDescent="0.25">
      <c r="A47" s="17" t="s">
        <v>180</v>
      </c>
      <c r="B47" s="18">
        <v>1154873</v>
      </c>
      <c r="C47" s="18">
        <v>1170975</v>
      </c>
      <c r="D47" s="19">
        <v>1430713</v>
      </c>
      <c r="E47" s="77">
        <v>8.7008057530780309</v>
      </c>
      <c r="F47" s="77">
        <v>8.6275035951155061</v>
      </c>
      <c r="G47" s="78">
        <v>10.381342342460009</v>
      </c>
      <c r="I47" s="92">
        <v>952396</v>
      </c>
      <c r="J47" s="18">
        <v>961544</v>
      </c>
      <c r="K47" s="19">
        <v>1121407</v>
      </c>
      <c r="L47" s="77">
        <v>36.699186402902036</v>
      </c>
      <c r="M47" s="77">
        <v>36.109351311950618</v>
      </c>
      <c r="N47" s="78">
        <v>40.1085076072996</v>
      </c>
      <c r="P47" s="92">
        <v>202477</v>
      </c>
      <c r="Q47" s="18">
        <v>209431</v>
      </c>
      <c r="R47" s="19">
        <v>309306</v>
      </c>
      <c r="S47" s="77">
        <v>1.8962016499109247</v>
      </c>
      <c r="T47" s="77">
        <v>1.9196743452968295</v>
      </c>
      <c r="U47" s="78">
        <v>2.8155465035423042</v>
      </c>
    </row>
    <row r="48" spans="1:21" x14ac:dyDescent="0.25">
      <c r="A48" s="17" t="s">
        <v>157</v>
      </c>
      <c r="B48" s="18">
        <v>42936</v>
      </c>
      <c r="C48" s="18">
        <v>44088</v>
      </c>
      <c r="D48" s="19">
        <v>45373</v>
      </c>
      <c r="E48" s="77">
        <v>0.32347954780669247</v>
      </c>
      <c r="F48" s="77">
        <v>0.32483134012378778</v>
      </c>
      <c r="G48" s="78">
        <v>0.3292293046225469</v>
      </c>
      <c r="I48" s="92">
        <v>34481</v>
      </c>
      <c r="J48" s="18">
        <v>35737</v>
      </c>
      <c r="K48" s="19">
        <v>36502</v>
      </c>
      <c r="L48" s="77">
        <v>1.3286748856131958</v>
      </c>
      <c r="M48" s="77">
        <v>1.3420497531420081</v>
      </c>
      <c r="N48" s="78">
        <v>1.3055391527622442</v>
      </c>
      <c r="P48" s="92">
        <v>8455</v>
      </c>
      <c r="Q48" s="18">
        <v>8351</v>
      </c>
      <c r="R48" s="19">
        <v>8871</v>
      </c>
      <c r="S48" s="77">
        <v>7.9181264785614505E-2</v>
      </c>
      <c r="T48" s="77">
        <v>7.6546454238263784E-2</v>
      </c>
      <c r="U48" s="78">
        <v>8.0750819683173866E-2</v>
      </c>
    </row>
    <row r="49" spans="1:21" x14ac:dyDescent="0.25">
      <c r="A49" s="17" t="s">
        <v>158</v>
      </c>
      <c r="B49" s="18">
        <v>303807</v>
      </c>
      <c r="C49" s="18">
        <v>296474</v>
      </c>
      <c r="D49" s="19">
        <v>220761</v>
      </c>
      <c r="E49" s="77">
        <v>2.2888799837084921</v>
      </c>
      <c r="F49" s="77">
        <v>2.1843596155838294</v>
      </c>
      <c r="G49" s="78">
        <v>1.6018555201943463</v>
      </c>
      <c r="I49" s="92">
        <v>0</v>
      </c>
      <c r="J49" s="18">
        <v>0</v>
      </c>
      <c r="K49" s="19">
        <v>0</v>
      </c>
      <c r="L49" s="77" t="s">
        <v>156</v>
      </c>
      <c r="M49" s="77" t="s">
        <v>156</v>
      </c>
      <c r="N49" s="78" t="s">
        <v>156</v>
      </c>
      <c r="P49" s="92">
        <v>303807</v>
      </c>
      <c r="Q49" s="18">
        <v>296474</v>
      </c>
      <c r="R49" s="19">
        <v>220761</v>
      </c>
      <c r="S49" s="77">
        <v>2.8451593744202466</v>
      </c>
      <c r="T49" s="77">
        <v>2.7175228683792385</v>
      </c>
      <c r="U49" s="78">
        <v>2.0095402664950002</v>
      </c>
    </row>
    <row r="50" spans="1:21" x14ac:dyDescent="0.25">
      <c r="A50" s="17" t="s">
        <v>159</v>
      </c>
      <c r="B50" s="18">
        <v>2040048</v>
      </c>
      <c r="C50" s="18">
        <v>2080585</v>
      </c>
      <c r="D50" s="19">
        <v>2193818</v>
      </c>
      <c r="E50" s="77">
        <v>15.369708509035481</v>
      </c>
      <c r="F50" s="77">
        <v>15.329323484654578</v>
      </c>
      <c r="G50" s="78">
        <v>15.91847959377662</v>
      </c>
      <c r="I50" s="92">
        <v>24418</v>
      </c>
      <c r="J50" s="18">
        <v>26458</v>
      </c>
      <c r="K50" s="19">
        <v>28562</v>
      </c>
      <c r="L50" s="77">
        <v>0.94091190385728407</v>
      </c>
      <c r="M50" s="77">
        <v>0.99359074260937552</v>
      </c>
      <c r="N50" s="78">
        <v>1.0215552375539758</v>
      </c>
      <c r="P50" s="92">
        <v>2015630</v>
      </c>
      <c r="Q50" s="18">
        <v>2054127</v>
      </c>
      <c r="R50" s="19">
        <v>2165256</v>
      </c>
      <c r="S50" s="77">
        <v>18.876420193947741</v>
      </c>
      <c r="T50" s="77">
        <v>18.82842035745205</v>
      </c>
      <c r="U50" s="78">
        <v>19.709863242465374</v>
      </c>
    </row>
    <row r="51" spans="1:21" x14ac:dyDescent="0.25">
      <c r="A51" s="17" t="s">
        <v>160</v>
      </c>
      <c r="B51" s="18">
        <v>981776</v>
      </c>
      <c r="C51" s="18">
        <v>965018</v>
      </c>
      <c r="D51" s="19">
        <v>972509</v>
      </c>
      <c r="E51" s="77">
        <v>7.3966940685546705</v>
      </c>
      <c r="F51" s="77">
        <v>7.1100546675643583</v>
      </c>
      <c r="G51" s="78">
        <v>7.0565856745017621</v>
      </c>
      <c r="I51" s="92">
        <v>0</v>
      </c>
      <c r="J51" s="18">
        <v>0</v>
      </c>
      <c r="K51" s="19">
        <v>0</v>
      </c>
      <c r="L51" s="77" t="s">
        <v>156</v>
      </c>
      <c r="M51" s="77" t="s">
        <v>156</v>
      </c>
      <c r="N51" s="78" t="s">
        <v>156</v>
      </c>
      <c r="P51" s="92">
        <v>981776</v>
      </c>
      <c r="Q51" s="18">
        <v>965018</v>
      </c>
      <c r="R51" s="19">
        <v>972509</v>
      </c>
      <c r="S51" s="77">
        <v>9.1943542774880491</v>
      </c>
      <c r="T51" s="77">
        <v>8.8454922974614831</v>
      </c>
      <c r="U51" s="78">
        <v>8.8525418666738513</v>
      </c>
    </row>
    <row r="52" spans="1:21" x14ac:dyDescent="0.25">
      <c r="A52" s="17" t="s">
        <v>161</v>
      </c>
      <c r="B52" s="18">
        <v>75098</v>
      </c>
      <c r="C52" s="18">
        <v>77741</v>
      </c>
      <c r="D52" s="19">
        <v>80911</v>
      </c>
      <c r="E52" s="77">
        <v>0.56578784891901879</v>
      </c>
      <c r="F52" s="77">
        <v>0.57277974080392369</v>
      </c>
      <c r="G52" s="78">
        <v>0.58709523871718627</v>
      </c>
      <c r="I52" s="92">
        <v>75098</v>
      </c>
      <c r="J52" s="18">
        <v>77741</v>
      </c>
      <c r="K52" s="19">
        <v>80911</v>
      </c>
      <c r="L52" s="77">
        <v>2.8937915536028473</v>
      </c>
      <c r="M52" s="77">
        <v>2.9194473475393252</v>
      </c>
      <c r="N52" s="78">
        <v>2.8938819349390705</v>
      </c>
      <c r="P52" s="92">
        <v>0</v>
      </c>
      <c r="Q52" s="18">
        <v>0</v>
      </c>
      <c r="R52" s="19">
        <v>0</v>
      </c>
      <c r="S52" s="77" t="s">
        <v>156</v>
      </c>
      <c r="T52" s="77" t="s">
        <v>156</v>
      </c>
      <c r="U52" s="78" t="s">
        <v>156</v>
      </c>
    </row>
    <row r="53" spans="1:21" x14ac:dyDescent="0.25">
      <c r="A53" s="17" t="s">
        <v>162</v>
      </c>
      <c r="B53" s="18">
        <v>274680</v>
      </c>
      <c r="C53" s="18">
        <v>0</v>
      </c>
      <c r="D53" s="19">
        <v>0</v>
      </c>
      <c r="E53" s="77">
        <v>2.069437353072999</v>
      </c>
      <c r="F53" s="77" t="s">
        <v>156</v>
      </c>
      <c r="G53" s="78" t="s">
        <v>156</v>
      </c>
      <c r="I53" s="92">
        <v>0</v>
      </c>
      <c r="J53" s="18">
        <v>0</v>
      </c>
      <c r="K53" s="19">
        <v>0</v>
      </c>
      <c r="L53" s="77" t="s">
        <v>156</v>
      </c>
      <c r="M53" s="77" t="s">
        <v>156</v>
      </c>
      <c r="N53" s="78" t="s">
        <v>156</v>
      </c>
      <c r="P53" s="92">
        <v>274680</v>
      </c>
      <c r="Q53" s="18">
        <v>0</v>
      </c>
      <c r="R53" s="19">
        <v>0</v>
      </c>
      <c r="S53" s="77">
        <v>2.5723843656194667</v>
      </c>
      <c r="T53" s="77" t="s">
        <v>156</v>
      </c>
      <c r="U53" s="78" t="s">
        <v>156</v>
      </c>
    </row>
    <row r="54" spans="1:21" x14ac:dyDescent="0.25">
      <c r="A54" s="17" t="s">
        <v>163</v>
      </c>
      <c r="B54" s="18">
        <v>0</v>
      </c>
      <c r="C54" s="18">
        <v>0</v>
      </c>
      <c r="D54" s="19">
        <v>0</v>
      </c>
      <c r="E54" s="77" t="s">
        <v>156</v>
      </c>
      <c r="F54" s="77" t="s">
        <v>156</v>
      </c>
      <c r="G54" s="78" t="s">
        <v>156</v>
      </c>
      <c r="I54" s="92">
        <v>0</v>
      </c>
      <c r="J54" s="18">
        <v>0</v>
      </c>
      <c r="K54" s="19">
        <v>0</v>
      </c>
      <c r="L54" s="77" t="s">
        <v>156</v>
      </c>
      <c r="M54" s="77" t="s">
        <v>156</v>
      </c>
      <c r="N54" s="78" t="s">
        <v>156</v>
      </c>
      <c r="P54" s="92">
        <v>0</v>
      </c>
      <c r="Q54" s="18">
        <v>0</v>
      </c>
      <c r="R54" s="19">
        <v>0</v>
      </c>
      <c r="S54" s="77" t="s">
        <v>156</v>
      </c>
      <c r="T54" s="77" t="s">
        <v>156</v>
      </c>
      <c r="U54" s="78" t="s">
        <v>156</v>
      </c>
    </row>
    <row r="55" spans="1:21" x14ac:dyDescent="0.25">
      <c r="A55" s="17" t="s">
        <v>164</v>
      </c>
      <c r="B55" s="18">
        <v>54243</v>
      </c>
      <c r="C55" s="18">
        <v>53529</v>
      </c>
      <c r="D55" s="19">
        <v>53280</v>
      </c>
      <c r="E55" s="77">
        <v>0.40866641307244317</v>
      </c>
      <c r="F55" s="77">
        <v>0.39439069146902189</v>
      </c>
      <c r="G55" s="78">
        <v>0.38660298746587834</v>
      </c>
      <c r="I55" s="92">
        <v>0</v>
      </c>
      <c r="J55" s="18">
        <v>0</v>
      </c>
      <c r="K55" s="19">
        <v>0</v>
      </c>
      <c r="L55" s="77" t="s">
        <v>156</v>
      </c>
      <c r="M55" s="77" t="s">
        <v>156</v>
      </c>
      <c r="N55" s="78" t="s">
        <v>156</v>
      </c>
      <c r="P55" s="92">
        <v>54243</v>
      </c>
      <c r="Q55" s="18">
        <v>53529</v>
      </c>
      <c r="R55" s="19">
        <v>53280</v>
      </c>
      <c r="S55" s="77">
        <v>0.50798691256843143</v>
      </c>
      <c r="T55" s="77">
        <v>0.49065443047778978</v>
      </c>
      <c r="U55" s="78">
        <v>0.48499646857394924</v>
      </c>
    </row>
    <row r="56" spans="1:21" x14ac:dyDescent="0.25">
      <c r="A56" s="17" t="s">
        <v>165</v>
      </c>
      <c r="B56" s="18">
        <v>237974</v>
      </c>
      <c r="C56" s="18">
        <v>239591</v>
      </c>
      <c r="D56" s="19">
        <v>0</v>
      </c>
      <c r="E56" s="77">
        <v>1.7928945851907452</v>
      </c>
      <c r="F56" s="77">
        <v>1.7652573401287981</v>
      </c>
      <c r="G56" s="78" t="s">
        <v>156</v>
      </c>
      <c r="I56" s="92">
        <v>137109</v>
      </c>
      <c r="J56" s="18">
        <v>139919</v>
      </c>
      <c r="K56" s="19">
        <v>0</v>
      </c>
      <c r="L56" s="77">
        <v>5.2832947098848537</v>
      </c>
      <c r="M56" s="77">
        <v>5.2544494336367533</v>
      </c>
      <c r="N56" s="78" t="s">
        <v>156</v>
      </c>
      <c r="P56" s="92">
        <v>100865</v>
      </c>
      <c r="Q56" s="18">
        <v>99672</v>
      </c>
      <c r="R56" s="19">
        <v>0</v>
      </c>
      <c r="S56" s="77">
        <v>0.94460298907167439</v>
      </c>
      <c r="T56" s="77">
        <v>0.91360773402421602</v>
      </c>
      <c r="U56" s="78" t="s">
        <v>156</v>
      </c>
    </row>
    <row r="57" spans="1:21" x14ac:dyDescent="0.25">
      <c r="A57" s="17" t="s">
        <v>166</v>
      </c>
      <c r="B57" s="18">
        <v>12526</v>
      </c>
      <c r="C57" s="18">
        <v>12082</v>
      </c>
      <c r="D57" s="19">
        <v>11722</v>
      </c>
      <c r="E57" s="77">
        <v>9.4370803424320623E-2</v>
      </c>
      <c r="F57" s="77">
        <v>8.9017697590627928E-2</v>
      </c>
      <c r="G57" s="78">
        <v>8.505555966732406E-2</v>
      </c>
      <c r="I57" s="92">
        <v>0</v>
      </c>
      <c r="J57" s="18">
        <v>0</v>
      </c>
      <c r="K57" s="19">
        <v>0</v>
      </c>
      <c r="L57" s="77" t="s">
        <v>156</v>
      </c>
      <c r="M57" s="77" t="s">
        <v>156</v>
      </c>
      <c r="N57" s="78" t="s">
        <v>156</v>
      </c>
      <c r="P57" s="92">
        <v>12526</v>
      </c>
      <c r="Q57" s="18">
        <v>12082</v>
      </c>
      <c r="R57" s="19">
        <v>11722</v>
      </c>
      <c r="S57" s="77">
        <v>0.11730627116553605</v>
      </c>
      <c r="T57" s="77">
        <v>0.11074533111084936</v>
      </c>
      <c r="U57" s="78">
        <v>0.10670286420089777</v>
      </c>
    </row>
    <row r="58" spans="1:21" x14ac:dyDescent="0.25">
      <c r="A58" s="17" t="s">
        <v>167</v>
      </c>
      <c r="B58" s="18">
        <v>2586</v>
      </c>
      <c r="C58" s="18">
        <v>21657</v>
      </c>
      <c r="D58" s="19">
        <v>61546</v>
      </c>
      <c r="E58" s="77">
        <v>1.9482907365104035E-2</v>
      </c>
      <c r="F58" s="77">
        <v>0.15956433344812357</v>
      </c>
      <c r="G58" s="78">
        <v>0.44658159659487517</v>
      </c>
      <c r="I58" s="92">
        <v>2586</v>
      </c>
      <c r="J58" s="18">
        <v>7201</v>
      </c>
      <c r="K58" s="19">
        <v>12171</v>
      </c>
      <c r="L58" s="77">
        <v>9.9647726405722697E-2</v>
      </c>
      <c r="M58" s="77">
        <v>0.27042281871381485</v>
      </c>
      <c r="N58" s="78">
        <v>0.43531086045337997</v>
      </c>
      <c r="P58" s="92">
        <v>0</v>
      </c>
      <c r="Q58" s="18">
        <v>14456</v>
      </c>
      <c r="R58" s="19">
        <v>49375</v>
      </c>
      <c r="S58" s="77" t="s">
        <v>156</v>
      </c>
      <c r="T58" s="77">
        <v>0.13250575290005284</v>
      </c>
      <c r="U58" s="78">
        <v>0.44945008700898548</v>
      </c>
    </row>
    <row r="59" spans="1:21" x14ac:dyDescent="0.25">
      <c r="A59" s="17" t="s">
        <v>168</v>
      </c>
      <c r="B59" s="18">
        <v>3249</v>
      </c>
      <c r="C59" s="18">
        <v>5293</v>
      </c>
      <c r="D59" s="19">
        <v>5293</v>
      </c>
      <c r="E59" s="77">
        <v>2.4477945100240914E-2</v>
      </c>
      <c r="F59" s="77">
        <v>3.8997738234331537E-2</v>
      </c>
      <c r="G59" s="78">
        <v>3.8406336573890656E-2</v>
      </c>
      <c r="I59" s="92">
        <v>730</v>
      </c>
      <c r="J59" s="18">
        <v>1170</v>
      </c>
      <c r="K59" s="19">
        <v>1170</v>
      </c>
      <c r="L59" s="77">
        <v>2.8129481932009887E-2</v>
      </c>
      <c r="M59" s="77">
        <v>4.3937605595773276E-2</v>
      </c>
      <c r="N59" s="78">
        <v>4.1846496321621442E-2</v>
      </c>
      <c r="P59" s="92">
        <v>2519</v>
      </c>
      <c r="Q59" s="18">
        <v>4123</v>
      </c>
      <c r="R59" s="19">
        <v>4123</v>
      </c>
      <c r="S59" s="77">
        <v>2.3590491542869654E-2</v>
      </c>
      <c r="T59" s="77">
        <v>3.7792004649067366E-2</v>
      </c>
      <c r="U59" s="78">
        <v>3.7530789037732597E-2</v>
      </c>
    </row>
    <row r="60" spans="1:21" x14ac:dyDescent="0.25">
      <c r="A60" s="17" t="s">
        <v>169</v>
      </c>
      <c r="B60" s="18">
        <v>0</v>
      </c>
      <c r="C60" s="18">
        <v>278242</v>
      </c>
      <c r="D60" s="19">
        <v>281317</v>
      </c>
      <c r="E60" s="77" t="s">
        <v>156</v>
      </c>
      <c r="F60" s="77">
        <v>2.0500299795573165</v>
      </c>
      <c r="G60" s="78">
        <v>2.0412536153329297</v>
      </c>
      <c r="I60" s="92">
        <v>0</v>
      </c>
      <c r="J60" s="18">
        <v>0</v>
      </c>
      <c r="K60" s="19">
        <v>0</v>
      </c>
      <c r="L60" s="77" t="s">
        <v>156</v>
      </c>
      <c r="M60" s="77" t="s">
        <v>156</v>
      </c>
      <c r="N60" s="78" t="s">
        <v>156</v>
      </c>
      <c r="P60" s="92">
        <v>0</v>
      </c>
      <c r="Q60" s="18">
        <v>278242</v>
      </c>
      <c r="R60" s="19">
        <v>281317</v>
      </c>
      <c r="S60" s="77" t="s">
        <v>156</v>
      </c>
      <c r="T60" s="77">
        <v>2.5504057622036873</v>
      </c>
      <c r="U60" s="78">
        <v>2.5607686101692511</v>
      </c>
    </row>
    <row r="61" spans="1:21" x14ac:dyDescent="0.25">
      <c r="A61" s="17" t="s">
        <v>170</v>
      </c>
      <c r="B61" s="18">
        <v>172892</v>
      </c>
      <c r="C61" s="18">
        <v>182320</v>
      </c>
      <c r="D61" s="19">
        <v>200072</v>
      </c>
      <c r="E61" s="77">
        <v>1.3025672158420598</v>
      </c>
      <c r="F61" s="77">
        <v>1.3432963602651287</v>
      </c>
      <c r="G61" s="78">
        <v>1.4517348518820048</v>
      </c>
      <c r="I61" s="92">
        <v>90706</v>
      </c>
      <c r="J61" s="18">
        <v>93657</v>
      </c>
      <c r="K61" s="19">
        <v>96604</v>
      </c>
      <c r="L61" s="77">
        <v>3.4952229974313545</v>
      </c>
      <c r="M61" s="77">
        <v>3.5171489976780665</v>
      </c>
      <c r="N61" s="78">
        <v>3.4551614791913825</v>
      </c>
      <c r="P61" s="92">
        <v>82186</v>
      </c>
      <c r="Q61" s="18">
        <v>88663</v>
      </c>
      <c r="R61" s="19">
        <v>103468</v>
      </c>
      <c r="S61" s="77">
        <v>0.76967373479249124</v>
      </c>
      <c r="T61" s="77">
        <v>0.81269767358725686</v>
      </c>
      <c r="U61" s="78">
        <v>0.94184712106624213</v>
      </c>
    </row>
    <row r="62" spans="1:21" x14ac:dyDescent="0.25">
      <c r="A62" s="17" t="s">
        <v>171</v>
      </c>
      <c r="B62" s="18">
        <v>835585</v>
      </c>
      <c r="C62" s="18">
        <v>897615</v>
      </c>
      <c r="D62" s="19">
        <v>926239</v>
      </c>
      <c r="E62" s="77">
        <v>6.2952920149537714</v>
      </c>
      <c r="F62" s="77">
        <v>6.6134431901019282</v>
      </c>
      <c r="G62" s="78">
        <v>6.7208476821960907</v>
      </c>
      <c r="I62" s="92">
        <v>3498</v>
      </c>
      <c r="J62" s="18">
        <v>3679</v>
      </c>
      <c r="K62" s="19">
        <v>5671</v>
      </c>
      <c r="L62" s="77">
        <v>0.13479031205228847</v>
      </c>
      <c r="M62" s="77">
        <v>0.13815935981782043</v>
      </c>
      <c r="N62" s="78">
        <v>0.20283032533326084</v>
      </c>
      <c r="P62" s="92">
        <v>832087</v>
      </c>
      <c r="Q62" s="18">
        <v>893936</v>
      </c>
      <c r="R62" s="19">
        <v>920568</v>
      </c>
      <c r="S62" s="77">
        <v>7.792513432485821</v>
      </c>
      <c r="T62" s="77">
        <v>8.1939445714209764</v>
      </c>
      <c r="U62" s="78">
        <v>8.3797340293202573</v>
      </c>
    </row>
    <row r="63" spans="1:21" x14ac:dyDescent="0.25">
      <c r="A63" s="17" t="s">
        <v>172</v>
      </c>
      <c r="B63" s="18">
        <v>141095</v>
      </c>
      <c r="C63" s="18">
        <v>154854</v>
      </c>
      <c r="D63" s="19">
        <v>200298</v>
      </c>
      <c r="E63" s="77">
        <v>1.0630088223818073</v>
      </c>
      <c r="F63" s="77">
        <v>1.1409325064309797</v>
      </c>
      <c r="G63" s="78">
        <v>1.4533747219114208</v>
      </c>
      <c r="I63" s="92">
        <v>37386</v>
      </c>
      <c r="J63" s="18">
        <v>57936</v>
      </c>
      <c r="K63" s="19">
        <v>100752</v>
      </c>
      <c r="L63" s="77">
        <v>1.4406148102878378</v>
      </c>
      <c r="M63" s="77">
        <v>2.1757001006809578</v>
      </c>
      <c r="N63" s="78">
        <v>3.6035198268341908</v>
      </c>
      <c r="P63" s="92">
        <v>103709</v>
      </c>
      <c r="Q63" s="18">
        <v>96918</v>
      </c>
      <c r="R63" s="19">
        <v>99546</v>
      </c>
      <c r="S63" s="77">
        <v>0.97123711290967407</v>
      </c>
      <c r="T63" s="77">
        <v>0.88836417816597413</v>
      </c>
      <c r="U63" s="78">
        <v>0.90614599212954872</v>
      </c>
    </row>
    <row r="64" spans="1:21" x14ac:dyDescent="0.25">
      <c r="A64" s="17" t="s">
        <v>173</v>
      </c>
      <c r="B64" s="18">
        <v>0</v>
      </c>
      <c r="C64" s="18">
        <v>0</v>
      </c>
      <c r="D64" s="19">
        <v>0</v>
      </c>
      <c r="E64" s="77" t="s">
        <v>156</v>
      </c>
      <c r="F64" s="77" t="s">
        <v>156</v>
      </c>
      <c r="G64" s="78" t="s">
        <v>156</v>
      </c>
      <c r="I64" s="92">
        <v>0</v>
      </c>
      <c r="J64" s="18">
        <v>0</v>
      </c>
      <c r="K64" s="19">
        <v>0</v>
      </c>
      <c r="L64" s="77" t="s">
        <v>156</v>
      </c>
      <c r="M64" s="77" t="s">
        <v>156</v>
      </c>
      <c r="N64" s="78" t="s">
        <v>156</v>
      </c>
      <c r="P64" s="92">
        <v>0</v>
      </c>
      <c r="Q64" s="18">
        <v>0</v>
      </c>
      <c r="R64" s="19">
        <v>0</v>
      </c>
      <c r="S64" s="77" t="s">
        <v>156</v>
      </c>
      <c r="T64" s="77" t="s">
        <v>156</v>
      </c>
      <c r="U64" s="78" t="s">
        <v>156</v>
      </c>
    </row>
    <row r="65" spans="1:21" x14ac:dyDescent="0.25">
      <c r="A65" s="17" t="s">
        <v>174</v>
      </c>
      <c r="B65" s="18">
        <v>0</v>
      </c>
      <c r="C65" s="18">
        <v>0</v>
      </c>
      <c r="D65" s="19">
        <v>0</v>
      </c>
      <c r="E65" s="77" t="s">
        <v>156</v>
      </c>
      <c r="F65" s="77" t="s">
        <v>156</v>
      </c>
      <c r="G65" s="78" t="s">
        <v>156</v>
      </c>
      <c r="I65" s="92">
        <v>0</v>
      </c>
      <c r="J65" s="18">
        <v>0</v>
      </c>
      <c r="K65" s="19">
        <v>0</v>
      </c>
      <c r="L65" s="77" t="s">
        <v>156</v>
      </c>
      <c r="M65" s="77" t="s">
        <v>156</v>
      </c>
      <c r="N65" s="78" t="s">
        <v>156</v>
      </c>
      <c r="P65" s="92">
        <v>0</v>
      </c>
      <c r="Q65" s="18">
        <v>0</v>
      </c>
      <c r="R65" s="19">
        <v>0</v>
      </c>
      <c r="S65" s="77" t="s">
        <v>156</v>
      </c>
      <c r="T65" s="77" t="s">
        <v>156</v>
      </c>
      <c r="U65" s="78" t="s">
        <v>156</v>
      </c>
    </row>
    <row r="66" spans="1:21" x14ac:dyDescent="0.25">
      <c r="A66" s="17" t="s">
        <v>175</v>
      </c>
      <c r="B66" s="18">
        <v>0</v>
      </c>
      <c r="C66" s="18">
        <v>0</v>
      </c>
      <c r="D66" s="19">
        <v>0</v>
      </c>
      <c r="E66" s="77" t="s">
        <v>156</v>
      </c>
      <c r="F66" s="77" t="s">
        <v>156</v>
      </c>
      <c r="G66" s="78" t="s">
        <v>156</v>
      </c>
      <c r="I66" s="92">
        <v>0</v>
      </c>
      <c r="J66" s="18">
        <v>0</v>
      </c>
      <c r="K66" s="19">
        <v>0</v>
      </c>
      <c r="L66" s="77" t="s">
        <v>156</v>
      </c>
      <c r="M66" s="77" t="s">
        <v>156</v>
      </c>
      <c r="N66" s="78" t="s">
        <v>156</v>
      </c>
      <c r="P66" s="92">
        <v>0</v>
      </c>
      <c r="Q66" s="18">
        <v>0</v>
      </c>
      <c r="R66" s="19">
        <v>0</v>
      </c>
      <c r="S66" s="77" t="s">
        <v>156</v>
      </c>
      <c r="T66" s="77" t="s">
        <v>156</v>
      </c>
      <c r="U66" s="78" t="s">
        <v>156</v>
      </c>
    </row>
    <row r="67" spans="1:21" x14ac:dyDescent="0.25">
      <c r="A67" s="17" t="s">
        <v>176</v>
      </c>
      <c r="B67" s="18">
        <v>0</v>
      </c>
      <c r="C67" s="18">
        <v>0</v>
      </c>
      <c r="D67" s="19">
        <v>0</v>
      </c>
      <c r="E67" s="77" t="s">
        <v>156</v>
      </c>
      <c r="F67" s="77" t="s">
        <v>156</v>
      </c>
      <c r="G67" s="78" t="s">
        <v>156</v>
      </c>
      <c r="I67" s="92">
        <v>0</v>
      </c>
      <c r="J67" s="18">
        <v>0</v>
      </c>
      <c r="K67" s="19">
        <v>0</v>
      </c>
      <c r="L67" s="77" t="s">
        <v>156</v>
      </c>
      <c r="M67" s="77" t="s">
        <v>156</v>
      </c>
      <c r="N67" s="78" t="s">
        <v>156</v>
      </c>
      <c r="P67" s="92">
        <v>0</v>
      </c>
      <c r="Q67" s="18">
        <v>0</v>
      </c>
      <c r="R67" s="19">
        <v>0</v>
      </c>
      <c r="S67" s="77" t="s">
        <v>156</v>
      </c>
      <c r="T67" s="77" t="s">
        <v>156</v>
      </c>
      <c r="U67" s="78" t="s">
        <v>156</v>
      </c>
    </row>
    <row r="68" spans="1:21" x14ac:dyDescent="0.25">
      <c r="A68" s="17" t="s">
        <v>177</v>
      </c>
      <c r="B68" s="18">
        <v>12018</v>
      </c>
      <c r="C68" s="18">
        <v>13067</v>
      </c>
      <c r="D68" s="19">
        <v>12537</v>
      </c>
      <c r="E68" s="77">
        <v>9.0543534692119204E-2</v>
      </c>
      <c r="F68" s="77">
        <v>9.6274975535237145E-2</v>
      </c>
      <c r="G68" s="78">
        <v>9.0969250260129822E-2</v>
      </c>
      <c r="I68" s="92">
        <v>8694</v>
      </c>
      <c r="J68" s="18">
        <v>10093</v>
      </c>
      <c r="K68" s="19">
        <v>9977</v>
      </c>
      <c r="L68" s="77">
        <v>0.33501056974916982</v>
      </c>
      <c r="M68" s="77">
        <v>0.37902756690439288</v>
      </c>
      <c r="N68" s="78">
        <v>0.35683973829129667</v>
      </c>
      <c r="P68" s="92">
        <v>3324</v>
      </c>
      <c r="Q68" s="18">
        <v>2974</v>
      </c>
      <c r="R68" s="19">
        <v>2560</v>
      </c>
      <c r="S68" s="77">
        <v>3.1129334612345665E-2</v>
      </c>
      <c r="T68" s="77">
        <v>2.7260107161369476E-2</v>
      </c>
      <c r="U68" s="78">
        <v>2.3303133625174739E-2</v>
      </c>
    </row>
    <row r="69" spans="1:21" x14ac:dyDescent="0.25">
      <c r="A69" s="17" t="s">
        <v>178</v>
      </c>
      <c r="B69" s="18">
        <v>70304</v>
      </c>
      <c r="C69" s="18">
        <v>138038</v>
      </c>
      <c r="D69" s="19">
        <v>186619</v>
      </c>
      <c r="E69" s="77">
        <v>0.52966988375725987</v>
      </c>
      <c r="F69" s="77">
        <v>1.0170356679370218</v>
      </c>
      <c r="G69" s="78">
        <v>1.354119048759286</v>
      </c>
      <c r="I69" s="92">
        <v>0</v>
      </c>
      <c r="J69" s="18">
        <v>0</v>
      </c>
      <c r="K69" s="19">
        <v>0</v>
      </c>
      <c r="L69" s="77" t="s">
        <v>156</v>
      </c>
      <c r="M69" s="77" t="s">
        <v>156</v>
      </c>
      <c r="N69" s="78" t="s">
        <v>156</v>
      </c>
      <c r="P69" s="92">
        <v>70304</v>
      </c>
      <c r="Q69" s="18">
        <v>138038</v>
      </c>
      <c r="R69" s="19">
        <v>186619</v>
      </c>
      <c r="S69" s="77">
        <v>0.65839853808253601</v>
      </c>
      <c r="T69" s="77">
        <v>1.265275949005084</v>
      </c>
      <c r="U69" s="78">
        <v>1.6987529273423769</v>
      </c>
    </row>
    <row r="70" spans="1:21" x14ac:dyDescent="0.25">
      <c r="A70" s="17" t="s">
        <v>179</v>
      </c>
      <c r="B70" s="18">
        <v>0</v>
      </c>
      <c r="C70" s="18">
        <v>0</v>
      </c>
      <c r="D70" s="19">
        <v>0</v>
      </c>
      <c r="E70" s="77" t="s">
        <v>156</v>
      </c>
      <c r="F70" s="77" t="s">
        <v>156</v>
      </c>
      <c r="G70" s="78" t="s">
        <v>156</v>
      </c>
      <c r="I70" s="92">
        <v>0</v>
      </c>
      <c r="J70" s="18">
        <v>0</v>
      </c>
      <c r="K70" s="19">
        <v>0</v>
      </c>
      <c r="L70" s="77" t="s">
        <v>156</v>
      </c>
      <c r="M70" s="77" t="s">
        <v>156</v>
      </c>
      <c r="N70" s="78" t="s">
        <v>156</v>
      </c>
      <c r="P70" s="92">
        <v>0</v>
      </c>
      <c r="Q70" s="18">
        <v>0</v>
      </c>
      <c r="R70" s="19">
        <v>0</v>
      </c>
      <c r="S70" s="77" t="s">
        <v>156</v>
      </c>
      <c r="T70" s="77" t="s">
        <v>156</v>
      </c>
      <c r="U70" s="78" t="s">
        <v>156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77" t="s">
        <v>5</v>
      </c>
      <c r="F71" s="77" t="s">
        <v>5</v>
      </c>
      <c r="G71" s="78" t="s">
        <v>5</v>
      </c>
      <c r="I71" s="92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2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8" thickBot="1" x14ac:dyDescent="0.3">
      <c r="A72" s="20" t="s">
        <v>4</v>
      </c>
      <c r="B72" s="21">
        <v>13273173</v>
      </c>
      <c r="C72" s="21">
        <v>13572582</v>
      </c>
      <c r="D72" s="22">
        <v>13781580</v>
      </c>
      <c r="E72" s="80">
        <v>100</v>
      </c>
      <c r="F72" s="80">
        <v>100</v>
      </c>
      <c r="G72" s="81">
        <v>100</v>
      </c>
      <c r="I72" s="93">
        <v>2595142</v>
      </c>
      <c r="J72" s="21">
        <v>2662867</v>
      </c>
      <c r="K72" s="22">
        <v>2795933</v>
      </c>
      <c r="L72" s="80">
        <v>100</v>
      </c>
      <c r="M72" s="80">
        <v>100</v>
      </c>
      <c r="N72" s="81">
        <v>100</v>
      </c>
      <c r="P72" s="93">
        <v>10678031</v>
      </c>
      <c r="Q72" s="21">
        <v>10909715</v>
      </c>
      <c r="R72" s="22">
        <v>10985647</v>
      </c>
      <c r="S72" s="80">
        <v>100</v>
      </c>
      <c r="T72" s="80">
        <v>100</v>
      </c>
      <c r="U72" s="81">
        <v>100</v>
      </c>
    </row>
    <row r="73" spans="1:21" x14ac:dyDescent="0.25">
      <c r="A73" s="24"/>
      <c r="B73" s="24"/>
      <c r="C73" s="24"/>
      <c r="D73" s="24"/>
      <c r="E73" s="24"/>
      <c r="F73" s="24"/>
      <c r="G73" s="24"/>
      <c r="I73" s="24"/>
      <c r="J73" s="24"/>
      <c r="K73" s="24"/>
      <c r="L73" s="24"/>
      <c r="M73" s="24"/>
      <c r="N73" s="24"/>
      <c r="P73" s="24"/>
      <c r="Q73" s="24"/>
      <c r="R73" s="24"/>
      <c r="S73" s="24"/>
      <c r="T73" s="24"/>
      <c r="U73" s="24"/>
    </row>
    <row r="74" spans="1:21" ht="12.75" customHeight="1" x14ac:dyDescent="0.25">
      <c r="A74" s="26" t="str">
        <f>+Innhold!B53</f>
        <v>Finans Norge / Skadeforsikringsstatistikk</v>
      </c>
      <c r="F74" s="25"/>
      <c r="G74" s="25"/>
      <c r="H74" s="90"/>
      <c r="I74" s="25"/>
      <c r="J74" s="25"/>
      <c r="K74" s="25"/>
      <c r="L74" s="25"/>
      <c r="M74" s="25"/>
      <c r="N74" s="25"/>
      <c r="O74" s="90"/>
      <c r="P74" s="25"/>
      <c r="T74" s="25"/>
      <c r="U74" s="180">
        <f>Innhold!H29</f>
        <v>11</v>
      </c>
    </row>
    <row r="75" spans="1:21" ht="12.75" customHeight="1" x14ac:dyDescent="0.25">
      <c r="A75" s="26" t="str">
        <f>+Innhold!B54</f>
        <v>Premiestatistikk skadeforsikring 2. kvartal 2025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T75" s="25"/>
      <c r="U75" s="180"/>
    </row>
    <row r="80" spans="1:21" ht="12.75" customHeight="1" x14ac:dyDescent="0.25"/>
    <row r="81" ht="12.75" customHeight="1" x14ac:dyDescent="0.25"/>
  </sheetData>
  <mergeCells count="7">
    <mergeCell ref="U74:U75"/>
    <mergeCell ref="D4:E4"/>
    <mergeCell ref="I4:N4"/>
    <mergeCell ref="P4:U4"/>
    <mergeCell ref="D39:E39"/>
    <mergeCell ref="I39:N39"/>
    <mergeCell ref="P39:U39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81"/>
  <sheetViews>
    <sheetView showGridLines="0" showRowColHeaders="0" topLeftCell="A28" zoomScaleNormal="100" workbookViewId="0">
      <selection activeCell="M41" sqref="M41"/>
    </sheetView>
  </sheetViews>
  <sheetFormatPr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113</v>
      </c>
      <c r="B4" s="6"/>
      <c r="C4" s="6"/>
      <c r="D4" s="185" t="s">
        <v>104</v>
      </c>
      <c r="E4" s="185"/>
      <c r="F4" s="6"/>
      <c r="I4" s="185" t="s">
        <v>107</v>
      </c>
      <c r="J4" s="185"/>
      <c r="K4" s="185"/>
      <c r="L4" s="185"/>
      <c r="M4" s="185"/>
      <c r="N4" s="185"/>
      <c r="P4" s="185" t="s">
        <v>108</v>
      </c>
      <c r="Q4" s="185"/>
      <c r="R4" s="185"/>
      <c r="S4" s="185"/>
      <c r="T4" s="185"/>
      <c r="U4" s="18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  <c r="I6" s="91" t="s">
        <v>154</v>
      </c>
      <c r="J6" s="15" t="s">
        <v>152</v>
      </c>
      <c r="K6" s="62" t="s">
        <v>153</v>
      </c>
      <c r="L6" s="15" t="s">
        <v>154</v>
      </c>
      <c r="M6" s="15" t="s">
        <v>152</v>
      </c>
      <c r="N6" s="16" t="s">
        <v>153</v>
      </c>
      <c r="P6" s="91" t="s">
        <v>154</v>
      </c>
      <c r="Q6" s="15" t="s">
        <v>152</v>
      </c>
      <c r="R6" s="62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81</v>
      </c>
      <c r="B7" s="18">
        <v>319775</v>
      </c>
      <c r="C7" s="18">
        <v>391171</v>
      </c>
      <c r="D7" s="19">
        <v>452386</v>
      </c>
      <c r="E7" s="27">
        <v>23.053094027642807</v>
      </c>
      <c r="F7" s="27">
        <v>25.398042543576583</v>
      </c>
      <c r="G7" s="28">
        <v>26.618864203109865</v>
      </c>
      <c r="I7" s="92">
        <v>227467</v>
      </c>
      <c r="J7" s="18">
        <v>241473</v>
      </c>
      <c r="K7" s="19">
        <v>292519</v>
      </c>
      <c r="L7" s="77">
        <v>23.388624179222955</v>
      </c>
      <c r="M7" s="77">
        <v>23.495922539439128</v>
      </c>
      <c r="N7" s="78">
        <v>26.082649432728076</v>
      </c>
      <c r="P7" s="92">
        <v>92308</v>
      </c>
      <c r="Q7" s="18">
        <v>149698</v>
      </c>
      <c r="R7" s="19">
        <v>159867</v>
      </c>
      <c r="S7" s="77">
        <v>22.265962322406349</v>
      </c>
      <c r="T7" s="77">
        <v>29.212842894471343</v>
      </c>
      <c r="U7" s="78">
        <v>27.659320467969813</v>
      </c>
    </row>
    <row r="8" spans="1:21" x14ac:dyDescent="0.25">
      <c r="A8" s="17" t="s">
        <v>155</v>
      </c>
      <c r="B8" s="18">
        <v>31626</v>
      </c>
      <c r="C8" s="18">
        <v>36376</v>
      </c>
      <c r="D8" s="19">
        <v>41930</v>
      </c>
      <c r="E8" s="27">
        <v>2.2799692024649563</v>
      </c>
      <c r="F8" s="27">
        <v>2.361829469886934</v>
      </c>
      <c r="G8" s="28">
        <v>2.4672049445305486</v>
      </c>
      <c r="I8" s="92">
        <v>30090</v>
      </c>
      <c r="J8" s="18">
        <v>34238</v>
      </c>
      <c r="K8" s="19">
        <v>39697</v>
      </c>
      <c r="L8" s="77">
        <v>3.0939156077708794</v>
      </c>
      <c r="M8" s="77">
        <v>3.3314424217420453</v>
      </c>
      <c r="N8" s="78">
        <v>3.539609169083056</v>
      </c>
      <c r="P8" s="92">
        <v>1536</v>
      </c>
      <c r="Q8" s="18">
        <v>2138</v>
      </c>
      <c r="R8" s="19">
        <v>2233</v>
      </c>
      <c r="S8" s="77">
        <v>0.37050437803024822</v>
      </c>
      <c r="T8" s="77">
        <v>0.41722039110996628</v>
      </c>
      <c r="U8" s="78">
        <v>0.38634153768430379</v>
      </c>
    </row>
    <row r="9" spans="1:21" x14ac:dyDescent="0.25">
      <c r="A9" s="17" t="s">
        <v>182</v>
      </c>
      <c r="B9" s="18">
        <v>0</v>
      </c>
      <c r="C9" s="18">
        <v>0</v>
      </c>
      <c r="D9" s="19">
        <v>0</v>
      </c>
      <c r="E9" s="27" t="s">
        <v>156</v>
      </c>
      <c r="F9" s="27" t="s">
        <v>156</v>
      </c>
      <c r="G9" s="28" t="s">
        <v>156</v>
      </c>
      <c r="I9" s="92">
        <v>0</v>
      </c>
      <c r="J9" s="18">
        <v>0</v>
      </c>
      <c r="K9" s="19">
        <v>0</v>
      </c>
      <c r="L9" s="77" t="s">
        <v>156</v>
      </c>
      <c r="M9" s="77" t="s">
        <v>156</v>
      </c>
      <c r="N9" s="78" t="s">
        <v>156</v>
      </c>
      <c r="P9" s="92">
        <v>0</v>
      </c>
      <c r="Q9" s="18">
        <v>0</v>
      </c>
      <c r="R9" s="19">
        <v>0</v>
      </c>
      <c r="S9" s="77" t="s">
        <v>156</v>
      </c>
      <c r="T9" s="77" t="s">
        <v>156</v>
      </c>
      <c r="U9" s="78" t="s">
        <v>156</v>
      </c>
    </row>
    <row r="10" spans="1:21" x14ac:dyDescent="0.25">
      <c r="A10" s="17" t="s">
        <v>82</v>
      </c>
      <c r="B10" s="18">
        <v>322877</v>
      </c>
      <c r="C10" s="18">
        <v>367408</v>
      </c>
      <c r="D10" s="19">
        <v>426234</v>
      </c>
      <c r="E10" s="27">
        <v>23.276722196429446</v>
      </c>
      <c r="F10" s="27">
        <v>23.855152899500183</v>
      </c>
      <c r="G10" s="28">
        <v>25.080053239375957</v>
      </c>
      <c r="I10" s="92">
        <v>159196</v>
      </c>
      <c r="J10" s="18">
        <v>168294</v>
      </c>
      <c r="K10" s="19">
        <v>181469</v>
      </c>
      <c r="L10" s="77">
        <v>16.368859723984478</v>
      </c>
      <c r="M10" s="77">
        <v>16.375424117198897</v>
      </c>
      <c r="N10" s="78">
        <v>16.180802990259544</v>
      </c>
      <c r="P10" s="92">
        <v>163681</v>
      </c>
      <c r="Q10" s="18">
        <v>199114</v>
      </c>
      <c r="R10" s="19">
        <v>244765</v>
      </c>
      <c r="S10" s="77">
        <v>39.482113997636105</v>
      </c>
      <c r="T10" s="77">
        <v>38.856137023138366</v>
      </c>
      <c r="U10" s="78">
        <v>42.347911541109994</v>
      </c>
    </row>
    <row r="11" spans="1:21" x14ac:dyDescent="0.25">
      <c r="A11" s="17" t="s">
        <v>84</v>
      </c>
      <c r="B11" s="18">
        <v>250046</v>
      </c>
      <c r="C11" s="18">
        <v>264112</v>
      </c>
      <c r="D11" s="19">
        <v>261832</v>
      </c>
      <c r="E11" s="27">
        <v>18.026218276087789</v>
      </c>
      <c r="F11" s="27">
        <v>17.148325955321582</v>
      </c>
      <c r="G11" s="28">
        <v>15.406468042840986</v>
      </c>
      <c r="I11" s="92">
        <v>166916</v>
      </c>
      <c r="J11" s="18">
        <v>175596</v>
      </c>
      <c r="K11" s="19">
        <v>177691</v>
      </c>
      <c r="L11" s="77">
        <v>17.162645981611306</v>
      </c>
      <c r="M11" s="77">
        <v>17.085926849939138</v>
      </c>
      <c r="N11" s="78">
        <v>15.843935130199695</v>
      </c>
      <c r="P11" s="92">
        <v>83130</v>
      </c>
      <c r="Q11" s="18">
        <v>88516</v>
      </c>
      <c r="R11" s="19">
        <v>84141</v>
      </c>
      <c r="S11" s="77">
        <v>20.052102178160503</v>
      </c>
      <c r="T11" s="77">
        <v>17.27347059845172</v>
      </c>
      <c r="U11" s="78">
        <v>14.557619042675775</v>
      </c>
    </row>
    <row r="12" spans="1:21" x14ac:dyDescent="0.25">
      <c r="A12" s="17" t="s">
        <v>180</v>
      </c>
      <c r="B12" s="18">
        <v>280606</v>
      </c>
      <c r="C12" s="18">
        <v>286110</v>
      </c>
      <c r="D12" s="19">
        <v>331818</v>
      </c>
      <c r="E12" s="27">
        <v>20.229337824159916</v>
      </c>
      <c r="F12" s="27">
        <v>18.576617264937063</v>
      </c>
      <c r="G12" s="28">
        <v>19.52451729750149</v>
      </c>
      <c r="I12" s="92">
        <v>280606</v>
      </c>
      <c r="J12" s="18">
        <v>286110</v>
      </c>
      <c r="K12" s="19">
        <v>324406</v>
      </c>
      <c r="L12" s="77">
        <v>28.852485311869572</v>
      </c>
      <c r="M12" s="77">
        <v>27.839213484567342</v>
      </c>
      <c r="N12" s="78">
        <v>28.925874804281378</v>
      </c>
      <c r="P12" s="92">
        <v>0</v>
      </c>
      <c r="Q12" s="18">
        <v>0</v>
      </c>
      <c r="R12" s="19">
        <v>7412</v>
      </c>
      <c r="S12" s="77" t="s">
        <v>156</v>
      </c>
      <c r="T12" s="77" t="s">
        <v>156</v>
      </c>
      <c r="U12" s="78">
        <v>1.2823840023806805</v>
      </c>
    </row>
    <row r="13" spans="1:21" x14ac:dyDescent="0.25">
      <c r="A13" s="17" t="s">
        <v>157</v>
      </c>
      <c r="B13" s="18">
        <v>8938</v>
      </c>
      <c r="C13" s="18">
        <v>9516</v>
      </c>
      <c r="D13" s="19">
        <v>10129</v>
      </c>
      <c r="E13" s="27">
        <v>0.64435479452449818</v>
      </c>
      <c r="F13" s="27">
        <v>0.61785708256663907</v>
      </c>
      <c r="G13" s="28">
        <v>0.596000927334842</v>
      </c>
      <c r="I13" s="92">
        <v>8938</v>
      </c>
      <c r="J13" s="18">
        <v>9516</v>
      </c>
      <c r="K13" s="19">
        <v>10129</v>
      </c>
      <c r="L13" s="77">
        <v>0.91902351951665406</v>
      </c>
      <c r="M13" s="77">
        <v>0.92593043067052117</v>
      </c>
      <c r="N13" s="78">
        <v>0.90315896097040771</v>
      </c>
      <c r="P13" s="92">
        <v>0</v>
      </c>
      <c r="Q13" s="18">
        <v>0</v>
      </c>
      <c r="R13" s="19">
        <v>0</v>
      </c>
      <c r="S13" s="77" t="s">
        <v>156</v>
      </c>
      <c r="T13" s="77" t="s">
        <v>156</v>
      </c>
      <c r="U13" s="78" t="s">
        <v>156</v>
      </c>
    </row>
    <row r="14" spans="1:21" x14ac:dyDescent="0.25">
      <c r="A14" s="17" t="s">
        <v>158</v>
      </c>
      <c r="B14" s="18">
        <v>7760</v>
      </c>
      <c r="C14" s="18">
        <v>3006</v>
      </c>
      <c r="D14" s="19">
        <v>2397</v>
      </c>
      <c r="E14" s="27">
        <v>0.55943088000784358</v>
      </c>
      <c r="F14" s="27">
        <v>0.19517427387508587</v>
      </c>
      <c r="G14" s="28">
        <v>0.14104198073073515</v>
      </c>
      <c r="I14" s="92">
        <v>0</v>
      </c>
      <c r="J14" s="18">
        <v>0</v>
      </c>
      <c r="K14" s="19">
        <v>0</v>
      </c>
      <c r="L14" s="77" t="s">
        <v>156</v>
      </c>
      <c r="M14" s="77" t="s">
        <v>156</v>
      </c>
      <c r="N14" s="78" t="s">
        <v>156</v>
      </c>
      <c r="P14" s="92">
        <v>7760</v>
      </c>
      <c r="Q14" s="18">
        <v>3006</v>
      </c>
      <c r="R14" s="19">
        <v>2397</v>
      </c>
      <c r="S14" s="77">
        <v>1.8718189931736497</v>
      </c>
      <c r="T14" s="77">
        <v>0.5866064058356214</v>
      </c>
      <c r="U14" s="78">
        <v>0.41471592737540358</v>
      </c>
    </row>
    <row r="15" spans="1:21" x14ac:dyDescent="0.25">
      <c r="A15" s="17" t="s">
        <v>159</v>
      </c>
      <c r="B15" s="18">
        <v>15148</v>
      </c>
      <c r="C15" s="18">
        <v>15954</v>
      </c>
      <c r="D15" s="19">
        <v>17363</v>
      </c>
      <c r="E15" s="27">
        <v>1.0920436817472698</v>
      </c>
      <c r="F15" s="27">
        <v>1.0358650583510047</v>
      </c>
      <c r="G15" s="28">
        <v>1.0216570343878826</v>
      </c>
      <c r="I15" s="92">
        <v>7185</v>
      </c>
      <c r="J15" s="18">
        <v>7557</v>
      </c>
      <c r="K15" s="19">
        <v>8148</v>
      </c>
      <c r="L15" s="77">
        <v>0.73877645868507047</v>
      </c>
      <c r="M15" s="77">
        <v>0.7353148659706944</v>
      </c>
      <c r="N15" s="78">
        <v>0.72652179030376962</v>
      </c>
      <c r="P15" s="92">
        <v>7963</v>
      </c>
      <c r="Q15" s="18">
        <v>8397</v>
      </c>
      <c r="R15" s="19">
        <v>9215</v>
      </c>
      <c r="S15" s="77">
        <v>1.920785392093012</v>
      </c>
      <c r="T15" s="77">
        <v>1.6386340618102837</v>
      </c>
      <c r="U15" s="78">
        <v>1.594329274411491</v>
      </c>
    </row>
    <row r="16" spans="1:21" x14ac:dyDescent="0.25">
      <c r="A16" s="17" t="s">
        <v>160</v>
      </c>
      <c r="B16" s="18">
        <v>24861</v>
      </c>
      <c r="C16" s="18">
        <v>24464</v>
      </c>
      <c r="D16" s="19">
        <v>24514</v>
      </c>
      <c r="E16" s="27">
        <v>1.792269472664304</v>
      </c>
      <c r="F16" s="27">
        <v>1.5884043366866603</v>
      </c>
      <c r="G16" s="28">
        <v>1.4424293348490786</v>
      </c>
      <c r="I16" s="92">
        <v>0</v>
      </c>
      <c r="J16" s="18">
        <v>0</v>
      </c>
      <c r="K16" s="19">
        <v>0</v>
      </c>
      <c r="L16" s="77" t="s">
        <v>156</v>
      </c>
      <c r="M16" s="77" t="s">
        <v>156</v>
      </c>
      <c r="N16" s="78" t="s">
        <v>156</v>
      </c>
      <c r="P16" s="92">
        <v>24861</v>
      </c>
      <c r="Q16" s="18">
        <v>24464</v>
      </c>
      <c r="R16" s="19">
        <v>24514</v>
      </c>
      <c r="S16" s="77">
        <v>5.9968159780013028</v>
      </c>
      <c r="T16" s="77">
        <v>4.7740316408392021</v>
      </c>
      <c r="U16" s="78">
        <v>4.2412792005342688</v>
      </c>
    </row>
    <row r="17" spans="1:21" x14ac:dyDescent="0.25">
      <c r="A17" s="17" t="s">
        <v>161</v>
      </c>
      <c r="B17" s="18">
        <v>0</v>
      </c>
      <c r="C17" s="18">
        <v>0</v>
      </c>
      <c r="D17" s="19">
        <v>0</v>
      </c>
      <c r="E17" s="27" t="s">
        <v>156</v>
      </c>
      <c r="F17" s="27" t="s">
        <v>156</v>
      </c>
      <c r="G17" s="28" t="s">
        <v>156</v>
      </c>
      <c r="I17" s="92">
        <v>0</v>
      </c>
      <c r="J17" s="18">
        <v>0</v>
      </c>
      <c r="K17" s="19">
        <v>0</v>
      </c>
      <c r="L17" s="77" t="s">
        <v>156</v>
      </c>
      <c r="M17" s="77" t="s">
        <v>156</v>
      </c>
      <c r="N17" s="78" t="s">
        <v>156</v>
      </c>
      <c r="P17" s="92">
        <v>0</v>
      </c>
      <c r="Q17" s="18">
        <v>0</v>
      </c>
      <c r="R17" s="19">
        <v>0</v>
      </c>
      <c r="S17" s="77" t="s">
        <v>156</v>
      </c>
      <c r="T17" s="77" t="s">
        <v>156</v>
      </c>
      <c r="U17" s="78" t="s">
        <v>156</v>
      </c>
    </row>
    <row r="18" spans="1:21" x14ac:dyDescent="0.25">
      <c r="A18" s="17" t="s">
        <v>162</v>
      </c>
      <c r="B18" s="18">
        <v>6153</v>
      </c>
      <c r="C18" s="18">
        <v>0</v>
      </c>
      <c r="D18" s="19">
        <v>0</v>
      </c>
      <c r="E18" s="27">
        <v>0.44357966555261102</v>
      </c>
      <c r="F18" s="27" t="s">
        <v>156</v>
      </c>
      <c r="G18" s="28" t="s">
        <v>156</v>
      </c>
      <c r="I18" s="92">
        <v>0</v>
      </c>
      <c r="J18" s="18">
        <v>0</v>
      </c>
      <c r="K18" s="19">
        <v>0</v>
      </c>
      <c r="L18" s="77" t="s">
        <v>156</v>
      </c>
      <c r="M18" s="77" t="s">
        <v>156</v>
      </c>
      <c r="N18" s="78" t="s">
        <v>156</v>
      </c>
      <c r="P18" s="92">
        <v>6153</v>
      </c>
      <c r="Q18" s="18">
        <v>0</v>
      </c>
      <c r="R18" s="19">
        <v>0</v>
      </c>
      <c r="S18" s="77">
        <v>1.4841884362110138</v>
      </c>
      <c r="T18" s="77" t="s">
        <v>156</v>
      </c>
      <c r="U18" s="78" t="s">
        <v>156</v>
      </c>
    </row>
    <row r="19" spans="1:21" x14ac:dyDescent="0.25">
      <c r="A19" s="17" t="s">
        <v>163</v>
      </c>
      <c r="B19" s="18">
        <v>0</v>
      </c>
      <c r="C19" s="18">
        <v>0</v>
      </c>
      <c r="D19" s="19">
        <v>0</v>
      </c>
      <c r="E19" s="27" t="s">
        <v>156</v>
      </c>
      <c r="F19" s="27" t="s">
        <v>156</v>
      </c>
      <c r="G19" s="28" t="s">
        <v>156</v>
      </c>
      <c r="I19" s="92">
        <v>0</v>
      </c>
      <c r="J19" s="18">
        <v>0</v>
      </c>
      <c r="K19" s="19">
        <v>0</v>
      </c>
      <c r="L19" s="77" t="s">
        <v>156</v>
      </c>
      <c r="M19" s="77" t="s">
        <v>156</v>
      </c>
      <c r="N19" s="78" t="s">
        <v>156</v>
      </c>
      <c r="P19" s="92">
        <v>0</v>
      </c>
      <c r="Q19" s="18">
        <v>0</v>
      </c>
      <c r="R19" s="19">
        <v>0</v>
      </c>
      <c r="S19" s="77" t="s">
        <v>156</v>
      </c>
      <c r="T19" s="77" t="s">
        <v>156</v>
      </c>
      <c r="U19" s="78" t="s">
        <v>156</v>
      </c>
    </row>
    <row r="20" spans="1:21" x14ac:dyDescent="0.25">
      <c r="A20" s="17" t="s">
        <v>164</v>
      </c>
      <c r="B20" s="18">
        <v>3688</v>
      </c>
      <c r="C20" s="18">
        <v>3844</v>
      </c>
      <c r="D20" s="19">
        <v>4713</v>
      </c>
      <c r="E20" s="27">
        <v>0.26587385122022256</v>
      </c>
      <c r="F20" s="27">
        <v>0.24958413465596477</v>
      </c>
      <c r="G20" s="28">
        <v>0.27731783695617634</v>
      </c>
      <c r="I20" s="92">
        <v>0</v>
      </c>
      <c r="J20" s="18">
        <v>0</v>
      </c>
      <c r="K20" s="19">
        <v>0</v>
      </c>
      <c r="L20" s="77" t="s">
        <v>156</v>
      </c>
      <c r="M20" s="77" t="s">
        <v>156</v>
      </c>
      <c r="N20" s="78" t="s">
        <v>156</v>
      </c>
      <c r="P20" s="92">
        <v>3688</v>
      </c>
      <c r="Q20" s="18">
        <v>3844</v>
      </c>
      <c r="R20" s="19">
        <v>4713</v>
      </c>
      <c r="S20" s="77">
        <v>0.88959644933304383</v>
      </c>
      <c r="T20" s="77">
        <v>0.7501380652136157</v>
      </c>
      <c r="U20" s="78">
        <v>0.81541767447654445</v>
      </c>
    </row>
    <row r="21" spans="1:21" x14ac:dyDescent="0.25">
      <c r="A21" s="17" t="s">
        <v>165</v>
      </c>
      <c r="B21" s="18">
        <v>38735</v>
      </c>
      <c r="C21" s="18">
        <v>39909</v>
      </c>
      <c r="D21" s="19">
        <v>0</v>
      </c>
      <c r="E21" s="27">
        <v>2.7924684455030695</v>
      </c>
      <c r="F21" s="27">
        <v>2.5912209235132408</v>
      </c>
      <c r="G21" s="28" t="s">
        <v>156</v>
      </c>
      <c r="I21" s="92">
        <v>31417</v>
      </c>
      <c r="J21" s="18">
        <v>32382</v>
      </c>
      <c r="K21" s="19">
        <v>0</v>
      </c>
      <c r="L21" s="77">
        <v>3.2303604735572522</v>
      </c>
      <c r="M21" s="77">
        <v>3.1508490128176563</v>
      </c>
      <c r="N21" s="78" t="s">
        <v>156</v>
      </c>
      <c r="P21" s="92">
        <v>7318</v>
      </c>
      <c r="Q21" s="18">
        <v>7527</v>
      </c>
      <c r="R21" s="19">
        <v>0</v>
      </c>
      <c r="S21" s="77">
        <v>1.7652024989748414</v>
      </c>
      <c r="T21" s="77">
        <v>1.4688577567281178</v>
      </c>
      <c r="U21" s="78" t="s">
        <v>156</v>
      </c>
    </row>
    <row r="22" spans="1:21" x14ac:dyDescent="0.25">
      <c r="A22" s="17" t="s">
        <v>166</v>
      </c>
      <c r="B22" s="18">
        <v>630</v>
      </c>
      <c r="C22" s="18">
        <v>666</v>
      </c>
      <c r="D22" s="19">
        <v>587</v>
      </c>
      <c r="E22" s="27">
        <v>4.5417713196513075E-2</v>
      </c>
      <c r="F22" s="27">
        <v>4.3242204391486093E-2</v>
      </c>
      <c r="G22" s="28">
        <v>3.4539692402562175E-2</v>
      </c>
      <c r="I22" s="92">
        <v>0</v>
      </c>
      <c r="J22" s="18">
        <v>0</v>
      </c>
      <c r="K22" s="19">
        <v>0</v>
      </c>
      <c r="L22" s="77" t="s">
        <v>156</v>
      </c>
      <c r="M22" s="77" t="s">
        <v>156</v>
      </c>
      <c r="N22" s="78" t="s">
        <v>156</v>
      </c>
      <c r="P22" s="92">
        <v>630</v>
      </c>
      <c r="Q22" s="18">
        <v>666</v>
      </c>
      <c r="R22" s="19">
        <v>587</v>
      </c>
      <c r="S22" s="77">
        <v>0.151964686301469</v>
      </c>
      <c r="T22" s="77">
        <v>0.12996668871807182</v>
      </c>
      <c r="U22" s="78">
        <v>0.10155955334558277</v>
      </c>
    </row>
    <row r="23" spans="1:21" x14ac:dyDescent="0.25">
      <c r="A23" s="17" t="s">
        <v>167</v>
      </c>
      <c r="B23" s="18">
        <v>0</v>
      </c>
      <c r="C23" s="18">
        <v>0</v>
      </c>
      <c r="D23" s="19">
        <v>2680</v>
      </c>
      <c r="E23" s="27" t="s">
        <v>156</v>
      </c>
      <c r="F23" s="27" t="s">
        <v>156</v>
      </c>
      <c r="G23" s="28">
        <v>0.15769399597762629</v>
      </c>
      <c r="I23" s="92">
        <v>0</v>
      </c>
      <c r="J23" s="18">
        <v>0</v>
      </c>
      <c r="K23" s="19">
        <v>0</v>
      </c>
      <c r="L23" s="77" t="s">
        <v>156</v>
      </c>
      <c r="M23" s="77" t="s">
        <v>156</v>
      </c>
      <c r="N23" s="78" t="s">
        <v>156</v>
      </c>
      <c r="P23" s="92">
        <v>0</v>
      </c>
      <c r="Q23" s="18">
        <v>0</v>
      </c>
      <c r="R23" s="19">
        <v>2680</v>
      </c>
      <c r="S23" s="77" t="s">
        <v>156</v>
      </c>
      <c r="T23" s="77" t="s">
        <v>156</v>
      </c>
      <c r="U23" s="78">
        <v>0.46367905104967938</v>
      </c>
    </row>
    <row r="24" spans="1:21" x14ac:dyDescent="0.25">
      <c r="A24" s="17" t="s">
        <v>168</v>
      </c>
      <c r="B24" s="18">
        <v>259</v>
      </c>
      <c r="C24" s="18">
        <v>449</v>
      </c>
      <c r="D24" s="19">
        <v>449</v>
      </c>
      <c r="E24" s="27">
        <v>1.8671726536344264E-2</v>
      </c>
      <c r="F24" s="27">
        <v>2.9152777435100984E-2</v>
      </c>
      <c r="G24" s="28">
        <v>2.6419628430579926E-2</v>
      </c>
      <c r="I24" s="92">
        <v>259</v>
      </c>
      <c r="J24" s="18">
        <v>449</v>
      </c>
      <c r="K24" s="19">
        <v>449</v>
      </c>
      <c r="L24" s="77">
        <v>2.6630912011055427E-2</v>
      </c>
      <c r="M24" s="77">
        <v>4.3688814982247165E-2</v>
      </c>
      <c r="N24" s="78">
        <v>4.0035380933528784E-2</v>
      </c>
      <c r="P24" s="92">
        <v>0</v>
      </c>
      <c r="Q24" s="18">
        <v>0</v>
      </c>
      <c r="R24" s="19">
        <v>0</v>
      </c>
      <c r="S24" s="77" t="s">
        <v>156</v>
      </c>
      <c r="T24" s="77" t="s">
        <v>156</v>
      </c>
      <c r="U24" s="78" t="s">
        <v>156</v>
      </c>
    </row>
    <row r="25" spans="1:21" x14ac:dyDescent="0.25">
      <c r="A25" s="17" t="s">
        <v>169</v>
      </c>
      <c r="B25" s="18">
        <v>0</v>
      </c>
      <c r="C25" s="18">
        <v>6291</v>
      </c>
      <c r="D25" s="19">
        <v>6411</v>
      </c>
      <c r="E25" s="27" t="s">
        <v>156</v>
      </c>
      <c r="F25" s="27">
        <v>0.40846352526552404</v>
      </c>
      <c r="G25" s="28">
        <v>0.37722992843752318</v>
      </c>
      <c r="I25" s="92">
        <v>0</v>
      </c>
      <c r="J25" s="18">
        <v>0</v>
      </c>
      <c r="K25" s="19">
        <v>0</v>
      </c>
      <c r="L25" s="77" t="s">
        <v>156</v>
      </c>
      <c r="M25" s="77" t="s">
        <v>156</v>
      </c>
      <c r="N25" s="78" t="s">
        <v>156</v>
      </c>
      <c r="P25" s="92">
        <v>0</v>
      </c>
      <c r="Q25" s="18">
        <v>6291</v>
      </c>
      <c r="R25" s="19">
        <v>6411</v>
      </c>
      <c r="S25" s="77" t="s">
        <v>156</v>
      </c>
      <c r="T25" s="77">
        <v>1.2276583164044892</v>
      </c>
      <c r="U25" s="78">
        <v>1.1091964165221995</v>
      </c>
    </row>
    <row r="26" spans="1:21" x14ac:dyDescent="0.25">
      <c r="A26" s="17" t="s">
        <v>170</v>
      </c>
      <c r="B26" s="18">
        <v>19333</v>
      </c>
      <c r="C26" s="18">
        <v>20608</v>
      </c>
      <c r="D26" s="19">
        <v>22869</v>
      </c>
      <c r="E26" s="27">
        <v>1.3937470622669639</v>
      </c>
      <c r="F26" s="27">
        <v>1.3380410632128308</v>
      </c>
      <c r="G26" s="28">
        <v>1.3456358186613191</v>
      </c>
      <c r="I26" s="92">
        <v>18405</v>
      </c>
      <c r="J26" s="18">
        <v>19661</v>
      </c>
      <c r="K26" s="19">
        <v>21767</v>
      </c>
      <c r="L26" s="77">
        <v>1.8924399056504833</v>
      </c>
      <c r="M26" s="77">
        <v>1.9130641233094909</v>
      </c>
      <c r="N26" s="78">
        <v>1.9408689015147462</v>
      </c>
      <c r="P26" s="92">
        <v>928</v>
      </c>
      <c r="Q26" s="18">
        <v>947</v>
      </c>
      <c r="R26" s="19">
        <v>1102</v>
      </c>
      <c r="S26" s="77">
        <v>0.22384639505994164</v>
      </c>
      <c r="T26" s="77">
        <v>0.18480248380782882</v>
      </c>
      <c r="U26" s="78">
        <v>0.19066205755848759</v>
      </c>
    </row>
    <row r="27" spans="1:21" x14ac:dyDescent="0.25">
      <c r="A27" s="17" t="s">
        <v>171</v>
      </c>
      <c r="B27" s="18">
        <v>6698</v>
      </c>
      <c r="C27" s="18">
        <v>9443</v>
      </c>
      <c r="D27" s="19">
        <v>20163</v>
      </c>
      <c r="E27" s="27">
        <v>0.48286959204800722</v>
      </c>
      <c r="F27" s="27">
        <v>0.61311732142462938</v>
      </c>
      <c r="G27" s="28">
        <v>1.1864119555585368</v>
      </c>
      <c r="I27" s="92">
        <v>1379</v>
      </c>
      <c r="J27" s="18">
        <v>1540</v>
      </c>
      <c r="K27" s="19">
        <v>3115</v>
      </c>
      <c r="L27" s="77">
        <v>0.14179161259940323</v>
      </c>
      <c r="M27" s="77">
        <v>0.14984582421527981</v>
      </c>
      <c r="N27" s="78">
        <v>0.27775102808004937</v>
      </c>
      <c r="P27" s="92">
        <v>5319</v>
      </c>
      <c r="Q27" s="18">
        <v>7903</v>
      </c>
      <c r="R27" s="19">
        <v>17048</v>
      </c>
      <c r="S27" s="77">
        <v>1.2830161372024025</v>
      </c>
      <c r="T27" s="77">
        <v>1.5422323437521344</v>
      </c>
      <c r="U27" s="78">
        <v>2.9495524113040799</v>
      </c>
    </row>
    <row r="28" spans="1:21" x14ac:dyDescent="0.25">
      <c r="A28" s="17" t="s">
        <v>172</v>
      </c>
      <c r="B28" s="18">
        <v>42091</v>
      </c>
      <c r="C28" s="18">
        <v>50695</v>
      </c>
      <c r="D28" s="19">
        <v>62743</v>
      </c>
      <c r="E28" s="27">
        <v>3.0344078827848122</v>
      </c>
      <c r="F28" s="27">
        <v>3.2915368643038847</v>
      </c>
      <c r="G28" s="28">
        <v>3.6918635782179874</v>
      </c>
      <c r="I28" s="92">
        <v>34528</v>
      </c>
      <c r="J28" s="18">
        <v>43149</v>
      </c>
      <c r="K28" s="19">
        <v>53939</v>
      </c>
      <c r="L28" s="77">
        <v>3.5502398838522078</v>
      </c>
      <c r="M28" s="77">
        <v>4.1985048500422781</v>
      </c>
      <c r="N28" s="78">
        <v>4.8095064859100427</v>
      </c>
      <c r="P28" s="92">
        <v>7563</v>
      </c>
      <c r="Q28" s="18">
        <v>7546</v>
      </c>
      <c r="R28" s="19">
        <v>8804</v>
      </c>
      <c r="S28" s="77">
        <v>1.8242998769809682</v>
      </c>
      <c r="T28" s="77">
        <v>1.4725655151149697</v>
      </c>
      <c r="U28" s="78">
        <v>1.5232202856124544</v>
      </c>
    </row>
    <row r="29" spans="1:21" x14ac:dyDescent="0.25">
      <c r="A29" s="17" t="s">
        <v>173</v>
      </c>
      <c r="B29" s="18">
        <v>701</v>
      </c>
      <c r="C29" s="18">
        <v>785</v>
      </c>
      <c r="D29" s="19">
        <v>0</v>
      </c>
      <c r="E29" s="27">
        <v>5.0536217382151846E-2</v>
      </c>
      <c r="F29" s="27">
        <v>5.0968664335310179E-2</v>
      </c>
      <c r="G29" s="28" t="s">
        <v>156</v>
      </c>
      <c r="I29" s="92">
        <v>596</v>
      </c>
      <c r="J29" s="18">
        <v>657</v>
      </c>
      <c r="K29" s="19">
        <v>0</v>
      </c>
      <c r="L29" s="77">
        <v>6.1281944241656505E-2</v>
      </c>
      <c r="M29" s="77">
        <v>6.3927731499635598E-2</v>
      </c>
      <c r="N29" s="78" t="s">
        <v>156</v>
      </c>
      <c r="P29" s="92">
        <v>105</v>
      </c>
      <c r="Q29" s="18">
        <v>128</v>
      </c>
      <c r="R29" s="19">
        <v>0</v>
      </c>
      <c r="S29" s="77">
        <v>2.5327447716911498E-2</v>
      </c>
      <c r="T29" s="77">
        <v>2.4978582816686475E-2</v>
      </c>
      <c r="U29" s="78" t="s">
        <v>156</v>
      </c>
    </row>
    <row r="30" spans="1:21" x14ac:dyDescent="0.25">
      <c r="A30" s="17" t="s">
        <v>174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  <c r="I30" s="92">
        <v>0</v>
      </c>
      <c r="J30" s="18">
        <v>0</v>
      </c>
      <c r="K30" s="19">
        <v>0</v>
      </c>
      <c r="L30" s="77" t="s">
        <v>156</v>
      </c>
      <c r="M30" s="77" t="s">
        <v>156</v>
      </c>
      <c r="N30" s="78" t="s">
        <v>156</v>
      </c>
      <c r="P30" s="92">
        <v>0</v>
      </c>
      <c r="Q30" s="18">
        <v>0</v>
      </c>
      <c r="R30" s="19">
        <v>0</v>
      </c>
      <c r="S30" s="77" t="s">
        <v>156</v>
      </c>
      <c r="T30" s="77" t="s">
        <v>156</v>
      </c>
      <c r="U30" s="78" t="s">
        <v>156</v>
      </c>
    </row>
    <row r="31" spans="1:21" x14ac:dyDescent="0.25">
      <c r="A31" s="17" t="s">
        <v>175</v>
      </c>
      <c r="B31" s="18">
        <v>0</v>
      </c>
      <c r="C31" s="18">
        <v>0</v>
      </c>
      <c r="D31" s="19">
        <v>0</v>
      </c>
      <c r="E31" s="27" t="s">
        <v>156</v>
      </c>
      <c r="F31" s="27" t="s">
        <v>156</v>
      </c>
      <c r="G31" s="28" t="s">
        <v>156</v>
      </c>
      <c r="I31" s="92">
        <v>0</v>
      </c>
      <c r="J31" s="18">
        <v>0</v>
      </c>
      <c r="K31" s="19">
        <v>0</v>
      </c>
      <c r="L31" s="77" t="s">
        <v>156</v>
      </c>
      <c r="M31" s="77" t="s">
        <v>156</v>
      </c>
      <c r="N31" s="78" t="s">
        <v>156</v>
      </c>
      <c r="P31" s="92">
        <v>0</v>
      </c>
      <c r="Q31" s="18">
        <v>0</v>
      </c>
      <c r="R31" s="19">
        <v>0</v>
      </c>
      <c r="S31" s="77" t="s">
        <v>156</v>
      </c>
      <c r="T31" s="77" t="s">
        <v>156</v>
      </c>
      <c r="U31" s="78" t="s">
        <v>156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156</v>
      </c>
      <c r="F32" s="27" t="s">
        <v>156</v>
      </c>
      <c r="G32" s="28" t="s">
        <v>156</v>
      </c>
      <c r="I32" s="92">
        <v>0</v>
      </c>
      <c r="J32" s="18">
        <v>0</v>
      </c>
      <c r="K32" s="19">
        <v>0</v>
      </c>
      <c r="L32" s="77" t="s">
        <v>156</v>
      </c>
      <c r="M32" s="77" t="s">
        <v>156</v>
      </c>
      <c r="N32" s="78" t="s">
        <v>156</v>
      </c>
      <c r="P32" s="92">
        <v>0</v>
      </c>
      <c r="Q32" s="18">
        <v>0</v>
      </c>
      <c r="R32" s="19">
        <v>0</v>
      </c>
      <c r="S32" s="77" t="s">
        <v>156</v>
      </c>
      <c r="T32" s="77" t="s">
        <v>156</v>
      </c>
      <c r="U32" s="78" t="s">
        <v>156</v>
      </c>
    </row>
    <row r="33" spans="1:21" x14ac:dyDescent="0.25">
      <c r="A33" s="17" t="s">
        <v>177</v>
      </c>
      <c r="B33" s="18">
        <v>6317</v>
      </c>
      <c r="C33" s="18">
        <v>7803</v>
      </c>
      <c r="D33" s="19">
        <v>8810</v>
      </c>
      <c r="E33" s="27">
        <v>0.4554026893053541</v>
      </c>
      <c r="F33" s="27">
        <v>0.50663501631646546</v>
      </c>
      <c r="G33" s="28">
        <v>0.51838959125480877</v>
      </c>
      <c r="I33" s="92">
        <v>5572</v>
      </c>
      <c r="J33" s="18">
        <v>7101</v>
      </c>
      <c r="K33" s="19">
        <v>8179</v>
      </c>
      <c r="L33" s="77">
        <v>0.57292448542703023</v>
      </c>
      <c r="M33" s="77">
        <v>0.69094493360565057</v>
      </c>
      <c r="N33" s="78">
        <v>0.72928592573570583</v>
      </c>
      <c r="P33" s="92">
        <v>745</v>
      </c>
      <c r="Q33" s="18">
        <v>702</v>
      </c>
      <c r="R33" s="19">
        <v>631</v>
      </c>
      <c r="S33" s="77">
        <v>0.17970427189618157</v>
      </c>
      <c r="T33" s="77">
        <v>0.13699191513526487</v>
      </c>
      <c r="U33" s="78">
        <v>0.10917219448221929</v>
      </c>
    </row>
    <row r="34" spans="1:21" x14ac:dyDescent="0.25">
      <c r="A34" s="17" t="s">
        <v>178</v>
      </c>
      <c r="B34" s="18">
        <v>882</v>
      </c>
      <c r="C34" s="18">
        <v>1552</v>
      </c>
      <c r="D34" s="19">
        <v>1466</v>
      </c>
      <c r="E34" s="27">
        <v>6.3584798475118304E-2</v>
      </c>
      <c r="F34" s="27">
        <v>0.10076862044382344</v>
      </c>
      <c r="G34" s="28">
        <v>8.6260969441492585E-2</v>
      </c>
      <c r="I34" s="92">
        <v>0</v>
      </c>
      <c r="J34" s="18">
        <v>0</v>
      </c>
      <c r="K34" s="19">
        <v>0</v>
      </c>
      <c r="L34" s="77" t="s">
        <v>156</v>
      </c>
      <c r="M34" s="77" t="s">
        <v>156</v>
      </c>
      <c r="N34" s="78" t="s">
        <v>156</v>
      </c>
      <c r="P34" s="92">
        <v>882</v>
      </c>
      <c r="Q34" s="18">
        <v>1552</v>
      </c>
      <c r="R34" s="19">
        <v>1466</v>
      </c>
      <c r="S34" s="77">
        <v>0.21275056082205659</v>
      </c>
      <c r="T34" s="77">
        <v>0.30286531665232347</v>
      </c>
      <c r="U34" s="78">
        <v>0.2536393615070261</v>
      </c>
    </row>
    <row r="35" spans="1:21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156</v>
      </c>
      <c r="F35" s="27" t="s">
        <v>156</v>
      </c>
      <c r="G35" s="28" t="s">
        <v>156</v>
      </c>
      <c r="I35" s="92">
        <v>0</v>
      </c>
      <c r="J35" s="18">
        <v>0</v>
      </c>
      <c r="K35" s="19">
        <v>0</v>
      </c>
      <c r="L35" s="77" t="s">
        <v>156</v>
      </c>
      <c r="M35" s="77" t="s">
        <v>156</v>
      </c>
      <c r="N35" s="78" t="s">
        <v>156</v>
      </c>
      <c r="P35" s="92">
        <v>0</v>
      </c>
      <c r="Q35" s="18">
        <v>0</v>
      </c>
      <c r="R35" s="19">
        <v>0</v>
      </c>
      <c r="S35" s="77" t="s">
        <v>156</v>
      </c>
      <c r="T35" s="77" t="s">
        <v>156</v>
      </c>
      <c r="U35" s="78" t="s">
        <v>156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2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2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8" thickBot="1" x14ac:dyDescent="0.3">
      <c r="A37" s="20" t="s">
        <v>4</v>
      </c>
      <c r="B37" s="21">
        <v>1387124</v>
      </c>
      <c r="C37" s="21">
        <v>1540162</v>
      </c>
      <c r="D37" s="22">
        <v>1699494</v>
      </c>
      <c r="E37" s="23">
        <v>100</v>
      </c>
      <c r="F37" s="23">
        <v>100</v>
      </c>
      <c r="G37" s="47">
        <v>100</v>
      </c>
      <c r="I37" s="93">
        <v>972554</v>
      </c>
      <c r="J37" s="21">
        <v>1027723</v>
      </c>
      <c r="K37" s="22">
        <v>1121508</v>
      </c>
      <c r="L37" s="80">
        <v>100</v>
      </c>
      <c r="M37" s="80">
        <v>100</v>
      </c>
      <c r="N37" s="81">
        <v>100</v>
      </c>
      <c r="P37" s="93">
        <v>414570</v>
      </c>
      <c r="Q37" s="21">
        <v>512439</v>
      </c>
      <c r="R37" s="22">
        <v>577986</v>
      </c>
      <c r="S37" s="80">
        <v>100</v>
      </c>
      <c r="T37" s="80">
        <v>100</v>
      </c>
      <c r="U37" s="81">
        <v>100</v>
      </c>
    </row>
    <row r="38" spans="1:21" x14ac:dyDescent="0.25">
      <c r="I38" s="99"/>
      <c r="P38" s="99"/>
    </row>
    <row r="39" spans="1:21" ht="16.2" thickBot="1" x14ac:dyDescent="0.35">
      <c r="A39" s="5" t="s">
        <v>114</v>
      </c>
      <c r="B39" s="6"/>
      <c r="C39" s="6"/>
      <c r="D39" s="185" t="s">
        <v>104</v>
      </c>
      <c r="E39" s="185"/>
      <c r="F39" s="6"/>
      <c r="I39" s="185" t="s">
        <v>107</v>
      </c>
      <c r="J39" s="185"/>
      <c r="K39" s="185"/>
      <c r="L39" s="185"/>
      <c r="M39" s="185"/>
      <c r="N39" s="185"/>
      <c r="P39" s="185" t="s">
        <v>108</v>
      </c>
      <c r="Q39" s="185"/>
      <c r="R39" s="185"/>
      <c r="S39" s="185"/>
      <c r="T39" s="185"/>
      <c r="U39" s="185"/>
    </row>
    <row r="40" spans="1:21" x14ac:dyDescent="0.25">
      <c r="A40" s="7"/>
      <c r="B40" s="8"/>
      <c r="C40" s="9" t="s">
        <v>38</v>
      </c>
      <c r="D40" s="84"/>
      <c r="E40" s="11"/>
      <c r="F40" s="9" t="s">
        <v>2</v>
      </c>
      <c r="G40" s="12"/>
      <c r="I40" s="7"/>
      <c r="J40" s="9" t="s">
        <v>31</v>
      </c>
      <c r="K40" s="84"/>
      <c r="L40" s="11"/>
      <c r="M40" s="9" t="s">
        <v>2</v>
      </c>
      <c r="N40" s="12"/>
      <c r="P40" s="7"/>
      <c r="Q40" s="9" t="s">
        <v>31</v>
      </c>
      <c r="R40" s="84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154</v>
      </c>
      <c r="C41" s="15" t="s">
        <v>152</v>
      </c>
      <c r="D41" s="62" t="s">
        <v>153</v>
      </c>
      <c r="E41" s="15" t="s">
        <v>154</v>
      </c>
      <c r="F41" s="15" t="s">
        <v>152</v>
      </c>
      <c r="G41" s="16" t="s">
        <v>153</v>
      </c>
      <c r="I41" s="91" t="s">
        <v>154</v>
      </c>
      <c r="J41" s="15" t="s">
        <v>152</v>
      </c>
      <c r="K41" s="62" t="s">
        <v>153</v>
      </c>
      <c r="L41" s="15" t="s">
        <v>154</v>
      </c>
      <c r="M41" s="15" t="s">
        <v>152</v>
      </c>
      <c r="N41" s="16" t="s">
        <v>153</v>
      </c>
      <c r="P41" s="91" t="s">
        <v>154</v>
      </c>
      <c r="Q41" s="15" t="s">
        <v>152</v>
      </c>
      <c r="R41" s="62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81</v>
      </c>
      <c r="B42" s="18">
        <v>1008838</v>
      </c>
      <c r="C42" s="18">
        <v>1015954</v>
      </c>
      <c r="D42" s="19">
        <v>1014677</v>
      </c>
      <c r="E42" s="27">
        <v>16.909491200708</v>
      </c>
      <c r="F42" s="27">
        <v>16.688790719166679</v>
      </c>
      <c r="G42" s="28">
        <v>16.552013602093101</v>
      </c>
      <c r="I42" s="92">
        <v>186005</v>
      </c>
      <c r="J42" s="18">
        <v>189964</v>
      </c>
      <c r="K42" s="19">
        <v>204553</v>
      </c>
      <c r="L42" s="77">
        <v>13.33534553030591</v>
      </c>
      <c r="M42" s="77">
        <v>13.360114890630253</v>
      </c>
      <c r="N42" s="78">
        <v>13.670094108746994</v>
      </c>
      <c r="P42" s="92">
        <v>822833</v>
      </c>
      <c r="Q42" s="18">
        <v>825990</v>
      </c>
      <c r="R42" s="19">
        <v>810124</v>
      </c>
      <c r="S42" s="77">
        <v>18.000064752132772</v>
      </c>
      <c r="T42" s="77">
        <v>17.703191049535459</v>
      </c>
      <c r="U42" s="78">
        <v>17.482631721717379</v>
      </c>
    </row>
    <row r="43" spans="1:21" x14ac:dyDescent="0.25">
      <c r="A43" s="17" t="s">
        <v>155</v>
      </c>
      <c r="B43" s="18">
        <v>46275</v>
      </c>
      <c r="C43" s="18">
        <v>50257</v>
      </c>
      <c r="D43" s="19">
        <v>59051</v>
      </c>
      <c r="E43" s="27">
        <v>0.77563167259040866</v>
      </c>
      <c r="F43" s="27">
        <v>0.82555760907793052</v>
      </c>
      <c r="G43" s="28">
        <v>0.96327496850445982</v>
      </c>
      <c r="I43" s="92">
        <v>43905</v>
      </c>
      <c r="J43" s="18">
        <v>48765</v>
      </c>
      <c r="K43" s="19">
        <v>58119</v>
      </c>
      <c r="L43" s="77">
        <v>3.1477021881566674</v>
      </c>
      <c r="M43" s="77">
        <v>3.4296287856729921</v>
      </c>
      <c r="N43" s="78">
        <v>3.8840408085252554</v>
      </c>
      <c r="P43" s="92">
        <v>2370</v>
      </c>
      <c r="Q43" s="18">
        <v>1492</v>
      </c>
      <c r="R43" s="19">
        <v>932</v>
      </c>
      <c r="S43" s="77">
        <v>5.1845457659761666E-2</v>
      </c>
      <c r="T43" s="77">
        <v>3.1977579687292708E-2</v>
      </c>
      <c r="U43" s="78">
        <v>2.0112739240709564E-2</v>
      </c>
    </row>
    <row r="44" spans="1:21" x14ac:dyDescent="0.25">
      <c r="A44" s="17" t="s">
        <v>182</v>
      </c>
      <c r="B44" s="18">
        <v>0</v>
      </c>
      <c r="C44" s="18">
        <v>0</v>
      </c>
      <c r="D44" s="19">
        <v>0</v>
      </c>
      <c r="E44" s="27" t="s">
        <v>156</v>
      </c>
      <c r="F44" s="27" t="s">
        <v>156</v>
      </c>
      <c r="G44" s="28" t="s">
        <v>156</v>
      </c>
      <c r="I44" s="92">
        <v>0</v>
      </c>
      <c r="J44" s="18">
        <v>0</v>
      </c>
      <c r="K44" s="19">
        <v>0</v>
      </c>
      <c r="L44" s="77" t="s">
        <v>156</v>
      </c>
      <c r="M44" s="77" t="s">
        <v>156</v>
      </c>
      <c r="N44" s="78" t="s">
        <v>156</v>
      </c>
      <c r="P44" s="92">
        <v>0</v>
      </c>
      <c r="Q44" s="18">
        <v>0</v>
      </c>
      <c r="R44" s="19">
        <v>0</v>
      </c>
      <c r="S44" s="77" t="s">
        <v>156</v>
      </c>
      <c r="T44" s="77" t="s">
        <v>156</v>
      </c>
      <c r="U44" s="78" t="s">
        <v>156</v>
      </c>
    </row>
    <row r="45" spans="1:21" x14ac:dyDescent="0.25">
      <c r="A45" s="17" t="s">
        <v>82</v>
      </c>
      <c r="B45" s="18">
        <v>1572052</v>
      </c>
      <c r="C45" s="18">
        <v>1535473</v>
      </c>
      <c r="D45" s="19">
        <v>1532783</v>
      </c>
      <c r="E45" s="27">
        <v>26.349720630126356</v>
      </c>
      <c r="F45" s="27">
        <v>25.222783267678476</v>
      </c>
      <c r="G45" s="28">
        <v>25.003666255426179</v>
      </c>
      <c r="I45" s="92">
        <v>159029</v>
      </c>
      <c r="J45" s="18">
        <v>153539</v>
      </c>
      <c r="K45" s="19">
        <v>171802</v>
      </c>
      <c r="L45" s="77">
        <v>11.401342245310708</v>
      </c>
      <c r="M45" s="77">
        <v>10.798354847194618</v>
      </c>
      <c r="N45" s="78">
        <v>11.481374059881553</v>
      </c>
      <c r="P45" s="92">
        <v>1413023</v>
      </c>
      <c r="Q45" s="18">
        <v>1381934</v>
      </c>
      <c r="R45" s="19">
        <v>1360981</v>
      </c>
      <c r="S45" s="77">
        <v>30.910896252645323</v>
      </c>
      <c r="T45" s="77">
        <v>29.618568771835896</v>
      </c>
      <c r="U45" s="78">
        <v>29.370231721631058</v>
      </c>
    </row>
    <row r="46" spans="1:21" x14ac:dyDescent="0.25">
      <c r="A46" s="17" t="s">
        <v>84</v>
      </c>
      <c r="B46" s="18">
        <v>662565</v>
      </c>
      <c r="C46" s="18">
        <v>704566</v>
      </c>
      <c r="D46" s="19">
        <v>673357</v>
      </c>
      <c r="E46" s="27">
        <v>11.105486745540013</v>
      </c>
      <c r="F46" s="27">
        <v>11.573707590934619</v>
      </c>
      <c r="G46" s="28">
        <v>10.984199132398393</v>
      </c>
      <c r="I46" s="92">
        <v>115050</v>
      </c>
      <c r="J46" s="18">
        <v>110474</v>
      </c>
      <c r="K46" s="19">
        <v>104253</v>
      </c>
      <c r="L46" s="77">
        <v>8.2483347397204092</v>
      </c>
      <c r="M46" s="77">
        <v>7.7696054643379089</v>
      </c>
      <c r="N46" s="78">
        <v>6.9671347822774559</v>
      </c>
      <c r="P46" s="92">
        <v>547515</v>
      </c>
      <c r="Q46" s="18">
        <v>594092</v>
      </c>
      <c r="R46" s="19">
        <v>569104</v>
      </c>
      <c r="S46" s="77">
        <v>11.977285126828866</v>
      </c>
      <c r="T46" s="77">
        <v>12.732992139130763</v>
      </c>
      <c r="U46" s="78">
        <v>12.281373769146755</v>
      </c>
    </row>
    <row r="47" spans="1:21" x14ac:dyDescent="0.25">
      <c r="A47" s="17" t="s">
        <v>180</v>
      </c>
      <c r="B47" s="18">
        <v>740562</v>
      </c>
      <c r="C47" s="18">
        <v>746807</v>
      </c>
      <c r="D47" s="19">
        <v>841895</v>
      </c>
      <c r="E47" s="27">
        <v>12.412822100851393</v>
      </c>
      <c r="F47" s="27">
        <v>12.267588621737509</v>
      </c>
      <c r="G47" s="28">
        <v>13.733491043488886</v>
      </c>
      <c r="I47" s="92">
        <v>740562</v>
      </c>
      <c r="J47" s="18">
        <v>746807</v>
      </c>
      <c r="K47" s="19">
        <v>820261</v>
      </c>
      <c r="L47" s="77">
        <v>53.093466071419606</v>
      </c>
      <c r="M47" s="77">
        <v>52.522727048950891</v>
      </c>
      <c r="N47" s="78">
        <v>54.817309273073079</v>
      </c>
      <c r="P47" s="92">
        <v>0</v>
      </c>
      <c r="Q47" s="18">
        <v>0</v>
      </c>
      <c r="R47" s="19">
        <v>21634</v>
      </c>
      <c r="S47" s="77" t="s">
        <v>156</v>
      </c>
      <c r="T47" s="77" t="s">
        <v>156</v>
      </c>
      <c r="U47" s="78">
        <v>0.46686588061535489</v>
      </c>
    </row>
    <row r="48" spans="1:21" x14ac:dyDescent="0.25">
      <c r="A48" s="17" t="s">
        <v>157</v>
      </c>
      <c r="B48" s="18">
        <v>10634</v>
      </c>
      <c r="C48" s="18">
        <v>10563</v>
      </c>
      <c r="D48" s="19">
        <v>10451</v>
      </c>
      <c r="E48" s="27">
        <v>0.17824024216804765</v>
      </c>
      <c r="F48" s="27">
        <v>0.17351543117755097</v>
      </c>
      <c r="G48" s="28">
        <v>0.17048291639159555</v>
      </c>
      <c r="I48" s="92">
        <v>10634</v>
      </c>
      <c r="J48" s="18">
        <v>10563</v>
      </c>
      <c r="K48" s="19">
        <v>10451</v>
      </c>
      <c r="L48" s="77">
        <v>0.76238845390862098</v>
      </c>
      <c r="M48" s="77">
        <v>0.74289283016638608</v>
      </c>
      <c r="N48" s="78">
        <v>0.69843098625057976</v>
      </c>
      <c r="P48" s="92">
        <v>0</v>
      </c>
      <c r="Q48" s="18">
        <v>0</v>
      </c>
      <c r="R48" s="19">
        <v>0</v>
      </c>
      <c r="S48" s="77" t="s">
        <v>156</v>
      </c>
      <c r="T48" s="77" t="s">
        <v>156</v>
      </c>
      <c r="U48" s="78" t="s">
        <v>156</v>
      </c>
    </row>
    <row r="49" spans="1:21" x14ac:dyDescent="0.25">
      <c r="A49" s="17" t="s">
        <v>158</v>
      </c>
      <c r="B49" s="18">
        <v>57821</v>
      </c>
      <c r="C49" s="18">
        <v>70483</v>
      </c>
      <c r="D49" s="19">
        <v>20881</v>
      </c>
      <c r="E49" s="27">
        <v>0.96915826992652665</v>
      </c>
      <c r="F49" s="27">
        <v>1.1578044244710144</v>
      </c>
      <c r="G49" s="28">
        <v>0.34062326831622874</v>
      </c>
      <c r="I49" s="92">
        <v>0</v>
      </c>
      <c r="J49" s="18">
        <v>0</v>
      </c>
      <c r="K49" s="19">
        <v>0</v>
      </c>
      <c r="L49" s="77" t="s">
        <v>156</v>
      </c>
      <c r="M49" s="77" t="s">
        <v>156</v>
      </c>
      <c r="N49" s="78" t="s">
        <v>156</v>
      </c>
      <c r="P49" s="92">
        <v>57821</v>
      </c>
      <c r="Q49" s="18">
        <v>70483</v>
      </c>
      <c r="R49" s="19">
        <v>20881</v>
      </c>
      <c r="S49" s="77">
        <v>1.2648760368544638</v>
      </c>
      <c r="T49" s="77">
        <v>1.5106405825063349</v>
      </c>
      <c r="U49" s="78">
        <v>0.45061599579963135</v>
      </c>
    </row>
    <row r="50" spans="1:21" x14ac:dyDescent="0.25">
      <c r="A50" s="17" t="s">
        <v>159</v>
      </c>
      <c r="B50" s="18">
        <v>667684</v>
      </c>
      <c r="C50" s="18">
        <v>673381</v>
      </c>
      <c r="D50" s="19">
        <v>697889</v>
      </c>
      <c r="E50" s="27">
        <v>11.191288118462548</v>
      </c>
      <c r="F50" s="27">
        <v>11.061440363700697</v>
      </c>
      <c r="G50" s="28">
        <v>11.384379680185075</v>
      </c>
      <c r="I50" s="92">
        <v>11663</v>
      </c>
      <c r="J50" s="18">
        <v>12238</v>
      </c>
      <c r="K50" s="19">
        <v>12664</v>
      </c>
      <c r="L50" s="77">
        <v>0.83616104362763266</v>
      </c>
      <c r="M50" s="77">
        <v>0.86069511081853944</v>
      </c>
      <c r="N50" s="78">
        <v>0.84632379771096944</v>
      </c>
      <c r="P50" s="92">
        <v>656021</v>
      </c>
      <c r="Q50" s="18">
        <v>661143</v>
      </c>
      <c r="R50" s="19">
        <v>685225</v>
      </c>
      <c r="S50" s="77">
        <v>14.350932058824688</v>
      </c>
      <c r="T50" s="77">
        <v>14.17007571527866</v>
      </c>
      <c r="U50" s="78">
        <v>14.787287281346794</v>
      </c>
    </row>
    <row r="51" spans="1:21" x14ac:dyDescent="0.25">
      <c r="A51" s="17" t="s">
        <v>160</v>
      </c>
      <c r="B51" s="18">
        <v>64479</v>
      </c>
      <c r="C51" s="18">
        <v>51356</v>
      </c>
      <c r="D51" s="19">
        <v>43400</v>
      </c>
      <c r="E51" s="27">
        <v>1.0807553671951802</v>
      </c>
      <c r="F51" s="27">
        <v>0.84361057309043908</v>
      </c>
      <c r="G51" s="28">
        <v>0.70796656505552069</v>
      </c>
      <c r="I51" s="92">
        <v>0</v>
      </c>
      <c r="J51" s="18">
        <v>0</v>
      </c>
      <c r="K51" s="19">
        <v>0</v>
      </c>
      <c r="L51" s="77" t="s">
        <v>156</v>
      </c>
      <c r="M51" s="77" t="s">
        <v>156</v>
      </c>
      <c r="N51" s="78" t="s">
        <v>156</v>
      </c>
      <c r="P51" s="92">
        <v>64479</v>
      </c>
      <c r="Q51" s="18">
        <v>51356</v>
      </c>
      <c r="R51" s="19">
        <v>43400</v>
      </c>
      <c r="S51" s="77">
        <v>1.4105245841534906</v>
      </c>
      <c r="T51" s="77">
        <v>1.1006974413006732</v>
      </c>
      <c r="U51" s="78">
        <v>0.93658034661673295</v>
      </c>
    </row>
    <row r="52" spans="1:21" x14ac:dyDescent="0.25">
      <c r="A52" s="17" t="s">
        <v>161</v>
      </c>
      <c r="B52" s="18">
        <v>0</v>
      </c>
      <c r="C52" s="18">
        <v>0</v>
      </c>
      <c r="D52" s="19">
        <v>0</v>
      </c>
      <c r="E52" s="27" t="s">
        <v>156</v>
      </c>
      <c r="F52" s="27" t="s">
        <v>156</v>
      </c>
      <c r="G52" s="28" t="s">
        <v>156</v>
      </c>
      <c r="I52" s="92">
        <v>0</v>
      </c>
      <c r="J52" s="18">
        <v>0</v>
      </c>
      <c r="K52" s="19">
        <v>0</v>
      </c>
      <c r="L52" s="77" t="s">
        <v>156</v>
      </c>
      <c r="M52" s="77" t="s">
        <v>156</v>
      </c>
      <c r="N52" s="78" t="s">
        <v>156</v>
      </c>
      <c r="P52" s="92">
        <v>0</v>
      </c>
      <c r="Q52" s="18">
        <v>0</v>
      </c>
      <c r="R52" s="19">
        <v>0</v>
      </c>
      <c r="S52" s="77" t="s">
        <v>156</v>
      </c>
      <c r="T52" s="77" t="s">
        <v>156</v>
      </c>
      <c r="U52" s="78" t="s">
        <v>156</v>
      </c>
    </row>
    <row r="53" spans="1:21" x14ac:dyDescent="0.25">
      <c r="A53" s="17" t="s">
        <v>162</v>
      </c>
      <c r="B53" s="18">
        <v>181274</v>
      </c>
      <c r="C53" s="18">
        <v>0</v>
      </c>
      <c r="D53" s="19">
        <v>0</v>
      </c>
      <c r="E53" s="27">
        <v>3.0383977486148837</v>
      </c>
      <c r="F53" s="27" t="s">
        <v>156</v>
      </c>
      <c r="G53" s="28" t="s">
        <v>156</v>
      </c>
      <c r="I53" s="92">
        <v>0</v>
      </c>
      <c r="J53" s="18">
        <v>0</v>
      </c>
      <c r="K53" s="19">
        <v>0</v>
      </c>
      <c r="L53" s="77" t="s">
        <v>156</v>
      </c>
      <c r="M53" s="77" t="s">
        <v>156</v>
      </c>
      <c r="N53" s="78" t="s">
        <v>156</v>
      </c>
      <c r="P53" s="92">
        <v>181274</v>
      </c>
      <c r="Q53" s="18">
        <v>0</v>
      </c>
      <c r="R53" s="19">
        <v>0</v>
      </c>
      <c r="S53" s="77">
        <v>3.9654993636352898</v>
      </c>
      <c r="T53" s="77" t="s">
        <v>156</v>
      </c>
      <c r="U53" s="78" t="s">
        <v>156</v>
      </c>
    </row>
    <row r="54" spans="1:21" x14ac:dyDescent="0.25">
      <c r="A54" s="17" t="s">
        <v>163</v>
      </c>
      <c r="B54" s="18">
        <v>0</v>
      </c>
      <c r="C54" s="18">
        <v>0</v>
      </c>
      <c r="D54" s="19">
        <v>0</v>
      </c>
      <c r="E54" s="27" t="s">
        <v>156</v>
      </c>
      <c r="F54" s="27" t="s">
        <v>156</v>
      </c>
      <c r="G54" s="28" t="s">
        <v>156</v>
      </c>
      <c r="I54" s="92">
        <v>0</v>
      </c>
      <c r="J54" s="18">
        <v>0</v>
      </c>
      <c r="K54" s="19">
        <v>0</v>
      </c>
      <c r="L54" s="77" t="s">
        <v>156</v>
      </c>
      <c r="M54" s="77" t="s">
        <v>156</v>
      </c>
      <c r="N54" s="78" t="s">
        <v>156</v>
      </c>
      <c r="P54" s="92">
        <v>0</v>
      </c>
      <c r="Q54" s="18">
        <v>0</v>
      </c>
      <c r="R54" s="19">
        <v>0</v>
      </c>
      <c r="S54" s="77" t="s">
        <v>156</v>
      </c>
      <c r="T54" s="77" t="s">
        <v>156</v>
      </c>
      <c r="U54" s="78" t="s">
        <v>156</v>
      </c>
    </row>
    <row r="55" spans="1:21" x14ac:dyDescent="0.25">
      <c r="A55" s="17" t="s">
        <v>164</v>
      </c>
      <c r="B55" s="18">
        <v>8879</v>
      </c>
      <c r="C55" s="18">
        <v>8402</v>
      </c>
      <c r="D55" s="19">
        <v>9164</v>
      </c>
      <c r="E55" s="27">
        <v>0.14882406528212291</v>
      </c>
      <c r="F55" s="27">
        <v>0.13801729174986116</v>
      </c>
      <c r="G55" s="28">
        <v>0.14948860834490305</v>
      </c>
      <c r="I55" s="92">
        <v>0</v>
      </c>
      <c r="J55" s="18">
        <v>0</v>
      </c>
      <c r="K55" s="19">
        <v>0</v>
      </c>
      <c r="L55" s="77" t="s">
        <v>156</v>
      </c>
      <c r="M55" s="77" t="s">
        <v>156</v>
      </c>
      <c r="N55" s="78" t="s">
        <v>156</v>
      </c>
      <c r="P55" s="92">
        <v>8879</v>
      </c>
      <c r="Q55" s="18">
        <v>8402</v>
      </c>
      <c r="R55" s="19">
        <v>9164</v>
      </c>
      <c r="S55" s="77">
        <v>0.19423452259958812</v>
      </c>
      <c r="T55" s="77">
        <v>0.18007749633554512</v>
      </c>
      <c r="U55" s="78">
        <v>0.19776088240543183</v>
      </c>
    </row>
    <row r="56" spans="1:21" x14ac:dyDescent="0.25">
      <c r="A56" s="17" t="s">
        <v>165</v>
      </c>
      <c r="B56" s="18">
        <v>79664</v>
      </c>
      <c r="C56" s="18">
        <v>81906</v>
      </c>
      <c r="D56" s="19">
        <v>0</v>
      </c>
      <c r="E56" s="27">
        <v>1.3352765330144207</v>
      </c>
      <c r="F56" s="27">
        <v>1.345446833856716</v>
      </c>
      <c r="G56" s="28" t="s">
        <v>156</v>
      </c>
      <c r="I56" s="92">
        <v>57648</v>
      </c>
      <c r="J56" s="18">
        <v>59602</v>
      </c>
      <c r="K56" s="19">
        <v>0</v>
      </c>
      <c r="L56" s="77">
        <v>4.1329856677566461</v>
      </c>
      <c r="M56" s="77">
        <v>4.1917919590624768</v>
      </c>
      <c r="N56" s="78" t="s">
        <v>156</v>
      </c>
      <c r="P56" s="92">
        <v>22016</v>
      </c>
      <c r="Q56" s="18">
        <v>22304</v>
      </c>
      <c r="R56" s="19">
        <v>0</v>
      </c>
      <c r="S56" s="77">
        <v>0.48161586322249489</v>
      </c>
      <c r="T56" s="77">
        <v>0.47803481055320141</v>
      </c>
      <c r="U56" s="78" t="s">
        <v>156</v>
      </c>
    </row>
    <row r="57" spans="1:21" x14ac:dyDescent="0.25">
      <c r="A57" s="17" t="s">
        <v>166</v>
      </c>
      <c r="B57" s="18">
        <v>4202</v>
      </c>
      <c r="C57" s="18">
        <v>4045</v>
      </c>
      <c r="D57" s="19">
        <v>3936</v>
      </c>
      <c r="E57" s="27">
        <v>7.0431210982709824E-2</v>
      </c>
      <c r="F57" s="27">
        <v>6.6446077734847467E-2</v>
      </c>
      <c r="G57" s="28">
        <v>6.4206368664943073E-2</v>
      </c>
      <c r="I57" s="92">
        <v>0</v>
      </c>
      <c r="J57" s="18">
        <v>0</v>
      </c>
      <c r="K57" s="19">
        <v>0</v>
      </c>
      <c r="L57" s="77" t="s">
        <v>156</v>
      </c>
      <c r="M57" s="77" t="s">
        <v>156</v>
      </c>
      <c r="N57" s="78" t="s">
        <v>156</v>
      </c>
      <c r="P57" s="92">
        <v>4202</v>
      </c>
      <c r="Q57" s="18">
        <v>4045</v>
      </c>
      <c r="R57" s="19">
        <v>3936</v>
      </c>
      <c r="S57" s="77">
        <v>9.1921777673552127E-2</v>
      </c>
      <c r="T57" s="77">
        <v>8.6695247878752671E-2</v>
      </c>
      <c r="U57" s="78">
        <v>8.49396369650567E-2</v>
      </c>
    </row>
    <row r="58" spans="1:21" x14ac:dyDescent="0.25">
      <c r="A58" s="17" t="s">
        <v>167</v>
      </c>
      <c r="B58" s="18">
        <v>0</v>
      </c>
      <c r="C58" s="18">
        <v>0</v>
      </c>
      <c r="D58" s="19">
        <v>4120</v>
      </c>
      <c r="E58" s="27" t="s">
        <v>156</v>
      </c>
      <c r="F58" s="27" t="s">
        <v>156</v>
      </c>
      <c r="G58" s="28">
        <v>6.7207885899279854E-2</v>
      </c>
      <c r="I58" s="92">
        <v>0</v>
      </c>
      <c r="J58" s="18">
        <v>0</v>
      </c>
      <c r="K58" s="19">
        <v>0</v>
      </c>
      <c r="L58" s="77" t="s">
        <v>156</v>
      </c>
      <c r="M58" s="77" t="s">
        <v>156</v>
      </c>
      <c r="N58" s="78" t="s">
        <v>156</v>
      </c>
      <c r="P58" s="92">
        <v>0</v>
      </c>
      <c r="Q58" s="18">
        <v>0</v>
      </c>
      <c r="R58" s="19">
        <v>4120</v>
      </c>
      <c r="S58" s="77" t="s">
        <v>156</v>
      </c>
      <c r="T58" s="77" t="s">
        <v>156</v>
      </c>
      <c r="U58" s="78">
        <v>8.891039235163456E-2</v>
      </c>
    </row>
    <row r="59" spans="1:21" x14ac:dyDescent="0.25">
      <c r="A59" s="17" t="s">
        <v>168</v>
      </c>
      <c r="B59" s="18">
        <v>730</v>
      </c>
      <c r="C59" s="18">
        <v>1170</v>
      </c>
      <c r="D59" s="19">
        <v>1170</v>
      </c>
      <c r="E59" s="27">
        <v>1.2235788676196614E-2</v>
      </c>
      <c r="F59" s="27">
        <v>1.9219261050623368E-2</v>
      </c>
      <c r="G59" s="28">
        <v>1.9085734587902286E-2</v>
      </c>
      <c r="I59" s="92">
        <v>730</v>
      </c>
      <c r="J59" s="18">
        <v>1170</v>
      </c>
      <c r="K59" s="19">
        <v>1170</v>
      </c>
      <c r="L59" s="77">
        <v>5.2336239547986954E-2</v>
      </c>
      <c r="M59" s="77">
        <v>8.2285772157026565E-2</v>
      </c>
      <c r="N59" s="78">
        <v>7.8190053957820138E-2</v>
      </c>
      <c r="P59" s="92">
        <v>0</v>
      </c>
      <c r="Q59" s="18">
        <v>0</v>
      </c>
      <c r="R59" s="19">
        <v>0</v>
      </c>
      <c r="S59" s="77" t="s">
        <v>156</v>
      </c>
      <c r="T59" s="77" t="s">
        <v>156</v>
      </c>
      <c r="U59" s="78" t="s">
        <v>156</v>
      </c>
    </row>
    <row r="60" spans="1:21" x14ac:dyDescent="0.25">
      <c r="A60" s="17" t="s">
        <v>169</v>
      </c>
      <c r="B60" s="18">
        <v>0</v>
      </c>
      <c r="C60" s="18">
        <v>182874</v>
      </c>
      <c r="D60" s="19">
        <v>184251</v>
      </c>
      <c r="E60" s="27" t="s">
        <v>156</v>
      </c>
      <c r="F60" s="27">
        <v>3.0040197823689727</v>
      </c>
      <c r="G60" s="28">
        <v>3.0056116953466532</v>
      </c>
      <c r="I60" s="92">
        <v>0</v>
      </c>
      <c r="J60" s="18">
        <v>0</v>
      </c>
      <c r="K60" s="19">
        <v>0</v>
      </c>
      <c r="L60" s="77" t="s">
        <v>156</v>
      </c>
      <c r="M60" s="77" t="s">
        <v>156</v>
      </c>
      <c r="N60" s="78" t="s">
        <v>156</v>
      </c>
      <c r="P60" s="92">
        <v>0</v>
      </c>
      <c r="Q60" s="18">
        <v>182874</v>
      </c>
      <c r="R60" s="19">
        <v>184251</v>
      </c>
      <c r="S60" s="77" t="s">
        <v>156</v>
      </c>
      <c r="T60" s="77">
        <v>3.9194825118860366</v>
      </c>
      <c r="U60" s="78">
        <v>3.9761720148497619</v>
      </c>
    </row>
    <row r="61" spans="1:21" x14ac:dyDescent="0.25">
      <c r="A61" s="17" t="s">
        <v>170</v>
      </c>
      <c r="B61" s="18">
        <v>56585</v>
      </c>
      <c r="C61" s="18">
        <v>61837</v>
      </c>
      <c r="D61" s="19">
        <v>72325</v>
      </c>
      <c r="E61" s="27">
        <v>0.94844123594874719</v>
      </c>
      <c r="F61" s="27">
        <v>1.0157790133225617</v>
      </c>
      <c r="G61" s="28">
        <v>1.179808336811994</v>
      </c>
      <c r="I61" s="92">
        <v>28868</v>
      </c>
      <c r="J61" s="18">
        <v>30240</v>
      </c>
      <c r="K61" s="19">
        <v>31895</v>
      </c>
      <c r="L61" s="77">
        <v>2.0696473469469692</v>
      </c>
      <c r="M61" s="77">
        <v>2.1267707265200713</v>
      </c>
      <c r="N61" s="78">
        <v>2.1315143341749345</v>
      </c>
      <c r="P61" s="92">
        <v>27717</v>
      </c>
      <c r="Q61" s="18">
        <v>31597</v>
      </c>
      <c r="R61" s="19">
        <v>40430</v>
      </c>
      <c r="S61" s="77">
        <v>0.60632934597283294</v>
      </c>
      <c r="T61" s="77">
        <v>0.67720883738564852</v>
      </c>
      <c r="U61" s="78">
        <v>0.87248717543121002</v>
      </c>
    </row>
    <row r="62" spans="1:21" x14ac:dyDescent="0.25">
      <c r="A62" s="17" t="s">
        <v>171</v>
      </c>
      <c r="B62" s="18">
        <v>730545</v>
      </c>
      <c r="C62" s="18">
        <v>791069</v>
      </c>
      <c r="D62" s="19">
        <v>843588</v>
      </c>
      <c r="E62" s="27">
        <v>12.244923614317884</v>
      </c>
      <c r="F62" s="27">
        <v>12.994668051329555</v>
      </c>
      <c r="G62" s="28">
        <v>13.761108264563516</v>
      </c>
      <c r="I62" s="92">
        <v>2152</v>
      </c>
      <c r="J62" s="18">
        <v>2317</v>
      </c>
      <c r="K62" s="19">
        <v>3247</v>
      </c>
      <c r="L62" s="77">
        <v>0.15428436644831223</v>
      </c>
      <c r="M62" s="77">
        <v>0.16295396075882954</v>
      </c>
      <c r="N62" s="78">
        <v>0.21699410700943761</v>
      </c>
      <c r="P62" s="92">
        <v>728393</v>
      </c>
      <c r="Q62" s="18">
        <v>788752</v>
      </c>
      <c r="R62" s="19">
        <v>840341</v>
      </c>
      <c r="S62" s="77">
        <v>15.934121705133663</v>
      </c>
      <c r="T62" s="77">
        <v>16.905080384391084</v>
      </c>
      <c r="U62" s="78">
        <v>18.134720393001199</v>
      </c>
    </row>
    <row r="63" spans="1:21" x14ac:dyDescent="0.25">
      <c r="A63" s="17" t="s">
        <v>172</v>
      </c>
      <c r="B63" s="18">
        <v>51288</v>
      </c>
      <c r="C63" s="18">
        <v>67965</v>
      </c>
      <c r="D63" s="19">
        <v>87719</v>
      </c>
      <c r="E63" s="27">
        <v>0.85965634195174234</v>
      </c>
      <c r="F63" s="27">
        <v>1.1164419464150575</v>
      </c>
      <c r="G63" s="28">
        <v>1.4309244036890605</v>
      </c>
      <c r="I63" s="92">
        <v>31512</v>
      </c>
      <c r="J63" s="18">
        <v>47446</v>
      </c>
      <c r="K63" s="19">
        <v>69077</v>
      </c>
      <c r="L63" s="77">
        <v>2.2592049049810479</v>
      </c>
      <c r="M63" s="77">
        <v>3.3368638852669084</v>
      </c>
      <c r="N63" s="78">
        <v>4.6163541514908903</v>
      </c>
      <c r="P63" s="92">
        <v>19776</v>
      </c>
      <c r="Q63" s="18">
        <v>20519</v>
      </c>
      <c r="R63" s="19">
        <v>18642</v>
      </c>
      <c r="S63" s="77">
        <v>0.43261424923183406</v>
      </c>
      <c r="T63" s="77">
        <v>0.43977745147691621</v>
      </c>
      <c r="U63" s="78">
        <v>0.402297945198828</v>
      </c>
    </row>
    <row r="64" spans="1:21" x14ac:dyDescent="0.25">
      <c r="A64" s="17" t="s">
        <v>173</v>
      </c>
      <c r="B64" s="18">
        <v>0</v>
      </c>
      <c r="C64" s="18">
        <v>0</v>
      </c>
      <c r="D64" s="19">
        <v>0</v>
      </c>
      <c r="E64" s="27" t="s">
        <v>156</v>
      </c>
      <c r="F64" s="27" t="s">
        <v>156</v>
      </c>
      <c r="G64" s="28" t="s">
        <v>156</v>
      </c>
      <c r="I64" s="92">
        <v>0</v>
      </c>
      <c r="J64" s="18">
        <v>0</v>
      </c>
      <c r="K64" s="19">
        <v>0</v>
      </c>
      <c r="L64" s="77" t="s">
        <v>156</v>
      </c>
      <c r="M64" s="77" t="s">
        <v>156</v>
      </c>
      <c r="N64" s="78" t="s">
        <v>156</v>
      </c>
      <c r="P64" s="92">
        <v>0</v>
      </c>
      <c r="Q64" s="18">
        <v>0</v>
      </c>
      <c r="R64" s="19">
        <v>0</v>
      </c>
      <c r="S64" s="77" t="s">
        <v>156</v>
      </c>
      <c r="T64" s="77" t="s">
        <v>156</v>
      </c>
      <c r="U64" s="78" t="s">
        <v>156</v>
      </c>
    </row>
    <row r="65" spans="1:21" x14ac:dyDescent="0.25">
      <c r="A65" s="17" t="s">
        <v>174</v>
      </c>
      <c r="B65" s="18">
        <v>0</v>
      </c>
      <c r="C65" s="18">
        <v>0</v>
      </c>
      <c r="D65" s="19">
        <v>0</v>
      </c>
      <c r="E65" s="27" t="s">
        <v>156</v>
      </c>
      <c r="F65" s="27" t="s">
        <v>156</v>
      </c>
      <c r="G65" s="28" t="s">
        <v>156</v>
      </c>
      <c r="I65" s="92">
        <v>0</v>
      </c>
      <c r="J65" s="18">
        <v>0</v>
      </c>
      <c r="K65" s="19">
        <v>0</v>
      </c>
      <c r="L65" s="77" t="s">
        <v>156</v>
      </c>
      <c r="M65" s="77" t="s">
        <v>156</v>
      </c>
      <c r="N65" s="78" t="s">
        <v>156</v>
      </c>
      <c r="P65" s="92">
        <v>0</v>
      </c>
      <c r="Q65" s="18">
        <v>0</v>
      </c>
      <c r="R65" s="19">
        <v>0</v>
      </c>
      <c r="S65" s="77" t="s">
        <v>156</v>
      </c>
      <c r="T65" s="77" t="s">
        <v>156</v>
      </c>
      <c r="U65" s="78" t="s">
        <v>156</v>
      </c>
    </row>
    <row r="66" spans="1:21" x14ac:dyDescent="0.25">
      <c r="A66" s="17" t="s">
        <v>175</v>
      </c>
      <c r="B66" s="18">
        <v>0</v>
      </c>
      <c r="C66" s="18">
        <v>0</v>
      </c>
      <c r="D66" s="19">
        <v>0</v>
      </c>
      <c r="E66" s="27" t="s">
        <v>156</v>
      </c>
      <c r="F66" s="27" t="s">
        <v>156</v>
      </c>
      <c r="G66" s="28" t="s">
        <v>156</v>
      </c>
      <c r="I66" s="92">
        <v>0</v>
      </c>
      <c r="J66" s="18">
        <v>0</v>
      </c>
      <c r="K66" s="19">
        <v>0</v>
      </c>
      <c r="L66" s="77" t="s">
        <v>156</v>
      </c>
      <c r="M66" s="77" t="s">
        <v>156</v>
      </c>
      <c r="N66" s="78" t="s">
        <v>156</v>
      </c>
      <c r="P66" s="92">
        <v>0</v>
      </c>
      <c r="Q66" s="18">
        <v>0</v>
      </c>
      <c r="R66" s="19">
        <v>0</v>
      </c>
      <c r="S66" s="77" t="s">
        <v>156</v>
      </c>
      <c r="T66" s="77" t="s">
        <v>156</v>
      </c>
      <c r="U66" s="78" t="s">
        <v>156</v>
      </c>
    </row>
    <row r="67" spans="1:21" x14ac:dyDescent="0.25">
      <c r="A67" s="17" t="s">
        <v>176</v>
      </c>
      <c r="B67" s="18">
        <v>0</v>
      </c>
      <c r="C67" s="18">
        <v>0</v>
      </c>
      <c r="D67" s="19">
        <v>0</v>
      </c>
      <c r="E67" s="27" t="s">
        <v>156</v>
      </c>
      <c r="F67" s="27" t="s">
        <v>156</v>
      </c>
      <c r="G67" s="28" t="s">
        <v>156</v>
      </c>
      <c r="I67" s="92">
        <v>0</v>
      </c>
      <c r="J67" s="18">
        <v>0</v>
      </c>
      <c r="K67" s="19">
        <v>0</v>
      </c>
      <c r="L67" s="77" t="s">
        <v>156</v>
      </c>
      <c r="M67" s="77" t="s">
        <v>156</v>
      </c>
      <c r="N67" s="78" t="s">
        <v>156</v>
      </c>
      <c r="P67" s="92">
        <v>0</v>
      </c>
      <c r="Q67" s="18">
        <v>0</v>
      </c>
      <c r="R67" s="19">
        <v>0</v>
      </c>
      <c r="S67" s="77" t="s">
        <v>156</v>
      </c>
      <c r="T67" s="77" t="s">
        <v>156</v>
      </c>
      <c r="U67" s="78" t="s">
        <v>156</v>
      </c>
    </row>
    <row r="68" spans="1:21" x14ac:dyDescent="0.25">
      <c r="A68" s="17" t="s">
        <v>177</v>
      </c>
      <c r="B68" s="18">
        <v>8157</v>
      </c>
      <c r="C68" s="18">
        <v>9752</v>
      </c>
      <c r="D68" s="19">
        <v>9641</v>
      </c>
      <c r="E68" s="27">
        <v>0.13672236744073393</v>
      </c>
      <c r="F68" s="27">
        <v>0.16019336219288813</v>
      </c>
      <c r="G68" s="28">
        <v>0.15726971552304783</v>
      </c>
      <c r="I68" s="92">
        <v>7069</v>
      </c>
      <c r="J68" s="18">
        <v>8749</v>
      </c>
      <c r="K68" s="19">
        <v>8862</v>
      </c>
      <c r="L68" s="77">
        <v>0.50680120186947919</v>
      </c>
      <c r="M68" s="77">
        <v>0.61531471846309871</v>
      </c>
      <c r="N68" s="78">
        <v>0.59223953690102749</v>
      </c>
      <c r="P68" s="92">
        <v>1088</v>
      </c>
      <c r="Q68" s="18">
        <v>1003</v>
      </c>
      <c r="R68" s="19">
        <v>779</v>
      </c>
      <c r="S68" s="77">
        <v>2.3800783938320969E-2</v>
      </c>
      <c r="T68" s="77">
        <v>2.1496992242865002E-2</v>
      </c>
      <c r="U68" s="78">
        <v>1.6810969816000807E-2</v>
      </c>
    </row>
    <row r="69" spans="1:21" x14ac:dyDescent="0.25">
      <c r="A69" s="17" t="s">
        <v>178</v>
      </c>
      <c r="B69" s="18">
        <v>13871</v>
      </c>
      <c r="C69" s="18">
        <v>19783</v>
      </c>
      <c r="D69" s="19">
        <v>19935</v>
      </c>
      <c r="E69" s="27">
        <v>0.23249674620208663</v>
      </c>
      <c r="F69" s="27">
        <v>0.32496977894400181</v>
      </c>
      <c r="G69" s="28">
        <v>0.3251915547092582</v>
      </c>
      <c r="I69" s="92">
        <v>0</v>
      </c>
      <c r="J69" s="18">
        <v>0</v>
      </c>
      <c r="K69" s="19">
        <v>0</v>
      </c>
      <c r="L69" s="77" t="s">
        <v>156</v>
      </c>
      <c r="M69" s="77" t="s">
        <v>156</v>
      </c>
      <c r="N69" s="78" t="s">
        <v>156</v>
      </c>
      <c r="P69" s="92">
        <v>13871</v>
      </c>
      <c r="Q69" s="18">
        <v>19783</v>
      </c>
      <c r="R69" s="19">
        <v>19935</v>
      </c>
      <c r="S69" s="77">
        <v>0.30343811949306082</v>
      </c>
      <c r="T69" s="77">
        <v>0.42400298857487373</v>
      </c>
      <c r="U69" s="78">
        <v>0.4302011338664648</v>
      </c>
    </row>
    <row r="70" spans="1:21" x14ac:dyDescent="0.25">
      <c r="A70" s="17" t="s">
        <v>179</v>
      </c>
      <c r="B70" s="18">
        <v>0</v>
      </c>
      <c r="C70" s="18">
        <v>0</v>
      </c>
      <c r="D70" s="19">
        <v>0</v>
      </c>
      <c r="E70" s="27" t="s">
        <v>156</v>
      </c>
      <c r="F70" s="27" t="s">
        <v>156</v>
      </c>
      <c r="G70" s="28" t="s">
        <v>156</v>
      </c>
      <c r="I70" s="92">
        <v>0</v>
      </c>
      <c r="J70" s="18">
        <v>0</v>
      </c>
      <c r="K70" s="19">
        <v>0</v>
      </c>
      <c r="L70" s="77" t="s">
        <v>156</v>
      </c>
      <c r="M70" s="77" t="s">
        <v>156</v>
      </c>
      <c r="N70" s="78" t="s">
        <v>156</v>
      </c>
      <c r="P70" s="92">
        <v>0</v>
      </c>
      <c r="Q70" s="18">
        <v>0</v>
      </c>
      <c r="R70" s="19">
        <v>0</v>
      </c>
      <c r="S70" s="77" t="s">
        <v>156</v>
      </c>
      <c r="T70" s="77" t="s">
        <v>156</v>
      </c>
      <c r="U70" s="78" t="s">
        <v>156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2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2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8" thickBot="1" x14ac:dyDescent="0.3">
      <c r="A72" s="20" t="s">
        <v>4</v>
      </c>
      <c r="B72" s="21">
        <v>5966105</v>
      </c>
      <c r="C72" s="21">
        <v>6087643</v>
      </c>
      <c r="D72" s="22">
        <v>6130233</v>
      </c>
      <c r="E72" s="23">
        <v>100</v>
      </c>
      <c r="F72" s="23">
        <v>100</v>
      </c>
      <c r="G72" s="47">
        <v>100</v>
      </c>
      <c r="I72" s="93">
        <v>1394827</v>
      </c>
      <c r="J72" s="21">
        <v>1421874</v>
      </c>
      <c r="K72" s="22">
        <v>1496354</v>
      </c>
      <c r="L72" s="80">
        <v>100</v>
      </c>
      <c r="M72" s="80">
        <v>100</v>
      </c>
      <c r="N72" s="81">
        <v>100</v>
      </c>
      <c r="P72" s="93">
        <v>4571278</v>
      </c>
      <c r="Q72" s="21">
        <v>4665769</v>
      </c>
      <c r="R72" s="22">
        <v>4633879</v>
      </c>
      <c r="S72" s="80">
        <v>100</v>
      </c>
      <c r="T72" s="80">
        <v>100</v>
      </c>
      <c r="U72" s="81">
        <v>100</v>
      </c>
    </row>
    <row r="73" spans="1:21" x14ac:dyDescent="0.25">
      <c r="A73" s="24"/>
      <c r="B73" s="24"/>
      <c r="C73" s="24"/>
      <c r="D73" s="24"/>
      <c r="E73" s="24"/>
      <c r="F73" s="24"/>
    </row>
    <row r="74" spans="1:21" ht="12.75" customHeight="1" x14ac:dyDescent="0.25">
      <c r="A74" s="58" t="str">
        <f>+Innhold!B53</f>
        <v>Finans Norge / Skadeforsikringsstatistikk</v>
      </c>
      <c r="F74" s="25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181">
        <f>Innhold!H31</f>
        <v>12</v>
      </c>
    </row>
    <row r="75" spans="1:21" ht="12.75" customHeight="1" x14ac:dyDescent="0.25">
      <c r="A75" s="26" t="str">
        <f>+Innhold!B54</f>
        <v>Premiestatistikk skadeforsikring 2. kvartal 2025</v>
      </c>
      <c r="F75" s="25"/>
      <c r="U75" s="180"/>
    </row>
    <row r="76" spans="1:21" ht="12.75" customHeight="1" x14ac:dyDescent="0.25"/>
    <row r="77" spans="1:21" ht="12.75" customHeight="1" x14ac:dyDescent="0.25"/>
    <row r="80" spans="1:21" ht="12.75" customHeight="1" x14ac:dyDescent="0.25"/>
    <row r="81" ht="12.75" customHeight="1" x14ac:dyDescent="0.25"/>
  </sheetData>
  <mergeCells count="7">
    <mergeCell ref="D4:E4"/>
    <mergeCell ref="D39:E39"/>
    <mergeCell ref="U74:U75"/>
    <mergeCell ref="I4:N4"/>
    <mergeCell ref="P4:U4"/>
    <mergeCell ref="I39:N39"/>
    <mergeCell ref="P39:U39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6"/>
  <sheetViews>
    <sheetView showGridLines="0" showRowColHeaders="0" zoomScaleNormal="100" workbookViewId="0">
      <selection activeCell="I8" sqref="I8"/>
    </sheetView>
  </sheetViews>
  <sheetFormatPr defaultColWidth="11.44140625" defaultRowHeight="13.2" x14ac:dyDescent="0.25"/>
  <cols>
    <col min="1" max="1" width="27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69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115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</row>
    <row r="7" spans="1:7" x14ac:dyDescent="0.25">
      <c r="A7" s="17" t="s">
        <v>81</v>
      </c>
      <c r="B7" s="18">
        <v>402385</v>
      </c>
      <c r="C7" s="18">
        <v>429377</v>
      </c>
      <c r="D7" s="19">
        <v>458862</v>
      </c>
      <c r="E7" s="27">
        <v>14.980748424989594</v>
      </c>
      <c r="F7" s="27">
        <v>15.054333839846125</v>
      </c>
      <c r="G7" s="28">
        <v>15.118094982050511</v>
      </c>
    </row>
    <row r="8" spans="1:7" x14ac:dyDescent="0.25">
      <c r="A8" s="17" t="s">
        <v>155</v>
      </c>
      <c r="B8" s="18">
        <v>104536</v>
      </c>
      <c r="C8" s="18">
        <v>123277</v>
      </c>
      <c r="D8" s="19">
        <v>202417</v>
      </c>
      <c r="E8" s="27">
        <v>3.8918635569285938</v>
      </c>
      <c r="F8" s="27">
        <v>4.3221996352266441</v>
      </c>
      <c r="G8" s="28">
        <v>6.6690190775913418</v>
      </c>
    </row>
    <row r="9" spans="1:7" x14ac:dyDescent="0.25">
      <c r="A9" s="17" t="s">
        <v>182</v>
      </c>
      <c r="B9" s="18">
        <v>0</v>
      </c>
      <c r="C9" s="18">
        <v>0</v>
      </c>
      <c r="D9" s="19">
        <v>0</v>
      </c>
      <c r="E9" s="27" t="s">
        <v>156</v>
      </c>
      <c r="F9" s="27" t="s">
        <v>156</v>
      </c>
      <c r="G9" s="28" t="s">
        <v>156</v>
      </c>
    </row>
    <row r="10" spans="1:7" x14ac:dyDescent="0.25">
      <c r="A10" s="17" t="s">
        <v>82</v>
      </c>
      <c r="B10" s="18">
        <v>712348</v>
      </c>
      <c r="C10" s="18">
        <v>733573</v>
      </c>
      <c r="D10" s="19">
        <v>749198</v>
      </c>
      <c r="E10" s="27">
        <v>26.520636154539776</v>
      </c>
      <c r="F10" s="27">
        <v>25.719712136182054</v>
      </c>
      <c r="G10" s="28">
        <v>24.683775349369263</v>
      </c>
    </row>
    <row r="11" spans="1:7" x14ac:dyDescent="0.25">
      <c r="A11" s="17" t="s">
        <v>84</v>
      </c>
      <c r="B11" s="18">
        <v>319802</v>
      </c>
      <c r="C11" s="18">
        <v>330392</v>
      </c>
      <c r="D11" s="19">
        <v>324287</v>
      </c>
      <c r="E11" s="27">
        <v>11.906192596166662</v>
      </c>
      <c r="F11" s="27">
        <v>11.583833009253969</v>
      </c>
      <c r="G11" s="28">
        <v>10.684261646081424</v>
      </c>
    </row>
    <row r="12" spans="1:7" x14ac:dyDescent="0.25">
      <c r="A12" s="17" t="s">
        <v>180</v>
      </c>
      <c r="B12" s="18">
        <v>120709</v>
      </c>
      <c r="C12" s="18">
        <v>124033</v>
      </c>
      <c r="D12" s="19">
        <v>214421</v>
      </c>
      <c r="E12" s="27">
        <v>4.4939825332258136</v>
      </c>
      <c r="F12" s="27">
        <v>4.3487056576333485</v>
      </c>
      <c r="G12" s="28">
        <v>7.0645140459359297</v>
      </c>
    </row>
    <row r="13" spans="1:7" x14ac:dyDescent="0.25">
      <c r="A13" s="17" t="s">
        <v>157</v>
      </c>
      <c r="B13" s="18">
        <v>0</v>
      </c>
      <c r="C13" s="18">
        <v>0</v>
      </c>
      <c r="D13" s="19">
        <v>0</v>
      </c>
      <c r="E13" s="27" t="s">
        <v>156</v>
      </c>
      <c r="F13" s="27" t="s">
        <v>156</v>
      </c>
      <c r="G13" s="28" t="s">
        <v>156</v>
      </c>
    </row>
    <row r="14" spans="1:7" x14ac:dyDescent="0.25">
      <c r="A14" s="17" t="s">
        <v>158</v>
      </c>
      <c r="B14" s="18">
        <v>140764</v>
      </c>
      <c r="C14" s="18">
        <v>135347</v>
      </c>
      <c r="D14" s="19">
        <v>125415</v>
      </c>
      <c r="E14" s="27">
        <v>5.2406279341805364</v>
      </c>
      <c r="F14" s="27">
        <v>4.7453844109527372</v>
      </c>
      <c r="G14" s="28">
        <v>4.1320394414308987</v>
      </c>
    </row>
    <row r="15" spans="1:7" x14ac:dyDescent="0.25">
      <c r="A15" s="17" t="s">
        <v>159</v>
      </c>
      <c r="B15" s="18">
        <v>214166</v>
      </c>
      <c r="C15" s="18">
        <v>249018</v>
      </c>
      <c r="D15" s="19">
        <v>281265</v>
      </c>
      <c r="E15" s="27">
        <v>7.9733761625963231</v>
      </c>
      <c r="F15" s="27">
        <v>8.7307892694084739</v>
      </c>
      <c r="G15" s="28">
        <v>9.2668187497034769</v>
      </c>
    </row>
    <row r="16" spans="1:7" x14ac:dyDescent="0.25">
      <c r="A16" s="17" t="s">
        <v>160</v>
      </c>
      <c r="B16" s="18">
        <v>271918</v>
      </c>
      <c r="C16" s="18">
        <v>283666</v>
      </c>
      <c r="D16" s="19">
        <v>300820</v>
      </c>
      <c r="E16" s="27">
        <v>10.123476646063647</v>
      </c>
      <c r="F16" s="27">
        <v>9.9455785079633774</v>
      </c>
      <c r="G16" s="28">
        <v>9.9110959994517636</v>
      </c>
    </row>
    <row r="17" spans="1:7" x14ac:dyDescent="0.25">
      <c r="A17" s="17" t="s">
        <v>161</v>
      </c>
      <c r="B17" s="18">
        <v>0</v>
      </c>
      <c r="C17" s="18">
        <v>0</v>
      </c>
      <c r="D17" s="19">
        <v>0</v>
      </c>
      <c r="E17" s="27" t="s">
        <v>156</v>
      </c>
      <c r="F17" s="27" t="s">
        <v>156</v>
      </c>
      <c r="G17" s="28" t="s">
        <v>156</v>
      </c>
    </row>
    <row r="18" spans="1:7" x14ac:dyDescent="0.25">
      <c r="A18" s="17" t="s">
        <v>162</v>
      </c>
      <c r="B18" s="18">
        <v>37362</v>
      </c>
      <c r="C18" s="18">
        <v>0</v>
      </c>
      <c r="D18" s="19">
        <v>0</v>
      </c>
      <c r="E18" s="27">
        <v>1.3909830700807964</v>
      </c>
      <c r="F18" s="27" t="s">
        <v>156</v>
      </c>
      <c r="G18" s="28" t="s">
        <v>156</v>
      </c>
    </row>
    <row r="19" spans="1:7" x14ac:dyDescent="0.25">
      <c r="A19" s="17" t="s">
        <v>163</v>
      </c>
      <c r="B19" s="18">
        <v>0</v>
      </c>
      <c r="C19" s="18">
        <v>0</v>
      </c>
      <c r="D19" s="19">
        <v>0</v>
      </c>
      <c r="E19" s="27" t="s">
        <v>156</v>
      </c>
      <c r="F19" s="27" t="s">
        <v>156</v>
      </c>
      <c r="G19" s="28" t="s">
        <v>156</v>
      </c>
    </row>
    <row r="20" spans="1:7" x14ac:dyDescent="0.25">
      <c r="A20" s="17" t="s">
        <v>164</v>
      </c>
      <c r="B20" s="18">
        <v>72291</v>
      </c>
      <c r="C20" s="18">
        <v>76061</v>
      </c>
      <c r="D20" s="19">
        <v>76373</v>
      </c>
      <c r="E20" s="27">
        <v>2.6913858230076237</v>
      </c>
      <c r="F20" s="27">
        <v>2.6667653045983744</v>
      </c>
      <c r="G20" s="28">
        <v>2.5162560161097316</v>
      </c>
    </row>
    <row r="21" spans="1:7" x14ac:dyDescent="0.25">
      <c r="A21" s="17" t="s">
        <v>165</v>
      </c>
      <c r="B21" s="18">
        <v>95030</v>
      </c>
      <c r="C21" s="18">
        <v>93785</v>
      </c>
      <c r="D21" s="19">
        <v>0</v>
      </c>
      <c r="E21" s="27">
        <v>3.537956242968205</v>
      </c>
      <c r="F21" s="27">
        <v>3.2881842743555634</v>
      </c>
      <c r="G21" s="28" t="s">
        <v>156</v>
      </c>
    </row>
    <row r="22" spans="1:7" x14ac:dyDescent="0.25">
      <c r="A22" s="17" t="s">
        <v>166</v>
      </c>
      <c r="B22" s="18">
        <v>399</v>
      </c>
      <c r="C22" s="18">
        <v>423</v>
      </c>
      <c r="D22" s="19">
        <v>318</v>
      </c>
      <c r="E22" s="27">
        <v>1.4854725254596588E-2</v>
      </c>
      <c r="F22" s="27">
        <v>1.4830750632322903E-2</v>
      </c>
      <c r="G22" s="28">
        <v>1.0477124286369459E-2</v>
      </c>
    </row>
    <row r="23" spans="1:7" x14ac:dyDescent="0.25">
      <c r="A23" s="17" t="s">
        <v>167</v>
      </c>
      <c r="B23" s="18">
        <v>0</v>
      </c>
      <c r="C23" s="18">
        <v>33878</v>
      </c>
      <c r="D23" s="19">
        <v>59718</v>
      </c>
      <c r="E23" s="27" t="s">
        <v>156</v>
      </c>
      <c r="F23" s="27">
        <v>1.1877923638814072</v>
      </c>
      <c r="G23" s="28">
        <v>1.9675248683440609</v>
      </c>
    </row>
    <row r="24" spans="1:7" x14ac:dyDescent="0.25">
      <c r="A24" s="17" t="s">
        <v>168</v>
      </c>
      <c r="B24" s="18">
        <v>0</v>
      </c>
      <c r="C24" s="18">
        <v>0</v>
      </c>
      <c r="D24" s="19">
        <v>0</v>
      </c>
      <c r="E24" s="27" t="s">
        <v>156</v>
      </c>
      <c r="F24" s="27" t="s">
        <v>156</v>
      </c>
      <c r="G24" s="28" t="s">
        <v>156</v>
      </c>
    </row>
    <row r="25" spans="1:7" x14ac:dyDescent="0.25">
      <c r="A25" s="17" t="s">
        <v>169</v>
      </c>
      <c r="B25" s="18">
        <v>0</v>
      </c>
      <c r="C25" s="18">
        <v>38147</v>
      </c>
      <c r="D25" s="19">
        <v>37370</v>
      </c>
      <c r="E25" s="27" t="s">
        <v>156</v>
      </c>
      <c r="F25" s="27">
        <v>1.3374672443764108</v>
      </c>
      <c r="G25" s="28">
        <v>1.2312268383070022</v>
      </c>
    </row>
    <row r="26" spans="1:7" x14ac:dyDescent="0.25">
      <c r="A26" s="17" t="s">
        <v>170</v>
      </c>
      <c r="B26" s="18">
        <v>62162</v>
      </c>
      <c r="C26" s="18">
        <v>63980</v>
      </c>
      <c r="D26" s="19">
        <v>71485</v>
      </c>
      <c r="E26" s="27">
        <v>2.314284288912865</v>
      </c>
      <c r="F26" s="27">
        <v>2.2431948592340882</v>
      </c>
      <c r="G26" s="28">
        <v>2.3552114138714488</v>
      </c>
    </row>
    <row r="27" spans="1:7" x14ac:dyDescent="0.25">
      <c r="A27" s="17" t="s">
        <v>171</v>
      </c>
      <c r="B27" s="18">
        <v>55937</v>
      </c>
      <c r="C27" s="18">
        <v>45599</v>
      </c>
      <c r="D27" s="19">
        <v>39562</v>
      </c>
      <c r="E27" s="27">
        <v>2.0825282370084444</v>
      </c>
      <c r="F27" s="27">
        <v>1.5987408938139291</v>
      </c>
      <c r="G27" s="28">
        <v>1.3034465126331716</v>
      </c>
    </row>
    <row r="28" spans="1:7" x14ac:dyDescent="0.25">
      <c r="A28" s="17" t="s">
        <v>172</v>
      </c>
      <c r="B28" s="18">
        <v>53968</v>
      </c>
      <c r="C28" s="18">
        <v>52948</v>
      </c>
      <c r="D28" s="19">
        <v>55210</v>
      </c>
      <c r="E28" s="27">
        <v>2.0092225878197212</v>
      </c>
      <c r="F28" s="27">
        <v>1.856403273002915</v>
      </c>
      <c r="G28" s="28">
        <v>1.8190001001586724</v>
      </c>
    </row>
    <row r="29" spans="1:7" x14ac:dyDescent="0.25">
      <c r="A29" s="17" t="s">
        <v>173</v>
      </c>
      <c r="B29" s="18">
        <v>4153</v>
      </c>
      <c r="C29" s="18">
        <v>4072</v>
      </c>
      <c r="D29" s="19">
        <v>0</v>
      </c>
      <c r="E29" s="27">
        <v>0.15461572426651538</v>
      </c>
      <c r="F29" s="27">
        <v>0.14276788788373251</v>
      </c>
      <c r="G29" s="28" t="s">
        <v>156</v>
      </c>
    </row>
    <row r="30" spans="1:7" x14ac:dyDescent="0.25">
      <c r="A30" s="17" t="s">
        <v>174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</row>
    <row r="31" spans="1:7" x14ac:dyDescent="0.25">
      <c r="A31" s="17" t="s">
        <v>175</v>
      </c>
      <c r="B31" s="18">
        <v>0</v>
      </c>
      <c r="C31" s="18">
        <v>0</v>
      </c>
      <c r="D31" s="19">
        <v>0</v>
      </c>
      <c r="E31" s="27" t="s">
        <v>156</v>
      </c>
      <c r="F31" s="27" t="s">
        <v>156</v>
      </c>
      <c r="G31" s="28" t="s">
        <v>156</v>
      </c>
    </row>
    <row r="32" spans="1:7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156</v>
      </c>
      <c r="F32" s="27" t="s">
        <v>156</v>
      </c>
      <c r="G32" s="28" t="s">
        <v>156</v>
      </c>
    </row>
    <row r="33" spans="1:7" x14ac:dyDescent="0.25">
      <c r="A33" s="17" t="s">
        <v>177</v>
      </c>
      <c r="B33" s="18">
        <v>2446</v>
      </c>
      <c r="C33" s="18">
        <v>2220</v>
      </c>
      <c r="D33" s="19">
        <v>2069</v>
      </c>
      <c r="E33" s="27">
        <v>9.1064305696098385E-2</v>
      </c>
      <c r="F33" s="27">
        <v>7.7835145162545721E-2</v>
      </c>
      <c r="G33" s="28">
        <v>6.816720172483777E-2</v>
      </c>
    </row>
    <row r="34" spans="1:7" x14ac:dyDescent="0.25">
      <c r="A34" s="17" t="s">
        <v>178</v>
      </c>
      <c r="B34" s="18">
        <v>15638</v>
      </c>
      <c r="C34" s="18">
        <v>32386</v>
      </c>
      <c r="D34" s="19">
        <v>36394</v>
      </c>
      <c r="E34" s="27">
        <v>0.58220098629418904</v>
      </c>
      <c r="F34" s="27">
        <v>1.1354815365919846</v>
      </c>
      <c r="G34" s="28">
        <v>1.1990706329500946</v>
      </c>
    </row>
    <row r="35" spans="1:7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156</v>
      </c>
      <c r="F35" s="27" t="s">
        <v>156</v>
      </c>
      <c r="G35" s="28" t="s">
        <v>156</v>
      </c>
    </row>
    <row r="36" spans="1:7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3.8" thickBot="1" x14ac:dyDescent="0.3">
      <c r="A37" s="20" t="s">
        <v>4</v>
      </c>
      <c r="B37" s="21">
        <v>2686014</v>
      </c>
      <c r="C37" s="21">
        <v>2852182</v>
      </c>
      <c r="D37" s="22">
        <v>3035184</v>
      </c>
      <c r="E37" s="23">
        <v>100</v>
      </c>
      <c r="F37" s="23">
        <v>100</v>
      </c>
      <c r="G37" s="47">
        <v>100</v>
      </c>
    </row>
    <row r="39" spans="1:7" ht="16.2" thickBot="1" x14ac:dyDescent="0.35">
      <c r="A39" s="5" t="s">
        <v>116</v>
      </c>
      <c r="B39" s="6"/>
      <c r="C39" s="6"/>
      <c r="D39" s="6"/>
      <c r="E39" s="6"/>
      <c r="F39" s="6"/>
    </row>
    <row r="40" spans="1:7" x14ac:dyDescent="0.25">
      <c r="A40" s="7"/>
      <c r="B40" s="8"/>
      <c r="C40" s="9" t="s">
        <v>31</v>
      </c>
      <c r="D40" s="84"/>
      <c r="E40" s="11"/>
      <c r="F40" s="9" t="s">
        <v>2</v>
      </c>
      <c r="G40" s="12"/>
    </row>
    <row r="41" spans="1:7" x14ac:dyDescent="0.25">
      <c r="A41" s="13" t="s">
        <v>3</v>
      </c>
      <c r="B41" s="14" t="s">
        <v>154</v>
      </c>
      <c r="C41" s="15" t="s">
        <v>152</v>
      </c>
      <c r="D41" s="62" t="s">
        <v>153</v>
      </c>
      <c r="E41" s="15" t="s">
        <v>154</v>
      </c>
      <c r="F41" s="15" t="s">
        <v>152</v>
      </c>
      <c r="G41" s="16" t="s">
        <v>153</v>
      </c>
    </row>
    <row r="42" spans="1:7" x14ac:dyDescent="0.25">
      <c r="A42" s="17" t="s">
        <v>81</v>
      </c>
      <c r="B42" s="18">
        <v>187588</v>
      </c>
      <c r="C42" s="18">
        <v>208800</v>
      </c>
      <c r="D42" s="19">
        <v>216632</v>
      </c>
      <c r="E42" s="27">
        <v>8.4568086849227004</v>
      </c>
      <c r="F42" s="27">
        <v>9.2779052551690544</v>
      </c>
      <c r="G42" s="28">
        <v>9.4316095977485901</v>
      </c>
    </row>
    <row r="43" spans="1:7" x14ac:dyDescent="0.25">
      <c r="A43" s="17" t="s">
        <v>155</v>
      </c>
      <c r="B43" s="18">
        <v>80297</v>
      </c>
      <c r="C43" s="18">
        <v>89143</v>
      </c>
      <c r="D43" s="19">
        <v>112619</v>
      </c>
      <c r="E43" s="27">
        <v>3.6199350010301194</v>
      </c>
      <c r="F43" s="27">
        <v>3.9610168015399192</v>
      </c>
      <c r="G43" s="28">
        <v>4.9031465401641885</v>
      </c>
    </row>
    <row r="44" spans="1:7" x14ac:dyDescent="0.25">
      <c r="A44" s="17" t="s">
        <v>182</v>
      </c>
      <c r="B44" s="18">
        <v>0</v>
      </c>
      <c r="C44" s="18">
        <v>0</v>
      </c>
      <c r="D44" s="19">
        <v>0</v>
      </c>
      <c r="E44" s="27" t="s">
        <v>156</v>
      </c>
      <c r="F44" s="27" t="s">
        <v>156</v>
      </c>
      <c r="G44" s="28" t="s">
        <v>156</v>
      </c>
    </row>
    <row r="45" spans="1:7" x14ac:dyDescent="0.25">
      <c r="A45" s="17" t="s">
        <v>82</v>
      </c>
      <c r="B45" s="18">
        <v>509412</v>
      </c>
      <c r="C45" s="18">
        <v>505563</v>
      </c>
      <c r="D45" s="19">
        <v>483801</v>
      </c>
      <c r="E45" s="27">
        <v>22.965220727359121</v>
      </c>
      <c r="F45" s="27">
        <v>22.464394705550923</v>
      </c>
      <c r="G45" s="28">
        <v>21.063472409433352</v>
      </c>
    </row>
    <row r="46" spans="1:7" x14ac:dyDescent="0.25">
      <c r="A46" s="17" t="s">
        <v>84</v>
      </c>
      <c r="B46" s="18">
        <v>215156</v>
      </c>
      <c r="C46" s="18">
        <v>212672</v>
      </c>
      <c r="D46" s="19">
        <v>200418</v>
      </c>
      <c r="E46" s="27">
        <v>9.699624333183511</v>
      </c>
      <c r="F46" s="27">
        <v>9.4499552989813864</v>
      </c>
      <c r="G46" s="28">
        <v>8.7256930294766093</v>
      </c>
    </row>
    <row r="47" spans="1:7" x14ac:dyDescent="0.25">
      <c r="A47" s="17" t="s">
        <v>180</v>
      </c>
      <c r="B47" s="18">
        <v>58518</v>
      </c>
      <c r="C47" s="18">
        <v>58823</v>
      </c>
      <c r="D47" s="19">
        <v>91508</v>
      </c>
      <c r="E47" s="27">
        <v>2.6380980159941285</v>
      </c>
      <c r="F47" s="27">
        <v>2.6137654254061751</v>
      </c>
      <c r="G47" s="28">
        <v>3.9840269723345489</v>
      </c>
    </row>
    <row r="48" spans="1:7" x14ac:dyDescent="0.25">
      <c r="A48" s="17" t="s">
        <v>157</v>
      </c>
      <c r="B48" s="18">
        <v>0</v>
      </c>
      <c r="C48" s="18">
        <v>0</v>
      </c>
      <c r="D48" s="19">
        <v>0</v>
      </c>
      <c r="E48" s="27" t="s">
        <v>156</v>
      </c>
      <c r="F48" s="27" t="s">
        <v>156</v>
      </c>
      <c r="G48" s="28" t="s">
        <v>156</v>
      </c>
    </row>
    <row r="49" spans="1:7" x14ac:dyDescent="0.25">
      <c r="A49" s="17" t="s">
        <v>158</v>
      </c>
      <c r="B49" s="18">
        <v>107525</v>
      </c>
      <c r="C49" s="18">
        <v>94464</v>
      </c>
      <c r="D49" s="19">
        <v>93684</v>
      </c>
      <c r="E49" s="27">
        <v>4.847422830065427</v>
      </c>
      <c r="F49" s="27">
        <v>4.197452308545448</v>
      </c>
      <c r="G49" s="28">
        <v>4.0787645110393616</v>
      </c>
    </row>
    <row r="50" spans="1:7" x14ac:dyDescent="0.25">
      <c r="A50" s="17" t="s">
        <v>159</v>
      </c>
      <c r="B50" s="18">
        <v>430575</v>
      </c>
      <c r="C50" s="18">
        <v>446301</v>
      </c>
      <c r="D50" s="19">
        <v>476855</v>
      </c>
      <c r="E50" s="27">
        <v>19.411105185356163</v>
      </c>
      <c r="F50" s="27">
        <v>19.831122573214582</v>
      </c>
      <c r="G50" s="28">
        <v>20.761061130093449</v>
      </c>
    </row>
    <row r="51" spans="1:7" x14ac:dyDescent="0.25">
      <c r="A51" s="17" t="s">
        <v>160</v>
      </c>
      <c r="B51" s="18">
        <v>323999</v>
      </c>
      <c r="C51" s="18">
        <v>310519</v>
      </c>
      <c r="D51" s="19">
        <v>311940</v>
      </c>
      <c r="E51" s="27">
        <v>14.606465003658389</v>
      </c>
      <c r="F51" s="27">
        <v>13.797729223801914</v>
      </c>
      <c r="G51" s="28">
        <v>13.581078963041911</v>
      </c>
    </row>
    <row r="52" spans="1:7" x14ac:dyDescent="0.25">
      <c r="A52" s="17" t="s">
        <v>161</v>
      </c>
      <c r="B52" s="18">
        <v>0</v>
      </c>
      <c r="C52" s="18">
        <v>0</v>
      </c>
      <c r="D52" s="19">
        <v>0</v>
      </c>
      <c r="E52" s="27" t="s">
        <v>156</v>
      </c>
      <c r="F52" s="27" t="s">
        <v>156</v>
      </c>
      <c r="G52" s="28" t="s">
        <v>156</v>
      </c>
    </row>
    <row r="53" spans="1:7" x14ac:dyDescent="0.25">
      <c r="A53" s="17" t="s">
        <v>162</v>
      </c>
      <c r="B53" s="18">
        <v>46703</v>
      </c>
      <c r="C53" s="18">
        <v>0</v>
      </c>
      <c r="D53" s="19">
        <v>0</v>
      </c>
      <c r="E53" s="27">
        <v>2.1054562979078879</v>
      </c>
      <c r="F53" s="27" t="s">
        <v>156</v>
      </c>
      <c r="G53" s="28" t="s">
        <v>156</v>
      </c>
    </row>
    <row r="54" spans="1:7" x14ac:dyDescent="0.25">
      <c r="A54" s="17" t="s">
        <v>163</v>
      </c>
      <c r="B54" s="18">
        <v>0</v>
      </c>
      <c r="C54" s="18">
        <v>0</v>
      </c>
      <c r="D54" s="19">
        <v>0</v>
      </c>
      <c r="E54" s="27" t="s">
        <v>156</v>
      </c>
      <c r="F54" s="27" t="s">
        <v>156</v>
      </c>
      <c r="G54" s="28" t="s">
        <v>156</v>
      </c>
    </row>
    <row r="55" spans="1:7" x14ac:dyDescent="0.25">
      <c r="A55" s="17" t="s">
        <v>164</v>
      </c>
      <c r="B55" s="18">
        <v>44731</v>
      </c>
      <c r="C55" s="18">
        <v>44364</v>
      </c>
      <c r="D55" s="19">
        <v>43499</v>
      </c>
      <c r="E55" s="27">
        <v>2.0165549463999688</v>
      </c>
      <c r="F55" s="27">
        <v>1.9712882602505746</v>
      </c>
      <c r="G55" s="28">
        <v>1.8938364871877928</v>
      </c>
    </row>
    <row r="56" spans="1:7" x14ac:dyDescent="0.25">
      <c r="A56" s="17" t="s">
        <v>165</v>
      </c>
      <c r="B56" s="18">
        <v>40472</v>
      </c>
      <c r="C56" s="18">
        <v>38418</v>
      </c>
      <c r="D56" s="19">
        <v>0</v>
      </c>
      <c r="E56" s="27">
        <v>1.8245514696899137</v>
      </c>
      <c r="F56" s="27">
        <v>1.7070812456565363</v>
      </c>
      <c r="G56" s="28" t="s">
        <v>156</v>
      </c>
    </row>
    <row r="57" spans="1:7" x14ac:dyDescent="0.25">
      <c r="A57" s="17" t="s">
        <v>166</v>
      </c>
      <c r="B57" s="18">
        <v>4129</v>
      </c>
      <c r="C57" s="18">
        <v>4027</v>
      </c>
      <c r="D57" s="19">
        <v>3861</v>
      </c>
      <c r="E57" s="27">
        <v>0.18614283994736247</v>
      </c>
      <c r="F57" s="27">
        <v>0.17893737769428059</v>
      </c>
      <c r="G57" s="28">
        <v>0.16809817874047836</v>
      </c>
    </row>
    <row r="58" spans="1:7" x14ac:dyDescent="0.25">
      <c r="A58" s="17" t="s">
        <v>167</v>
      </c>
      <c r="B58" s="18">
        <v>0</v>
      </c>
      <c r="C58" s="18">
        <v>14456</v>
      </c>
      <c r="D58" s="19">
        <v>28219</v>
      </c>
      <c r="E58" s="27" t="s">
        <v>156</v>
      </c>
      <c r="F58" s="27">
        <v>0.64234386191917558</v>
      </c>
      <c r="G58" s="28">
        <v>1.2285839176062052</v>
      </c>
    </row>
    <row r="59" spans="1:7" x14ac:dyDescent="0.25">
      <c r="A59" s="17" t="s">
        <v>168</v>
      </c>
      <c r="B59" s="18">
        <v>0</v>
      </c>
      <c r="C59" s="18">
        <v>0</v>
      </c>
      <c r="D59" s="19">
        <v>0</v>
      </c>
      <c r="E59" s="27" t="s">
        <v>156</v>
      </c>
      <c r="F59" s="27" t="s">
        <v>156</v>
      </c>
      <c r="G59" s="28" t="s">
        <v>156</v>
      </c>
    </row>
    <row r="60" spans="1:7" x14ac:dyDescent="0.25">
      <c r="A60" s="17" t="s">
        <v>169</v>
      </c>
      <c r="B60" s="18">
        <v>0</v>
      </c>
      <c r="C60" s="18">
        <v>47684</v>
      </c>
      <c r="D60" s="19">
        <v>48533</v>
      </c>
      <c r="E60" s="27" t="s">
        <v>156</v>
      </c>
      <c r="F60" s="27">
        <v>2.1188105085607338</v>
      </c>
      <c r="G60" s="28">
        <v>2.1130041203863339</v>
      </c>
    </row>
    <row r="61" spans="1:7" x14ac:dyDescent="0.25">
      <c r="A61" s="17" t="s">
        <v>170</v>
      </c>
      <c r="B61" s="18">
        <v>27553</v>
      </c>
      <c r="C61" s="18">
        <v>28788</v>
      </c>
      <c r="D61" s="19">
        <v>32709</v>
      </c>
      <c r="E61" s="27">
        <v>1.2421394209420387</v>
      </c>
      <c r="F61" s="27">
        <v>1.2791778567327909</v>
      </c>
      <c r="G61" s="28">
        <v>1.4240671661285436</v>
      </c>
    </row>
    <row r="62" spans="1:7" x14ac:dyDescent="0.25">
      <c r="A62" s="17" t="s">
        <v>171</v>
      </c>
      <c r="B62" s="18">
        <v>43215</v>
      </c>
      <c r="C62" s="18">
        <v>45310</v>
      </c>
      <c r="D62" s="19">
        <v>45173</v>
      </c>
      <c r="E62" s="27">
        <v>1.9482109053827243</v>
      </c>
      <c r="F62" s="27">
        <v>2.0133232141365416</v>
      </c>
      <c r="G62" s="28">
        <v>1.9667182150333149</v>
      </c>
    </row>
    <row r="63" spans="1:7" x14ac:dyDescent="0.25">
      <c r="A63" s="17" t="s">
        <v>172</v>
      </c>
      <c r="B63" s="18">
        <v>79985</v>
      </c>
      <c r="C63" s="18">
        <v>70508</v>
      </c>
      <c r="D63" s="19">
        <v>70434</v>
      </c>
      <c r="E63" s="27">
        <v>3.6058694727996579</v>
      </c>
      <c r="F63" s="27">
        <v>3.1329815312809375</v>
      </c>
      <c r="G63" s="28">
        <v>3.0665182909626658</v>
      </c>
    </row>
    <row r="64" spans="1:7" x14ac:dyDescent="0.25">
      <c r="A64" s="17" t="s">
        <v>173</v>
      </c>
      <c r="B64" s="18">
        <v>0</v>
      </c>
      <c r="C64" s="18">
        <v>0</v>
      </c>
      <c r="D64" s="19">
        <v>0</v>
      </c>
      <c r="E64" s="27" t="s">
        <v>156</v>
      </c>
      <c r="F64" s="27" t="s">
        <v>156</v>
      </c>
      <c r="G64" s="28" t="s">
        <v>156</v>
      </c>
    </row>
    <row r="65" spans="1:7" x14ac:dyDescent="0.25">
      <c r="A65" s="17" t="s">
        <v>174</v>
      </c>
      <c r="B65" s="18">
        <v>0</v>
      </c>
      <c r="C65" s="18">
        <v>0</v>
      </c>
      <c r="D65" s="19">
        <v>0</v>
      </c>
      <c r="E65" s="27" t="s">
        <v>156</v>
      </c>
      <c r="F65" s="27" t="s">
        <v>156</v>
      </c>
      <c r="G65" s="28" t="s">
        <v>156</v>
      </c>
    </row>
    <row r="66" spans="1:7" x14ac:dyDescent="0.25">
      <c r="A66" s="17" t="s">
        <v>175</v>
      </c>
      <c r="B66" s="18">
        <v>0</v>
      </c>
      <c r="C66" s="18">
        <v>0</v>
      </c>
      <c r="D66" s="19">
        <v>0</v>
      </c>
      <c r="E66" s="27" t="s">
        <v>156</v>
      </c>
      <c r="F66" s="27" t="s">
        <v>156</v>
      </c>
      <c r="G66" s="28" t="s">
        <v>156</v>
      </c>
    </row>
    <row r="67" spans="1:7" x14ac:dyDescent="0.25">
      <c r="A67" s="17" t="s">
        <v>176</v>
      </c>
      <c r="B67" s="18">
        <v>0</v>
      </c>
      <c r="C67" s="18">
        <v>0</v>
      </c>
      <c r="D67" s="19">
        <v>0</v>
      </c>
      <c r="E67" s="27" t="s">
        <v>156</v>
      </c>
      <c r="F67" s="27" t="s">
        <v>156</v>
      </c>
      <c r="G67" s="28" t="s">
        <v>156</v>
      </c>
    </row>
    <row r="68" spans="1:7" x14ac:dyDescent="0.25">
      <c r="A68" s="17" t="s">
        <v>177</v>
      </c>
      <c r="B68" s="18">
        <v>1553</v>
      </c>
      <c r="C68" s="18">
        <v>1331</v>
      </c>
      <c r="D68" s="19">
        <v>1185</v>
      </c>
      <c r="E68" s="27">
        <v>7.0012068403549024E-2</v>
      </c>
      <c r="F68" s="27">
        <v>5.9142202560488563E-2</v>
      </c>
      <c r="G68" s="28">
        <v>5.1591904120038036E-2</v>
      </c>
    </row>
    <row r="69" spans="1:7" x14ac:dyDescent="0.25">
      <c r="A69" s="17" t="s">
        <v>178</v>
      </c>
      <c r="B69" s="18">
        <v>16778</v>
      </c>
      <c r="C69" s="18">
        <v>29337</v>
      </c>
      <c r="D69" s="19">
        <v>35802</v>
      </c>
      <c r="E69" s="27">
        <v>0.75638279695733768</v>
      </c>
      <c r="F69" s="27">
        <v>1.3035723489985371</v>
      </c>
      <c r="G69" s="28">
        <v>1.5587285665026174</v>
      </c>
    </row>
    <row r="70" spans="1:7" x14ac:dyDescent="0.25">
      <c r="A70" s="17" t="s">
        <v>179</v>
      </c>
      <c r="B70" s="18">
        <v>0</v>
      </c>
      <c r="C70" s="18">
        <v>0</v>
      </c>
      <c r="D70" s="19">
        <v>0</v>
      </c>
      <c r="E70" s="27" t="s">
        <v>156</v>
      </c>
      <c r="F70" s="27" t="s">
        <v>156</v>
      </c>
      <c r="G70" s="28" t="s">
        <v>156</v>
      </c>
    </row>
    <row r="71" spans="1:7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3.8" thickBot="1" x14ac:dyDescent="0.3">
      <c r="A72" s="20" t="s">
        <v>4</v>
      </c>
      <c r="B72" s="21">
        <v>2218189</v>
      </c>
      <c r="C72" s="21">
        <v>2250508</v>
      </c>
      <c r="D72" s="22">
        <v>2296872</v>
      </c>
      <c r="E72" s="23">
        <v>100</v>
      </c>
      <c r="F72" s="23">
        <v>100</v>
      </c>
      <c r="G72" s="47">
        <v>100</v>
      </c>
    </row>
    <row r="73" spans="1:7" x14ac:dyDescent="0.25">
      <c r="A73" s="24"/>
      <c r="B73" s="24"/>
      <c r="C73" s="24"/>
      <c r="D73" s="24"/>
      <c r="E73" s="24"/>
      <c r="F73" s="24"/>
      <c r="G73" s="24"/>
    </row>
    <row r="74" spans="1:7" ht="12.75" customHeight="1" x14ac:dyDescent="0.25">
      <c r="A74" s="26" t="str">
        <f>+Innhold!B53</f>
        <v>Finans Norge / Skadeforsikringsstatistikk</v>
      </c>
      <c r="G74" s="181">
        <f>Innhold!H33</f>
        <v>13</v>
      </c>
    </row>
    <row r="75" spans="1:7" ht="12.75" customHeight="1" x14ac:dyDescent="0.25">
      <c r="A75" s="26" t="str">
        <f>+Innhold!B54</f>
        <v>Premiestatistikk skadeforsikring 2. kvartal 2025</v>
      </c>
      <c r="G75" s="180"/>
    </row>
    <row r="76" spans="1:7" ht="12.75" customHeight="1" x14ac:dyDescent="0.25"/>
  </sheetData>
  <mergeCells count="1">
    <mergeCell ref="G74:G75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6"/>
  <sheetViews>
    <sheetView showGridLines="0" showRowColHeaders="0" zoomScaleNormal="100" workbookViewId="0">
      <selection activeCell="M41" sqref="M41"/>
    </sheetView>
  </sheetViews>
  <sheetFormatPr defaultColWidth="11.44140625" defaultRowHeight="13.2" x14ac:dyDescent="0.25"/>
  <cols>
    <col min="1" max="1" width="27.1093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117</v>
      </c>
      <c r="B4" s="6"/>
      <c r="C4" s="6"/>
      <c r="D4" s="185" t="s">
        <v>104</v>
      </c>
      <c r="E4" s="185"/>
      <c r="F4" s="6"/>
      <c r="I4" s="185" t="s">
        <v>107</v>
      </c>
      <c r="J4" s="185"/>
      <c r="K4" s="185"/>
      <c r="L4" s="185"/>
      <c r="M4" s="185"/>
      <c r="N4" s="185"/>
      <c r="P4" s="185" t="s">
        <v>108</v>
      </c>
      <c r="Q4" s="185"/>
      <c r="R4" s="185"/>
      <c r="S4" s="185"/>
      <c r="T4" s="185"/>
      <c r="U4" s="18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  <c r="I6" s="91" t="s">
        <v>154</v>
      </c>
      <c r="J6" s="15" t="s">
        <v>152</v>
      </c>
      <c r="K6" s="62" t="s">
        <v>153</v>
      </c>
      <c r="L6" s="15" t="s">
        <v>154</v>
      </c>
      <c r="M6" s="15" t="s">
        <v>152</v>
      </c>
      <c r="N6" s="16" t="s">
        <v>153</v>
      </c>
      <c r="P6" s="91" t="s">
        <v>154</v>
      </c>
      <c r="Q6" s="15" t="s">
        <v>152</v>
      </c>
      <c r="R6" s="62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81</v>
      </c>
      <c r="B7" s="18">
        <v>433664</v>
      </c>
      <c r="C7" s="18">
        <v>475505</v>
      </c>
      <c r="D7" s="19">
        <v>533092</v>
      </c>
      <c r="E7" s="27">
        <v>19.714491194796434</v>
      </c>
      <c r="F7" s="27">
        <v>20.0283384319766</v>
      </c>
      <c r="G7" s="28">
        <v>19.707550496966004</v>
      </c>
      <c r="I7" s="92">
        <v>433664</v>
      </c>
      <c r="J7" s="18">
        <v>475505</v>
      </c>
      <c r="K7" s="19">
        <v>533092</v>
      </c>
      <c r="L7" s="77">
        <v>20.04322337685867</v>
      </c>
      <c r="M7" s="77">
        <v>20.316324625390994</v>
      </c>
      <c r="N7" s="78">
        <v>19.983775824479011</v>
      </c>
      <c r="P7" s="92">
        <v>0</v>
      </c>
      <c r="Q7" s="18">
        <v>0</v>
      </c>
      <c r="R7" s="19">
        <v>0</v>
      </c>
      <c r="S7" s="77" t="s">
        <v>156</v>
      </c>
      <c r="T7" s="77" t="s">
        <v>156</v>
      </c>
      <c r="U7" s="78" t="s">
        <v>156</v>
      </c>
    </row>
    <row r="8" spans="1:21" x14ac:dyDescent="0.25">
      <c r="A8" s="17" t="s">
        <v>155</v>
      </c>
      <c r="B8" s="18">
        <v>308408</v>
      </c>
      <c r="C8" s="18">
        <v>330325</v>
      </c>
      <c r="D8" s="19">
        <v>380375</v>
      </c>
      <c r="E8" s="27">
        <v>14.0203171127988</v>
      </c>
      <c r="F8" s="27">
        <v>13.913336121686777</v>
      </c>
      <c r="G8" s="28">
        <v>14.061849587469787</v>
      </c>
      <c r="I8" s="92">
        <v>299177</v>
      </c>
      <c r="J8" s="18">
        <v>329027</v>
      </c>
      <c r="K8" s="19">
        <v>380375</v>
      </c>
      <c r="L8" s="77">
        <v>13.827459600562754</v>
      </c>
      <c r="M8" s="77">
        <v>14.057937019628653</v>
      </c>
      <c r="N8" s="78">
        <v>14.258943539269403</v>
      </c>
      <c r="P8" s="92">
        <v>9231</v>
      </c>
      <c r="Q8" s="18">
        <v>1298</v>
      </c>
      <c r="R8" s="19">
        <v>0</v>
      </c>
      <c r="S8" s="77">
        <v>25.586229835356725</v>
      </c>
      <c r="T8" s="77">
        <v>3.8568966541867238</v>
      </c>
      <c r="U8" s="78" t="s">
        <v>156</v>
      </c>
    </row>
    <row r="9" spans="1:21" x14ac:dyDescent="0.25">
      <c r="A9" s="17" t="s">
        <v>182</v>
      </c>
      <c r="B9" s="18">
        <v>0</v>
      </c>
      <c r="C9" s="18">
        <v>0</v>
      </c>
      <c r="D9" s="19">
        <v>0</v>
      </c>
      <c r="E9" s="27" t="s">
        <v>156</v>
      </c>
      <c r="F9" s="27" t="s">
        <v>156</v>
      </c>
      <c r="G9" s="28" t="s">
        <v>156</v>
      </c>
      <c r="I9" s="92">
        <v>0</v>
      </c>
      <c r="J9" s="18">
        <v>0</v>
      </c>
      <c r="K9" s="19">
        <v>0</v>
      </c>
      <c r="L9" s="77" t="s">
        <v>156</v>
      </c>
      <c r="M9" s="77" t="s">
        <v>156</v>
      </c>
      <c r="N9" s="78" t="s">
        <v>156</v>
      </c>
      <c r="P9" s="92">
        <v>0</v>
      </c>
      <c r="Q9" s="18">
        <v>0</v>
      </c>
      <c r="R9" s="19">
        <v>0</v>
      </c>
      <c r="S9" s="77" t="s">
        <v>156</v>
      </c>
      <c r="T9" s="77" t="s">
        <v>156</v>
      </c>
      <c r="U9" s="78" t="s">
        <v>156</v>
      </c>
    </row>
    <row r="10" spans="1:21" x14ac:dyDescent="0.25">
      <c r="A10" s="17" t="s">
        <v>82</v>
      </c>
      <c r="B10" s="18">
        <v>507092</v>
      </c>
      <c r="C10" s="18">
        <v>528026</v>
      </c>
      <c r="D10" s="19">
        <v>607195</v>
      </c>
      <c r="E10" s="27">
        <v>23.052549367601905</v>
      </c>
      <c r="F10" s="27">
        <v>22.240530444228508</v>
      </c>
      <c r="G10" s="28">
        <v>22.447018758498107</v>
      </c>
      <c r="I10" s="92">
        <v>507092</v>
      </c>
      <c r="J10" s="18">
        <v>528026</v>
      </c>
      <c r="K10" s="19">
        <v>607195</v>
      </c>
      <c r="L10" s="77">
        <v>23.436942491463476</v>
      </c>
      <c r="M10" s="77">
        <v>22.560325604665998</v>
      </c>
      <c r="N10" s="78">
        <v>22.761641070855564</v>
      </c>
      <c r="P10" s="92">
        <v>0</v>
      </c>
      <c r="Q10" s="18">
        <v>0</v>
      </c>
      <c r="R10" s="19">
        <v>0</v>
      </c>
      <c r="S10" s="77" t="s">
        <v>156</v>
      </c>
      <c r="T10" s="77" t="s">
        <v>156</v>
      </c>
      <c r="U10" s="78" t="s">
        <v>156</v>
      </c>
    </row>
    <row r="11" spans="1:21" x14ac:dyDescent="0.25">
      <c r="A11" s="17" t="s">
        <v>84</v>
      </c>
      <c r="B11" s="18">
        <v>230513</v>
      </c>
      <c r="C11" s="18">
        <v>253554</v>
      </c>
      <c r="D11" s="19">
        <v>284024</v>
      </c>
      <c r="E11" s="27">
        <v>10.479187824643295</v>
      </c>
      <c r="F11" s="27">
        <v>10.679730650111766</v>
      </c>
      <c r="G11" s="28">
        <v>10.499908688088121</v>
      </c>
      <c r="I11" s="92">
        <v>230513</v>
      </c>
      <c r="J11" s="18">
        <v>253554</v>
      </c>
      <c r="K11" s="19">
        <v>284024</v>
      </c>
      <c r="L11" s="77">
        <v>10.653924582787187</v>
      </c>
      <c r="M11" s="77">
        <v>10.833293811981763</v>
      </c>
      <c r="N11" s="78">
        <v>10.647077699106021</v>
      </c>
      <c r="P11" s="92">
        <v>0</v>
      </c>
      <c r="Q11" s="18">
        <v>0</v>
      </c>
      <c r="R11" s="19">
        <v>0</v>
      </c>
      <c r="S11" s="77" t="s">
        <v>156</v>
      </c>
      <c r="T11" s="77" t="s">
        <v>156</v>
      </c>
      <c r="U11" s="78" t="s">
        <v>156</v>
      </c>
    </row>
    <row r="12" spans="1:21" x14ac:dyDescent="0.25">
      <c r="A12" s="17" t="s">
        <v>180</v>
      </c>
      <c r="B12" s="18">
        <v>427664</v>
      </c>
      <c r="C12" s="18">
        <v>452240</v>
      </c>
      <c r="D12" s="19">
        <v>614401</v>
      </c>
      <c r="E12" s="27">
        <v>19.441729454903847</v>
      </c>
      <c r="F12" s="27">
        <v>19.048413313166208</v>
      </c>
      <c r="G12" s="28">
        <v>22.713412943518961</v>
      </c>
      <c r="I12" s="92">
        <v>402169</v>
      </c>
      <c r="J12" s="18">
        <v>422785</v>
      </c>
      <c r="K12" s="19">
        <v>579677</v>
      </c>
      <c r="L12" s="77">
        <v>18.58757725392902</v>
      </c>
      <c r="M12" s="77">
        <v>18.063821214805166</v>
      </c>
      <c r="N12" s="78">
        <v>21.730086398982763</v>
      </c>
      <c r="P12" s="92">
        <v>25495</v>
      </c>
      <c r="Q12" s="18">
        <v>29455</v>
      </c>
      <c r="R12" s="19">
        <v>34724</v>
      </c>
      <c r="S12" s="77">
        <v>70.66633405399412</v>
      </c>
      <c r="T12" s="77">
        <v>87.52302846615558</v>
      </c>
      <c r="U12" s="78">
        <v>92.869751270393152</v>
      </c>
    </row>
    <row r="13" spans="1:21" x14ac:dyDescent="0.25">
      <c r="A13" s="17" t="s">
        <v>157</v>
      </c>
      <c r="B13" s="18">
        <v>22793</v>
      </c>
      <c r="C13" s="18">
        <v>26420</v>
      </c>
      <c r="D13" s="19">
        <v>33606</v>
      </c>
      <c r="E13" s="27">
        <v>1.0361763895619538</v>
      </c>
      <c r="F13" s="27">
        <v>1.1128141688790272</v>
      </c>
      <c r="G13" s="28">
        <v>1.242359558952375</v>
      </c>
      <c r="I13" s="92">
        <v>22793</v>
      </c>
      <c r="J13" s="18">
        <v>26420</v>
      </c>
      <c r="K13" s="19">
        <v>33606</v>
      </c>
      <c r="L13" s="77">
        <v>1.0534542651194003</v>
      </c>
      <c r="M13" s="77">
        <v>1.1288152524218042</v>
      </c>
      <c r="N13" s="78">
        <v>1.2597727415857707</v>
      </c>
      <c r="P13" s="92">
        <v>0</v>
      </c>
      <c r="Q13" s="18">
        <v>0</v>
      </c>
      <c r="R13" s="19">
        <v>0</v>
      </c>
      <c r="S13" s="77" t="s">
        <v>156</v>
      </c>
      <c r="T13" s="77" t="s">
        <v>156</v>
      </c>
      <c r="U13" s="78" t="s">
        <v>156</v>
      </c>
    </row>
    <row r="14" spans="1:21" x14ac:dyDescent="0.25">
      <c r="A14" s="17" t="s">
        <v>158</v>
      </c>
      <c r="B14" s="18">
        <v>1331</v>
      </c>
      <c r="C14" s="18">
        <v>2875</v>
      </c>
      <c r="D14" s="19">
        <v>2666</v>
      </c>
      <c r="E14" s="27">
        <v>6.0507645966172086E-2</v>
      </c>
      <c r="F14" s="27">
        <v>0.12109541012593501</v>
      </c>
      <c r="G14" s="28">
        <v>9.8557715412933164E-2</v>
      </c>
      <c r="I14" s="92">
        <v>0</v>
      </c>
      <c r="J14" s="18">
        <v>0</v>
      </c>
      <c r="K14" s="19">
        <v>0</v>
      </c>
      <c r="L14" s="77" t="s">
        <v>156</v>
      </c>
      <c r="M14" s="77" t="s">
        <v>156</v>
      </c>
      <c r="N14" s="78" t="s">
        <v>156</v>
      </c>
      <c r="P14" s="92">
        <v>1331</v>
      </c>
      <c r="Q14" s="18">
        <v>2875</v>
      </c>
      <c r="R14" s="19">
        <v>2666</v>
      </c>
      <c r="S14" s="77">
        <v>3.689228892954155</v>
      </c>
      <c r="T14" s="77">
        <v>8.5428180899744461</v>
      </c>
      <c r="U14" s="78">
        <v>7.1302487296068469</v>
      </c>
    </row>
    <row r="15" spans="1:21" x14ac:dyDescent="0.25">
      <c r="A15" s="17" t="s">
        <v>159</v>
      </c>
      <c r="B15" s="18">
        <v>11874</v>
      </c>
      <c r="C15" s="18">
        <v>12922</v>
      </c>
      <c r="D15" s="19">
        <v>14277</v>
      </c>
      <c r="E15" s="27">
        <v>0.53979548324742854</v>
      </c>
      <c r="F15" s="27">
        <v>0.54427648335559387</v>
      </c>
      <c r="G15" s="28">
        <v>0.5277976380159215</v>
      </c>
      <c r="I15" s="92">
        <v>11874</v>
      </c>
      <c r="J15" s="18">
        <v>12922</v>
      </c>
      <c r="K15" s="19">
        <v>14277</v>
      </c>
      <c r="L15" s="77">
        <v>0.5487963823993226</v>
      </c>
      <c r="M15" s="77">
        <v>0.55210259999222389</v>
      </c>
      <c r="N15" s="78">
        <v>0.53519536486401387</v>
      </c>
      <c r="P15" s="92">
        <v>0</v>
      </c>
      <c r="Q15" s="18">
        <v>0</v>
      </c>
      <c r="R15" s="19">
        <v>0</v>
      </c>
      <c r="S15" s="77" t="s">
        <v>156</v>
      </c>
      <c r="T15" s="77" t="s">
        <v>156</v>
      </c>
      <c r="U15" s="78" t="s">
        <v>156</v>
      </c>
    </row>
    <row r="16" spans="1:21" x14ac:dyDescent="0.25">
      <c r="A16" s="17" t="s">
        <v>160</v>
      </c>
      <c r="B16" s="18">
        <v>0</v>
      </c>
      <c r="C16" s="18">
        <v>0</v>
      </c>
      <c r="D16" s="19">
        <v>0</v>
      </c>
      <c r="E16" s="27" t="s">
        <v>156</v>
      </c>
      <c r="F16" s="27" t="s">
        <v>156</v>
      </c>
      <c r="G16" s="28" t="s">
        <v>156</v>
      </c>
      <c r="I16" s="92">
        <v>0</v>
      </c>
      <c r="J16" s="18">
        <v>0</v>
      </c>
      <c r="K16" s="19">
        <v>0</v>
      </c>
      <c r="L16" s="77" t="s">
        <v>156</v>
      </c>
      <c r="M16" s="77" t="s">
        <v>156</v>
      </c>
      <c r="N16" s="78" t="s">
        <v>156</v>
      </c>
      <c r="P16" s="92">
        <v>0</v>
      </c>
      <c r="Q16" s="18">
        <v>0</v>
      </c>
      <c r="R16" s="19">
        <v>0</v>
      </c>
      <c r="S16" s="77" t="s">
        <v>156</v>
      </c>
      <c r="T16" s="77" t="s">
        <v>156</v>
      </c>
      <c r="U16" s="78" t="s">
        <v>156</v>
      </c>
    </row>
    <row r="17" spans="1:21" x14ac:dyDescent="0.25">
      <c r="A17" s="17" t="s">
        <v>161</v>
      </c>
      <c r="B17" s="18">
        <v>0</v>
      </c>
      <c r="C17" s="18">
        <v>0</v>
      </c>
      <c r="D17" s="19">
        <v>0</v>
      </c>
      <c r="E17" s="27" t="s">
        <v>156</v>
      </c>
      <c r="F17" s="27" t="s">
        <v>156</v>
      </c>
      <c r="G17" s="28" t="s">
        <v>156</v>
      </c>
      <c r="I17" s="92">
        <v>0</v>
      </c>
      <c r="J17" s="18">
        <v>0</v>
      </c>
      <c r="K17" s="19">
        <v>0</v>
      </c>
      <c r="L17" s="77" t="s">
        <v>156</v>
      </c>
      <c r="M17" s="77" t="s">
        <v>156</v>
      </c>
      <c r="N17" s="78" t="s">
        <v>156</v>
      </c>
      <c r="P17" s="92">
        <v>0</v>
      </c>
      <c r="Q17" s="18">
        <v>0</v>
      </c>
      <c r="R17" s="19">
        <v>0</v>
      </c>
      <c r="S17" s="77" t="s">
        <v>156</v>
      </c>
      <c r="T17" s="77" t="s">
        <v>156</v>
      </c>
      <c r="U17" s="78" t="s">
        <v>156</v>
      </c>
    </row>
    <row r="18" spans="1:21" x14ac:dyDescent="0.25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  <c r="I18" s="92">
        <v>0</v>
      </c>
      <c r="J18" s="18">
        <v>0</v>
      </c>
      <c r="K18" s="19">
        <v>0</v>
      </c>
      <c r="L18" s="77" t="s">
        <v>156</v>
      </c>
      <c r="M18" s="77" t="s">
        <v>156</v>
      </c>
      <c r="N18" s="78" t="s">
        <v>156</v>
      </c>
      <c r="P18" s="92">
        <v>0</v>
      </c>
      <c r="Q18" s="18">
        <v>0</v>
      </c>
      <c r="R18" s="19">
        <v>0</v>
      </c>
      <c r="S18" s="77" t="s">
        <v>156</v>
      </c>
      <c r="T18" s="77" t="s">
        <v>156</v>
      </c>
      <c r="U18" s="78" t="s">
        <v>156</v>
      </c>
    </row>
    <row r="19" spans="1:21" x14ac:dyDescent="0.25">
      <c r="A19" s="17" t="s">
        <v>163</v>
      </c>
      <c r="B19" s="18">
        <v>0</v>
      </c>
      <c r="C19" s="18">
        <v>0</v>
      </c>
      <c r="D19" s="19">
        <v>0</v>
      </c>
      <c r="E19" s="27" t="s">
        <v>156</v>
      </c>
      <c r="F19" s="27" t="s">
        <v>156</v>
      </c>
      <c r="G19" s="28" t="s">
        <v>156</v>
      </c>
      <c r="I19" s="92">
        <v>0</v>
      </c>
      <c r="J19" s="18">
        <v>0</v>
      </c>
      <c r="K19" s="19">
        <v>0</v>
      </c>
      <c r="L19" s="77" t="s">
        <v>156</v>
      </c>
      <c r="M19" s="77" t="s">
        <v>156</v>
      </c>
      <c r="N19" s="78" t="s">
        <v>156</v>
      </c>
      <c r="P19" s="92">
        <v>0</v>
      </c>
      <c r="Q19" s="18">
        <v>0</v>
      </c>
      <c r="R19" s="19">
        <v>0</v>
      </c>
      <c r="S19" s="77" t="s">
        <v>156</v>
      </c>
      <c r="T19" s="77" t="s">
        <v>156</v>
      </c>
      <c r="U19" s="78" t="s">
        <v>156</v>
      </c>
    </row>
    <row r="20" spans="1:21" x14ac:dyDescent="0.25">
      <c r="A20" s="17" t="s">
        <v>164</v>
      </c>
      <c r="B20" s="18">
        <v>0</v>
      </c>
      <c r="C20" s="18">
        <v>0</v>
      </c>
      <c r="D20" s="19">
        <v>0</v>
      </c>
      <c r="E20" s="27" t="s">
        <v>156</v>
      </c>
      <c r="F20" s="27" t="s">
        <v>156</v>
      </c>
      <c r="G20" s="28" t="s">
        <v>156</v>
      </c>
      <c r="I20" s="92">
        <v>0</v>
      </c>
      <c r="J20" s="18">
        <v>0</v>
      </c>
      <c r="K20" s="19">
        <v>0</v>
      </c>
      <c r="L20" s="77" t="s">
        <v>156</v>
      </c>
      <c r="M20" s="77" t="s">
        <v>156</v>
      </c>
      <c r="N20" s="78" t="s">
        <v>156</v>
      </c>
      <c r="P20" s="92">
        <v>0</v>
      </c>
      <c r="Q20" s="18">
        <v>0</v>
      </c>
      <c r="R20" s="19">
        <v>0</v>
      </c>
      <c r="S20" s="77" t="s">
        <v>156</v>
      </c>
      <c r="T20" s="77" t="s">
        <v>156</v>
      </c>
      <c r="U20" s="78" t="s">
        <v>156</v>
      </c>
    </row>
    <row r="21" spans="1:21" x14ac:dyDescent="0.25">
      <c r="A21" s="17" t="s">
        <v>165</v>
      </c>
      <c r="B21" s="18">
        <v>86910</v>
      </c>
      <c r="C21" s="18">
        <v>92183</v>
      </c>
      <c r="D21" s="19">
        <v>0</v>
      </c>
      <c r="E21" s="27">
        <v>3.9509538023441144</v>
      </c>
      <c r="F21" s="27">
        <v>3.8827611101353279</v>
      </c>
      <c r="G21" s="28" t="s">
        <v>156</v>
      </c>
      <c r="I21" s="92">
        <v>86910</v>
      </c>
      <c r="J21" s="18">
        <v>92183</v>
      </c>
      <c r="K21" s="19">
        <v>0</v>
      </c>
      <c r="L21" s="77">
        <v>4.0168345624326367</v>
      </c>
      <c r="M21" s="77">
        <v>3.9385910830431183</v>
      </c>
      <c r="N21" s="78" t="s">
        <v>156</v>
      </c>
      <c r="P21" s="92">
        <v>0</v>
      </c>
      <c r="Q21" s="18">
        <v>0</v>
      </c>
      <c r="R21" s="19">
        <v>0</v>
      </c>
      <c r="S21" s="77" t="s">
        <v>156</v>
      </c>
      <c r="T21" s="77" t="s">
        <v>156</v>
      </c>
      <c r="U21" s="78" t="s">
        <v>156</v>
      </c>
    </row>
    <row r="22" spans="1:21" x14ac:dyDescent="0.25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2">
        <v>0</v>
      </c>
      <c r="J22" s="18">
        <v>0</v>
      </c>
      <c r="K22" s="19">
        <v>0</v>
      </c>
      <c r="L22" s="77" t="s">
        <v>156</v>
      </c>
      <c r="M22" s="77" t="s">
        <v>156</v>
      </c>
      <c r="N22" s="78" t="s">
        <v>156</v>
      </c>
      <c r="P22" s="92">
        <v>0</v>
      </c>
      <c r="Q22" s="18">
        <v>0</v>
      </c>
      <c r="R22" s="19">
        <v>0</v>
      </c>
      <c r="S22" s="77" t="s">
        <v>156</v>
      </c>
      <c r="T22" s="77" t="s">
        <v>156</v>
      </c>
      <c r="U22" s="78" t="s">
        <v>156</v>
      </c>
    </row>
    <row r="23" spans="1:21" x14ac:dyDescent="0.25">
      <c r="A23" s="17" t="s">
        <v>167</v>
      </c>
      <c r="B23" s="18">
        <v>4704</v>
      </c>
      <c r="C23" s="18">
        <v>14687</v>
      </c>
      <c r="D23" s="19">
        <v>27685</v>
      </c>
      <c r="E23" s="27">
        <v>0.21384520407578775</v>
      </c>
      <c r="F23" s="27">
        <v>0.61861853513725484</v>
      </c>
      <c r="G23" s="28">
        <v>1.0234697491399305</v>
      </c>
      <c r="I23" s="92">
        <v>4704</v>
      </c>
      <c r="J23" s="18">
        <v>14687</v>
      </c>
      <c r="K23" s="19">
        <v>27685</v>
      </c>
      <c r="L23" s="77">
        <v>0.21741099737295044</v>
      </c>
      <c r="M23" s="77">
        <v>0.62751361136710981</v>
      </c>
      <c r="N23" s="78">
        <v>1.0378149244421253</v>
      </c>
      <c r="P23" s="92">
        <v>0</v>
      </c>
      <c r="Q23" s="18">
        <v>0</v>
      </c>
      <c r="R23" s="19">
        <v>0</v>
      </c>
      <c r="S23" s="77" t="s">
        <v>156</v>
      </c>
      <c r="T23" s="77" t="s">
        <v>156</v>
      </c>
      <c r="U23" s="78" t="s">
        <v>156</v>
      </c>
    </row>
    <row r="24" spans="1:21" x14ac:dyDescent="0.25">
      <c r="A24" s="17" t="s">
        <v>168</v>
      </c>
      <c r="B24" s="18">
        <v>0</v>
      </c>
      <c r="C24" s="18">
        <v>0</v>
      </c>
      <c r="D24" s="19">
        <v>0</v>
      </c>
      <c r="E24" s="27" t="s">
        <v>156</v>
      </c>
      <c r="F24" s="27" t="s">
        <v>156</v>
      </c>
      <c r="G24" s="28" t="s">
        <v>156</v>
      </c>
      <c r="I24" s="92">
        <v>0</v>
      </c>
      <c r="J24" s="18">
        <v>0</v>
      </c>
      <c r="K24" s="19">
        <v>0</v>
      </c>
      <c r="L24" s="77" t="s">
        <v>156</v>
      </c>
      <c r="M24" s="77" t="s">
        <v>156</v>
      </c>
      <c r="N24" s="78" t="s">
        <v>156</v>
      </c>
      <c r="P24" s="92">
        <v>0</v>
      </c>
      <c r="Q24" s="18">
        <v>0</v>
      </c>
      <c r="R24" s="19">
        <v>0</v>
      </c>
      <c r="S24" s="77" t="s">
        <v>156</v>
      </c>
      <c r="T24" s="77" t="s">
        <v>156</v>
      </c>
      <c r="U24" s="78" t="s">
        <v>156</v>
      </c>
    </row>
    <row r="25" spans="1:21" x14ac:dyDescent="0.25">
      <c r="A25" s="17" t="s">
        <v>169</v>
      </c>
      <c r="B25" s="18">
        <v>0</v>
      </c>
      <c r="C25" s="18">
        <v>0</v>
      </c>
      <c r="D25" s="19">
        <v>0</v>
      </c>
      <c r="E25" s="27" t="s">
        <v>156</v>
      </c>
      <c r="F25" s="27" t="s">
        <v>156</v>
      </c>
      <c r="G25" s="28" t="s">
        <v>156</v>
      </c>
      <c r="I25" s="92">
        <v>0</v>
      </c>
      <c r="J25" s="18">
        <v>0</v>
      </c>
      <c r="K25" s="19">
        <v>0</v>
      </c>
      <c r="L25" s="77" t="s">
        <v>156</v>
      </c>
      <c r="M25" s="77" t="s">
        <v>156</v>
      </c>
      <c r="N25" s="78" t="s">
        <v>156</v>
      </c>
      <c r="P25" s="92">
        <v>0</v>
      </c>
      <c r="Q25" s="18">
        <v>0</v>
      </c>
      <c r="R25" s="19">
        <v>0</v>
      </c>
      <c r="S25" s="77" t="s">
        <v>156</v>
      </c>
      <c r="T25" s="77" t="s">
        <v>156</v>
      </c>
      <c r="U25" s="78" t="s">
        <v>156</v>
      </c>
    </row>
    <row r="26" spans="1:21" x14ac:dyDescent="0.25">
      <c r="A26" s="17" t="s">
        <v>170</v>
      </c>
      <c r="B26" s="18">
        <v>156066</v>
      </c>
      <c r="C26" s="18">
        <v>176177</v>
      </c>
      <c r="D26" s="19">
        <v>198733</v>
      </c>
      <c r="E26" s="27">
        <v>7.0948056163460658</v>
      </c>
      <c r="F26" s="27">
        <v>7.4206003720893401</v>
      </c>
      <c r="G26" s="28">
        <v>7.3468381309671598</v>
      </c>
      <c r="I26" s="92">
        <v>156066</v>
      </c>
      <c r="J26" s="18">
        <v>176177</v>
      </c>
      <c r="K26" s="19">
        <v>198733</v>
      </c>
      <c r="L26" s="77">
        <v>7.2131089957497627</v>
      </c>
      <c r="M26" s="77">
        <v>7.5273007087780552</v>
      </c>
      <c r="N26" s="78">
        <v>7.4498130171268517</v>
      </c>
      <c r="P26" s="92">
        <v>0</v>
      </c>
      <c r="Q26" s="18">
        <v>0</v>
      </c>
      <c r="R26" s="19">
        <v>0</v>
      </c>
      <c r="S26" s="77" t="s">
        <v>156</v>
      </c>
      <c r="T26" s="77" t="s">
        <v>156</v>
      </c>
      <c r="U26" s="78" t="s">
        <v>156</v>
      </c>
    </row>
    <row r="27" spans="1:21" x14ac:dyDescent="0.25">
      <c r="A27" s="17" t="s">
        <v>171</v>
      </c>
      <c r="B27" s="18">
        <v>1319</v>
      </c>
      <c r="C27" s="18">
        <v>1395</v>
      </c>
      <c r="D27" s="19">
        <v>850</v>
      </c>
      <c r="E27" s="27">
        <v>5.9962122486386916E-2</v>
      </c>
      <c r="F27" s="27">
        <v>5.8757599000236291E-2</v>
      </c>
      <c r="G27" s="28">
        <v>3.142312756976489E-2</v>
      </c>
      <c r="I27" s="92">
        <v>1298</v>
      </c>
      <c r="J27" s="18">
        <v>1369</v>
      </c>
      <c r="K27" s="19">
        <v>850</v>
      </c>
      <c r="L27" s="77">
        <v>5.99913849043558E-2</v>
      </c>
      <c r="M27" s="77">
        <v>5.8491600324203259E-2</v>
      </c>
      <c r="N27" s="78">
        <v>3.18635609816076E-2</v>
      </c>
      <c r="P27" s="92">
        <v>21</v>
      </c>
      <c r="Q27" s="18">
        <v>26</v>
      </c>
      <c r="R27" s="19">
        <v>0</v>
      </c>
      <c r="S27" s="77">
        <v>5.8207217694994179E-2</v>
      </c>
      <c r="T27" s="77">
        <v>7.725678968324716E-2</v>
      </c>
      <c r="U27" s="78" t="s">
        <v>156</v>
      </c>
    </row>
    <row r="28" spans="1:21" x14ac:dyDescent="0.25">
      <c r="A28" s="17" t="s">
        <v>172</v>
      </c>
      <c r="B28" s="18">
        <v>4331</v>
      </c>
      <c r="C28" s="18">
        <v>4918</v>
      </c>
      <c r="D28" s="19">
        <v>5211</v>
      </c>
      <c r="E28" s="27">
        <v>0.19688851591246531</v>
      </c>
      <c r="F28" s="27">
        <v>0.20714686156499074</v>
      </c>
      <c r="G28" s="28">
        <v>0.19264225619534686</v>
      </c>
      <c r="I28" s="92">
        <v>4331</v>
      </c>
      <c r="J28" s="18">
        <v>4918</v>
      </c>
      <c r="K28" s="19">
        <v>5211</v>
      </c>
      <c r="L28" s="77">
        <v>0.20017156241969566</v>
      </c>
      <c r="M28" s="77">
        <v>0.2101254129981239</v>
      </c>
      <c r="N28" s="78">
        <v>0.19534237208842026</v>
      </c>
      <c r="P28" s="92">
        <v>0</v>
      </c>
      <c r="Q28" s="18">
        <v>0</v>
      </c>
      <c r="R28" s="19">
        <v>0</v>
      </c>
      <c r="S28" s="77" t="s">
        <v>156</v>
      </c>
      <c r="T28" s="77" t="s">
        <v>156</v>
      </c>
      <c r="U28" s="78" t="s">
        <v>156</v>
      </c>
    </row>
    <row r="29" spans="1:21" x14ac:dyDescent="0.25">
      <c r="A29" s="17" t="s">
        <v>173</v>
      </c>
      <c r="B29" s="18">
        <v>0</v>
      </c>
      <c r="C29" s="18">
        <v>0</v>
      </c>
      <c r="D29" s="19">
        <v>0</v>
      </c>
      <c r="E29" s="27" t="s">
        <v>156</v>
      </c>
      <c r="F29" s="27" t="s">
        <v>156</v>
      </c>
      <c r="G29" s="28" t="s">
        <v>156</v>
      </c>
      <c r="I29" s="92">
        <v>0</v>
      </c>
      <c r="J29" s="18">
        <v>0</v>
      </c>
      <c r="K29" s="19">
        <v>0</v>
      </c>
      <c r="L29" s="77" t="s">
        <v>156</v>
      </c>
      <c r="M29" s="77" t="s">
        <v>156</v>
      </c>
      <c r="N29" s="78" t="s">
        <v>156</v>
      </c>
      <c r="P29" s="92">
        <v>0</v>
      </c>
      <c r="Q29" s="18">
        <v>0</v>
      </c>
      <c r="R29" s="19">
        <v>0</v>
      </c>
      <c r="S29" s="77" t="s">
        <v>156</v>
      </c>
      <c r="T29" s="77" t="s">
        <v>156</v>
      </c>
      <c r="U29" s="78" t="s">
        <v>156</v>
      </c>
    </row>
    <row r="30" spans="1:21" x14ac:dyDescent="0.25">
      <c r="A30" s="17" t="s">
        <v>174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  <c r="I30" s="92">
        <v>0</v>
      </c>
      <c r="J30" s="18">
        <v>0</v>
      </c>
      <c r="K30" s="19">
        <v>0</v>
      </c>
      <c r="L30" s="77" t="s">
        <v>156</v>
      </c>
      <c r="M30" s="77" t="s">
        <v>156</v>
      </c>
      <c r="N30" s="78" t="s">
        <v>156</v>
      </c>
      <c r="P30" s="92">
        <v>0</v>
      </c>
      <c r="Q30" s="18">
        <v>0</v>
      </c>
      <c r="R30" s="19">
        <v>0</v>
      </c>
      <c r="S30" s="77" t="s">
        <v>156</v>
      </c>
      <c r="T30" s="77" t="s">
        <v>156</v>
      </c>
      <c r="U30" s="78" t="s">
        <v>156</v>
      </c>
    </row>
    <row r="31" spans="1:21" x14ac:dyDescent="0.25">
      <c r="A31" s="17" t="s">
        <v>175</v>
      </c>
      <c r="B31" s="18">
        <v>0</v>
      </c>
      <c r="C31" s="18">
        <v>0</v>
      </c>
      <c r="D31" s="19">
        <v>0</v>
      </c>
      <c r="E31" s="27" t="s">
        <v>156</v>
      </c>
      <c r="F31" s="27" t="s">
        <v>156</v>
      </c>
      <c r="G31" s="28" t="s">
        <v>156</v>
      </c>
      <c r="I31" s="92">
        <v>0</v>
      </c>
      <c r="J31" s="18">
        <v>0</v>
      </c>
      <c r="K31" s="19">
        <v>0</v>
      </c>
      <c r="L31" s="77" t="s">
        <v>156</v>
      </c>
      <c r="M31" s="77" t="s">
        <v>156</v>
      </c>
      <c r="N31" s="78" t="s">
        <v>156</v>
      </c>
      <c r="P31" s="92">
        <v>0</v>
      </c>
      <c r="Q31" s="18">
        <v>0</v>
      </c>
      <c r="R31" s="19">
        <v>0</v>
      </c>
      <c r="S31" s="77" t="s">
        <v>156</v>
      </c>
      <c r="T31" s="77" t="s">
        <v>156</v>
      </c>
      <c r="U31" s="78" t="s">
        <v>156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156</v>
      </c>
      <c r="F32" s="27" t="s">
        <v>156</v>
      </c>
      <c r="G32" s="28" t="s">
        <v>156</v>
      </c>
      <c r="I32" s="92">
        <v>0</v>
      </c>
      <c r="J32" s="18">
        <v>0</v>
      </c>
      <c r="K32" s="19">
        <v>0</v>
      </c>
      <c r="L32" s="77" t="s">
        <v>156</v>
      </c>
      <c r="M32" s="77" t="s">
        <v>156</v>
      </c>
      <c r="N32" s="78" t="s">
        <v>156</v>
      </c>
      <c r="P32" s="92">
        <v>0</v>
      </c>
      <c r="Q32" s="18">
        <v>0</v>
      </c>
      <c r="R32" s="19">
        <v>0</v>
      </c>
      <c r="S32" s="77" t="s">
        <v>156</v>
      </c>
      <c r="T32" s="77" t="s">
        <v>156</v>
      </c>
      <c r="U32" s="78" t="s">
        <v>156</v>
      </c>
    </row>
    <row r="33" spans="1:21" x14ac:dyDescent="0.25">
      <c r="A33" s="17" t="s">
        <v>177</v>
      </c>
      <c r="B33" s="18">
        <v>3053</v>
      </c>
      <c r="C33" s="18">
        <v>2934</v>
      </c>
      <c r="D33" s="19">
        <v>2899</v>
      </c>
      <c r="E33" s="27">
        <v>0.13879026531534439</v>
      </c>
      <c r="F33" s="27">
        <v>0.12358049854243246</v>
      </c>
      <c r="G33" s="28">
        <v>0.10717134920558637</v>
      </c>
      <c r="I33" s="92">
        <v>3053</v>
      </c>
      <c r="J33" s="18">
        <v>2934</v>
      </c>
      <c r="K33" s="19">
        <v>2899</v>
      </c>
      <c r="L33" s="77">
        <v>0.14110454400076908</v>
      </c>
      <c r="M33" s="77">
        <v>0.12535745460278477</v>
      </c>
      <c r="N33" s="78">
        <v>0.10867348621844758</v>
      </c>
      <c r="P33" s="92">
        <v>0</v>
      </c>
      <c r="Q33" s="18">
        <v>0</v>
      </c>
      <c r="R33" s="19">
        <v>0</v>
      </c>
      <c r="S33" s="77" t="s">
        <v>156</v>
      </c>
      <c r="T33" s="77" t="s">
        <v>156</v>
      </c>
      <c r="U33" s="78" t="s">
        <v>156</v>
      </c>
    </row>
    <row r="34" spans="1:21" x14ac:dyDescent="0.25">
      <c r="A34" s="17" t="s">
        <v>178</v>
      </c>
      <c r="B34" s="18">
        <v>0</v>
      </c>
      <c r="C34" s="18">
        <v>0</v>
      </c>
      <c r="D34" s="19">
        <v>0</v>
      </c>
      <c r="E34" s="27" t="s">
        <v>156</v>
      </c>
      <c r="F34" s="27" t="s">
        <v>156</v>
      </c>
      <c r="G34" s="28" t="s">
        <v>156</v>
      </c>
      <c r="I34" s="92">
        <v>0</v>
      </c>
      <c r="J34" s="18">
        <v>0</v>
      </c>
      <c r="K34" s="19">
        <v>0</v>
      </c>
      <c r="L34" s="77" t="s">
        <v>156</v>
      </c>
      <c r="M34" s="77" t="s">
        <v>156</v>
      </c>
      <c r="N34" s="78" t="s">
        <v>156</v>
      </c>
      <c r="P34" s="92">
        <v>0</v>
      </c>
      <c r="Q34" s="18">
        <v>0</v>
      </c>
      <c r="R34" s="19">
        <v>0</v>
      </c>
      <c r="S34" s="77" t="s">
        <v>156</v>
      </c>
      <c r="T34" s="77" t="s">
        <v>156</v>
      </c>
      <c r="U34" s="78" t="s">
        <v>156</v>
      </c>
    </row>
    <row r="35" spans="1:21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156</v>
      </c>
      <c r="F35" s="27" t="s">
        <v>156</v>
      </c>
      <c r="G35" s="28" t="s">
        <v>156</v>
      </c>
      <c r="I35" s="92">
        <v>0</v>
      </c>
      <c r="J35" s="18">
        <v>0</v>
      </c>
      <c r="K35" s="19">
        <v>0</v>
      </c>
      <c r="L35" s="77" t="s">
        <v>156</v>
      </c>
      <c r="M35" s="77" t="s">
        <v>156</v>
      </c>
      <c r="N35" s="78" t="s">
        <v>156</v>
      </c>
      <c r="P35" s="92">
        <v>0</v>
      </c>
      <c r="Q35" s="18">
        <v>0</v>
      </c>
      <c r="R35" s="19">
        <v>0</v>
      </c>
      <c r="S35" s="77" t="s">
        <v>156</v>
      </c>
      <c r="T35" s="77" t="s">
        <v>156</v>
      </c>
      <c r="U35" s="78" t="s">
        <v>156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2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2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8" thickBot="1" x14ac:dyDescent="0.3">
      <c r="A37" s="20" t="s">
        <v>4</v>
      </c>
      <c r="B37" s="21">
        <v>2199722</v>
      </c>
      <c r="C37" s="21">
        <v>2374161</v>
      </c>
      <c r="D37" s="22">
        <v>2705014</v>
      </c>
      <c r="E37" s="23">
        <v>100</v>
      </c>
      <c r="F37" s="23">
        <v>100</v>
      </c>
      <c r="G37" s="47">
        <v>100</v>
      </c>
      <c r="I37" s="93">
        <v>2163644</v>
      </c>
      <c r="J37" s="21">
        <v>2340507</v>
      </c>
      <c r="K37" s="22">
        <v>2667624</v>
      </c>
      <c r="L37" s="80">
        <v>100</v>
      </c>
      <c r="M37" s="80">
        <v>100</v>
      </c>
      <c r="N37" s="81">
        <v>100</v>
      </c>
      <c r="P37" s="93">
        <v>36078</v>
      </c>
      <c r="Q37" s="21">
        <v>33654</v>
      </c>
      <c r="R37" s="22">
        <v>37390</v>
      </c>
      <c r="S37" s="80">
        <v>100</v>
      </c>
      <c r="T37" s="80">
        <v>100</v>
      </c>
      <c r="U37" s="81">
        <v>100</v>
      </c>
    </row>
    <row r="38" spans="1:21" x14ac:dyDescent="0.25">
      <c r="I38" s="99"/>
      <c r="P38" s="99"/>
    </row>
    <row r="39" spans="1:21" ht="16.2" thickBot="1" x14ac:dyDescent="0.35">
      <c r="A39" s="5" t="s">
        <v>118</v>
      </c>
      <c r="B39" s="6"/>
      <c r="C39" s="6"/>
      <c r="D39" s="185" t="s">
        <v>104</v>
      </c>
      <c r="E39" s="185"/>
      <c r="F39" s="6"/>
      <c r="I39" s="185" t="s">
        <v>107</v>
      </c>
      <c r="J39" s="185"/>
      <c r="K39" s="185"/>
      <c r="L39" s="185"/>
      <c r="M39" s="185"/>
      <c r="N39" s="185"/>
      <c r="P39" s="185" t="s">
        <v>108</v>
      </c>
      <c r="Q39" s="185"/>
      <c r="R39" s="185"/>
      <c r="S39" s="185"/>
      <c r="T39" s="185"/>
      <c r="U39" s="185"/>
    </row>
    <row r="40" spans="1:21" x14ac:dyDescent="0.25">
      <c r="A40" s="7"/>
      <c r="B40" s="8"/>
      <c r="C40" s="9" t="s">
        <v>31</v>
      </c>
      <c r="D40" s="84"/>
      <c r="E40" s="11"/>
      <c r="F40" s="9" t="s">
        <v>2</v>
      </c>
      <c r="G40" s="12"/>
      <c r="I40" s="7"/>
      <c r="J40" s="9" t="s">
        <v>31</v>
      </c>
      <c r="K40" s="84"/>
      <c r="L40" s="11"/>
      <c r="M40" s="9" t="s">
        <v>2</v>
      </c>
      <c r="N40" s="12"/>
      <c r="P40" s="7"/>
      <c r="Q40" s="9" t="s">
        <v>31</v>
      </c>
      <c r="R40" s="84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154</v>
      </c>
      <c r="C41" s="15" t="s">
        <v>152</v>
      </c>
      <c r="D41" s="62" t="s">
        <v>153</v>
      </c>
      <c r="E41" s="15" t="s">
        <v>154</v>
      </c>
      <c r="F41" s="15" t="s">
        <v>152</v>
      </c>
      <c r="G41" s="16" t="s">
        <v>153</v>
      </c>
      <c r="I41" s="91" t="s">
        <v>154</v>
      </c>
      <c r="J41" s="15" t="s">
        <v>152</v>
      </c>
      <c r="K41" s="62" t="s">
        <v>153</v>
      </c>
      <c r="L41" s="15" t="s">
        <v>154</v>
      </c>
      <c r="M41" s="15" t="s">
        <v>152</v>
      </c>
      <c r="N41" s="16" t="s">
        <v>153</v>
      </c>
      <c r="P41" s="91" t="s">
        <v>154</v>
      </c>
      <c r="Q41" s="15" t="s">
        <v>152</v>
      </c>
      <c r="R41" s="62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81</v>
      </c>
      <c r="B42" s="18">
        <v>127156</v>
      </c>
      <c r="C42" s="18">
        <v>128520</v>
      </c>
      <c r="D42" s="19">
        <v>130038</v>
      </c>
      <c r="E42" s="27">
        <v>19.439930163263249</v>
      </c>
      <c r="F42" s="27">
        <v>19.950852475150693</v>
      </c>
      <c r="G42" s="28">
        <v>20.179733363956181</v>
      </c>
      <c r="I42" s="92">
        <v>127156</v>
      </c>
      <c r="J42" s="18">
        <v>128520</v>
      </c>
      <c r="K42" s="19">
        <v>130038</v>
      </c>
      <c r="L42" s="77">
        <v>20.001604457245147</v>
      </c>
      <c r="M42" s="77">
        <v>20.378424747132797</v>
      </c>
      <c r="N42" s="78">
        <v>20.612944950987231</v>
      </c>
      <c r="P42" s="92">
        <v>0</v>
      </c>
      <c r="Q42" s="18">
        <v>0</v>
      </c>
      <c r="R42" s="19">
        <v>0</v>
      </c>
      <c r="S42" s="77" t="s">
        <v>156</v>
      </c>
      <c r="T42" s="77" t="s">
        <v>156</v>
      </c>
      <c r="U42" s="78" t="s">
        <v>156</v>
      </c>
    </row>
    <row r="43" spans="1:21" x14ac:dyDescent="0.25">
      <c r="A43" s="17" t="s">
        <v>155</v>
      </c>
      <c r="B43" s="18">
        <v>84575</v>
      </c>
      <c r="C43" s="18">
        <v>81271</v>
      </c>
      <c r="D43" s="19">
        <v>80179</v>
      </c>
      <c r="E43" s="27">
        <v>12.930039428402821</v>
      </c>
      <c r="F43" s="27">
        <v>12.616135477030594</v>
      </c>
      <c r="G43" s="28">
        <v>12.442446372511441</v>
      </c>
      <c r="I43" s="92">
        <v>79390</v>
      </c>
      <c r="J43" s="18">
        <v>80831</v>
      </c>
      <c r="K43" s="19">
        <v>80179</v>
      </c>
      <c r="L43" s="77">
        <v>12.488025558060118</v>
      </c>
      <c r="M43" s="77">
        <v>12.816747982691341</v>
      </c>
      <c r="N43" s="78">
        <v>12.709556539051702</v>
      </c>
      <c r="P43" s="92">
        <v>5185</v>
      </c>
      <c r="Q43" s="18">
        <v>440</v>
      </c>
      <c r="R43" s="19">
        <v>0</v>
      </c>
      <c r="S43" s="77">
        <v>28.228440766550523</v>
      </c>
      <c r="T43" s="77">
        <v>3.2554010062148566</v>
      </c>
      <c r="U43" s="78" t="s">
        <v>156</v>
      </c>
    </row>
    <row r="44" spans="1:21" x14ac:dyDescent="0.25">
      <c r="A44" s="17" t="s">
        <v>182</v>
      </c>
      <c r="B44" s="18">
        <v>0</v>
      </c>
      <c r="C44" s="18">
        <v>0</v>
      </c>
      <c r="D44" s="19">
        <v>0</v>
      </c>
      <c r="E44" s="27" t="s">
        <v>156</v>
      </c>
      <c r="F44" s="27" t="s">
        <v>156</v>
      </c>
      <c r="G44" s="28" t="s">
        <v>156</v>
      </c>
      <c r="I44" s="92">
        <v>0</v>
      </c>
      <c r="J44" s="18">
        <v>0</v>
      </c>
      <c r="K44" s="19">
        <v>0</v>
      </c>
      <c r="L44" s="77" t="s">
        <v>156</v>
      </c>
      <c r="M44" s="77" t="s">
        <v>156</v>
      </c>
      <c r="N44" s="78" t="s">
        <v>156</v>
      </c>
      <c r="P44" s="92">
        <v>0</v>
      </c>
      <c r="Q44" s="18">
        <v>0</v>
      </c>
      <c r="R44" s="19">
        <v>0</v>
      </c>
      <c r="S44" s="77" t="s">
        <v>156</v>
      </c>
      <c r="T44" s="77" t="s">
        <v>156</v>
      </c>
      <c r="U44" s="78" t="s">
        <v>156</v>
      </c>
    </row>
    <row r="45" spans="1:21" x14ac:dyDescent="0.25">
      <c r="A45" s="17" t="s">
        <v>82</v>
      </c>
      <c r="B45" s="18">
        <v>129454</v>
      </c>
      <c r="C45" s="18">
        <v>129457</v>
      </c>
      <c r="D45" s="19">
        <v>130162</v>
      </c>
      <c r="E45" s="27">
        <v>19.791254202358367</v>
      </c>
      <c r="F45" s="27">
        <v>20.096308036691436</v>
      </c>
      <c r="G45" s="28">
        <v>20.198976100211205</v>
      </c>
      <c r="I45" s="92">
        <v>129454</v>
      </c>
      <c r="J45" s="18">
        <v>129457</v>
      </c>
      <c r="K45" s="19">
        <v>130162</v>
      </c>
      <c r="L45" s="77">
        <v>20.363079236592952</v>
      </c>
      <c r="M45" s="77">
        <v>20.526997607295133</v>
      </c>
      <c r="N45" s="78">
        <v>20.632600783697072</v>
      </c>
      <c r="P45" s="92">
        <v>0</v>
      </c>
      <c r="Q45" s="18">
        <v>0</v>
      </c>
      <c r="R45" s="19">
        <v>0</v>
      </c>
      <c r="S45" s="77" t="s">
        <v>156</v>
      </c>
      <c r="T45" s="77" t="s">
        <v>156</v>
      </c>
      <c r="U45" s="78" t="s">
        <v>156</v>
      </c>
    </row>
    <row r="46" spans="1:21" x14ac:dyDescent="0.25">
      <c r="A46" s="17" t="s">
        <v>84</v>
      </c>
      <c r="B46" s="18">
        <v>91745</v>
      </c>
      <c r="C46" s="18">
        <v>80843</v>
      </c>
      <c r="D46" s="19">
        <v>75896</v>
      </c>
      <c r="E46" s="27">
        <v>14.026207122185241</v>
      </c>
      <c r="F46" s="27">
        <v>12.549694729603234</v>
      </c>
      <c r="G46" s="28">
        <v>11.7777960549287</v>
      </c>
      <c r="I46" s="92">
        <v>91745</v>
      </c>
      <c r="J46" s="18">
        <v>80843</v>
      </c>
      <c r="K46" s="19">
        <v>75896</v>
      </c>
      <c r="L46" s="77">
        <v>14.43146372117679</v>
      </c>
      <c r="M46" s="77">
        <v>12.818650730100037</v>
      </c>
      <c r="N46" s="78">
        <v>12.030637736662566</v>
      </c>
      <c r="P46" s="92">
        <v>0</v>
      </c>
      <c r="Q46" s="18">
        <v>0</v>
      </c>
      <c r="R46" s="19">
        <v>0</v>
      </c>
      <c r="S46" s="77" t="s">
        <v>156</v>
      </c>
      <c r="T46" s="77" t="s">
        <v>156</v>
      </c>
      <c r="U46" s="78" t="s">
        <v>156</v>
      </c>
    </row>
    <row r="47" spans="1:21" x14ac:dyDescent="0.25">
      <c r="A47" s="17" t="s">
        <v>180</v>
      </c>
      <c r="B47" s="18">
        <v>123036</v>
      </c>
      <c r="C47" s="18">
        <v>121781</v>
      </c>
      <c r="D47" s="19">
        <v>153263</v>
      </c>
      <c r="E47" s="27">
        <v>18.810054166278089</v>
      </c>
      <c r="F47" s="27">
        <v>18.904721173952122</v>
      </c>
      <c r="G47" s="28">
        <v>23.783866827850446</v>
      </c>
      <c r="I47" s="92">
        <v>111020</v>
      </c>
      <c r="J47" s="18">
        <v>109755</v>
      </c>
      <c r="K47" s="19">
        <v>141039</v>
      </c>
      <c r="L47" s="77">
        <v>17.463416015314699</v>
      </c>
      <c r="M47" s="77">
        <v>17.403003486784627</v>
      </c>
      <c r="N47" s="78">
        <v>22.356766044866024</v>
      </c>
      <c r="P47" s="92">
        <v>12016</v>
      </c>
      <c r="Q47" s="18">
        <v>12026</v>
      </c>
      <c r="R47" s="19">
        <v>12224</v>
      </c>
      <c r="S47" s="77">
        <v>65.41811846689896</v>
      </c>
      <c r="T47" s="77">
        <v>88.976028410772415</v>
      </c>
      <c r="U47" s="78">
        <v>90.260651258952961</v>
      </c>
    </row>
    <row r="48" spans="1:21" x14ac:dyDescent="0.25">
      <c r="A48" s="17" t="s">
        <v>157</v>
      </c>
      <c r="B48" s="18">
        <v>13301</v>
      </c>
      <c r="C48" s="18">
        <v>13695</v>
      </c>
      <c r="D48" s="19">
        <v>13942</v>
      </c>
      <c r="E48" s="27">
        <v>2.0334904456066916</v>
      </c>
      <c r="F48" s="27">
        <v>2.1259486822843821</v>
      </c>
      <c r="G48" s="28">
        <v>2.163566361834826</v>
      </c>
      <c r="I48" s="92">
        <v>13301</v>
      </c>
      <c r="J48" s="18">
        <v>13695</v>
      </c>
      <c r="K48" s="19">
        <v>13942</v>
      </c>
      <c r="L48" s="77">
        <v>2.0922437076175542</v>
      </c>
      <c r="M48" s="77">
        <v>2.1715104801741649</v>
      </c>
      <c r="N48" s="78">
        <v>2.210013061617865</v>
      </c>
      <c r="P48" s="92">
        <v>0</v>
      </c>
      <c r="Q48" s="18">
        <v>0</v>
      </c>
      <c r="R48" s="19">
        <v>0</v>
      </c>
      <c r="S48" s="77" t="s">
        <v>156</v>
      </c>
      <c r="T48" s="77" t="s">
        <v>156</v>
      </c>
      <c r="U48" s="78" t="s">
        <v>156</v>
      </c>
    </row>
    <row r="49" spans="1:21" x14ac:dyDescent="0.25">
      <c r="A49" s="17" t="s">
        <v>158</v>
      </c>
      <c r="B49" s="18">
        <v>1071</v>
      </c>
      <c r="C49" s="18">
        <v>972</v>
      </c>
      <c r="D49" s="19">
        <v>1319</v>
      </c>
      <c r="E49" s="27">
        <v>0.1637371827114327</v>
      </c>
      <c r="F49" s="27">
        <v>0.15088880023223214</v>
      </c>
      <c r="G49" s="28">
        <v>0.20468684774495305</v>
      </c>
      <c r="I49" s="92">
        <v>0</v>
      </c>
      <c r="J49" s="18">
        <v>0</v>
      </c>
      <c r="K49" s="19">
        <v>0</v>
      </c>
      <c r="L49" s="77" t="s">
        <v>156</v>
      </c>
      <c r="M49" s="77" t="s">
        <v>156</v>
      </c>
      <c r="N49" s="78" t="s">
        <v>156</v>
      </c>
      <c r="P49" s="92">
        <v>1071</v>
      </c>
      <c r="Q49" s="18">
        <v>972</v>
      </c>
      <c r="R49" s="19">
        <v>1319</v>
      </c>
      <c r="S49" s="77">
        <v>5.8307926829268295</v>
      </c>
      <c r="T49" s="77">
        <v>7.1914767682746374</v>
      </c>
      <c r="U49" s="78">
        <v>9.739348741047035</v>
      </c>
    </row>
    <row r="50" spans="1:21" x14ac:dyDescent="0.25">
      <c r="A50" s="17" t="s">
        <v>159</v>
      </c>
      <c r="B50" s="18">
        <v>7814</v>
      </c>
      <c r="C50" s="18">
        <v>8575</v>
      </c>
      <c r="D50" s="19">
        <v>9440</v>
      </c>
      <c r="E50" s="27">
        <v>1.1946240389422365</v>
      </c>
      <c r="F50" s="27">
        <v>1.331143479415011</v>
      </c>
      <c r="G50" s="28">
        <v>1.4649308890920067</v>
      </c>
      <c r="I50" s="92">
        <v>7814</v>
      </c>
      <c r="J50" s="18">
        <v>8575</v>
      </c>
      <c r="K50" s="19">
        <v>9440</v>
      </c>
      <c r="L50" s="77">
        <v>1.2291400895664661</v>
      </c>
      <c r="M50" s="77">
        <v>1.359671585797259</v>
      </c>
      <c r="N50" s="78">
        <v>1.4963795224266712</v>
      </c>
      <c r="P50" s="92">
        <v>0</v>
      </c>
      <c r="Q50" s="18">
        <v>0</v>
      </c>
      <c r="R50" s="19">
        <v>0</v>
      </c>
      <c r="S50" s="77" t="s">
        <v>156</v>
      </c>
      <c r="T50" s="77" t="s">
        <v>156</v>
      </c>
      <c r="U50" s="78" t="s">
        <v>156</v>
      </c>
    </row>
    <row r="51" spans="1:21" x14ac:dyDescent="0.25">
      <c r="A51" s="17" t="s">
        <v>160</v>
      </c>
      <c r="B51" s="18">
        <v>0</v>
      </c>
      <c r="C51" s="18">
        <v>0</v>
      </c>
      <c r="D51" s="19">
        <v>0</v>
      </c>
      <c r="E51" s="27" t="s">
        <v>156</v>
      </c>
      <c r="F51" s="27" t="s">
        <v>156</v>
      </c>
      <c r="G51" s="28" t="s">
        <v>156</v>
      </c>
      <c r="I51" s="92">
        <v>0</v>
      </c>
      <c r="J51" s="18">
        <v>0</v>
      </c>
      <c r="K51" s="19">
        <v>0</v>
      </c>
      <c r="L51" s="77" t="s">
        <v>156</v>
      </c>
      <c r="M51" s="77" t="s">
        <v>156</v>
      </c>
      <c r="N51" s="78" t="s">
        <v>156</v>
      </c>
      <c r="P51" s="92">
        <v>0</v>
      </c>
      <c r="Q51" s="18">
        <v>0</v>
      </c>
      <c r="R51" s="19">
        <v>0</v>
      </c>
      <c r="S51" s="77" t="s">
        <v>156</v>
      </c>
      <c r="T51" s="77" t="s">
        <v>156</v>
      </c>
      <c r="U51" s="78" t="s">
        <v>156</v>
      </c>
    </row>
    <row r="52" spans="1:21" x14ac:dyDescent="0.25">
      <c r="A52" s="17" t="s">
        <v>161</v>
      </c>
      <c r="B52" s="18">
        <v>0</v>
      </c>
      <c r="C52" s="18">
        <v>0</v>
      </c>
      <c r="D52" s="19">
        <v>0</v>
      </c>
      <c r="E52" s="27" t="s">
        <v>156</v>
      </c>
      <c r="F52" s="27" t="s">
        <v>156</v>
      </c>
      <c r="G52" s="28" t="s">
        <v>156</v>
      </c>
      <c r="I52" s="92">
        <v>0</v>
      </c>
      <c r="J52" s="18">
        <v>0</v>
      </c>
      <c r="K52" s="19">
        <v>0</v>
      </c>
      <c r="L52" s="77" t="s">
        <v>156</v>
      </c>
      <c r="M52" s="77" t="s">
        <v>156</v>
      </c>
      <c r="N52" s="78" t="s">
        <v>156</v>
      </c>
      <c r="P52" s="92">
        <v>0</v>
      </c>
      <c r="Q52" s="18">
        <v>0</v>
      </c>
      <c r="R52" s="19">
        <v>0</v>
      </c>
      <c r="S52" s="77" t="s">
        <v>156</v>
      </c>
      <c r="T52" s="77" t="s">
        <v>156</v>
      </c>
      <c r="U52" s="78" t="s">
        <v>156</v>
      </c>
    </row>
    <row r="53" spans="1:21" x14ac:dyDescent="0.25">
      <c r="A53" s="17" t="s">
        <v>162</v>
      </c>
      <c r="B53" s="18">
        <v>0</v>
      </c>
      <c r="C53" s="18">
        <v>0</v>
      </c>
      <c r="D53" s="19">
        <v>0</v>
      </c>
      <c r="E53" s="27" t="s">
        <v>156</v>
      </c>
      <c r="F53" s="27" t="s">
        <v>156</v>
      </c>
      <c r="G53" s="28" t="s">
        <v>156</v>
      </c>
      <c r="I53" s="92">
        <v>0</v>
      </c>
      <c r="J53" s="18">
        <v>0</v>
      </c>
      <c r="K53" s="19">
        <v>0</v>
      </c>
      <c r="L53" s="77" t="s">
        <v>156</v>
      </c>
      <c r="M53" s="77" t="s">
        <v>156</v>
      </c>
      <c r="N53" s="78" t="s">
        <v>156</v>
      </c>
      <c r="P53" s="92">
        <v>0</v>
      </c>
      <c r="Q53" s="18">
        <v>0</v>
      </c>
      <c r="R53" s="19">
        <v>0</v>
      </c>
      <c r="S53" s="77" t="s">
        <v>156</v>
      </c>
      <c r="T53" s="77" t="s">
        <v>156</v>
      </c>
      <c r="U53" s="78" t="s">
        <v>156</v>
      </c>
    </row>
    <row r="54" spans="1:21" x14ac:dyDescent="0.25">
      <c r="A54" s="17" t="s">
        <v>163</v>
      </c>
      <c r="B54" s="18">
        <v>0</v>
      </c>
      <c r="C54" s="18">
        <v>0</v>
      </c>
      <c r="D54" s="19">
        <v>0</v>
      </c>
      <c r="E54" s="27" t="s">
        <v>156</v>
      </c>
      <c r="F54" s="27" t="s">
        <v>156</v>
      </c>
      <c r="G54" s="28" t="s">
        <v>156</v>
      </c>
      <c r="I54" s="92">
        <v>0</v>
      </c>
      <c r="J54" s="18">
        <v>0</v>
      </c>
      <c r="K54" s="19">
        <v>0</v>
      </c>
      <c r="L54" s="77" t="s">
        <v>156</v>
      </c>
      <c r="M54" s="77" t="s">
        <v>156</v>
      </c>
      <c r="N54" s="78" t="s">
        <v>156</v>
      </c>
      <c r="P54" s="92">
        <v>0</v>
      </c>
      <c r="Q54" s="18">
        <v>0</v>
      </c>
      <c r="R54" s="19">
        <v>0</v>
      </c>
      <c r="S54" s="77" t="s">
        <v>156</v>
      </c>
      <c r="T54" s="77" t="s">
        <v>156</v>
      </c>
      <c r="U54" s="78" t="s">
        <v>156</v>
      </c>
    </row>
    <row r="55" spans="1:21" x14ac:dyDescent="0.25">
      <c r="A55" s="17" t="s">
        <v>164</v>
      </c>
      <c r="B55" s="18">
        <v>0</v>
      </c>
      <c r="C55" s="18">
        <v>0</v>
      </c>
      <c r="D55" s="19">
        <v>0</v>
      </c>
      <c r="E55" s="27" t="s">
        <v>156</v>
      </c>
      <c r="F55" s="27" t="s">
        <v>156</v>
      </c>
      <c r="G55" s="28" t="s">
        <v>156</v>
      </c>
      <c r="I55" s="92">
        <v>0</v>
      </c>
      <c r="J55" s="18">
        <v>0</v>
      </c>
      <c r="K55" s="19">
        <v>0</v>
      </c>
      <c r="L55" s="77" t="s">
        <v>156</v>
      </c>
      <c r="M55" s="77" t="s">
        <v>156</v>
      </c>
      <c r="N55" s="78" t="s">
        <v>156</v>
      </c>
      <c r="P55" s="92">
        <v>0</v>
      </c>
      <c r="Q55" s="18">
        <v>0</v>
      </c>
      <c r="R55" s="19">
        <v>0</v>
      </c>
      <c r="S55" s="77" t="s">
        <v>156</v>
      </c>
      <c r="T55" s="77" t="s">
        <v>156</v>
      </c>
      <c r="U55" s="78" t="s">
        <v>156</v>
      </c>
    </row>
    <row r="56" spans="1:21" x14ac:dyDescent="0.25">
      <c r="A56" s="17" t="s">
        <v>165</v>
      </c>
      <c r="B56" s="18">
        <v>33434</v>
      </c>
      <c r="C56" s="18">
        <v>32920</v>
      </c>
      <c r="D56" s="19">
        <v>0</v>
      </c>
      <c r="E56" s="27">
        <v>5.1114742920392544</v>
      </c>
      <c r="F56" s="27">
        <v>5.1103490778241589</v>
      </c>
      <c r="G56" s="28" t="s">
        <v>156</v>
      </c>
      <c r="I56" s="92">
        <v>33434</v>
      </c>
      <c r="J56" s="18">
        <v>32920</v>
      </c>
      <c r="K56" s="19">
        <v>0</v>
      </c>
      <c r="L56" s="77">
        <v>5.2591591700237048</v>
      </c>
      <c r="M56" s="77">
        <v>5.2198703911890112</v>
      </c>
      <c r="N56" s="78" t="s">
        <v>156</v>
      </c>
      <c r="P56" s="92">
        <v>0</v>
      </c>
      <c r="Q56" s="18">
        <v>0</v>
      </c>
      <c r="R56" s="19">
        <v>0</v>
      </c>
      <c r="S56" s="77" t="s">
        <v>156</v>
      </c>
      <c r="T56" s="77" t="s">
        <v>156</v>
      </c>
      <c r="U56" s="78" t="s">
        <v>156</v>
      </c>
    </row>
    <row r="57" spans="1:21" x14ac:dyDescent="0.25">
      <c r="A57" s="17" t="s">
        <v>166</v>
      </c>
      <c r="B57" s="18">
        <v>0</v>
      </c>
      <c r="C57" s="18">
        <v>0</v>
      </c>
      <c r="D57" s="19">
        <v>0</v>
      </c>
      <c r="E57" s="27" t="s">
        <v>156</v>
      </c>
      <c r="F57" s="27" t="s">
        <v>156</v>
      </c>
      <c r="G57" s="28" t="s">
        <v>156</v>
      </c>
      <c r="I57" s="92">
        <v>0</v>
      </c>
      <c r="J57" s="18">
        <v>0</v>
      </c>
      <c r="K57" s="19">
        <v>0</v>
      </c>
      <c r="L57" s="77" t="s">
        <v>156</v>
      </c>
      <c r="M57" s="77" t="s">
        <v>156</v>
      </c>
      <c r="N57" s="78" t="s">
        <v>156</v>
      </c>
      <c r="P57" s="92">
        <v>0</v>
      </c>
      <c r="Q57" s="18">
        <v>0</v>
      </c>
      <c r="R57" s="19">
        <v>0</v>
      </c>
      <c r="S57" s="77" t="s">
        <v>156</v>
      </c>
      <c r="T57" s="77" t="s">
        <v>156</v>
      </c>
      <c r="U57" s="78" t="s">
        <v>156</v>
      </c>
    </row>
    <row r="58" spans="1:21" x14ac:dyDescent="0.25">
      <c r="A58" s="17" t="s">
        <v>167</v>
      </c>
      <c r="B58" s="18">
        <v>1486</v>
      </c>
      <c r="C58" s="18">
        <v>5419</v>
      </c>
      <c r="D58" s="19">
        <v>9747</v>
      </c>
      <c r="E58" s="27">
        <v>0.22718342998056862</v>
      </c>
      <c r="F58" s="27">
        <v>0.84122058483381279</v>
      </c>
      <c r="G58" s="28">
        <v>1.512572179658876</v>
      </c>
      <c r="I58" s="92">
        <v>1486</v>
      </c>
      <c r="J58" s="18">
        <v>5419</v>
      </c>
      <c r="K58" s="19">
        <v>9747</v>
      </c>
      <c r="L58" s="77">
        <v>0.2337473986557165</v>
      </c>
      <c r="M58" s="77">
        <v>0.8592490173102445</v>
      </c>
      <c r="N58" s="78">
        <v>1.5450435598615215</v>
      </c>
      <c r="P58" s="92">
        <v>0</v>
      </c>
      <c r="Q58" s="18">
        <v>0</v>
      </c>
      <c r="R58" s="19">
        <v>0</v>
      </c>
      <c r="S58" s="77" t="s">
        <v>156</v>
      </c>
      <c r="T58" s="77" t="s">
        <v>156</v>
      </c>
      <c r="U58" s="78" t="s">
        <v>156</v>
      </c>
    </row>
    <row r="59" spans="1:21" x14ac:dyDescent="0.25">
      <c r="A59" s="17" t="s">
        <v>168</v>
      </c>
      <c r="B59" s="18">
        <v>0</v>
      </c>
      <c r="C59" s="18">
        <v>0</v>
      </c>
      <c r="D59" s="19">
        <v>0</v>
      </c>
      <c r="E59" s="27" t="s">
        <v>156</v>
      </c>
      <c r="F59" s="27" t="s">
        <v>156</v>
      </c>
      <c r="G59" s="28" t="s">
        <v>156</v>
      </c>
      <c r="I59" s="92">
        <v>0</v>
      </c>
      <c r="J59" s="18">
        <v>0</v>
      </c>
      <c r="K59" s="19">
        <v>0</v>
      </c>
      <c r="L59" s="77" t="s">
        <v>156</v>
      </c>
      <c r="M59" s="77" t="s">
        <v>156</v>
      </c>
      <c r="N59" s="78" t="s">
        <v>156</v>
      </c>
      <c r="P59" s="92">
        <v>0</v>
      </c>
      <c r="Q59" s="18">
        <v>0</v>
      </c>
      <c r="R59" s="19">
        <v>0</v>
      </c>
      <c r="S59" s="77" t="s">
        <v>156</v>
      </c>
      <c r="T59" s="77" t="s">
        <v>156</v>
      </c>
      <c r="U59" s="78" t="s">
        <v>156</v>
      </c>
    </row>
    <row r="60" spans="1:21" x14ac:dyDescent="0.25">
      <c r="A60" s="17" t="s">
        <v>169</v>
      </c>
      <c r="B60" s="18">
        <v>0</v>
      </c>
      <c r="C60" s="18">
        <v>0</v>
      </c>
      <c r="D60" s="19">
        <v>0</v>
      </c>
      <c r="E60" s="27" t="s">
        <v>156</v>
      </c>
      <c r="F60" s="27" t="s">
        <v>156</v>
      </c>
      <c r="G60" s="28" t="s">
        <v>156</v>
      </c>
      <c r="I60" s="92">
        <v>0</v>
      </c>
      <c r="J60" s="18">
        <v>0</v>
      </c>
      <c r="K60" s="19">
        <v>0</v>
      </c>
      <c r="L60" s="77" t="s">
        <v>156</v>
      </c>
      <c r="M60" s="77" t="s">
        <v>156</v>
      </c>
      <c r="N60" s="78" t="s">
        <v>156</v>
      </c>
      <c r="P60" s="92">
        <v>0</v>
      </c>
      <c r="Q60" s="18">
        <v>0</v>
      </c>
      <c r="R60" s="19">
        <v>0</v>
      </c>
      <c r="S60" s="77" t="s">
        <v>156</v>
      </c>
      <c r="T60" s="77" t="s">
        <v>156</v>
      </c>
      <c r="U60" s="78" t="s">
        <v>156</v>
      </c>
    </row>
    <row r="61" spans="1:21" x14ac:dyDescent="0.25">
      <c r="A61" s="17" t="s">
        <v>170</v>
      </c>
      <c r="B61" s="18">
        <v>36643</v>
      </c>
      <c r="C61" s="18">
        <v>36541</v>
      </c>
      <c r="D61" s="19">
        <v>36328</v>
      </c>
      <c r="E61" s="27">
        <v>5.6020743100793915</v>
      </c>
      <c r="F61" s="27">
        <v>5.6724564293065791</v>
      </c>
      <c r="G61" s="28">
        <v>5.6375009892939003</v>
      </c>
      <c r="I61" s="92">
        <v>36643</v>
      </c>
      <c r="J61" s="18">
        <v>36541</v>
      </c>
      <c r="K61" s="19">
        <v>36328</v>
      </c>
      <c r="L61" s="77">
        <v>5.7639340033253159</v>
      </c>
      <c r="M61" s="77">
        <v>5.794024421762991</v>
      </c>
      <c r="N61" s="78">
        <v>5.7585249248639947</v>
      </c>
      <c r="P61" s="92">
        <v>0</v>
      </c>
      <c r="Q61" s="18">
        <v>0</v>
      </c>
      <c r="R61" s="19">
        <v>0</v>
      </c>
      <c r="S61" s="77" t="s">
        <v>156</v>
      </c>
      <c r="T61" s="77" t="s">
        <v>156</v>
      </c>
      <c r="U61" s="78" t="s">
        <v>156</v>
      </c>
    </row>
    <row r="62" spans="1:21" x14ac:dyDescent="0.25">
      <c r="A62" s="17" t="s">
        <v>171</v>
      </c>
      <c r="B62" s="18">
        <v>452</v>
      </c>
      <c r="C62" s="18">
        <v>441</v>
      </c>
      <c r="D62" s="19">
        <v>299</v>
      </c>
      <c r="E62" s="27">
        <v>6.9102900640119119E-2</v>
      </c>
      <c r="F62" s="27">
        <v>6.8458807512771988E-2</v>
      </c>
      <c r="G62" s="28">
        <v>4.6399823711706568E-2</v>
      </c>
      <c r="I62" s="92">
        <v>356</v>
      </c>
      <c r="J62" s="18">
        <v>363</v>
      </c>
      <c r="K62" s="19">
        <v>299</v>
      </c>
      <c r="L62" s="77">
        <v>5.5998703850225491E-2</v>
      </c>
      <c r="M62" s="77">
        <v>5.7558109113050149E-2</v>
      </c>
      <c r="N62" s="78">
        <v>4.7395919195505787E-2</v>
      </c>
      <c r="P62" s="92">
        <v>96</v>
      </c>
      <c r="Q62" s="18">
        <v>78</v>
      </c>
      <c r="R62" s="19">
        <v>0</v>
      </c>
      <c r="S62" s="77">
        <v>0.52264808362369342</v>
      </c>
      <c r="T62" s="77">
        <v>0.57709381473808818</v>
      </c>
      <c r="U62" s="78" t="s">
        <v>156</v>
      </c>
    </row>
    <row r="63" spans="1:21" x14ac:dyDescent="0.25">
      <c r="A63" s="17" t="s">
        <v>172</v>
      </c>
      <c r="B63" s="18">
        <v>2628</v>
      </c>
      <c r="C63" s="18">
        <v>2652</v>
      </c>
      <c r="D63" s="19">
        <v>2863</v>
      </c>
      <c r="E63" s="27">
        <v>0.40177527186334749</v>
      </c>
      <c r="F63" s="27">
        <v>0.41168425742374448</v>
      </c>
      <c r="G63" s="28">
        <v>0.44428995079135752</v>
      </c>
      <c r="I63" s="92">
        <v>2628</v>
      </c>
      <c r="J63" s="18">
        <v>2652</v>
      </c>
      <c r="K63" s="19">
        <v>2863</v>
      </c>
      <c r="L63" s="77">
        <v>0.41338369022020388</v>
      </c>
      <c r="M63" s="77">
        <v>0.42050717732178788</v>
      </c>
      <c r="N63" s="78">
        <v>0.45382781490546181</v>
      </c>
      <c r="P63" s="92">
        <v>0</v>
      </c>
      <c r="Q63" s="18">
        <v>0</v>
      </c>
      <c r="R63" s="19">
        <v>0</v>
      </c>
      <c r="S63" s="77" t="s">
        <v>156</v>
      </c>
      <c r="T63" s="77" t="s">
        <v>156</v>
      </c>
      <c r="U63" s="78" t="s">
        <v>156</v>
      </c>
    </row>
    <row r="64" spans="1:21" x14ac:dyDescent="0.25">
      <c r="A64" s="17" t="s">
        <v>173</v>
      </c>
      <c r="B64" s="18">
        <v>0</v>
      </c>
      <c r="C64" s="18">
        <v>0</v>
      </c>
      <c r="D64" s="19">
        <v>0</v>
      </c>
      <c r="E64" s="27" t="s">
        <v>156</v>
      </c>
      <c r="F64" s="27" t="s">
        <v>156</v>
      </c>
      <c r="G64" s="28" t="s">
        <v>156</v>
      </c>
      <c r="I64" s="92">
        <v>0</v>
      </c>
      <c r="J64" s="18">
        <v>0</v>
      </c>
      <c r="K64" s="19">
        <v>0</v>
      </c>
      <c r="L64" s="77" t="s">
        <v>156</v>
      </c>
      <c r="M64" s="77" t="s">
        <v>156</v>
      </c>
      <c r="N64" s="78" t="s">
        <v>156</v>
      </c>
      <c r="P64" s="92">
        <v>0</v>
      </c>
      <c r="Q64" s="18">
        <v>0</v>
      </c>
      <c r="R64" s="19">
        <v>0</v>
      </c>
      <c r="S64" s="77" t="s">
        <v>156</v>
      </c>
      <c r="T64" s="77" t="s">
        <v>156</v>
      </c>
      <c r="U64" s="78" t="s">
        <v>156</v>
      </c>
    </row>
    <row r="65" spans="1:21" x14ac:dyDescent="0.25">
      <c r="A65" s="17" t="s">
        <v>174</v>
      </c>
      <c r="B65" s="18">
        <v>0</v>
      </c>
      <c r="C65" s="18">
        <v>0</v>
      </c>
      <c r="D65" s="19">
        <v>0</v>
      </c>
      <c r="E65" s="27" t="s">
        <v>156</v>
      </c>
      <c r="F65" s="27" t="s">
        <v>156</v>
      </c>
      <c r="G65" s="28" t="s">
        <v>156</v>
      </c>
      <c r="I65" s="92">
        <v>0</v>
      </c>
      <c r="J65" s="18">
        <v>0</v>
      </c>
      <c r="K65" s="19">
        <v>0</v>
      </c>
      <c r="L65" s="77" t="s">
        <v>156</v>
      </c>
      <c r="M65" s="77" t="s">
        <v>156</v>
      </c>
      <c r="N65" s="78" t="s">
        <v>156</v>
      </c>
      <c r="P65" s="92">
        <v>0</v>
      </c>
      <c r="Q65" s="18">
        <v>0</v>
      </c>
      <c r="R65" s="19">
        <v>0</v>
      </c>
      <c r="S65" s="77" t="s">
        <v>156</v>
      </c>
      <c r="T65" s="77" t="s">
        <v>156</v>
      </c>
      <c r="U65" s="78" t="s">
        <v>156</v>
      </c>
    </row>
    <row r="66" spans="1:21" x14ac:dyDescent="0.25">
      <c r="A66" s="17" t="s">
        <v>175</v>
      </c>
      <c r="B66" s="18">
        <v>0</v>
      </c>
      <c r="C66" s="18">
        <v>0</v>
      </c>
      <c r="D66" s="19">
        <v>0</v>
      </c>
      <c r="E66" s="27" t="s">
        <v>156</v>
      </c>
      <c r="F66" s="27" t="s">
        <v>156</v>
      </c>
      <c r="G66" s="28" t="s">
        <v>156</v>
      </c>
      <c r="I66" s="92">
        <v>0</v>
      </c>
      <c r="J66" s="18">
        <v>0</v>
      </c>
      <c r="K66" s="19">
        <v>0</v>
      </c>
      <c r="L66" s="77" t="s">
        <v>156</v>
      </c>
      <c r="M66" s="77" t="s">
        <v>156</v>
      </c>
      <c r="N66" s="78" t="s">
        <v>156</v>
      </c>
      <c r="P66" s="92">
        <v>0</v>
      </c>
      <c r="Q66" s="18">
        <v>0</v>
      </c>
      <c r="R66" s="19">
        <v>0</v>
      </c>
      <c r="S66" s="77" t="s">
        <v>156</v>
      </c>
      <c r="T66" s="77" t="s">
        <v>156</v>
      </c>
      <c r="U66" s="78" t="s">
        <v>156</v>
      </c>
    </row>
    <row r="67" spans="1:21" x14ac:dyDescent="0.25">
      <c r="A67" s="17" t="s">
        <v>176</v>
      </c>
      <c r="B67" s="18">
        <v>0</v>
      </c>
      <c r="C67" s="18">
        <v>0</v>
      </c>
      <c r="D67" s="19">
        <v>0</v>
      </c>
      <c r="E67" s="27" t="s">
        <v>156</v>
      </c>
      <c r="F67" s="27" t="s">
        <v>156</v>
      </c>
      <c r="G67" s="28" t="s">
        <v>156</v>
      </c>
      <c r="I67" s="92">
        <v>0</v>
      </c>
      <c r="J67" s="18">
        <v>0</v>
      </c>
      <c r="K67" s="19">
        <v>0</v>
      </c>
      <c r="L67" s="77" t="s">
        <v>156</v>
      </c>
      <c r="M67" s="77" t="s">
        <v>156</v>
      </c>
      <c r="N67" s="78" t="s">
        <v>156</v>
      </c>
      <c r="P67" s="92">
        <v>0</v>
      </c>
      <c r="Q67" s="18">
        <v>0</v>
      </c>
      <c r="R67" s="19">
        <v>0</v>
      </c>
      <c r="S67" s="77" t="s">
        <v>156</v>
      </c>
      <c r="T67" s="77" t="s">
        <v>156</v>
      </c>
      <c r="U67" s="78" t="s">
        <v>156</v>
      </c>
    </row>
    <row r="68" spans="1:21" x14ac:dyDescent="0.25">
      <c r="A68" s="17" t="s">
        <v>177</v>
      </c>
      <c r="B68" s="18">
        <v>1302</v>
      </c>
      <c r="C68" s="18">
        <v>1096</v>
      </c>
      <c r="D68" s="19">
        <v>923</v>
      </c>
      <c r="E68" s="27">
        <v>0.19905304564919271</v>
      </c>
      <c r="F68" s="27">
        <v>0.17013798873922473</v>
      </c>
      <c r="G68" s="28">
        <v>0.14323423841439853</v>
      </c>
      <c r="I68" s="92">
        <v>1302</v>
      </c>
      <c r="J68" s="18">
        <v>1096</v>
      </c>
      <c r="K68" s="19">
        <v>923</v>
      </c>
      <c r="L68" s="77">
        <v>0.20480424835110558</v>
      </c>
      <c r="M68" s="77">
        <v>0.17378426332755639</v>
      </c>
      <c r="N68" s="78">
        <v>0.14630914186438743</v>
      </c>
      <c r="P68" s="92">
        <v>0</v>
      </c>
      <c r="Q68" s="18">
        <v>0</v>
      </c>
      <c r="R68" s="19">
        <v>0</v>
      </c>
      <c r="S68" s="77" t="s">
        <v>156</v>
      </c>
      <c r="T68" s="77" t="s">
        <v>156</v>
      </c>
      <c r="U68" s="78" t="s">
        <v>156</v>
      </c>
    </row>
    <row r="69" spans="1:21" x14ac:dyDescent="0.25">
      <c r="A69" s="17" t="s">
        <v>178</v>
      </c>
      <c r="B69" s="18">
        <v>0</v>
      </c>
      <c r="C69" s="18">
        <v>0</v>
      </c>
      <c r="D69" s="19">
        <v>0</v>
      </c>
      <c r="E69" s="27" t="s">
        <v>156</v>
      </c>
      <c r="F69" s="27" t="s">
        <v>156</v>
      </c>
      <c r="G69" s="28" t="s">
        <v>156</v>
      </c>
      <c r="I69" s="92">
        <v>0</v>
      </c>
      <c r="J69" s="18">
        <v>0</v>
      </c>
      <c r="K69" s="19">
        <v>0</v>
      </c>
      <c r="L69" s="77" t="s">
        <v>156</v>
      </c>
      <c r="M69" s="77" t="s">
        <v>156</v>
      </c>
      <c r="N69" s="78" t="s">
        <v>156</v>
      </c>
      <c r="P69" s="92">
        <v>0</v>
      </c>
      <c r="Q69" s="18">
        <v>0</v>
      </c>
      <c r="R69" s="19">
        <v>0</v>
      </c>
      <c r="S69" s="77" t="s">
        <v>156</v>
      </c>
      <c r="T69" s="77" t="s">
        <v>156</v>
      </c>
      <c r="U69" s="78" t="s">
        <v>156</v>
      </c>
    </row>
    <row r="70" spans="1:21" x14ac:dyDescent="0.25">
      <c r="A70" s="17" t="s">
        <v>179</v>
      </c>
      <c r="B70" s="18">
        <v>0</v>
      </c>
      <c r="C70" s="18">
        <v>0</v>
      </c>
      <c r="D70" s="19">
        <v>0</v>
      </c>
      <c r="E70" s="27" t="s">
        <v>156</v>
      </c>
      <c r="F70" s="27" t="s">
        <v>156</v>
      </c>
      <c r="G70" s="28" t="s">
        <v>156</v>
      </c>
      <c r="I70" s="92">
        <v>0</v>
      </c>
      <c r="J70" s="18">
        <v>0</v>
      </c>
      <c r="K70" s="19">
        <v>0</v>
      </c>
      <c r="L70" s="77" t="s">
        <v>156</v>
      </c>
      <c r="M70" s="77" t="s">
        <v>156</v>
      </c>
      <c r="N70" s="78" t="s">
        <v>156</v>
      </c>
      <c r="P70" s="92">
        <v>0</v>
      </c>
      <c r="Q70" s="18">
        <v>0</v>
      </c>
      <c r="R70" s="19">
        <v>0</v>
      </c>
      <c r="S70" s="77" t="s">
        <v>156</v>
      </c>
      <c r="T70" s="77" t="s">
        <v>156</v>
      </c>
      <c r="U70" s="78" t="s">
        <v>156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2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2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8" thickBot="1" x14ac:dyDescent="0.3">
      <c r="A72" s="20" t="s">
        <v>4</v>
      </c>
      <c r="B72" s="21">
        <v>654097</v>
      </c>
      <c r="C72" s="21">
        <v>644183</v>
      </c>
      <c r="D72" s="22">
        <v>644399</v>
      </c>
      <c r="E72" s="23">
        <v>100</v>
      </c>
      <c r="F72" s="23">
        <v>100</v>
      </c>
      <c r="G72" s="47">
        <v>100</v>
      </c>
      <c r="I72" s="93">
        <v>635729</v>
      </c>
      <c r="J72" s="21">
        <v>630667</v>
      </c>
      <c r="K72" s="22">
        <v>630856</v>
      </c>
      <c r="L72" s="80">
        <v>100</v>
      </c>
      <c r="M72" s="80">
        <v>100</v>
      </c>
      <c r="N72" s="81">
        <v>100</v>
      </c>
      <c r="P72" s="93">
        <v>18368</v>
      </c>
      <c r="Q72" s="21">
        <v>13516</v>
      </c>
      <c r="R72" s="22">
        <v>13543</v>
      </c>
      <c r="S72" s="80">
        <v>100</v>
      </c>
      <c r="T72" s="80">
        <v>100</v>
      </c>
      <c r="U72" s="81">
        <v>100</v>
      </c>
    </row>
    <row r="73" spans="1:21" x14ac:dyDescent="0.25">
      <c r="A73" s="24"/>
      <c r="B73" s="24"/>
      <c r="C73" s="24"/>
      <c r="D73" s="24"/>
      <c r="E73" s="24"/>
      <c r="F73" s="24"/>
    </row>
    <row r="74" spans="1:21" ht="12.75" customHeight="1" x14ac:dyDescent="0.25">
      <c r="A74" s="26" t="str">
        <f>+Innhold!B53</f>
        <v>Finans Norge / Skadeforsikringsstatistikk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181">
        <f>Innhold!H35</f>
        <v>14</v>
      </c>
    </row>
    <row r="75" spans="1:21" ht="12.75" customHeight="1" x14ac:dyDescent="0.25">
      <c r="A75" s="26" t="str">
        <f>+Innhold!B54</f>
        <v>Premiestatistikk skadeforsikring 2. kvartal 2025</v>
      </c>
      <c r="U75" s="180"/>
    </row>
    <row r="76" spans="1:21" ht="12.75" customHeight="1" x14ac:dyDescent="0.25"/>
  </sheetData>
  <mergeCells count="7">
    <mergeCell ref="D4:E4"/>
    <mergeCell ref="D39:E39"/>
    <mergeCell ref="U74:U75"/>
    <mergeCell ref="I4:N4"/>
    <mergeCell ref="P4:U4"/>
    <mergeCell ref="I39:N39"/>
    <mergeCell ref="P39:U39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6"/>
  <sheetViews>
    <sheetView showGridLines="0" showRowColHeaders="0" topLeftCell="A10" zoomScaleNormal="100" workbookViewId="0">
      <selection activeCell="W26" sqref="W26"/>
    </sheetView>
  </sheetViews>
  <sheetFormatPr defaultColWidth="11.44140625" defaultRowHeight="13.2" x14ac:dyDescent="0.25"/>
  <cols>
    <col min="1" max="1" width="26.5546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119</v>
      </c>
      <c r="B4" s="6"/>
      <c r="C4" s="6"/>
      <c r="D4" s="6"/>
      <c r="E4" s="6"/>
      <c r="F4" s="6"/>
      <c r="I4" s="185" t="s">
        <v>107</v>
      </c>
      <c r="J4" s="185"/>
      <c r="K4" s="185"/>
      <c r="L4" s="185"/>
      <c r="M4" s="185"/>
      <c r="N4" s="185"/>
      <c r="P4" s="185" t="s">
        <v>108</v>
      </c>
      <c r="Q4" s="185"/>
      <c r="R4" s="185"/>
      <c r="S4" s="185"/>
      <c r="T4" s="185"/>
      <c r="U4" s="18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  <c r="I6" s="91" t="s">
        <v>154</v>
      </c>
      <c r="J6" s="15" t="s">
        <v>152</v>
      </c>
      <c r="K6" s="62" t="s">
        <v>153</v>
      </c>
      <c r="L6" s="15" t="s">
        <v>154</v>
      </c>
      <c r="M6" s="15" t="s">
        <v>152</v>
      </c>
      <c r="N6" s="16" t="s">
        <v>153</v>
      </c>
      <c r="P6" s="91" t="s">
        <v>154</v>
      </c>
      <c r="Q6" s="15" t="s">
        <v>152</v>
      </c>
      <c r="R6" s="62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81</v>
      </c>
      <c r="B7" s="18">
        <v>241560</v>
      </c>
      <c r="C7" s="18">
        <v>298927</v>
      </c>
      <c r="D7" s="19">
        <v>350505</v>
      </c>
      <c r="E7" s="27">
        <v>17.346419985006076</v>
      </c>
      <c r="F7" s="27">
        <v>19.031402479397773</v>
      </c>
      <c r="G7" s="28">
        <v>19.885635117133514</v>
      </c>
      <c r="I7" s="92">
        <v>229695</v>
      </c>
      <c r="J7" s="18">
        <v>287788</v>
      </c>
      <c r="K7" s="19">
        <v>338522</v>
      </c>
      <c r="L7" s="77">
        <v>17.588480328345867</v>
      </c>
      <c r="M7" s="77">
        <v>19.586875293509109</v>
      </c>
      <c r="N7" s="78">
        <v>20.36916026749558</v>
      </c>
      <c r="P7" s="92">
        <v>11865</v>
      </c>
      <c r="Q7" s="18">
        <v>11139</v>
      </c>
      <c r="R7" s="19">
        <v>11983</v>
      </c>
      <c r="S7" s="77">
        <v>13.697127816771333</v>
      </c>
      <c r="T7" s="77">
        <v>10.983690614708028</v>
      </c>
      <c r="U7" s="78">
        <v>11.903248236813351</v>
      </c>
    </row>
    <row r="8" spans="1:21" x14ac:dyDescent="0.25">
      <c r="A8" s="17" t="s">
        <v>155</v>
      </c>
      <c r="B8" s="18">
        <v>201311</v>
      </c>
      <c r="C8" s="18">
        <v>222423</v>
      </c>
      <c r="D8" s="19">
        <v>229226</v>
      </c>
      <c r="E8" s="27">
        <v>14.456139897340446</v>
      </c>
      <c r="F8" s="27">
        <v>14.160720288482107</v>
      </c>
      <c r="G8" s="28">
        <v>13.004963111396547</v>
      </c>
      <c r="I8" s="92">
        <v>167928</v>
      </c>
      <c r="J8" s="18">
        <v>179418</v>
      </c>
      <c r="K8" s="19">
        <v>192969</v>
      </c>
      <c r="L8" s="77">
        <v>12.858783711349679</v>
      </c>
      <c r="M8" s="77">
        <v>12.211204050936166</v>
      </c>
      <c r="N8" s="78">
        <v>11.611110910541575</v>
      </c>
      <c r="P8" s="92">
        <v>33383</v>
      </c>
      <c r="Q8" s="18">
        <v>43005</v>
      </c>
      <c r="R8" s="19">
        <v>36257</v>
      </c>
      <c r="S8" s="77">
        <v>38.537818618396749</v>
      </c>
      <c r="T8" s="77">
        <v>42.40538781627783</v>
      </c>
      <c r="U8" s="78">
        <v>36.015694844541571</v>
      </c>
    </row>
    <row r="9" spans="1:21" x14ac:dyDescent="0.25">
      <c r="A9" s="17" t="s">
        <v>182</v>
      </c>
      <c r="B9" s="18">
        <v>0</v>
      </c>
      <c r="C9" s="18">
        <v>0</v>
      </c>
      <c r="D9" s="19">
        <v>0</v>
      </c>
      <c r="E9" s="27" t="s">
        <v>156</v>
      </c>
      <c r="F9" s="27" t="s">
        <v>156</v>
      </c>
      <c r="G9" s="28" t="s">
        <v>156</v>
      </c>
      <c r="I9" s="92">
        <v>0</v>
      </c>
      <c r="J9" s="18">
        <v>0</v>
      </c>
      <c r="K9" s="19">
        <v>0</v>
      </c>
      <c r="L9" s="77" t="s">
        <v>156</v>
      </c>
      <c r="M9" s="77" t="s">
        <v>156</v>
      </c>
      <c r="N9" s="78" t="s">
        <v>156</v>
      </c>
      <c r="P9" s="92">
        <v>0</v>
      </c>
      <c r="Q9" s="18">
        <v>0</v>
      </c>
      <c r="R9" s="19">
        <v>0</v>
      </c>
      <c r="S9" s="77" t="s">
        <v>156</v>
      </c>
      <c r="T9" s="77" t="s">
        <v>156</v>
      </c>
      <c r="U9" s="78" t="s">
        <v>156</v>
      </c>
    </row>
    <row r="10" spans="1:21" x14ac:dyDescent="0.25">
      <c r="A10" s="17" t="s">
        <v>82</v>
      </c>
      <c r="B10" s="18">
        <v>305222</v>
      </c>
      <c r="C10" s="18">
        <v>336569</v>
      </c>
      <c r="D10" s="19">
        <v>377449</v>
      </c>
      <c r="E10" s="27">
        <v>21.917987252291457</v>
      </c>
      <c r="F10" s="27">
        <v>21.427907486069941</v>
      </c>
      <c r="G10" s="28">
        <v>21.414282504748655</v>
      </c>
      <c r="I10" s="92">
        <v>283201</v>
      </c>
      <c r="J10" s="18">
        <v>313509</v>
      </c>
      <c r="K10" s="19">
        <v>352103</v>
      </c>
      <c r="L10" s="77">
        <v>21.685605770556073</v>
      </c>
      <c r="M10" s="77">
        <v>21.337448699712105</v>
      </c>
      <c r="N10" s="78">
        <v>21.18634073314584</v>
      </c>
      <c r="P10" s="92">
        <v>22021</v>
      </c>
      <c r="Q10" s="18">
        <v>23060</v>
      </c>
      <c r="R10" s="19">
        <v>25346</v>
      </c>
      <c r="S10" s="77">
        <v>25.421361285555967</v>
      </c>
      <c r="T10" s="77">
        <v>22.738477922180369</v>
      </c>
      <c r="U10" s="78">
        <v>25.177312009536109</v>
      </c>
    </row>
    <row r="11" spans="1:21" x14ac:dyDescent="0.25">
      <c r="A11" s="17" t="s">
        <v>84</v>
      </c>
      <c r="B11" s="18">
        <v>18218</v>
      </c>
      <c r="C11" s="18">
        <v>23143</v>
      </c>
      <c r="D11" s="19">
        <v>29217</v>
      </c>
      <c r="E11" s="27">
        <v>1.3082343073639704</v>
      </c>
      <c r="F11" s="27">
        <v>1.4734157422404222</v>
      </c>
      <c r="G11" s="28">
        <v>1.6576043172487978</v>
      </c>
      <c r="I11" s="92">
        <v>10441</v>
      </c>
      <c r="J11" s="18">
        <v>11488</v>
      </c>
      <c r="K11" s="19">
        <v>15829</v>
      </c>
      <c r="L11" s="77">
        <v>0.79950074276000427</v>
      </c>
      <c r="M11" s="77">
        <v>0.78187423857781646</v>
      </c>
      <c r="N11" s="78">
        <v>0.95244456157705415</v>
      </c>
      <c r="P11" s="92">
        <v>7777</v>
      </c>
      <c r="Q11" s="18">
        <v>11655</v>
      </c>
      <c r="R11" s="19">
        <v>13388</v>
      </c>
      <c r="S11" s="77">
        <v>8.9778814185445146</v>
      </c>
      <c r="T11" s="77">
        <v>11.492496105074251</v>
      </c>
      <c r="U11" s="78">
        <v>13.298897387503725</v>
      </c>
    </row>
    <row r="12" spans="1:21" x14ac:dyDescent="0.25">
      <c r="A12" s="17" t="s">
        <v>180</v>
      </c>
      <c r="B12" s="18">
        <v>231387</v>
      </c>
      <c r="C12" s="18">
        <v>251529</v>
      </c>
      <c r="D12" s="19">
        <v>370891</v>
      </c>
      <c r="E12" s="27">
        <v>16.615897007247064</v>
      </c>
      <c r="F12" s="27">
        <v>16.013774715032241</v>
      </c>
      <c r="G12" s="28">
        <v>21.042219352730392</v>
      </c>
      <c r="I12" s="92">
        <v>224879</v>
      </c>
      <c r="J12" s="18">
        <v>244561</v>
      </c>
      <c r="K12" s="19">
        <v>363639</v>
      </c>
      <c r="L12" s="77">
        <v>17.219703814876642</v>
      </c>
      <c r="M12" s="77">
        <v>16.644842066576373</v>
      </c>
      <c r="N12" s="78">
        <v>21.880471787688318</v>
      </c>
      <c r="P12" s="92">
        <v>6508</v>
      </c>
      <c r="Q12" s="18">
        <v>6968</v>
      </c>
      <c r="R12" s="19">
        <v>7252</v>
      </c>
      <c r="S12" s="77">
        <v>7.5129294421869224</v>
      </c>
      <c r="T12" s="77">
        <v>6.870846234247737</v>
      </c>
      <c r="U12" s="78">
        <v>7.2037349756630578</v>
      </c>
    </row>
    <row r="13" spans="1:21" x14ac:dyDescent="0.25">
      <c r="A13" s="17" t="s">
        <v>157</v>
      </c>
      <c r="B13" s="18">
        <v>6901</v>
      </c>
      <c r="C13" s="18">
        <v>8487</v>
      </c>
      <c r="D13" s="19">
        <v>10567</v>
      </c>
      <c r="E13" s="27">
        <v>0.49556070672514874</v>
      </c>
      <c r="F13" s="27">
        <v>0.5403309598753171</v>
      </c>
      <c r="G13" s="28">
        <v>0.59951072390622062</v>
      </c>
      <c r="I13" s="92">
        <v>6901</v>
      </c>
      <c r="J13" s="18">
        <v>8487</v>
      </c>
      <c r="K13" s="19">
        <v>10567</v>
      </c>
      <c r="L13" s="77">
        <v>0.52843162779300734</v>
      </c>
      <c r="M13" s="77">
        <v>0.57762592816938796</v>
      </c>
      <c r="N13" s="78">
        <v>0.63582549006157885</v>
      </c>
      <c r="P13" s="92">
        <v>0</v>
      </c>
      <c r="Q13" s="18">
        <v>0</v>
      </c>
      <c r="R13" s="19">
        <v>0</v>
      </c>
      <c r="S13" s="77" t="s">
        <v>156</v>
      </c>
      <c r="T13" s="77" t="s">
        <v>156</v>
      </c>
      <c r="U13" s="78" t="s">
        <v>156</v>
      </c>
    </row>
    <row r="14" spans="1:21" x14ac:dyDescent="0.25">
      <c r="A14" s="17" t="s">
        <v>158</v>
      </c>
      <c r="B14" s="18">
        <v>3163</v>
      </c>
      <c r="C14" s="18">
        <v>3192</v>
      </c>
      <c r="D14" s="19">
        <v>4232</v>
      </c>
      <c r="E14" s="27">
        <v>0.22713498266506962</v>
      </c>
      <c r="F14" s="27">
        <v>0.20322097607187606</v>
      </c>
      <c r="G14" s="28">
        <v>0.24009930761532369</v>
      </c>
      <c r="I14" s="92">
        <v>0</v>
      </c>
      <c r="J14" s="18">
        <v>0</v>
      </c>
      <c r="K14" s="19">
        <v>0</v>
      </c>
      <c r="L14" s="77" t="s">
        <v>156</v>
      </c>
      <c r="M14" s="77" t="s">
        <v>156</v>
      </c>
      <c r="N14" s="78" t="s">
        <v>156</v>
      </c>
      <c r="P14" s="92">
        <v>3163</v>
      </c>
      <c r="Q14" s="18">
        <v>3192</v>
      </c>
      <c r="R14" s="19">
        <v>4232</v>
      </c>
      <c r="S14" s="77">
        <v>3.6514130033247136</v>
      </c>
      <c r="T14" s="77">
        <v>3.1474944287770921</v>
      </c>
      <c r="U14" s="78">
        <v>4.2038343101221818</v>
      </c>
    </row>
    <row r="15" spans="1:21" x14ac:dyDescent="0.25">
      <c r="A15" s="17" t="s">
        <v>159</v>
      </c>
      <c r="B15" s="18">
        <v>12325</v>
      </c>
      <c r="C15" s="18">
        <v>14944</v>
      </c>
      <c r="D15" s="19">
        <v>18675</v>
      </c>
      <c r="E15" s="27">
        <v>0.8850580655538991</v>
      </c>
      <c r="F15" s="27">
        <v>0.95142050952948487</v>
      </c>
      <c r="G15" s="28">
        <v>1.0595119493658247</v>
      </c>
      <c r="I15" s="92">
        <v>12325</v>
      </c>
      <c r="J15" s="18">
        <v>14944</v>
      </c>
      <c r="K15" s="19">
        <v>18675</v>
      </c>
      <c r="L15" s="77">
        <v>0.94376464462379583</v>
      </c>
      <c r="M15" s="77">
        <v>1.0170898869522014</v>
      </c>
      <c r="N15" s="78">
        <v>1.1236908324879327</v>
      </c>
      <c r="P15" s="92">
        <v>0</v>
      </c>
      <c r="Q15" s="18">
        <v>0</v>
      </c>
      <c r="R15" s="19">
        <v>0</v>
      </c>
      <c r="S15" s="77" t="s">
        <v>156</v>
      </c>
      <c r="T15" s="77" t="s">
        <v>156</v>
      </c>
      <c r="U15" s="78" t="s">
        <v>156</v>
      </c>
    </row>
    <row r="16" spans="1:21" x14ac:dyDescent="0.25">
      <c r="A16" s="17" t="s">
        <v>160</v>
      </c>
      <c r="B16" s="18">
        <v>0</v>
      </c>
      <c r="C16" s="18">
        <v>0</v>
      </c>
      <c r="D16" s="19">
        <v>0</v>
      </c>
      <c r="E16" s="27" t="s">
        <v>156</v>
      </c>
      <c r="F16" s="27" t="s">
        <v>156</v>
      </c>
      <c r="G16" s="28" t="s">
        <v>156</v>
      </c>
      <c r="I16" s="92">
        <v>0</v>
      </c>
      <c r="J16" s="18">
        <v>0</v>
      </c>
      <c r="K16" s="19">
        <v>0</v>
      </c>
      <c r="L16" s="77" t="s">
        <v>156</v>
      </c>
      <c r="M16" s="77" t="s">
        <v>156</v>
      </c>
      <c r="N16" s="78" t="s">
        <v>156</v>
      </c>
      <c r="P16" s="92">
        <v>0</v>
      </c>
      <c r="Q16" s="18">
        <v>0</v>
      </c>
      <c r="R16" s="19">
        <v>0</v>
      </c>
      <c r="S16" s="77" t="s">
        <v>156</v>
      </c>
      <c r="T16" s="77" t="s">
        <v>156</v>
      </c>
      <c r="U16" s="78" t="s">
        <v>156</v>
      </c>
    </row>
    <row r="17" spans="1:21" x14ac:dyDescent="0.25">
      <c r="A17" s="17" t="s">
        <v>161</v>
      </c>
      <c r="B17" s="18">
        <v>240917</v>
      </c>
      <c r="C17" s="18">
        <v>261168</v>
      </c>
      <c r="D17" s="19">
        <v>283544</v>
      </c>
      <c r="E17" s="27">
        <v>17.3002461646287</v>
      </c>
      <c r="F17" s="27">
        <v>16.627448583565076</v>
      </c>
      <c r="G17" s="28">
        <v>16.086653610226687</v>
      </c>
      <c r="I17" s="92">
        <v>240917</v>
      </c>
      <c r="J17" s="18">
        <v>261168</v>
      </c>
      <c r="K17" s="19">
        <v>283544</v>
      </c>
      <c r="L17" s="77">
        <v>18.44778473743051</v>
      </c>
      <c r="M17" s="77">
        <v>17.775115872292059</v>
      </c>
      <c r="N17" s="78">
        <v>17.06108666168452</v>
      </c>
      <c r="P17" s="92">
        <v>0</v>
      </c>
      <c r="Q17" s="18">
        <v>0</v>
      </c>
      <c r="R17" s="19">
        <v>0</v>
      </c>
      <c r="S17" s="77" t="s">
        <v>156</v>
      </c>
      <c r="T17" s="77" t="s">
        <v>156</v>
      </c>
      <c r="U17" s="78" t="s">
        <v>156</v>
      </c>
    </row>
    <row r="18" spans="1:21" x14ac:dyDescent="0.25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  <c r="I18" s="92">
        <v>0</v>
      </c>
      <c r="J18" s="18">
        <v>0</v>
      </c>
      <c r="K18" s="19">
        <v>0</v>
      </c>
      <c r="L18" s="77" t="s">
        <v>156</v>
      </c>
      <c r="M18" s="77" t="s">
        <v>156</v>
      </c>
      <c r="N18" s="78" t="s">
        <v>156</v>
      </c>
      <c r="P18" s="92">
        <v>0</v>
      </c>
      <c r="Q18" s="18">
        <v>0</v>
      </c>
      <c r="R18" s="19">
        <v>0</v>
      </c>
      <c r="S18" s="77" t="s">
        <v>156</v>
      </c>
      <c r="T18" s="77" t="s">
        <v>156</v>
      </c>
      <c r="U18" s="78" t="s">
        <v>156</v>
      </c>
    </row>
    <row r="19" spans="1:21" x14ac:dyDescent="0.25">
      <c r="A19" s="17" t="s">
        <v>163</v>
      </c>
      <c r="B19" s="18">
        <v>0</v>
      </c>
      <c r="C19" s="18">
        <v>0</v>
      </c>
      <c r="D19" s="19">
        <v>0</v>
      </c>
      <c r="E19" s="27" t="s">
        <v>156</v>
      </c>
      <c r="F19" s="27" t="s">
        <v>156</v>
      </c>
      <c r="G19" s="28" t="s">
        <v>156</v>
      </c>
      <c r="I19" s="92">
        <v>0</v>
      </c>
      <c r="J19" s="18">
        <v>0</v>
      </c>
      <c r="K19" s="19">
        <v>0</v>
      </c>
      <c r="L19" s="77" t="s">
        <v>156</v>
      </c>
      <c r="M19" s="77" t="s">
        <v>156</v>
      </c>
      <c r="N19" s="78" t="s">
        <v>156</v>
      </c>
      <c r="P19" s="92">
        <v>0</v>
      </c>
      <c r="Q19" s="18">
        <v>0</v>
      </c>
      <c r="R19" s="19">
        <v>0</v>
      </c>
      <c r="S19" s="77" t="s">
        <v>156</v>
      </c>
      <c r="T19" s="77" t="s">
        <v>156</v>
      </c>
      <c r="U19" s="78" t="s">
        <v>156</v>
      </c>
    </row>
    <row r="20" spans="1:21" x14ac:dyDescent="0.25">
      <c r="A20" s="17" t="s">
        <v>164</v>
      </c>
      <c r="B20" s="18">
        <v>1297</v>
      </c>
      <c r="C20" s="18">
        <v>1655</v>
      </c>
      <c r="D20" s="19">
        <v>1551</v>
      </c>
      <c r="E20" s="27">
        <v>9.3137550590134455E-2</v>
      </c>
      <c r="F20" s="27">
        <v>0.10536676547586306</v>
      </c>
      <c r="G20" s="28">
        <v>8.7994807682270096E-2</v>
      </c>
      <c r="I20" s="92">
        <v>0</v>
      </c>
      <c r="J20" s="18">
        <v>0</v>
      </c>
      <c r="K20" s="19">
        <v>0</v>
      </c>
      <c r="L20" s="77" t="s">
        <v>156</v>
      </c>
      <c r="M20" s="77" t="s">
        <v>156</v>
      </c>
      <c r="N20" s="78" t="s">
        <v>156</v>
      </c>
      <c r="P20" s="92">
        <v>1297</v>
      </c>
      <c r="Q20" s="18">
        <v>1655</v>
      </c>
      <c r="R20" s="19">
        <v>1551</v>
      </c>
      <c r="S20" s="77">
        <v>1.4972755818248984</v>
      </c>
      <c r="T20" s="77">
        <v>1.6319245863490248</v>
      </c>
      <c r="U20" s="78">
        <v>1.5406774610112248</v>
      </c>
    </row>
    <row r="21" spans="1:21" x14ac:dyDescent="0.25">
      <c r="A21" s="17" t="s">
        <v>165</v>
      </c>
      <c r="B21" s="18">
        <v>76019</v>
      </c>
      <c r="C21" s="18">
        <v>84199</v>
      </c>
      <c r="D21" s="19">
        <v>0</v>
      </c>
      <c r="E21" s="27">
        <v>5.4589232523603943</v>
      </c>
      <c r="F21" s="27">
        <v>5.3605899010889386</v>
      </c>
      <c r="G21" s="28" t="s">
        <v>156</v>
      </c>
      <c r="I21" s="92">
        <v>76019</v>
      </c>
      <c r="J21" s="18">
        <v>84115</v>
      </c>
      <c r="K21" s="19">
        <v>0</v>
      </c>
      <c r="L21" s="77">
        <v>5.821017810925464</v>
      </c>
      <c r="M21" s="77">
        <v>5.7248739186954243</v>
      </c>
      <c r="N21" s="78" t="s">
        <v>156</v>
      </c>
      <c r="P21" s="92">
        <v>0</v>
      </c>
      <c r="Q21" s="18">
        <v>84</v>
      </c>
      <c r="R21" s="19">
        <v>0</v>
      </c>
      <c r="S21" s="77" t="s">
        <v>156</v>
      </c>
      <c r="T21" s="77">
        <v>8.282880075729189E-2</v>
      </c>
      <c r="U21" s="78" t="s">
        <v>156</v>
      </c>
    </row>
    <row r="22" spans="1:21" x14ac:dyDescent="0.25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2">
        <v>0</v>
      </c>
      <c r="J22" s="18">
        <v>0</v>
      </c>
      <c r="K22" s="19">
        <v>0</v>
      </c>
      <c r="L22" s="77" t="s">
        <v>156</v>
      </c>
      <c r="M22" s="77" t="s">
        <v>156</v>
      </c>
      <c r="N22" s="78" t="s">
        <v>156</v>
      </c>
      <c r="P22" s="92">
        <v>0</v>
      </c>
      <c r="Q22" s="18">
        <v>0</v>
      </c>
      <c r="R22" s="19">
        <v>0</v>
      </c>
      <c r="S22" s="77" t="s">
        <v>156</v>
      </c>
      <c r="T22" s="77" t="s">
        <v>156</v>
      </c>
      <c r="U22" s="78" t="s">
        <v>156</v>
      </c>
    </row>
    <row r="23" spans="1:21" x14ac:dyDescent="0.25">
      <c r="A23" s="17" t="s">
        <v>167</v>
      </c>
      <c r="B23" s="18">
        <v>2210</v>
      </c>
      <c r="C23" s="18">
        <v>3895</v>
      </c>
      <c r="D23" s="19">
        <v>5431</v>
      </c>
      <c r="E23" s="27">
        <v>0.15870006692690605</v>
      </c>
      <c r="F23" s="27">
        <v>0.24797797675437255</v>
      </c>
      <c r="G23" s="28">
        <v>0.30812366249027007</v>
      </c>
      <c r="I23" s="92">
        <v>2210</v>
      </c>
      <c r="J23" s="18">
        <v>3895</v>
      </c>
      <c r="K23" s="19">
        <v>5419</v>
      </c>
      <c r="L23" s="77">
        <v>0.16922676386357718</v>
      </c>
      <c r="M23" s="77">
        <v>0.26509402500527468</v>
      </c>
      <c r="N23" s="78">
        <v>0.32606589672032704</v>
      </c>
      <c r="P23" s="92">
        <v>0</v>
      </c>
      <c r="Q23" s="18">
        <v>0</v>
      </c>
      <c r="R23" s="19">
        <v>12</v>
      </c>
      <c r="S23" s="77" t="s">
        <v>156</v>
      </c>
      <c r="T23" s="77" t="s">
        <v>156</v>
      </c>
      <c r="U23" s="78">
        <v>1.1920135094864408E-2</v>
      </c>
    </row>
    <row r="24" spans="1:21" x14ac:dyDescent="0.25">
      <c r="A24" s="17" t="s">
        <v>168</v>
      </c>
      <c r="B24" s="18">
        <v>0</v>
      </c>
      <c r="C24" s="18">
        <v>0</v>
      </c>
      <c r="D24" s="19">
        <v>0</v>
      </c>
      <c r="E24" s="27" t="s">
        <v>156</v>
      </c>
      <c r="F24" s="27" t="s">
        <v>156</v>
      </c>
      <c r="G24" s="28" t="s">
        <v>156</v>
      </c>
      <c r="I24" s="92">
        <v>0</v>
      </c>
      <c r="J24" s="18">
        <v>0</v>
      </c>
      <c r="K24" s="19">
        <v>0</v>
      </c>
      <c r="L24" s="77" t="s">
        <v>156</v>
      </c>
      <c r="M24" s="77" t="s">
        <v>156</v>
      </c>
      <c r="N24" s="78" t="s">
        <v>156</v>
      </c>
      <c r="P24" s="92">
        <v>0</v>
      </c>
      <c r="Q24" s="18">
        <v>0</v>
      </c>
      <c r="R24" s="19">
        <v>0</v>
      </c>
      <c r="S24" s="77" t="s">
        <v>156</v>
      </c>
      <c r="T24" s="77" t="s">
        <v>156</v>
      </c>
      <c r="U24" s="78" t="s">
        <v>156</v>
      </c>
    </row>
    <row r="25" spans="1:21" x14ac:dyDescent="0.25">
      <c r="A25" s="17" t="s">
        <v>169</v>
      </c>
      <c r="B25" s="18">
        <v>0</v>
      </c>
      <c r="C25" s="18">
        <v>0</v>
      </c>
      <c r="D25" s="19">
        <v>0</v>
      </c>
      <c r="E25" s="27" t="s">
        <v>156</v>
      </c>
      <c r="F25" s="27" t="s">
        <v>156</v>
      </c>
      <c r="G25" s="28" t="s">
        <v>156</v>
      </c>
      <c r="I25" s="92">
        <v>0</v>
      </c>
      <c r="J25" s="18">
        <v>0</v>
      </c>
      <c r="K25" s="19">
        <v>0</v>
      </c>
      <c r="L25" s="77" t="s">
        <v>156</v>
      </c>
      <c r="M25" s="77" t="s">
        <v>156</v>
      </c>
      <c r="N25" s="78" t="s">
        <v>156</v>
      </c>
      <c r="P25" s="92">
        <v>0</v>
      </c>
      <c r="Q25" s="18">
        <v>0</v>
      </c>
      <c r="R25" s="19">
        <v>0</v>
      </c>
      <c r="S25" s="77" t="s">
        <v>156</v>
      </c>
      <c r="T25" s="77" t="s">
        <v>156</v>
      </c>
      <c r="U25" s="78" t="s">
        <v>156</v>
      </c>
    </row>
    <row r="26" spans="1:21" x14ac:dyDescent="0.25">
      <c r="A26" s="17" t="s">
        <v>170</v>
      </c>
      <c r="B26" s="18">
        <v>47588</v>
      </c>
      <c r="C26" s="18">
        <v>55433</v>
      </c>
      <c r="D26" s="19">
        <v>62709</v>
      </c>
      <c r="E26" s="27">
        <v>3.4172935678360203</v>
      </c>
      <c r="F26" s="27">
        <v>3.529181819107865</v>
      </c>
      <c r="G26" s="28">
        <v>3.5577475144729047</v>
      </c>
      <c r="I26" s="92">
        <v>47588</v>
      </c>
      <c r="J26" s="18">
        <v>55433</v>
      </c>
      <c r="K26" s="19">
        <v>62709</v>
      </c>
      <c r="L26" s="77">
        <v>3.6439652663981499</v>
      </c>
      <c r="M26" s="77">
        <v>3.7727746054216662</v>
      </c>
      <c r="N26" s="78">
        <v>3.7732545335735352</v>
      </c>
      <c r="P26" s="92">
        <v>0</v>
      </c>
      <c r="Q26" s="18">
        <v>0</v>
      </c>
      <c r="R26" s="19">
        <v>0</v>
      </c>
      <c r="S26" s="77" t="s">
        <v>156</v>
      </c>
      <c r="T26" s="77" t="s">
        <v>156</v>
      </c>
      <c r="U26" s="78" t="s">
        <v>156</v>
      </c>
    </row>
    <row r="27" spans="1:21" x14ac:dyDescent="0.25">
      <c r="A27" s="17" t="s">
        <v>171</v>
      </c>
      <c r="B27" s="18">
        <v>210</v>
      </c>
      <c r="C27" s="18">
        <v>265</v>
      </c>
      <c r="D27" s="19">
        <v>243</v>
      </c>
      <c r="E27" s="27">
        <v>1.5080096857307814E-2</v>
      </c>
      <c r="F27" s="27">
        <v>1.6871415620002241E-2</v>
      </c>
      <c r="G27" s="28">
        <v>1.3786420545964947E-2</v>
      </c>
      <c r="I27" s="92">
        <v>200</v>
      </c>
      <c r="J27" s="18">
        <v>263</v>
      </c>
      <c r="K27" s="19">
        <v>243</v>
      </c>
      <c r="L27" s="77">
        <v>1.5314639263672145E-2</v>
      </c>
      <c r="M27" s="77">
        <v>1.7899801945157185E-2</v>
      </c>
      <c r="N27" s="78">
        <v>1.462151926610804E-2</v>
      </c>
      <c r="P27" s="92">
        <v>10</v>
      </c>
      <c r="Q27" s="18">
        <v>2</v>
      </c>
      <c r="R27" s="19">
        <v>0</v>
      </c>
      <c r="S27" s="77">
        <v>1.1544144809752493E-2</v>
      </c>
      <c r="T27" s="77">
        <v>1.9721143037450452E-3</v>
      </c>
      <c r="U27" s="78" t="s">
        <v>156</v>
      </c>
    </row>
    <row r="28" spans="1:21" x14ac:dyDescent="0.25">
      <c r="A28" s="17" t="s">
        <v>172</v>
      </c>
      <c r="B28" s="18">
        <v>2348</v>
      </c>
      <c r="C28" s="18">
        <v>3106</v>
      </c>
      <c r="D28" s="19">
        <v>16716</v>
      </c>
      <c r="E28" s="27">
        <v>0.16860984486170832</v>
      </c>
      <c r="F28" s="27">
        <v>0.19774572421029041</v>
      </c>
      <c r="G28" s="28">
        <v>0.94836957138415667</v>
      </c>
      <c r="I28" s="92">
        <v>2348</v>
      </c>
      <c r="J28" s="18">
        <v>3106</v>
      </c>
      <c r="K28" s="19">
        <v>16716</v>
      </c>
      <c r="L28" s="77">
        <v>0.17979386495551097</v>
      </c>
      <c r="M28" s="77">
        <v>0.21139461916980309</v>
      </c>
      <c r="N28" s="78">
        <v>1.0058161154414074</v>
      </c>
      <c r="P28" s="92">
        <v>0</v>
      </c>
      <c r="Q28" s="18">
        <v>0</v>
      </c>
      <c r="R28" s="19">
        <v>0</v>
      </c>
      <c r="S28" s="77" t="s">
        <v>156</v>
      </c>
      <c r="T28" s="77" t="s">
        <v>156</v>
      </c>
      <c r="U28" s="78" t="s">
        <v>156</v>
      </c>
    </row>
    <row r="29" spans="1:21" x14ac:dyDescent="0.25">
      <c r="A29" s="17" t="s">
        <v>173</v>
      </c>
      <c r="B29" s="18">
        <v>0</v>
      </c>
      <c r="C29" s="18">
        <v>0</v>
      </c>
      <c r="D29" s="19">
        <v>0</v>
      </c>
      <c r="E29" s="27" t="s">
        <v>156</v>
      </c>
      <c r="F29" s="27" t="s">
        <v>156</v>
      </c>
      <c r="G29" s="28" t="s">
        <v>156</v>
      </c>
      <c r="I29" s="92">
        <v>0</v>
      </c>
      <c r="J29" s="18">
        <v>0</v>
      </c>
      <c r="K29" s="19">
        <v>0</v>
      </c>
      <c r="L29" s="77" t="s">
        <v>156</v>
      </c>
      <c r="M29" s="77" t="s">
        <v>156</v>
      </c>
      <c r="N29" s="78" t="s">
        <v>156</v>
      </c>
      <c r="P29" s="92">
        <v>0</v>
      </c>
      <c r="Q29" s="18">
        <v>0</v>
      </c>
      <c r="R29" s="19">
        <v>0</v>
      </c>
      <c r="S29" s="77" t="s">
        <v>156</v>
      </c>
      <c r="T29" s="77" t="s">
        <v>156</v>
      </c>
      <c r="U29" s="78" t="s">
        <v>156</v>
      </c>
    </row>
    <row r="30" spans="1:21" x14ac:dyDescent="0.25">
      <c r="A30" s="17" t="s">
        <v>174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  <c r="I30" s="92">
        <v>0</v>
      </c>
      <c r="J30" s="18">
        <v>0</v>
      </c>
      <c r="K30" s="19">
        <v>0</v>
      </c>
      <c r="L30" s="77" t="s">
        <v>156</v>
      </c>
      <c r="M30" s="77" t="s">
        <v>156</v>
      </c>
      <c r="N30" s="78" t="s">
        <v>156</v>
      </c>
      <c r="P30" s="92">
        <v>0</v>
      </c>
      <c r="Q30" s="18">
        <v>0</v>
      </c>
      <c r="R30" s="19">
        <v>0</v>
      </c>
      <c r="S30" s="77" t="s">
        <v>156</v>
      </c>
      <c r="T30" s="77" t="s">
        <v>156</v>
      </c>
      <c r="U30" s="78" t="s">
        <v>156</v>
      </c>
    </row>
    <row r="31" spans="1:21" x14ac:dyDescent="0.25">
      <c r="A31" s="17" t="s">
        <v>175</v>
      </c>
      <c r="B31" s="18">
        <v>0</v>
      </c>
      <c r="C31" s="18">
        <v>0</v>
      </c>
      <c r="D31" s="19">
        <v>0</v>
      </c>
      <c r="E31" s="27" t="s">
        <v>156</v>
      </c>
      <c r="F31" s="27" t="s">
        <v>156</v>
      </c>
      <c r="G31" s="28" t="s">
        <v>156</v>
      </c>
      <c r="I31" s="92">
        <v>0</v>
      </c>
      <c r="J31" s="18">
        <v>0</v>
      </c>
      <c r="K31" s="19">
        <v>0</v>
      </c>
      <c r="L31" s="77" t="s">
        <v>156</v>
      </c>
      <c r="M31" s="77" t="s">
        <v>156</v>
      </c>
      <c r="N31" s="78" t="s">
        <v>156</v>
      </c>
      <c r="P31" s="92">
        <v>0</v>
      </c>
      <c r="Q31" s="18">
        <v>0</v>
      </c>
      <c r="R31" s="19">
        <v>0</v>
      </c>
      <c r="S31" s="77" t="s">
        <v>156</v>
      </c>
      <c r="T31" s="77" t="s">
        <v>156</v>
      </c>
      <c r="U31" s="78" t="s">
        <v>156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156</v>
      </c>
      <c r="F32" s="27" t="s">
        <v>156</v>
      </c>
      <c r="G32" s="28" t="s">
        <v>156</v>
      </c>
      <c r="I32" s="92">
        <v>0</v>
      </c>
      <c r="J32" s="18">
        <v>0</v>
      </c>
      <c r="K32" s="19">
        <v>0</v>
      </c>
      <c r="L32" s="77" t="s">
        <v>156</v>
      </c>
      <c r="M32" s="77" t="s">
        <v>156</v>
      </c>
      <c r="N32" s="78" t="s">
        <v>156</v>
      </c>
      <c r="P32" s="92">
        <v>0</v>
      </c>
      <c r="Q32" s="18">
        <v>0</v>
      </c>
      <c r="R32" s="19">
        <v>0</v>
      </c>
      <c r="S32" s="77" t="s">
        <v>156</v>
      </c>
      <c r="T32" s="77" t="s">
        <v>156</v>
      </c>
      <c r="U32" s="78" t="s">
        <v>156</v>
      </c>
    </row>
    <row r="33" spans="1:21" x14ac:dyDescent="0.25">
      <c r="A33" s="17" t="s">
        <v>177</v>
      </c>
      <c r="B33" s="18">
        <v>1888</v>
      </c>
      <c r="C33" s="18">
        <v>1769</v>
      </c>
      <c r="D33" s="19">
        <v>1648</v>
      </c>
      <c r="E33" s="27">
        <v>0.13557725174570073</v>
      </c>
      <c r="F33" s="27">
        <v>0.11262465747843005</v>
      </c>
      <c r="G33" s="28">
        <v>9.3498029052470094E-2</v>
      </c>
      <c r="I33" s="92">
        <v>1288</v>
      </c>
      <c r="J33" s="18">
        <v>1115</v>
      </c>
      <c r="K33" s="19">
        <v>999</v>
      </c>
      <c r="L33" s="77">
        <v>9.8626276858048603E-2</v>
      </c>
      <c r="M33" s="77">
        <v>7.5886993037453471E-2</v>
      </c>
      <c r="N33" s="78">
        <v>6.0110690316221946E-2</v>
      </c>
      <c r="P33" s="92">
        <v>600</v>
      </c>
      <c r="Q33" s="18">
        <v>654</v>
      </c>
      <c r="R33" s="19">
        <v>649</v>
      </c>
      <c r="S33" s="77">
        <v>0.69264868858514961</v>
      </c>
      <c r="T33" s="77">
        <v>0.64488137732462969</v>
      </c>
      <c r="U33" s="78">
        <v>0.64468063971391676</v>
      </c>
    </row>
    <row r="34" spans="1:21" x14ac:dyDescent="0.25">
      <c r="A34" s="17" t="s">
        <v>178</v>
      </c>
      <c r="B34" s="18">
        <v>0</v>
      </c>
      <c r="C34" s="18">
        <v>0</v>
      </c>
      <c r="D34" s="19">
        <v>0</v>
      </c>
      <c r="E34" s="27" t="s">
        <v>156</v>
      </c>
      <c r="F34" s="27" t="s">
        <v>156</v>
      </c>
      <c r="G34" s="28" t="s">
        <v>156</v>
      </c>
      <c r="I34" s="92">
        <v>0</v>
      </c>
      <c r="J34" s="18">
        <v>0</v>
      </c>
      <c r="K34" s="19">
        <v>0</v>
      </c>
      <c r="L34" s="77" t="s">
        <v>156</v>
      </c>
      <c r="M34" s="77" t="s">
        <v>156</v>
      </c>
      <c r="N34" s="78" t="s">
        <v>156</v>
      </c>
      <c r="P34" s="92">
        <v>0</v>
      </c>
      <c r="Q34" s="18">
        <v>0</v>
      </c>
      <c r="R34" s="19">
        <v>0</v>
      </c>
      <c r="S34" s="77" t="s">
        <v>156</v>
      </c>
      <c r="T34" s="77" t="s">
        <v>156</v>
      </c>
      <c r="U34" s="78" t="s">
        <v>156</v>
      </c>
    </row>
    <row r="35" spans="1:21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156</v>
      </c>
      <c r="F35" s="27" t="s">
        <v>156</v>
      </c>
      <c r="G35" s="28" t="s">
        <v>156</v>
      </c>
      <c r="I35" s="92">
        <v>0</v>
      </c>
      <c r="J35" s="18">
        <v>0</v>
      </c>
      <c r="K35" s="19">
        <v>0</v>
      </c>
      <c r="L35" s="77" t="s">
        <v>156</v>
      </c>
      <c r="M35" s="77" t="s">
        <v>156</v>
      </c>
      <c r="N35" s="78" t="s">
        <v>156</v>
      </c>
      <c r="P35" s="92">
        <v>0</v>
      </c>
      <c r="Q35" s="18">
        <v>0</v>
      </c>
      <c r="R35" s="19">
        <v>0</v>
      </c>
      <c r="S35" s="77" t="s">
        <v>156</v>
      </c>
      <c r="T35" s="77" t="s">
        <v>156</v>
      </c>
      <c r="U35" s="78" t="s">
        <v>156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2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2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8" thickBot="1" x14ac:dyDescent="0.3">
      <c r="A37" s="20" t="s">
        <v>4</v>
      </c>
      <c r="B37" s="21">
        <v>1392564</v>
      </c>
      <c r="C37" s="21">
        <v>1570704</v>
      </c>
      <c r="D37" s="22">
        <v>1762604</v>
      </c>
      <c r="E37" s="23">
        <v>100</v>
      </c>
      <c r="F37" s="23">
        <v>100</v>
      </c>
      <c r="G37" s="47">
        <v>100</v>
      </c>
      <c r="I37" s="93">
        <v>1305940</v>
      </c>
      <c r="J37" s="21">
        <v>1469290</v>
      </c>
      <c r="K37" s="22">
        <v>1661934</v>
      </c>
      <c r="L37" s="80">
        <v>100</v>
      </c>
      <c r="M37" s="80">
        <v>100</v>
      </c>
      <c r="N37" s="81">
        <v>100</v>
      </c>
      <c r="P37" s="93">
        <v>86624</v>
      </c>
      <c r="Q37" s="21">
        <v>101414</v>
      </c>
      <c r="R37" s="22">
        <v>100670</v>
      </c>
      <c r="S37" s="80">
        <v>100</v>
      </c>
      <c r="T37" s="80">
        <v>100</v>
      </c>
      <c r="U37" s="81">
        <v>100</v>
      </c>
    </row>
    <row r="38" spans="1:21" x14ac:dyDescent="0.25">
      <c r="I38" s="99"/>
      <c r="P38" s="99"/>
    </row>
    <row r="39" spans="1:21" ht="16.2" thickBot="1" x14ac:dyDescent="0.35">
      <c r="A39" s="5" t="s">
        <v>120</v>
      </c>
      <c r="B39" s="6"/>
      <c r="C39" s="6"/>
      <c r="D39" s="6"/>
      <c r="E39" s="6"/>
      <c r="F39" s="6"/>
      <c r="I39" s="185" t="s">
        <v>107</v>
      </c>
      <c r="J39" s="185"/>
      <c r="K39" s="185"/>
      <c r="L39" s="185"/>
      <c r="M39" s="185"/>
      <c r="N39" s="185"/>
      <c r="P39" s="185" t="s">
        <v>108</v>
      </c>
      <c r="Q39" s="185"/>
      <c r="R39" s="185"/>
      <c r="S39" s="185"/>
      <c r="T39" s="185"/>
      <c r="U39" s="185"/>
    </row>
    <row r="40" spans="1:21" x14ac:dyDescent="0.25">
      <c r="A40" s="7"/>
      <c r="B40" s="8"/>
      <c r="C40" s="9" t="s">
        <v>31</v>
      </c>
      <c r="D40" s="84"/>
      <c r="E40" s="11"/>
      <c r="F40" s="9" t="s">
        <v>2</v>
      </c>
      <c r="G40" s="12"/>
      <c r="I40" s="7"/>
      <c r="J40" s="9" t="s">
        <v>31</v>
      </c>
      <c r="K40" s="84"/>
      <c r="L40" s="11"/>
      <c r="M40" s="9" t="s">
        <v>2</v>
      </c>
      <c r="N40" s="12"/>
      <c r="P40" s="7"/>
      <c r="Q40" s="9" t="s">
        <v>31</v>
      </c>
      <c r="R40" s="84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154</v>
      </c>
      <c r="C41" s="15" t="s">
        <v>152</v>
      </c>
      <c r="D41" s="62" t="s">
        <v>153</v>
      </c>
      <c r="E41" s="15" t="s">
        <v>154</v>
      </c>
      <c r="F41" s="15" t="s">
        <v>152</v>
      </c>
      <c r="G41" s="16" t="s">
        <v>153</v>
      </c>
      <c r="I41" s="91" t="s">
        <v>154</v>
      </c>
      <c r="J41" s="15" t="s">
        <v>152</v>
      </c>
      <c r="K41" s="62" t="s">
        <v>153</v>
      </c>
      <c r="L41" s="15" t="s">
        <v>154</v>
      </c>
      <c r="M41" s="15" t="s">
        <v>152</v>
      </c>
      <c r="N41" s="16" t="s">
        <v>153</v>
      </c>
      <c r="P41" s="91" t="s">
        <v>154</v>
      </c>
      <c r="Q41" s="15" t="s">
        <v>152</v>
      </c>
      <c r="R41" s="62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81</v>
      </c>
      <c r="B42" s="18">
        <v>92867</v>
      </c>
      <c r="C42" s="18">
        <v>108478</v>
      </c>
      <c r="D42" s="19">
        <v>117537</v>
      </c>
      <c r="E42" s="27">
        <v>17.218190650296467</v>
      </c>
      <c r="F42" s="27">
        <v>18.699814860145285</v>
      </c>
      <c r="G42" s="28">
        <v>19.006875897488971</v>
      </c>
      <c r="I42" s="92">
        <v>83833</v>
      </c>
      <c r="J42" s="18">
        <v>106052</v>
      </c>
      <c r="K42" s="19">
        <v>115015</v>
      </c>
      <c r="L42" s="77">
        <v>18.307666101783749</v>
      </c>
      <c r="M42" s="77">
        <v>21.567427189698265</v>
      </c>
      <c r="N42" s="78">
        <v>21.262927098007463</v>
      </c>
      <c r="P42" s="92">
        <v>9034</v>
      </c>
      <c r="Q42" s="18">
        <v>2426</v>
      </c>
      <c r="R42" s="19">
        <v>2522</v>
      </c>
      <c r="S42" s="77">
        <v>11.092556666093662</v>
      </c>
      <c r="T42" s="77">
        <v>2.744995983208681</v>
      </c>
      <c r="U42" s="78">
        <v>3.2552856442161242</v>
      </c>
    </row>
    <row r="43" spans="1:21" x14ac:dyDescent="0.25">
      <c r="A43" s="17" t="s">
        <v>155</v>
      </c>
      <c r="B43" s="18">
        <v>86151</v>
      </c>
      <c r="C43" s="18">
        <v>100177</v>
      </c>
      <c r="D43" s="19">
        <v>90583</v>
      </c>
      <c r="E43" s="27">
        <v>15.972997326431249</v>
      </c>
      <c r="F43" s="27">
        <v>17.268859614343686</v>
      </c>
      <c r="G43" s="28">
        <v>14.648151981267546</v>
      </c>
      <c r="I43" s="92">
        <v>40229</v>
      </c>
      <c r="J43" s="18">
        <v>41835</v>
      </c>
      <c r="K43" s="19">
        <v>43851</v>
      </c>
      <c r="L43" s="77">
        <v>8.7853124617830503</v>
      </c>
      <c r="M43" s="77">
        <v>8.507838762880727</v>
      </c>
      <c r="N43" s="78">
        <v>8.1067740396880854</v>
      </c>
      <c r="P43" s="92">
        <v>45922</v>
      </c>
      <c r="Q43" s="18">
        <v>58342</v>
      </c>
      <c r="R43" s="19">
        <v>46732</v>
      </c>
      <c r="S43" s="77">
        <v>56.386139829571967</v>
      </c>
      <c r="T43" s="77">
        <v>66.013419477477683</v>
      </c>
      <c r="U43" s="78">
        <v>60.319591088623277</v>
      </c>
    </row>
    <row r="44" spans="1:21" x14ac:dyDescent="0.25">
      <c r="A44" s="17" t="s">
        <v>182</v>
      </c>
      <c r="B44" s="18">
        <v>0</v>
      </c>
      <c r="C44" s="18">
        <v>0</v>
      </c>
      <c r="D44" s="19">
        <v>0</v>
      </c>
      <c r="E44" s="27" t="s">
        <v>156</v>
      </c>
      <c r="F44" s="27" t="s">
        <v>156</v>
      </c>
      <c r="G44" s="28" t="s">
        <v>156</v>
      </c>
      <c r="I44" s="92">
        <v>0</v>
      </c>
      <c r="J44" s="18">
        <v>0</v>
      </c>
      <c r="K44" s="19">
        <v>0</v>
      </c>
      <c r="L44" s="77" t="s">
        <v>156</v>
      </c>
      <c r="M44" s="77" t="s">
        <v>156</v>
      </c>
      <c r="N44" s="78" t="s">
        <v>156</v>
      </c>
      <c r="P44" s="92">
        <v>0</v>
      </c>
      <c r="Q44" s="18">
        <v>0</v>
      </c>
      <c r="R44" s="19">
        <v>0</v>
      </c>
      <c r="S44" s="77" t="s">
        <v>156</v>
      </c>
      <c r="T44" s="77" t="s">
        <v>156</v>
      </c>
      <c r="U44" s="78" t="s">
        <v>156</v>
      </c>
    </row>
    <row r="45" spans="1:21" x14ac:dyDescent="0.25">
      <c r="A45" s="17" t="s">
        <v>82</v>
      </c>
      <c r="B45" s="18">
        <v>106133</v>
      </c>
      <c r="C45" s="18">
        <v>105303</v>
      </c>
      <c r="D45" s="19">
        <v>106628</v>
      </c>
      <c r="E45" s="27">
        <v>19.677799738205334</v>
      </c>
      <c r="F45" s="27">
        <v>18.152497319436925</v>
      </c>
      <c r="G45" s="28">
        <v>17.242784512089418</v>
      </c>
      <c r="I45" s="92">
        <v>100136</v>
      </c>
      <c r="J45" s="18">
        <v>99426</v>
      </c>
      <c r="K45" s="19">
        <v>100601</v>
      </c>
      <c r="L45" s="77">
        <v>21.867957162074809</v>
      </c>
      <c r="M45" s="77">
        <v>20.219920565033565</v>
      </c>
      <c r="N45" s="78">
        <v>18.598197878421498</v>
      </c>
      <c r="P45" s="92">
        <v>5997</v>
      </c>
      <c r="Q45" s="18">
        <v>5877</v>
      </c>
      <c r="R45" s="19">
        <v>6027</v>
      </c>
      <c r="S45" s="77">
        <v>7.3635225068146655</v>
      </c>
      <c r="T45" s="77">
        <v>6.649769741680716</v>
      </c>
      <c r="U45" s="78">
        <v>7.7793840514237038</v>
      </c>
    </row>
    <row r="46" spans="1:21" x14ac:dyDescent="0.25">
      <c r="A46" s="17" t="s">
        <v>84</v>
      </c>
      <c r="B46" s="18">
        <v>9225</v>
      </c>
      <c r="C46" s="18">
        <v>9736</v>
      </c>
      <c r="D46" s="19">
        <v>14468</v>
      </c>
      <c r="E46" s="27">
        <v>1.7103794539393422</v>
      </c>
      <c r="F46" s="27">
        <v>1.6783255358540394</v>
      </c>
      <c r="G46" s="28">
        <v>2.3396162951655262</v>
      </c>
      <c r="I46" s="92">
        <v>2474</v>
      </c>
      <c r="J46" s="18">
        <v>2985</v>
      </c>
      <c r="K46" s="19">
        <v>7717</v>
      </c>
      <c r="L46" s="77">
        <v>0.54027848145495205</v>
      </c>
      <c r="M46" s="77">
        <v>0.60704909064656321</v>
      </c>
      <c r="N46" s="78">
        <v>1.4266487711630969</v>
      </c>
      <c r="P46" s="92">
        <v>6751</v>
      </c>
      <c r="Q46" s="18">
        <v>6751</v>
      </c>
      <c r="R46" s="19">
        <v>6751</v>
      </c>
      <c r="S46" s="77">
        <v>8.289334741288279</v>
      </c>
      <c r="T46" s="77">
        <v>7.63869244956381</v>
      </c>
      <c r="U46" s="78">
        <v>8.7138911118568814</v>
      </c>
    </row>
    <row r="47" spans="1:21" x14ac:dyDescent="0.25">
      <c r="A47" s="17" t="s">
        <v>180</v>
      </c>
      <c r="B47" s="18">
        <v>94503</v>
      </c>
      <c r="C47" s="18">
        <v>98430</v>
      </c>
      <c r="D47" s="19">
        <v>142613</v>
      </c>
      <c r="E47" s="27">
        <v>17.521516480827064</v>
      </c>
      <c r="F47" s="27">
        <v>16.967705679346047</v>
      </c>
      <c r="G47" s="28">
        <v>23.061908950956674</v>
      </c>
      <c r="I47" s="92">
        <v>82567</v>
      </c>
      <c r="J47" s="18">
        <v>85259</v>
      </c>
      <c r="K47" s="19">
        <v>129046</v>
      </c>
      <c r="L47" s="77">
        <v>18.031193766487885</v>
      </c>
      <c r="M47" s="77">
        <v>17.338826941184365</v>
      </c>
      <c r="N47" s="78">
        <v>23.856850761113513</v>
      </c>
      <c r="P47" s="92">
        <v>11936</v>
      </c>
      <c r="Q47" s="18">
        <v>13171</v>
      </c>
      <c r="R47" s="19">
        <v>13567</v>
      </c>
      <c r="S47" s="77">
        <v>14.655828687900591</v>
      </c>
      <c r="T47" s="77">
        <v>14.902861539505992</v>
      </c>
      <c r="U47" s="78">
        <v>17.511681338255414</v>
      </c>
    </row>
    <row r="48" spans="1:21" x14ac:dyDescent="0.25">
      <c r="A48" s="17" t="s">
        <v>157</v>
      </c>
      <c r="B48" s="18">
        <v>3876</v>
      </c>
      <c r="C48" s="18">
        <v>4268</v>
      </c>
      <c r="D48" s="19">
        <v>4595</v>
      </c>
      <c r="E48" s="27">
        <v>0.71863748113483905</v>
      </c>
      <c r="F48" s="27">
        <v>0.73573268149394422</v>
      </c>
      <c r="G48" s="28">
        <v>0.74305618442670673</v>
      </c>
      <c r="I48" s="92">
        <v>3876</v>
      </c>
      <c r="J48" s="18">
        <v>4268</v>
      </c>
      <c r="K48" s="19">
        <v>4595</v>
      </c>
      <c r="L48" s="77">
        <v>0.84645084645084645</v>
      </c>
      <c r="M48" s="77">
        <v>0.86796834803334399</v>
      </c>
      <c r="N48" s="78">
        <v>0.84948180685427366</v>
      </c>
      <c r="P48" s="92">
        <v>0</v>
      </c>
      <c r="Q48" s="18">
        <v>0</v>
      </c>
      <c r="R48" s="19">
        <v>0</v>
      </c>
      <c r="S48" s="77" t="s">
        <v>156</v>
      </c>
      <c r="T48" s="77" t="s">
        <v>156</v>
      </c>
      <c r="U48" s="78" t="s">
        <v>156</v>
      </c>
    </row>
    <row r="49" spans="1:21" x14ac:dyDescent="0.25">
      <c r="A49" s="17" t="s">
        <v>158</v>
      </c>
      <c r="B49" s="18">
        <v>1381</v>
      </c>
      <c r="C49" s="18">
        <v>1332</v>
      </c>
      <c r="D49" s="19">
        <v>1435</v>
      </c>
      <c r="E49" s="27">
        <v>0.25604704887698987</v>
      </c>
      <c r="F49" s="27">
        <v>0.22961479188142775</v>
      </c>
      <c r="G49" s="28">
        <v>0.23205345476655584</v>
      </c>
      <c r="I49" s="92">
        <v>0</v>
      </c>
      <c r="J49" s="18">
        <v>0</v>
      </c>
      <c r="K49" s="19">
        <v>0</v>
      </c>
      <c r="L49" s="77" t="s">
        <v>156</v>
      </c>
      <c r="M49" s="77" t="s">
        <v>156</v>
      </c>
      <c r="N49" s="78" t="s">
        <v>156</v>
      </c>
      <c r="P49" s="92">
        <v>1381</v>
      </c>
      <c r="Q49" s="18">
        <v>1332</v>
      </c>
      <c r="R49" s="19">
        <v>1435</v>
      </c>
      <c r="S49" s="77">
        <v>1.6956852729549863</v>
      </c>
      <c r="T49" s="77">
        <v>1.5071453625861346</v>
      </c>
      <c r="U49" s="78">
        <v>1.8522342979580246</v>
      </c>
    </row>
    <row r="50" spans="1:21" x14ac:dyDescent="0.25">
      <c r="A50" s="17" t="s">
        <v>159</v>
      </c>
      <c r="B50" s="18">
        <v>4941</v>
      </c>
      <c r="C50" s="18">
        <v>5645</v>
      </c>
      <c r="D50" s="19">
        <v>6458</v>
      </c>
      <c r="E50" s="27">
        <v>0.91609592215873059</v>
      </c>
      <c r="F50" s="27">
        <v>0.97310472985785257</v>
      </c>
      <c r="G50" s="28">
        <v>1.0443214013117892</v>
      </c>
      <c r="I50" s="92">
        <v>4941</v>
      </c>
      <c r="J50" s="18">
        <v>5645</v>
      </c>
      <c r="K50" s="19">
        <v>6458</v>
      </c>
      <c r="L50" s="77">
        <v>1.0790282849106378</v>
      </c>
      <c r="M50" s="77">
        <v>1.1480040591959295</v>
      </c>
      <c r="N50" s="78">
        <v>1.1938963022121651</v>
      </c>
      <c r="P50" s="92">
        <v>0</v>
      </c>
      <c r="Q50" s="18">
        <v>0</v>
      </c>
      <c r="R50" s="19">
        <v>0</v>
      </c>
      <c r="S50" s="77" t="s">
        <v>156</v>
      </c>
      <c r="T50" s="77" t="s">
        <v>156</v>
      </c>
      <c r="U50" s="78" t="s">
        <v>156</v>
      </c>
    </row>
    <row r="51" spans="1:21" x14ac:dyDescent="0.25">
      <c r="A51" s="17" t="s">
        <v>160</v>
      </c>
      <c r="B51" s="18">
        <v>0</v>
      </c>
      <c r="C51" s="18">
        <v>0</v>
      </c>
      <c r="D51" s="19">
        <v>0</v>
      </c>
      <c r="E51" s="27" t="s">
        <v>156</v>
      </c>
      <c r="F51" s="27" t="s">
        <v>156</v>
      </c>
      <c r="G51" s="28" t="s">
        <v>156</v>
      </c>
      <c r="I51" s="92">
        <v>0</v>
      </c>
      <c r="J51" s="18">
        <v>0</v>
      </c>
      <c r="K51" s="19">
        <v>0</v>
      </c>
      <c r="L51" s="77" t="s">
        <v>156</v>
      </c>
      <c r="M51" s="77" t="s">
        <v>156</v>
      </c>
      <c r="N51" s="78" t="s">
        <v>156</v>
      </c>
      <c r="P51" s="92">
        <v>0</v>
      </c>
      <c r="Q51" s="18">
        <v>0</v>
      </c>
      <c r="R51" s="19">
        <v>0</v>
      </c>
      <c r="S51" s="77" t="s">
        <v>156</v>
      </c>
      <c r="T51" s="77" t="s">
        <v>156</v>
      </c>
      <c r="U51" s="78" t="s">
        <v>156</v>
      </c>
    </row>
    <row r="52" spans="1:21" x14ac:dyDescent="0.25">
      <c r="A52" s="17" t="s">
        <v>161</v>
      </c>
      <c r="B52" s="18">
        <v>75098</v>
      </c>
      <c r="C52" s="18">
        <v>77741</v>
      </c>
      <c r="D52" s="19">
        <v>80911</v>
      </c>
      <c r="E52" s="27">
        <v>13.923693900480945</v>
      </c>
      <c r="F52" s="27">
        <v>13.401263915656212</v>
      </c>
      <c r="G52" s="28">
        <v>13.084095525168502</v>
      </c>
      <c r="I52" s="92">
        <v>75098</v>
      </c>
      <c r="J52" s="18">
        <v>77741</v>
      </c>
      <c r="K52" s="19">
        <v>80911</v>
      </c>
      <c r="L52" s="77">
        <v>16.400094341270812</v>
      </c>
      <c r="M52" s="77">
        <v>15.809917372179052</v>
      </c>
      <c r="N52" s="78">
        <v>14.95808976591646</v>
      </c>
      <c r="P52" s="92">
        <v>0</v>
      </c>
      <c r="Q52" s="18">
        <v>0</v>
      </c>
      <c r="R52" s="19">
        <v>0</v>
      </c>
      <c r="S52" s="77" t="s">
        <v>156</v>
      </c>
      <c r="T52" s="77" t="s">
        <v>156</v>
      </c>
      <c r="U52" s="78" t="s">
        <v>156</v>
      </c>
    </row>
    <row r="53" spans="1:21" x14ac:dyDescent="0.25">
      <c r="A53" s="17" t="s">
        <v>162</v>
      </c>
      <c r="B53" s="18">
        <v>0</v>
      </c>
      <c r="C53" s="18">
        <v>0</v>
      </c>
      <c r="D53" s="19">
        <v>0</v>
      </c>
      <c r="E53" s="27" t="s">
        <v>156</v>
      </c>
      <c r="F53" s="27" t="s">
        <v>156</v>
      </c>
      <c r="G53" s="28" t="s">
        <v>156</v>
      </c>
      <c r="I53" s="92">
        <v>0</v>
      </c>
      <c r="J53" s="18">
        <v>0</v>
      </c>
      <c r="K53" s="19">
        <v>0</v>
      </c>
      <c r="L53" s="77" t="s">
        <v>156</v>
      </c>
      <c r="M53" s="77" t="s">
        <v>156</v>
      </c>
      <c r="N53" s="78" t="s">
        <v>156</v>
      </c>
      <c r="P53" s="92">
        <v>0</v>
      </c>
      <c r="Q53" s="18">
        <v>0</v>
      </c>
      <c r="R53" s="19">
        <v>0</v>
      </c>
      <c r="S53" s="77" t="s">
        <v>156</v>
      </c>
      <c r="T53" s="77" t="s">
        <v>156</v>
      </c>
      <c r="U53" s="78" t="s">
        <v>156</v>
      </c>
    </row>
    <row r="54" spans="1:21" x14ac:dyDescent="0.25">
      <c r="A54" s="17" t="s">
        <v>163</v>
      </c>
      <c r="B54" s="18">
        <v>0</v>
      </c>
      <c r="C54" s="18">
        <v>0</v>
      </c>
      <c r="D54" s="19">
        <v>0</v>
      </c>
      <c r="E54" s="27" t="s">
        <v>156</v>
      </c>
      <c r="F54" s="27" t="s">
        <v>156</v>
      </c>
      <c r="G54" s="28" t="s">
        <v>156</v>
      </c>
      <c r="I54" s="92">
        <v>0</v>
      </c>
      <c r="J54" s="18">
        <v>0</v>
      </c>
      <c r="K54" s="19">
        <v>0</v>
      </c>
      <c r="L54" s="77" t="s">
        <v>156</v>
      </c>
      <c r="M54" s="77" t="s">
        <v>156</v>
      </c>
      <c r="N54" s="78" t="s">
        <v>156</v>
      </c>
      <c r="P54" s="92">
        <v>0</v>
      </c>
      <c r="Q54" s="18">
        <v>0</v>
      </c>
      <c r="R54" s="19">
        <v>0</v>
      </c>
      <c r="S54" s="77" t="s">
        <v>156</v>
      </c>
      <c r="T54" s="77" t="s">
        <v>156</v>
      </c>
      <c r="U54" s="78" t="s">
        <v>156</v>
      </c>
    </row>
    <row r="55" spans="1:21" x14ac:dyDescent="0.25">
      <c r="A55" s="17" t="s">
        <v>164</v>
      </c>
      <c r="B55" s="18">
        <v>162</v>
      </c>
      <c r="C55" s="18">
        <v>237</v>
      </c>
      <c r="D55" s="19">
        <v>217</v>
      </c>
      <c r="E55" s="27">
        <v>3.0035931874056742E-2</v>
      </c>
      <c r="F55" s="27">
        <v>4.0854884141064848E-2</v>
      </c>
      <c r="G55" s="28">
        <v>3.5091010232991368E-2</v>
      </c>
      <c r="I55" s="92">
        <v>0</v>
      </c>
      <c r="J55" s="18">
        <v>0</v>
      </c>
      <c r="K55" s="19">
        <v>0</v>
      </c>
      <c r="L55" s="77" t="s">
        <v>156</v>
      </c>
      <c r="M55" s="77" t="s">
        <v>156</v>
      </c>
      <c r="N55" s="78" t="s">
        <v>156</v>
      </c>
      <c r="P55" s="92">
        <v>162</v>
      </c>
      <c r="Q55" s="18">
        <v>237</v>
      </c>
      <c r="R55" s="19">
        <v>217</v>
      </c>
      <c r="S55" s="77">
        <v>0.19891456496647922</v>
      </c>
      <c r="T55" s="77">
        <v>0.26816325145113656</v>
      </c>
      <c r="U55" s="78">
        <v>0.28009396700828665</v>
      </c>
    </row>
    <row r="56" spans="1:21" x14ac:dyDescent="0.25">
      <c r="A56" s="17" t="s">
        <v>165</v>
      </c>
      <c r="B56" s="18">
        <v>36357</v>
      </c>
      <c r="C56" s="18">
        <v>37439</v>
      </c>
      <c r="D56" s="19">
        <v>0</v>
      </c>
      <c r="E56" s="27">
        <v>6.7408418218832162</v>
      </c>
      <c r="F56" s="27">
        <v>6.4538650099465267</v>
      </c>
      <c r="G56" s="28" t="s">
        <v>156</v>
      </c>
      <c r="I56" s="92">
        <v>36357</v>
      </c>
      <c r="J56" s="18">
        <v>37439</v>
      </c>
      <c r="K56" s="19">
        <v>0</v>
      </c>
      <c r="L56" s="77">
        <v>7.9397351456174983</v>
      </c>
      <c r="M56" s="77">
        <v>7.6138394990675646</v>
      </c>
      <c r="N56" s="78" t="s">
        <v>156</v>
      </c>
      <c r="P56" s="92">
        <v>0</v>
      </c>
      <c r="Q56" s="18">
        <v>0</v>
      </c>
      <c r="R56" s="19">
        <v>0</v>
      </c>
      <c r="S56" s="77" t="s">
        <v>156</v>
      </c>
      <c r="T56" s="77" t="s">
        <v>156</v>
      </c>
      <c r="U56" s="78" t="s">
        <v>156</v>
      </c>
    </row>
    <row r="57" spans="1:21" x14ac:dyDescent="0.25">
      <c r="A57" s="17" t="s">
        <v>166</v>
      </c>
      <c r="B57" s="18">
        <v>0</v>
      </c>
      <c r="C57" s="18">
        <v>0</v>
      </c>
      <c r="D57" s="19">
        <v>0</v>
      </c>
      <c r="E57" s="27" t="s">
        <v>156</v>
      </c>
      <c r="F57" s="27" t="s">
        <v>156</v>
      </c>
      <c r="G57" s="28" t="s">
        <v>156</v>
      </c>
      <c r="I57" s="92">
        <v>0</v>
      </c>
      <c r="J57" s="18">
        <v>0</v>
      </c>
      <c r="K57" s="19">
        <v>0</v>
      </c>
      <c r="L57" s="77" t="s">
        <v>156</v>
      </c>
      <c r="M57" s="77" t="s">
        <v>156</v>
      </c>
      <c r="N57" s="78" t="s">
        <v>156</v>
      </c>
      <c r="P57" s="92">
        <v>0</v>
      </c>
      <c r="Q57" s="18">
        <v>0</v>
      </c>
      <c r="R57" s="19">
        <v>0</v>
      </c>
      <c r="S57" s="77" t="s">
        <v>156</v>
      </c>
      <c r="T57" s="77" t="s">
        <v>156</v>
      </c>
      <c r="U57" s="78" t="s">
        <v>156</v>
      </c>
    </row>
    <row r="58" spans="1:21" x14ac:dyDescent="0.25">
      <c r="A58" s="17" t="s">
        <v>167</v>
      </c>
      <c r="B58" s="18">
        <v>1100</v>
      </c>
      <c r="C58" s="18">
        <v>1782</v>
      </c>
      <c r="D58" s="19">
        <v>2429</v>
      </c>
      <c r="E58" s="27">
        <v>0.20394768556458281</v>
      </c>
      <c r="F58" s="27">
        <v>0.30718735670623443</v>
      </c>
      <c r="G58" s="28">
        <v>0.39279292099509694</v>
      </c>
      <c r="I58" s="92">
        <v>1100</v>
      </c>
      <c r="J58" s="18">
        <v>1782</v>
      </c>
      <c r="K58" s="19">
        <v>2424</v>
      </c>
      <c r="L58" s="77">
        <v>0.24022082845612258</v>
      </c>
      <c r="M58" s="77">
        <v>0.3623991556221694</v>
      </c>
      <c r="N58" s="78">
        <v>0.44812707286501835</v>
      </c>
      <c r="P58" s="92">
        <v>0</v>
      </c>
      <c r="Q58" s="18">
        <v>0</v>
      </c>
      <c r="R58" s="19">
        <v>5</v>
      </c>
      <c r="S58" s="77" t="s">
        <v>156</v>
      </c>
      <c r="T58" s="77" t="s">
        <v>156</v>
      </c>
      <c r="U58" s="78">
        <v>6.4537780416655914E-3</v>
      </c>
    </row>
    <row r="59" spans="1:21" x14ac:dyDescent="0.25">
      <c r="A59" s="17" t="s">
        <v>168</v>
      </c>
      <c r="B59" s="18">
        <v>0</v>
      </c>
      <c r="C59" s="18">
        <v>0</v>
      </c>
      <c r="D59" s="19">
        <v>0</v>
      </c>
      <c r="E59" s="27" t="s">
        <v>156</v>
      </c>
      <c r="F59" s="27" t="s">
        <v>156</v>
      </c>
      <c r="G59" s="28" t="s">
        <v>156</v>
      </c>
      <c r="I59" s="92">
        <v>0</v>
      </c>
      <c r="J59" s="18">
        <v>0</v>
      </c>
      <c r="K59" s="19">
        <v>0</v>
      </c>
      <c r="L59" s="77" t="s">
        <v>156</v>
      </c>
      <c r="M59" s="77" t="s">
        <v>156</v>
      </c>
      <c r="N59" s="78" t="s">
        <v>156</v>
      </c>
      <c r="P59" s="92">
        <v>0</v>
      </c>
      <c r="Q59" s="18">
        <v>0</v>
      </c>
      <c r="R59" s="19">
        <v>0</v>
      </c>
      <c r="S59" s="77" t="s">
        <v>156</v>
      </c>
      <c r="T59" s="77" t="s">
        <v>156</v>
      </c>
      <c r="U59" s="78" t="s">
        <v>156</v>
      </c>
    </row>
    <row r="60" spans="1:21" x14ac:dyDescent="0.25">
      <c r="A60" s="17" t="s">
        <v>169</v>
      </c>
      <c r="B60" s="18">
        <v>0</v>
      </c>
      <c r="C60" s="18">
        <v>0</v>
      </c>
      <c r="D60" s="19">
        <v>0</v>
      </c>
      <c r="E60" s="27" t="s">
        <v>156</v>
      </c>
      <c r="F60" s="27" t="s">
        <v>156</v>
      </c>
      <c r="G60" s="28" t="s">
        <v>156</v>
      </c>
      <c r="I60" s="92">
        <v>0</v>
      </c>
      <c r="J60" s="18">
        <v>0</v>
      </c>
      <c r="K60" s="19">
        <v>0</v>
      </c>
      <c r="L60" s="77" t="s">
        <v>156</v>
      </c>
      <c r="M60" s="77" t="s">
        <v>156</v>
      </c>
      <c r="N60" s="78" t="s">
        <v>156</v>
      </c>
      <c r="P60" s="92">
        <v>0</v>
      </c>
      <c r="Q60" s="18">
        <v>0</v>
      </c>
      <c r="R60" s="19">
        <v>0</v>
      </c>
      <c r="S60" s="77" t="s">
        <v>156</v>
      </c>
      <c r="T60" s="77" t="s">
        <v>156</v>
      </c>
      <c r="U60" s="78" t="s">
        <v>156</v>
      </c>
    </row>
    <row r="61" spans="1:21" x14ac:dyDescent="0.25">
      <c r="A61" s="17" t="s">
        <v>170</v>
      </c>
      <c r="B61" s="18">
        <v>25195</v>
      </c>
      <c r="C61" s="18">
        <v>26876</v>
      </c>
      <c r="D61" s="19">
        <v>28381</v>
      </c>
      <c r="E61" s="27">
        <v>4.6713290343633309</v>
      </c>
      <c r="F61" s="27">
        <v>4.6329783382922312</v>
      </c>
      <c r="G61" s="28">
        <v>4.5894836931913741</v>
      </c>
      <c r="I61" s="92">
        <v>25195</v>
      </c>
      <c r="J61" s="18">
        <v>26876</v>
      </c>
      <c r="K61" s="19">
        <v>28381</v>
      </c>
      <c r="L61" s="77">
        <v>5.5021488845018256</v>
      </c>
      <c r="M61" s="77">
        <v>5.4656788476438969</v>
      </c>
      <c r="N61" s="78">
        <v>5.2468211447945903</v>
      </c>
      <c r="P61" s="92">
        <v>0</v>
      </c>
      <c r="Q61" s="18">
        <v>0</v>
      </c>
      <c r="R61" s="19">
        <v>0</v>
      </c>
      <c r="S61" s="77" t="s">
        <v>156</v>
      </c>
      <c r="T61" s="77" t="s">
        <v>156</v>
      </c>
      <c r="U61" s="78" t="s">
        <v>156</v>
      </c>
    </row>
    <row r="62" spans="1:21" x14ac:dyDescent="0.25">
      <c r="A62" s="17" t="s">
        <v>171</v>
      </c>
      <c r="B62" s="18">
        <v>75</v>
      </c>
      <c r="C62" s="18">
        <v>85</v>
      </c>
      <c r="D62" s="19">
        <v>71</v>
      </c>
      <c r="E62" s="27">
        <v>1.390552401576701E-2</v>
      </c>
      <c r="F62" s="27">
        <v>1.4652595578019038E-2</v>
      </c>
      <c r="G62" s="28">
        <v>1.1481390444895795E-2</v>
      </c>
      <c r="I62" s="92">
        <v>73</v>
      </c>
      <c r="J62" s="18">
        <v>84</v>
      </c>
      <c r="K62" s="19">
        <v>71</v>
      </c>
      <c r="L62" s="77">
        <v>1.594192770663359E-2</v>
      </c>
      <c r="M62" s="77">
        <v>1.7082788480506303E-2</v>
      </c>
      <c r="N62" s="78">
        <v>1.3125834229957221E-2</v>
      </c>
      <c r="P62" s="92">
        <v>2</v>
      </c>
      <c r="Q62" s="18">
        <v>1</v>
      </c>
      <c r="R62" s="19">
        <v>0</v>
      </c>
      <c r="S62" s="77">
        <v>2.4557353699565334E-3</v>
      </c>
      <c r="T62" s="77">
        <v>1.131490512452053E-3</v>
      </c>
      <c r="U62" s="78" t="s">
        <v>156</v>
      </c>
    </row>
    <row r="63" spans="1:21" x14ac:dyDescent="0.25">
      <c r="A63" s="17" t="s">
        <v>172</v>
      </c>
      <c r="B63" s="18">
        <v>1710</v>
      </c>
      <c r="C63" s="18">
        <v>2083</v>
      </c>
      <c r="D63" s="19">
        <v>21656</v>
      </c>
      <c r="E63" s="27">
        <v>0.31704594755948784</v>
      </c>
      <c r="F63" s="27">
        <v>0.35907478340016064</v>
      </c>
      <c r="G63" s="28">
        <v>3.5019857954177933</v>
      </c>
      <c r="I63" s="92">
        <v>1710</v>
      </c>
      <c r="J63" s="18">
        <v>2083</v>
      </c>
      <c r="K63" s="19">
        <v>21656</v>
      </c>
      <c r="L63" s="77">
        <v>0.37343419696360874</v>
      </c>
      <c r="M63" s="77">
        <v>0.4236124810106503</v>
      </c>
      <c r="N63" s="78">
        <v>4.0035643110415995</v>
      </c>
      <c r="P63" s="92">
        <v>0</v>
      </c>
      <c r="Q63" s="18">
        <v>0</v>
      </c>
      <c r="R63" s="19">
        <v>0</v>
      </c>
      <c r="S63" s="77" t="s">
        <v>156</v>
      </c>
      <c r="T63" s="77" t="s">
        <v>156</v>
      </c>
      <c r="U63" s="78" t="s">
        <v>156</v>
      </c>
    </row>
    <row r="64" spans="1:21" x14ac:dyDescent="0.25">
      <c r="A64" s="17" t="s">
        <v>173</v>
      </c>
      <c r="B64" s="18">
        <v>0</v>
      </c>
      <c r="C64" s="18">
        <v>0</v>
      </c>
      <c r="D64" s="19">
        <v>0</v>
      </c>
      <c r="E64" s="27" t="s">
        <v>156</v>
      </c>
      <c r="F64" s="27" t="s">
        <v>156</v>
      </c>
      <c r="G64" s="28" t="s">
        <v>156</v>
      </c>
      <c r="I64" s="92">
        <v>0</v>
      </c>
      <c r="J64" s="18">
        <v>0</v>
      </c>
      <c r="K64" s="19">
        <v>0</v>
      </c>
      <c r="L64" s="77" t="s">
        <v>156</v>
      </c>
      <c r="M64" s="77" t="s">
        <v>156</v>
      </c>
      <c r="N64" s="78" t="s">
        <v>156</v>
      </c>
      <c r="P64" s="92">
        <v>0</v>
      </c>
      <c r="Q64" s="18">
        <v>0</v>
      </c>
      <c r="R64" s="19">
        <v>0</v>
      </c>
      <c r="S64" s="77" t="s">
        <v>156</v>
      </c>
      <c r="T64" s="77" t="s">
        <v>156</v>
      </c>
      <c r="U64" s="78" t="s">
        <v>156</v>
      </c>
    </row>
    <row r="65" spans="1:21" x14ac:dyDescent="0.25">
      <c r="A65" s="17" t="s">
        <v>174</v>
      </c>
      <c r="B65" s="18">
        <v>0</v>
      </c>
      <c r="C65" s="18">
        <v>0</v>
      </c>
      <c r="D65" s="19">
        <v>0</v>
      </c>
      <c r="E65" s="27" t="s">
        <v>156</v>
      </c>
      <c r="F65" s="27" t="s">
        <v>156</v>
      </c>
      <c r="G65" s="28" t="s">
        <v>156</v>
      </c>
      <c r="I65" s="92">
        <v>0</v>
      </c>
      <c r="J65" s="18">
        <v>0</v>
      </c>
      <c r="K65" s="19">
        <v>0</v>
      </c>
      <c r="L65" s="77" t="s">
        <v>156</v>
      </c>
      <c r="M65" s="77" t="s">
        <v>156</v>
      </c>
      <c r="N65" s="78" t="s">
        <v>156</v>
      </c>
      <c r="P65" s="92">
        <v>0</v>
      </c>
      <c r="Q65" s="18">
        <v>0</v>
      </c>
      <c r="R65" s="19">
        <v>0</v>
      </c>
      <c r="S65" s="77" t="s">
        <v>156</v>
      </c>
      <c r="T65" s="77" t="s">
        <v>156</v>
      </c>
      <c r="U65" s="78" t="s">
        <v>156</v>
      </c>
    </row>
    <row r="66" spans="1:21" x14ac:dyDescent="0.25">
      <c r="A66" s="17" t="s">
        <v>175</v>
      </c>
      <c r="B66" s="18">
        <v>0</v>
      </c>
      <c r="C66" s="18">
        <v>0</v>
      </c>
      <c r="D66" s="19">
        <v>0</v>
      </c>
      <c r="E66" s="27" t="s">
        <v>156</v>
      </c>
      <c r="F66" s="27" t="s">
        <v>156</v>
      </c>
      <c r="G66" s="28" t="s">
        <v>156</v>
      </c>
      <c r="I66" s="92">
        <v>0</v>
      </c>
      <c r="J66" s="18">
        <v>0</v>
      </c>
      <c r="K66" s="19">
        <v>0</v>
      </c>
      <c r="L66" s="77" t="s">
        <v>156</v>
      </c>
      <c r="M66" s="77" t="s">
        <v>156</v>
      </c>
      <c r="N66" s="78" t="s">
        <v>156</v>
      </c>
      <c r="P66" s="92">
        <v>0</v>
      </c>
      <c r="Q66" s="18">
        <v>0</v>
      </c>
      <c r="R66" s="19">
        <v>0</v>
      </c>
      <c r="S66" s="77" t="s">
        <v>156</v>
      </c>
      <c r="T66" s="77" t="s">
        <v>156</v>
      </c>
      <c r="U66" s="78" t="s">
        <v>156</v>
      </c>
    </row>
    <row r="67" spans="1:21" x14ac:dyDescent="0.25">
      <c r="A67" s="17" t="s">
        <v>176</v>
      </c>
      <c r="B67" s="18">
        <v>0</v>
      </c>
      <c r="C67" s="18">
        <v>0</v>
      </c>
      <c r="D67" s="19">
        <v>0</v>
      </c>
      <c r="E67" s="27" t="s">
        <v>156</v>
      </c>
      <c r="F67" s="27" t="s">
        <v>156</v>
      </c>
      <c r="G67" s="28" t="s">
        <v>156</v>
      </c>
      <c r="I67" s="92">
        <v>0</v>
      </c>
      <c r="J67" s="18">
        <v>0</v>
      </c>
      <c r="K67" s="19">
        <v>0</v>
      </c>
      <c r="L67" s="77" t="s">
        <v>156</v>
      </c>
      <c r="M67" s="77" t="s">
        <v>156</v>
      </c>
      <c r="N67" s="78" t="s">
        <v>156</v>
      </c>
      <c r="P67" s="92">
        <v>0</v>
      </c>
      <c r="Q67" s="18">
        <v>0</v>
      </c>
      <c r="R67" s="19">
        <v>0</v>
      </c>
      <c r="S67" s="77" t="s">
        <v>156</v>
      </c>
      <c r="T67" s="77" t="s">
        <v>156</v>
      </c>
      <c r="U67" s="78" t="s">
        <v>156</v>
      </c>
    </row>
    <row r="68" spans="1:21" x14ac:dyDescent="0.25">
      <c r="A68" s="17" t="s">
        <v>177</v>
      </c>
      <c r="B68" s="18">
        <v>580</v>
      </c>
      <c r="C68" s="18">
        <v>490</v>
      </c>
      <c r="D68" s="19">
        <v>410</v>
      </c>
      <c r="E68" s="27">
        <v>0.10753605238859822</v>
      </c>
      <c r="F68" s="27">
        <v>8.4467903920345047E-2</v>
      </c>
      <c r="G68" s="28">
        <v>6.6300987076158807E-2</v>
      </c>
      <c r="I68" s="92">
        <v>323</v>
      </c>
      <c r="J68" s="18">
        <v>248</v>
      </c>
      <c r="K68" s="19">
        <v>192</v>
      </c>
      <c r="L68" s="77">
        <v>7.0537570537570538E-2</v>
      </c>
      <c r="M68" s="77">
        <v>5.0434899323399555E-2</v>
      </c>
      <c r="N68" s="78">
        <v>3.5495213692278683E-2</v>
      </c>
      <c r="P68" s="92">
        <v>257</v>
      </c>
      <c r="Q68" s="18">
        <v>242</v>
      </c>
      <c r="R68" s="19">
        <v>218</v>
      </c>
      <c r="S68" s="77">
        <v>0.31556199503941457</v>
      </c>
      <c r="T68" s="77">
        <v>0.27382070401339687</v>
      </c>
      <c r="U68" s="78">
        <v>0.28138472261661979</v>
      </c>
    </row>
    <row r="69" spans="1:21" x14ac:dyDescent="0.25">
      <c r="A69" s="17" t="s">
        <v>178</v>
      </c>
      <c r="B69" s="18">
        <v>0</v>
      </c>
      <c r="C69" s="18">
        <v>0</v>
      </c>
      <c r="D69" s="19">
        <v>0</v>
      </c>
      <c r="E69" s="27" t="s">
        <v>156</v>
      </c>
      <c r="F69" s="27" t="s">
        <v>156</v>
      </c>
      <c r="G69" s="28" t="s">
        <v>156</v>
      </c>
      <c r="I69" s="92">
        <v>0</v>
      </c>
      <c r="J69" s="18">
        <v>0</v>
      </c>
      <c r="K69" s="19">
        <v>0</v>
      </c>
      <c r="L69" s="77" t="s">
        <v>156</v>
      </c>
      <c r="M69" s="77" t="s">
        <v>156</v>
      </c>
      <c r="N69" s="78" t="s">
        <v>156</v>
      </c>
      <c r="P69" s="92">
        <v>0</v>
      </c>
      <c r="Q69" s="18">
        <v>0</v>
      </c>
      <c r="R69" s="19">
        <v>0</v>
      </c>
      <c r="S69" s="77" t="s">
        <v>156</v>
      </c>
      <c r="T69" s="77" t="s">
        <v>156</v>
      </c>
      <c r="U69" s="78" t="s">
        <v>156</v>
      </c>
    </row>
    <row r="70" spans="1:21" x14ac:dyDescent="0.25">
      <c r="A70" s="17" t="s">
        <v>179</v>
      </c>
      <c r="B70" s="18">
        <v>0</v>
      </c>
      <c r="C70" s="18">
        <v>0</v>
      </c>
      <c r="D70" s="19">
        <v>0</v>
      </c>
      <c r="E70" s="27" t="s">
        <v>156</v>
      </c>
      <c r="F70" s="27" t="s">
        <v>156</v>
      </c>
      <c r="G70" s="28" t="s">
        <v>156</v>
      </c>
      <c r="I70" s="92">
        <v>0</v>
      </c>
      <c r="J70" s="18">
        <v>0</v>
      </c>
      <c r="K70" s="19">
        <v>0</v>
      </c>
      <c r="L70" s="77" t="s">
        <v>156</v>
      </c>
      <c r="M70" s="77" t="s">
        <v>156</v>
      </c>
      <c r="N70" s="78" t="s">
        <v>156</v>
      </c>
      <c r="P70" s="92">
        <v>0</v>
      </c>
      <c r="Q70" s="18">
        <v>0</v>
      </c>
      <c r="R70" s="19">
        <v>0</v>
      </c>
      <c r="S70" s="77" t="s">
        <v>156</v>
      </c>
      <c r="T70" s="77" t="s">
        <v>156</v>
      </c>
      <c r="U70" s="78" t="s">
        <v>156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2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2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8" thickBot="1" x14ac:dyDescent="0.3">
      <c r="A72" s="20" t="s">
        <v>4</v>
      </c>
      <c r="B72" s="21">
        <v>539354</v>
      </c>
      <c r="C72" s="21">
        <v>580102</v>
      </c>
      <c r="D72" s="22">
        <v>618392</v>
      </c>
      <c r="E72" s="23">
        <v>100</v>
      </c>
      <c r="F72" s="23">
        <v>100</v>
      </c>
      <c r="G72" s="47">
        <v>100</v>
      </c>
      <c r="I72" s="93">
        <v>457912</v>
      </c>
      <c r="J72" s="21">
        <v>491723</v>
      </c>
      <c r="K72" s="22">
        <v>540918</v>
      </c>
      <c r="L72" s="80">
        <v>100</v>
      </c>
      <c r="M72" s="80">
        <v>100</v>
      </c>
      <c r="N72" s="81">
        <v>100</v>
      </c>
      <c r="P72" s="93">
        <v>81442</v>
      </c>
      <c r="Q72" s="21">
        <v>88379</v>
      </c>
      <c r="R72" s="22">
        <v>77474</v>
      </c>
      <c r="S72" s="80">
        <v>100</v>
      </c>
      <c r="T72" s="80">
        <v>100</v>
      </c>
      <c r="U72" s="81">
        <v>100</v>
      </c>
    </row>
    <row r="73" spans="1:21" x14ac:dyDescent="0.25">
      <c r="A73" s="24"/>
      <c r="B73" s="24"/>
      <c r="C73" s="24"/>
      <c r="D73" s="24"/>
      <c r="E73" s="24"/>
      <c r="F73" s="24"/>
    </row>
    <row r="74" spans="1:21" ht="12.75" customHeight="1" x14ac:dyDescent="0.25">
      <c r="A74" s="26" t="str">
        <f>+Innhold!B53</f>
        <v>Finans Norge / Skadeforsikringsstatistikk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181">
        <f>Innhold!H37</f>
        <v>15</v>
      </c>
    </row>
    <row r="75" spans="1:21" ht="12.75" customHeight="1" x14ac:dyDescent="0.25">
      <c r="A75" s="26" t="str">
        <f>+Innhold!B54</f>
        <v>Premiestatistikk skadeforsikring 2. kvartal 2025</v>
      </c>
      <c r="U75" s="180"/>
    </row>
    <row r="76" spans="1:21" ht="12.75" customHeight="1" x14ac:dyDescent="0.25"/>
  </sheetData>
  <mergeCells count="5">
    <mergeCell ref="U74:U75"/>
    <mergeCell ref="I4:N4"/>
    <mergeCell ref="P4:U4"/>
    <mergeCell ref="I39:N39"/>
    <mergeCell ref="P39:U39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4"/>
  <sheetViews>
    <sheetView showGridLines="0" showRowColHeaders="0" zoomScaleNormal="100" workbookViewId="0">
      <selection activeCell="M41" sqref="M41"/>
    </sheetView>
  </sheetViews>
  <sheetFormatPr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123</v>
      </c>
      <c r="B4" s="6"/>
      <c r="C4" s="6"/>
      <c r="D4" s="185" t="s">
        <v>104</v>
      </c>
      <c r="E4" s="185"/>
      <c r="F4" s="6"/>
      <c r="I4" s="185" t="s">
        <v>91</v>
      </c>
      <c r="J4" s="185"/>
      <c r="K4" s="185"/>
      <c r="L4" s="185"/>
      <c r="M4" s="185"/>
      <c r="N4" s="185"/>
      <c r="P4" s="185" t="s">
        <v>92</v>
      </c>
      <c r="Q4" s="185"/>
      <c r="R4" s="185"/>
      <c r="S4" s="185"/>
      <c r="T4" s="185"/>
      <c r="U4" s="18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  <c r="I6" s="91" t="s">
        <v>154</v>
      </c>
      <c r="J6" s="15" t="s">
        <v>152</v>
      </c>
      <c r="K6" s="62" t="s">
        <v>153</v>
      </c>
      <c r="L6" s="15" t="s">
        <v>154</v>
      </c>
      <c r="M6" s="15" t="s">
        <v>152</v>
      </c>
      <c r="N6" s="16" t="s">
        <v>153</v>
      </c>
      <c r="P6" s="91" t="s">
        <v>154</v>
      </c>
      <c r="Q6" s="15" t="s">
        <v>152</v>
      </c>
      <c r="R6" s="62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81</v>
      </c>
      <c r="B7" s="18">
        <v>2728173</v>
      </c>
      <c r="C7" s="18">
        <v>2807638</v>
      </c>
      <c r="D7" s="19">
        <v>3063262</v>
      </c>
      <c r="E7" s="27">
        <v>24.67123905701435</v>
      </c>
      <c r="F7" s="27">
        <v>23.257735395232842</v>
      </c>
      <c r="G7" s="28">
        <v>22.454562720682606</v>
      </c>
      <c r="I7" s="92">
        <v>1468067</v>
      </c>
      <c r="J7" s="18">
        <v>1539355</v>
      </c>
      <c r="K7" s="19">
        <v>1724142</v>
      </c>
      <c r="L7" s="77">
        <v>21.147630082600198</v>
      </c>
      <c r="M7" s="77">
        <v>20.141947702417511</v>
      </c>
      <c r="N7" s="78">
        <v>19.337958283922227</v>
      </c>
      <c r="P7" s="92">
        <v>1260106</v>
      </c>
      <c r="Q7" s="18">
        <v>1268283</v>
      </c>
      <c r="R7" s="19">
        <v>1339120</v>
      </c>
      <c r="S7" s="77">
        <v>30.613942554610922</v>
      </c>
      <c r="T7" s="77">
        <v>28.633853602127463</v>
      </c>
      <c r="U7" s="78">
        <v>28.333944112442037</v>
      </c>
    </row>
    <row r="8" spans="1:21" x14ac:dyDescent="0.25">
      <c r="A8" s="17" t="s">
        <v>155</v>
      </c>
      <c r="B8" s="18">
        <v>318064</v>
      </c>
      <c r="C8" s="18">
        <v>395170</v>
      </c>
      <c r="D8" s="19">
        <v>584921</v>
      </c>
      <c r="E8" s="27">
        <v>2.8762959604945184</v>
      </c>
      <c r="F8" s="27">
        <v>3.2734844364316773</v>
      </c>
      <c r="G8" s="28">
        <v>4.2876336667070563</v>
      </c>
      <c r="I8" s="92">
        <v>299131</v>
      </c>
      <c r="J8" s="18">
        <v>371367</v>
      </c>
      <c r="K8" s="19">
        <v>550983</v>
      </c>
      <c r="L8" s="77">
        <v>4.3090075141245459</v>
      </c>
      <c r="M8" s="77">
        <v>4.8592135617863867</v>
      </c>
      <c r="N8" s="78">
        <v>6.1798194517332794</v>
      </c>
      <c r="P8" s="92">
        <v>18933</v>
      </c>
      <c r="Q8" s="18">
        <v>23803</v>
      </c>
      <c r="R8" s="19">
        <v>33938</v>
      </c>
      <c r="S8" s="77">
        <v>0.45997223597574222</v>
      </c>
      <c r="T8" s="77">
        <v>0.53739710876156188</v>
      </c>
      <c r="U8" s="78">
        <v>0.71808157244164661</v>
      </c>
    </row>
    <row r="9" spans="1:21" x14ac:dyDescent="0.25">
      <c r="A9" s="17" t="s">
        <v>182</v>
      </c>
      <c r="B9" s="18">
        <v>0</v>
      </c>
      <c r="C9" s="18">
        <v>0</v>
      </c>
      <c r="D9" s="19">
        <v>0</v>
      </c>
      <c r="E9" s="27" t="s">
        <v>156</v>
      </c>
      <c r="F9" s="27" t="s">
        <v>156</v>
      </c>
      <c r="G9" s="28" t="s">
        <v>156</v>
      </c>
      <c r="I9" s="92">
        <v>0</v>
      </c>
      <c r="J9" s="18">
        <v>0</v>
      </c>
      <c r="K9" s="19">
        <v>0</v>
      </c>
      <c r="L9" s="77" t="s">
        <v>156</v>
      </c>
      <c r="M9" s="77" t="s">
        <v>156</v>
      </c>
      <c r="N9" s="78" t="s">
        <v>156</v>
      </c>
      <c r="P9" s="92">
        <v>0</v>
      </c>
      <c r="Q9" s="18">
        <v>0</v>
      </c>
      <c r="R9" s="19">
        <v>0</v>
      </c>
      <c r="S9" s="77" t="s">
        <v>156</v>
      </c>
      <c r="T9" s="77" t="s">
        <v>156</v>
      </c>
      <c r="U9" s="78" t="s">
        <v>156</v>
      </c>
    </row>
    <row r="10" spans="1:21" x14ac:dyDescent="0.25">
      <c r="A10" s="17" t="s">
        <v>82</v>
      </c>
      <c r="B10" s="18">
        <v>2993280</v>
      </c>
      <c r="C10" s="18">
        <v>3491728</v>
      </c>
      <c r="D10" s="19">
        <v>3843881</v>
      </c>
      <c r="E10" s="27">
        <v>27.068637672383648</v>
      </c>
      <c r="F10" s="27">
        <v>28.924557188685142</v>
      </c>
      <c r="G10" s="28">
        <v>28.176717174482686</v>
      </c>
      <c r="I10" s="92">
        <v>1570874</v>
      </c>
      <c r="J10" s="18">
        <v>1792326</v>
      </c>
      <c r="K10" s="19">
        <v>2024501</v>
      </c>
      <c r="L10" s="77">
        <v>22.628573667533228</v>
      </c>
      <c r="M10" s="77">
        <v>23.451989019870769</v>
      </c>
      <c r="N10" s="78">
        <v>22.706781624575488</v>
      </c>
      <c r="P10" s="92">
        <v>1422406</v>
      </c>
      <c r="Q10" s="18">
        <v>1699402</v>
      </c>
      <c r="R10" s="19">
        <v>1819380</v>
      </c>
      <c r="S10" s="77">
        <v>34.556978201305213</v>
      </c>
      <c r="T10" s="77">
        <v>38.367168904071576</v>
      </c>
      <c r="U10" s="78">
        <v>38.495587579376597</v>
      </c>
    </row>
    <row r="11" spans="1:21" x14ac:dyDescent="0.25">
      <c r="A11" s="17" t="s">
        <v>84</v>
      </c>
      <c r="B11" s="18">
        <v>1717375</v>
      </c>
      <c r="C11" s="18">
        <v>1737652</v>
      </c>
      <c r="D11" s="19">
        <v>1874430</v>
      </c>
      <c r="E11" s="27">
        <v>15.530455427694658</v>
      </c>
      <c r="F11" s="27">
        <v>14.394252544308468</v>
      </c>
      <c r="G11" s="28">
        <v>13.740093403871134</v>
      </c>
      <c r="I11" s="92">
        <v>1038099</v>
      </c>
      <c r="J11" s="18">
        <v>1102351</v>
      </c>
      <c r="K11" s="19">
        <v>1230789</v>
      </c>
      <c r="L11" s="77">
        <v>14.953904447901344</v>
      </c>
      <c r="M11" s="77">
        <v>14.423895847096768</v>
      </c>
      <c r="N11" s="78">
        <v>13.804516297561543</v>
      </c>
      <c r="P11" s="92">
        <v>679276</v>
      </c>
      <c r="Q11" s="18">
        <v>635301</v>
      </c>
      <c r="R11" s="19">
        <v>643641</v>
      </c>
      <c r="S11" s="77">
        <v>16.502831065581695</v>
      </c>
      <c r="T11" s="77">
        <v>14.343104675600934</v>
      </c>
      <c r="U11" s="78">
        <v>13.618561534796212</v>
      </c>
    </row>
    <row r="12" spans="1:21" x14ac:dyDescent="0.25">
      <c r="A12" s="17" t="s">
        <v>180</v>
      </c>
      <c r="B12" s="18">
        <v>1847471</v>
      </c>
      <c r="C12" s="18">
        <v>2047418</v>
      </c>
      <c r="D12" s="19">
        <v>2816719</v>
      </c>
      <c r="E12" s="27">
        <v>16.706931229031795</v>
      </c>
      <c r="F12" s="27">
        <v>16.960272687375237</v>
      </c>
      <c r="G12" s="28">
        <v>20.647333937494864</v>
      </c>
      <c r="I12" s="92">
        <v>1689734</v>
      </c>
      <c r="J12" s="18">
        <v>1869422</v>
      </c>
      <c r="K12" s="19">
        <v>2568328</v>
      </c>
      <c r="L12" s="77">
        <v>24.340762083741659</v>
      </c>
      <c r="M12" s="77">
        <v>24.460764513545442</v>
      </c>
      <c r="N12" s="78">
        <v>28.806339456627938</v>
      </c>
      <c r="P12" s="92">
        <v>157737</v>
      </c>
      <c r="Q12" s="18">
        <v>177996</v>
      </c>
      <c r="R12" s="19">
        <v>248391</v>
      </c>
      <c r="S12" s="77">
        <v>3.8321787664979476</v>
      </c>
      <c r="T12" s="77">
        <v>4.018591596484602</v>
      </c>
      <c r="U12" s="78">
        <v>5.2556131728550017</v>
      </c>
    </row>
    <row r="13" spans="1:21" x14ac:dyDescent="0.25">
      <c r="A13" s="17" t="s">
        <v>157</v>
      </c>
      <c r="B13" s="18">
        <v>109763</v>
      </c>
      <c r="C13" s="18">
        <v>122506</v>
      </c>
      <c r="D13" s="19">
        <v>141881</v>
      </c>
      <c r="E13" s="27">
        <v>0.99260172013104231</v>
      </c>
      <c r="F13" s="27">
        <v>1.0148075116266393</v>
      </c>
      <c r="G13" s="28">
        <v>1.0400272041285299</v>
      </c>
      <c r="I13" s="92">
        <v>109750</v>
      </c>
      <c r="J13" s="18">
        <v>122504</v>
      </c>
      <c r="K13" s="19">
        <v>141880</v>
      </c>
      <c r="L13" s="77">
        <v>1.5809580908537362</v>
      </c>
      <c r="M13" s="77">
        <v>1.6029240567230787</v>
      </c>
      <c r="N13" s="78">
        <v>1.5913245668412959</v>
      </c>
      <c r="P13" s="92">
        <v>13</v>
      </c>
      <c r="Q13" s="18">
        <v>2</v>
      </c>
      <c r="R13" s="19">
        <v>1</v>
      </c>
      <c r="S13" s="77">
        <v>3.1583156751094116E-4</v>
      </c>
      <c r="T13" s="77">
        <v>4.515372925778783E-5</v>
      </c>
      <c r="U13" s="78">
        <v>2.115862963172982E-5</v>
      </c>
    </row>
    <row r="14" spans="1:21" x14ac:dyDescent="0.25">
      <c r="A14" s="17" t="s">
        <v>158</v>
      </c>
      <c r="B14" s="18">
        <v>105301</v>
      </c>
      <c r="C14" s="18">
        <v>134820</v>
      </c>
      <c r="D14" s="19">
        <v>158329</v>
      </c>
      <c r="E14" s="27">
        <v>0.95225124797535488</v>
      </c>
      <c r="F14" s="27">
        <v>1.1168134517289237</v>
      </c>
      <c r="G14" s="28">
        <v>1.1605956202907086</v>
      </c>
      <c r="I14" s="92">
        <v>633</v>
      </c>
      <c r="J14" s="18">
        <v>0</v>
      </c>
      <c r="K14" s="19">
        <v>0</v>
      </c>
      <c r="L14" s="77">
        <v>9.1184188748101597E-3</v>
      </c>
      <c r="M14" s="77" t="s">
        <v>156</v>
      </c>
      <c r="N14" s="78" t="s">
        <v>156</v>
      </c>
      <c r="P14" s="92">
        <v>104668</v>
      </c>
      <c r="Q14" s="18">
        <v>134820</v>
      </c>
      <c r="R14" s="19">
        <v>158329</v>
      </c>
      <c r="S14" s="77">
        <v>2.5428814237103992</v>
      </c>
      <c r="T14" s="77">
        <v>3.0438128892674778</v>
      </c>
      <c r="U14" s="78">
        <v>3.3500246709621506</v>
      </c>
    </row>
    <row r="15" spans="1:21" x14ac:dyDescent="0.25">
      <c r="A15" s="17" t="s">
        <v>159</v>
      </c>
      <c r="B15" s="18">
        <v>189336</v>
      </c>
      <c r="C15" s="18">
        <v>190388</v>
      </c>
      <c r="D15" s="19">
        <v>212027</v>
      </c>
      <c r="E15" s="27">
        <v>1.7121911689980323</v>
      </c>
      <c r="F15" s="27">
        <v>1.5771241614579907</v>
      </c>
      <c r="G15" s="28">
        <v>1.5542169001470234</v>
      </c>
      <c r="I15" s="92">
        <v>98393</v>
      </c>
      <c r="J15" s="18">
        <v>105004</v>
      </c>
      <c r="K15" s="19">
        <v>115550</v>
      </c>
      <c r="L15" s="77">
        <v>1.4173595392562337</v>
      </c>
      <c r="M15" s="77">
        <v>1.3739423827152595</v>
      </c>
      <c r="N15" s="78">
        <v>1.2960075676523242</v>
      </c>
      <c r="P15" s="92">
        <v>90943</v>
      </c>
      <c r="Q15" s="18">
        <v>85384</v>
      </c>
      <c r="R15" s="19">
        <v>96477</v>
      </c>
      <c r="S15" s="77">
        <v>2.2094361726267322</v>
      </c>
      <c r="T15" s="77">
        <v>1.9277030094734782</v>
      </c>
      <c r="U15" s="78">
        <v>2.0413211109803977</v>
      </c>
    </row>
    <row r="16" spans="1:21" x14ac:dyDescent="0.25">
      <c r="A16" s="17" t="s">
        <v>160</v>
      </c>
      <c r="B16" s="18">
        <v>0</v>
      </c>
      <c r="C16" s="18">
        <v>0</v>
      </c>
      <c r="D16" s="19">
        <v>0</v>
      </c>
      <c r="E16" s="27" t="s">
        <v>156</v>
      </c>
      <c r="F16" s="27" t="s">
        <v>156</v>
      </c>
      <c r="G16" s="28" t="s">
        <v>156</v>
      </c>
      <c r="I16" s="92">
        <v>0</v>
      </c>
      <c r="J16" s="18">
        <v>0</v>
      </c>
      <c r="K16" s="19">
        <v>0</v>
      </c>
      <c r="L16" s="77" t="s">
        <v>156</v>
      </c>
      <c r="M16" s="77" t="s">
        <v>156</v>
      </c>
      <c r="N16" s="78" t="s">
        <v>156</v>
      </c>
      <c r="P16" s="92">
        <v>0</v>
      </c>
      <c r="Q16" s="18">
        <v>0</v>
      </c>
      <c r="R16" s="19">
        <v>0</v>
      </c>
      <c r="S16" s="77" t="s">
        <v>156</v>
      </c>
      <c r="T16" s="77" t="s">
        <v>156</v>
      </c>
      <c r="U16" s="78" t="s">
        <v>156</v>
      </c>
    </row>
    <row r="17" spans="1:21" x14ac:dyDescent="0.25">
      <c r="A17" s="17" t="s">
        <v>161</v>
      </c>
      <c r="B17" s="18">
        <v>0</v>
      </c>
      <c r="C17" s="18">
        <v>0</v>
      </c>
      <c r="D17" s="19">
        <v>0</v>
      </c>
      <c r="E17" s="27" t="s">
        <v>156</v>
      </c>
      <c r="F17" s="27" t="s">
        <v>156</v>
      </c>
      <c r="G17" s="28" t="s">
        <v>156</v>
      </c>
      <c r="I17" s="92">
        <v>0</v>
      </c>
      <c r="J17" s="18">
        <v>0</v>
      </c>
      <c r="K17" s="19">
        <v>0</v>
      </c>
      <c r="L17" s="77" t="s">
        <v>156</v>
      </c>
      <c r="M17" s="77" t="s">
        <v>156</v>
      </c>
      <c r="N17" s="78" t="s">
        <v>156</v>
      </c>
      <c r="P17" s="92">
        <v>0</v>
      </c>
      <c r="Q17" s="18">
        <v>0</v>
      </c>
      <c r="R17" s="19">
        <v>0</v>
      </c>
      <c r="S17" s="77" t="s">
        <v>156</v>
      </c>
      <c r="T17" s="77" t="s">
        <v>156</v>
      </c>
      <c r="U17" s="78" t="s">
        <v>156</v>
      </c>
    </row>
    <row r="18" spans="1:21" x14ac:dyDescent="0.25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  <c r="I18" s="92">
        <v>0</v>
      </c>
      <c r="J18" s="18">
        <v>0</v>
      </c>
      <c r="K18" s="19">
        <v>0</v>
      </c>
      <c r="L18" s="77" t="s">
        <v>156</v>
      </c>
      <c r="M18" s="77" t="s">
        <v>156</v>
      </c>
      <c r="N18" s="78" t="s">
        <v>156</v>
      </c>
      <c r="P18" s="92">
        <v>0</v>
      </c>
      <c r="Q18" s="18">
        <v>0</v>
      </c>
      <c r="R18" s="19">
        <v>0</v>
      </c>
      <c r="S18" s="77" t="s">
        <v>156</v>
      </c>
      <c r="T18" s="77" t="s">
        <v>156</v>
      </c>
      <c r="U18" s="78" t="s">
        <v>156</v>
      </c>
    </row>
    <row r="19" spans="1:21" x14ac:dyDescent="0.25">
      <c r="A19" s="17" t="s">
        <v>163</v>
      </c>
      <c r="B19" s="18">
        <v>0</v>
      </c>
      <c r="C19" s="18">
        <v>10084</v>
      </c>
      <c r="D19" s="19">
        <v>17545</v>
      </c>
      <c r="E19" s="27" t="s">
        <v>156</v>
      </c>
      <c r="F19" s="27">
        <v>8.3533206106174651E-2</v>
      </c>
      <c r="G19" s="28">
        <v>0.12860973136949316</v>
      </c>
      <c r="I19" s="92">
        <v>0</v>
      </c>
      <c r="J19" s="18">
        <v>1227</v>
      </c>
      <c r="K19" s="19">
        <v>2381</v>
      </c>
      <c r="L19" s="77" t="s">
        <v>156</v>
      </c>
      <c r="M19" s="77">
        <v>1.605488651471966E-2</v>
      </c>
      <c r="N19" s="78">
        <v>2.6705270606492287E-2</v>
      </c>
      <c r="P19" s="92">
        <v>0</v>
      </c>
      <c r="Q19" s="18">
        <v>8857</v>
      </c>
      <c r="R19" s="19">
        <v>15164</v>
      </c>
      <c r="S19" s="77" t="s">
        <v>156</v>
      </c>
      <c r="T19" s="77">
        <v>0.19996329001811342</v>
      </c>
      <c r="U19" s="78">
        <v>0.32084945973555096</v>
      </c>
    </row>
    <row r="20" spans="1:21" x14ac:dyDescent="0.25">
      <c r="A20" s="17" t="s">
        <v>164</v>
      </c>
      <c r="B20" s="18">
        <v>73746</v>
      </c>
      <c r="C20" s="18">
        <v>85864</v>
      </c>
      <c r="D20" s="19">
        <v>89732</v>
      </c>
      <c r="E20" s="27">
        <v>0.66689509627819799</v>
      </c>
      <c r="F20" s="27">
        <v>0.71127481248518243</v>
      </c>
      <c r="G20" s="28">
        <v>0.6577605252349592</v>
      </c>
      <c r="I20" s="92">
        <v>4927</v>
      </c>
      <c r="J20" s="18">
        <v>5620</v>
      </c>
      <c r="K20" s="19">
        <v>6336</v>
      </c>
      <c r="L20" s="77">
        <v>7.0973854338372278E-2</v>
      </c>
      <c r="M20" s="77">
        <v>7.3535829024225341E-2</v>
      </c>
      <c r="N20" s="78">
        <v>7.1064508426180228E-2</v>
      </c>
      <c r="P20" s="92">
        <v>68819</v>
      </c>
      <c r="Q20" s="18">
        <v>80244</v>
      </c>
      <c r="R20" s="19">
        <v>83396</v>
      </c>
      <c r="S20" s="77">
        <v>1.6719394341950353</v>
      </c>
      <c r="T20" s="77">
        <v>1.8116579252809635</v>
      </c>
      <c r="U20" s="78">
        <v>1.76454507676774</v>
      </c>
    </row>
    <row r="21" spans="1:21" x14ac:dyDescent="0.25">
      <c r="A21" s="17" t="s">
        <v>165</v>
      </c>
      <c r="B21" s="18">
        <v>267293</v>
      </c>
      <c r="C21" s="18">
        <v>290358</v>
      </c>
      <c r="D21" s="19">
        <v>0</v>
      </c>
      <c r="E21" s="27">
        <v>2.4171669103339619</v>
      </c>
      <c r="F21" s="27">
        <v>2.4052493711400893</v>
      </c>
      <c r="G21" s="28" t="s">
        <v>156</v>
      </c>
      <c r="I21" s="92">
        <v>226828</v>
      </c>
      <c r="J21" s="18">
        <v>246225</v>
      </c>
      <c r="K21" s="19">
        <v>0</v>
      </c>
      <c r="L21" s="77">
        <v>3.2674766453956376</v>
      </c>
      <c r="M21" s="77">
        <v>3.2217721532900154</v>
      </c>
      <c r="N21" s="78" t="s">
        <v>156</v>
      </c>
      <c r="P21" s="92">
        <v>40465</v>
      </c>
      <c r="Q21" s="18">
        <v>44133</v>
      </c>
      <c r="R21" s="19">
        <v>0</v>
      </c>
      <c r="S21" s="77">
        <v>0.98308649071771026</v>
      </c>
      <c r="T21" s="77">
        <v>0.99638476666697517</v>
      </c>
      <c r="U21" s="78" t="s">
        <v>156</v>
      </c>
    </row>
    <row r="22" spans="1:21" x14ac:dyDescent="0.25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2">
        <v>0</v>
      </c>
      <c r="J22" s="18">
        <v>0</v>
      </c>
      <c r="K22" s="19">
        <v>0</v>
      </c>
      <c r="L22" s="77" t="s">
        <v>156</v>
      </c>
      <c r="M22" s="77" t="s">
        <v>156</v>
      </c>
      <c r="N22" s="78" t="s">
        <v>156</v>
      </c>
      <c r="P22" s="92">
        <v>0</v>
      </c>
      <c r="Q22" s="18">
        <v>0</v>
      </c>
      <c r="R22" s="19">
        <v>0</v>
      </c>
      <c r="S22" s="77" t="s">
        <v>156</v>
      </c>
      <c r="T22" s="77" t="s">
        <v>156</v>
      </c>
      <c r="U22" s="78" t="s">
        <v>156</v>
      </c>
    </row>
    <row r="23" spans="1:21" x14ac:dyDescent="0.25">
      <c r="A23" s="17" t="s">
        <v>167</v>
      </c>
      <c r="B23" s="18">
        <v>0</v>
      </c>
      <c r="C23" s="18">
        <v>0</v>
      </c>
      <c r="D23" s="19">
        <v>0</v>
      </c>
      <c r="E23" s="27" t="s">
        <v>156</v>
      </c>
      <c r="F23" s="27" t="s">
        <v>156</v>
      </c>
      <c r="G23" s="28" t="s">
        <v>156</v>
      </c>
      <c r="I23" s="92">
        <v>0</v>
      </c>
      <c r="J23" s="18">
        <v>0</v>
      </c>
      <c r="K23" s="19">
        <v>0</v>
      </c>
      <c r="L23" s="77" t="s">
        <v>156</v>
      </c>
      <c r="M23" s="77" t="s">
        <v>156</v>
      </c>
      <c r="N23" s="78" t="s">
        <v>156</v>
      </c>
      <c r="P23" s="92">
        <v>0</v>
      </c>
      <c r="Q23" s="18">
        <v>0</v>
      </c>
      <c r="R23" s="19">
        <v>0</v>
      </c>
      <c r="S23" s="77" t="s">
        <v>156</v>
      </c>
      <c r="T23" s="77" t="s">
        <v>156</v>
      </c>
      <c r="U23" s="78" t="s">
        <v>156</v>
      </c>
    </row>
    <row r="24" spans="1:21" x14ac:dyDescent="0.25">
      <c r="A24" s="17" t="s">
        <v>168</v>
      </c>
      <c r="B24" s="18">
        <v>3497</v>
      </c>
      <c r="C24" s="18">
        <v>6120</v>
      </c>
      <c r="D24" s="19">
        <v>6120</v>
      </c>
      <c r="E24" s="27">
        <v>3.1623846061953981E-2</v>
      </c>
      <c r="F24" s="27">
        <v>5.0696471774076643E-2</v>
      </c>
      <c r="G24" s="28">
        <v>4.4861302706258085E-2</v>
      </c>
      <c r="I24" s="92">
        <v>3497</v>
      </c>
      <c r="J24" s="18">
        <v>6120</v>
      </c>
      <c r="K24" s="19">
        <v>6120</v>
      </c>
      <c r="L24" s="77">
        <v>5.0374582630665285E-2</v>
      </c>
      <c r="M24" s="77">
        <v>8.0078162567305891E-2</v>
      </c>
      <c r="N24" s="78">
        <v>6.8641854729833168E-2</v>
      </c>
      <c r="P24" s="92">
        <v>0</v>
      </c>
      <c r="Q24" s="18">
        <v>0</v>
      </c>
      <c r="R24" s="19">
        <v>0</v>
      </c>
      <c r="S24" s="77" t="s">
        <v>156</v>
      </c>
      <c r="T24" s="77" t="s">
        <v>156</v>
      </c>
      <c r="U24" s="78" t="s">
        <v>156</v>
      </c>
    </row>
    <row r="25" spans="1:21" x14ac:dyDescent="0.25">
      <c r="A25" s="17" t="s">
        <v>169</v>
      </c>
      <c r="B25" s="18">
        <v>4996</v>
      </c>
      <c r="C25" s="18">
        <v>5741</v>
      </c>
      <c r="D25" s="19">
        <v>5063</v>
      </c>
      <c r="E25" s="27">
        <v>4.5179506698748095E-2</v>
      </c>
      <c r="F25" s="27">
        <v>4.7556935368459806E-2</v>
      </c>
      <c r="G25" s="28">
        <v>3.7113198627742594E-2</v>
      </c>
      <c r="I25" s="92">
        <v>0</v>
      </c>
      <c r="J25" s="18">
        <v>0</v>
      </c>
      <c r="K25" s="19">
        <v>0</v>
      </c>
      <c r="L25" s="77" t="s">
        <v>156</v>
      </c>
      <c r="M25" s="77" t="s">
        <v>156</v>
      </c>
      <c r="N25" s="78" t="s">
        <v>156</v>
      </c>
      <c r="P25" s="92">
        <v>4996</v>
      </c>
      <c r="Q25" s="18">
        <v>5741</v>
      </c>
      <c r="R25" s="19">
        <v>5063</v>
      </c>
      <c r="S25" s="77">
        <v>0.12137650086805092</v>
      </c>
      <c r="T25" s="77">
        <v>0.12961377983447997</v>
      </c>
      <c r="U25" s="78">
        <v>0.10712614182544808</v>
      </c>
    </row>
    <row r="26" spans="1:21" x14ac:dyDescent="0.25">
      <c r="A26" s="17" t="s">
        <v>170</v>
      </c>
      <c r="B26" s="18">
        <v>352847</v>
      </c>
      <c r="C26" s="18">
        <v>390682</v>
      </c>
      <c r="D26" s="19">
        <v>456147</v>
      </c>
      <c r="E26" s="27">
        <v>3.190843354710402</v>
      </c>
      <c r="F26" s="27">
        <v>3.2363070237973548</v>
      </c>
      <c r="G26" s="28">
        <v>3.3436844192077624</v>
      </c>
      <c r="I26" s="92">
        <v>292242</v>
      </c>
      <c r="J26" s="18">
        <v>320929</v>
      </c>
      <c r="K26" s="19">
        <v>368017</v>
      </c>
      <c r="L26" s="77">
        <v>4.2097708827997957</v>
      </c>
      <c r="M26" s="77">
        <v>4.1992491232945932</v>
      </c>
      <c r="N26" s="78">
        <v>4.1276747470766368</v>
      </c>
      <c r="P26" s="92">
        <v>60605</v>
      </c>
      <c r="Q26" s="18">
        <v>69753</v>
      </c>
      <c r="R26" s="19">
        <v>88130</v>
      </c>
      <c r="S26" s="77">
        <v>1.4723824730000452</v>
      </c>
      <c r="T26" s="77">
        <v>1.5748040384592374</v>
      </c>
      <c r="U26" s="78">
        <v>1.864710029444349</v>
      </c>
    </row>
    <row r="27" spans="1:21" x14ac:dyDescent="0.25">
      <c r="A27" s="17" t="s">
        <v>171</v>
      </c>
      <c r="B27" s="18">
        <v>87058</v>
      </c>
      <c r="C27" s="18">
        <v>87926</v>
      </c>
      <c r="D27" s="19">
        <v>95260</v>
      </c>
      <c r="E27" s="27">
        <v>0.78727732069247636</v>
      </c>
      <c r="F27" s="27">
        <v>0.72835587862867035</v>
      </c>
      <c r="G27" s="28">
        <v>0.69828230323499108</v>
      </c>
      <c r="I27" s="92">
        <v>19804</v>
      </c>
      <c r="J27" s="18">
        <v>21963</v>
      </c>
      <c r="K27" s="19">
        <v>22259</v>
      </c>
      <c r="L27" s="77">
        <v>0.28527830552407646</v>
      </c>
      <c r="M27" s="77">
        <v>0.2873785432133561</v>
      </c>
      <c r="N27" s="78">
        <v>0.24965670660643083</v>
      </c>
      <c r="P27" s="92">
        <v>67254</v>
      </c>
      <c r="Q27" s="18">
        <v>65963</v>
      </c>
      <c r="R27" s="19">
        <v>73001</v>
      </c>
      <c r="S27" s="77">
        <v>1.6339181724139105</v>
      </c>
      <c r="T27" s="77">
        <v>1.4892377215157293</v>
      </c>
      <c r="U27" s="78">
        <v>1.5446011217459086</v>
      </c>
    </row>
    <row r="28" spans="1:21" x14ac:dyDescent="0.25">
      <c r="A28" s="17" t="s">
        <v>172</v>
      </c>
      <c r="B28" s="18">
        <v>54715</v>
      </c>
      <c r="C28" s="18">
        <v>61316</v>
      </c>
      <c r="D28" s="19">
        <v>72450</v>
      </c>
      <c r="E28" s="27">
        <v>0.49479517794675781</v>
      </c>
      <c r="F28" s="27">
        <v>0.50792563125805279</v>
      </c>
      <c r="G28" s="28">
        <v>0.53107865703731993</v>
      </c>
      <c r="I28" s="92">
        <v>22756</v>
      </c>
      <c r="J28" s="18">
        <v>26372</v>
      </c>
      <c r="K28" s="19">
        <v>38284</v>
      </c>
      <c r="L28" s="77">
        <v>0.32780211676963661</v>
      </c>
      <c r="M28" s="77">
        <v>0.34506884039624036</v>
      </c>
      <c r="N28" s="78">
        <v>0.42939293569884529</v>
      </c>
      <c r="P28" s="92">
        <v>31959</v>
      </c>
      <c r="Q28" s="18">
        <v>34944</v>
      </c>
      <c r="R28" s="19">
        <v>34166</v>
      </c>
      <c r="S28" s="77">
        <v>0.77643546662170526</v>
      </c>
      <c r="T28" s="77">
        <v>0.78892595759206907</v>
      </c>
      <c r="U28" s="78">
        <v>0.72290573999768104</v>
      </c>
    </row>
    <row r="29" spans="1:21" x14ac:dyDescent="0.25">
      <c r="A29" s="17" t="s">
        <v>173</v>
      </c>
      <c r="B29" s="18">
        <v>15348</v>
      </c>
      <c r="C29" s="18">
        <v>16370</v>
      </c>
      <c r="D29" s="19">
        <v>0</v>
      </c>
      <c r="E29" s="27">
        <v>0.13879404900167849</v>
      </c>
      <c r="F29" s="27">
        <v>0.13560477825843703</v>
      </c>
      <c r="G29" s="28" t="s">
        <v>156</v>
      </c>
      <c r="I29" s="92">
        <v>5317</v>
      </c>
      <c r="J29" s="18">
        <v>5849</v>
      </c>
      <c r="K29" s="19">
        <v>0</v>
      </c>
      <c r="L29" s="77">
        <v>7.6591837531383281E-2</v>
      </c>
      <c r="M29" s="77">
        <v>7.6532217786956236E-2</v>
      </c>
      <c r="N29" s="78" t="s">
        <v>156</v>
      </c>
      <c r="P29" s="92">
        <v>10031</v>
      </c>
      <c r="Q29" s="18">
        <v>10521</v>
      </c>
      <c r="R29" s="19">
        <v>0</v>
      </c>
      <c r="S29" s="77">
        <v>0.24370049643863465</v>
      </c>
      <c r="T29" s="77">
        <v>0.2375311927605929</v>
      </c>
      <c r="U29" s="78" t="s">
        <v>156</v>
      </c>
    </row>
    <row r="30" spans="1:21" x14ac:dyDescent="0.25">
      <c r="A30" s="17" t="s">
        <v>174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  <c r="I30" s="92">
        <v>0</v>
      </c>
      <c r="J30" s="18">
        <v>0</v>
      </c>
      <c r="K30" s="19">
        <v>0</v>
      </c>
      <c r="L30" s="77" t="s">
        <v>156</v>
      </c>
      <c r="M30" s="77" t="s">
        <v>156</v>
      </c>
      <c r="N30" s="78" t="s">
        <v>156</v>
      </c>
      <c r="P30" s="92">
        <v>0</v>
      </c>
      <c r="Q30" s="18">
        <v>0</v>
      </c>
      <c r="R30" s="19">
        <v>0</v>
      </c>
      <c r="S30" s="77" t="s">
        <v>156</v>
      </c>
      <c r="T30" s="77" t="s">
        <v>156</v>
      </c>
      <c r="U30" s="78" t="s">
        <v>156</v>
      </c>
    </row>
    <row r="31" spans="1:21" x14ac:dyDescent="0.25">
      <c r="A31" s="17" t="s">
        <v>175</v>
      </c>
      <c r="B31" s="18">
        <v>29735</v>
      </c>
      <c r="C31" s="18">
        <v>33669</v>
      </c>
      <c r="D31" s="19">
        <v>34557</v>
      </c>
      <c r="E31" s="27">
        <v>0.26889764445301734</v>
      </c>
      <c r="F31" s="27">
        <v>0.2789051483923834</v>
      </c>
      <c r="G31" s="28">
        <v>0.25331242444773866</v>
      </c>
      <c r="I31" s="92">
        <v>0</v>
      </c>
      <c r="J31" s="18">
        <v>0</v>
      </c>
      <c r="K31" s="19">
        <v>0</v>
      </c>
      <c r="L31" s="77" t="s">
        <v>156</v>
      </c>
      <c r="M31" s="77" t="s">
        <v>156</v>
      </c>
      <c r="N31" s="78" t="s">
        <v>156</v>
      </c>
      <c r="P31" s="92">
        <v>29735</v>
      </c>
      <c r="Q31" s="18">
        <v>33669</v>
      </c>
      <c r="R31" s="19">
        <v>34557</v>
      </c>
      <c r="S31" s="77">
        <v>0.72240397384137189</v>
      </c>
      <c r="T31" s="77">
        <v>0.76014045519022932</v>
      </c>
      <c r="U31" s="78">
        <v>0.73117876418368732</v>
      </c>
    </row>
    <row r="32" spans="1:21" x14ac:dyDescent="0.25">
      <c r="A32" s="17" t="s">
        <v>176</v>
      </c>
      <c r="B32" s="18">
        <v>65782</v>
      </c>
      <c r="C32" s="18">
        <v>48696</v>
      </c>
      <c r="D32" s="19">
        <v>51789</v>
      </c>
      <c r="E32" s="27">
        <v>0.59487556238131445</v>
      </c>
      <c r="F32" s="27">
        <v>0.40338486756706471</v>
      </c>
      <c r="G32" s="28">
        <v>0.37962777873437908</v>
      </c>
      <c r="I32" s="92">
        <v>0</v>
      </c>
      <c r="J32" s="18">
        <v>0</v>
      </c>
      <c r="K32" s="19">
        <v>0</v>
      </c>
      <c r="L32" s="77" t="s">
        <v>156</v>
      </c>
      <c r="M32" s="77" t="s">
        <v>156</v>
      </c>
      <c r="N32" s="78" t="s">
        <v>156</v>
      </c>
      <c r="P32" s="92">
        <v>65782</v>
      </c>
      <c r="Q32" s="18">
        <v>48696</v>
      </c>
      <c r="R32" s="19">
        <v>51789</v>
      </c>
      <c r="S32" s="77">
        <v>1.5981563210772869</v>
      </c>
      <c r="T32" s="77">
        <v>1.0994029999686181</v>
      </c>
      <c r="U32" s="78">
        <v>1.0957842699976557</v>
      </c>
    </row>
    <row r="33" spans="1:21" x14ac:dyDescent="0.25">
      <c r="A33" s="17" t="s">
        <v>177</v>
      </c>
      <c r="B33" s="18">
        <v>60628</v>
      </c>
      <c r="C33" s="18">
        <v>74577</v>
      </c>
      <c r="D33" s="19">
        <v>82864</v>
      </c>
      <c r="E33" s="27">
        <v>0.5482672402185147</v>
      </c>
      <c r="F33" s="27">
        <v>0.61777627050577022</v>
      </c>
      <c r="G33" s="28">
        <v>0.60741617442015849</v>
      </c>
      <c r="I33" s="92">
        <v>58238</v>
      </c>
      <c r="J33" s="18">
        <v>72776</v>
      </c>
      <c r="K33" s="19">
        <v>81203</v>
      </c>
      <c r="L33" s="77">
        <v>0.83892334665275514</v>
      </c>
      <c r="M33" s="77">
        <v>0.95224973186245976</v>
      </c>
      <c r="N33" s="78">
        <v>0.91077198196513776</v>
      </c>
      <c r="P33" s="92">
        <v>2390</v>
      </c>
      <c r="Q33" s="18">
        <v>1801</v>
      </c>
      <c r="R33" s="19">
        <v>1661</v>
      </c>
      <c r="S33" s="77">
        <v>5.806441895008841E-2</v>
      </c>
      <c r="T33" s="77">
        <v>4.0660933196637945E-2</v>
      </c>
      <c r="U33" s="78">
        <v>3.5144483818303228E-2</v>
      </c>
    </row>
    <row r="34" spans="1:21" x14ac:dyDescent="0.25">
      <c r="A34" s="17" t="s">
        <v>178</v>
      </c>
      <c r="B34" s="18">
        <v>0</v>
      </c>
      <c r="C34" s="18">
        <v>0</v>
      </c>
      <c r="D34" s="19">
        <v>0</v>
      </c>
      <c r="E34" s="27" t="s">
        <v>156</v>
      </c>
      <c r="F34" s="27" t="s">
        <v>156</v>
      </c>
      <c r="G34" s="28" t="s">
        <v>156</v>
      </c>
      <c r="I34" s="92">
        <v>0</v>
      </c>
      <c r="J34" s="18">
        <v>0</v>
      </c>
      <c r="K34" s="19">
        <v>0</v>
      </c>
      <c r="L34" s="77" t="s">
        <v>156</v>
      </c>
      <c r="M34" s="77" t="s">
        <v>156</v>
      </c>
      <c r="N34" s="78" t="s">
        <v>156</v>
      </c>
      <c r="P34" s="92">
        <v>0</v>
      </c>
      <c r="Q34" s="18">
        <v>0</v>
      </c>
      <c r="R34" s="19">
        <v>0</v>
      </c>
      <c r="S34" s="77" t="s">
        <v>156</v>
      </c>
      <c r="T34" s="77" t="s">
        <v>156</v>
      </c>
      <c r="U34" s="78" t="s">
        <v>156</v>
      </c>
    </row>
    <row r="35" spans="1:21" x14ac:dyDescent="0.25">
      <c r="A35" s="17" t="s">
        <v>179</v>
      </c>
      <c r="B35" s="18">
        <v>33703</v>
      </c>
      <c r="C35" s="18">
        <v>33123</v>
      </c>
      <c r="D35" s="19">
        <v>35070</v>
      </c>
      <c r="E35" s="27">
        <v>0.30478080749958109</v>
      </c>
      <c r="F35" s="27">
        <v>0.27438222787136285</v>
      </c>
      <c r="G35" s="28">
        <v>0.25707285717458678</v>
      </c>
      <c r="I35" s="92">
        <v>33703</v>
      </c>
      <c r="J35" s="18">
        <v>33123</v>
      </c>
      <c r="K35" s="19">
        <v>35070</v>
      </c>
      <c r="L35" s="77">
        <v>0.48549458347192226</v>
      </c>
      <c r="M35" s="77">
        <v>0.43340342789491387</v>
      </c>
      <c r="N35" s="78">
        <v>0.39334474597634794</v>
      </c>
      <c r="P35" s="92">
        <v>0</v>
      </c>
      <c r="Q35" s="18">
        <v>0</v>
      </c>
      <c r="R35" s="19">
        <v>0</v>
      </c>
      <c r="S35" s="77" t="s">
        <v>156</v>
      </c>
      <c r="T35" s="77" t="s">
        <v>156</v>
      </c>
      <c r="U35" s="78" t="s">
        <v>156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2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2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8" thickBot="1" x14ac:dyDescent="0.3">
      <c r="A37" s="20" t="s">
        <v>4</v>
      </c>
      <c r="B37" s="21">
        <v>11058111</v>
      </c>
      <c r="C37" s="21">
        <v>12071846</v>
      </c>
      <c r="D37" s="22">
        <v>13642047</v>
      </c>
      <c r="E37" s="23">
        <v>100</v>
      </c>
      <c r="F37" s="23">
        <v>100</v>
      </c>
      <c r="G37" s="47">
        <v>100</v>
      </c>
      <c r="I37" s="93">
        <v>6941993</v>
      </c>
      <c r="J37" s="21">
        <v>7642533</v>
      </c>
      <c r="K37" s="22">
        <v>8915843</v>
      </c>
      <c r="L37" s="80">
        <v>100</v>
      </c>
      <c r="M37" s="80">
        <v>100</v>
      </c>
      <c r="N37" s="81">
        <v>100</v>
      </c>
      <c r="P37" s="93">
        <v>4116118</v>
      </c>
      <c r="Q37" s="21">
        <v>4429313</v>
      </c>
      <c r="R37" s="22">
        <v>4726204</v>
      </c>
      <c r="S37" s="80">
        <v>100</v>
      </c>
      <c r="T37" s="80">
        <v>100</v>
      </c>
      <c r="U37" s="81">
        <v>100</v>
      </c>
    </row>
    <row r="38" spans="1:21" x14ac:dyDescent="0.25">
      <c r="I38" s="99"/>
      <c r="P38" s="99"/>
    </row>
    <row r="39" spans="1:21" x14ac:dyDescent="0.25">
      <c r="I39" s="194"/>
      <c r="J39" s="194"/>
      <c r="K39" s="194"/>
      <c r="L39" s="194"/>
      <c r="M39" s="194"/>
      <c r="N39" s="194"/>
      <c r="P39" s="194"/>
      <c r="Q39" s="194"/>
      <c r="R39" s="194"/>
      <c r="S39" s="194"/>
      <c r="T39" s="194"/>
      <c r="U39" s="194"/>
    </row>
    <row r="40" spans="1:21" x14ac:dyDescent="0.25">
      <c r="I40" s="106"/>
      <c r="J40" s="107"/>
      <c r="K40" s="106"/>
      <c r="L40" s="108"/>
      <c r="M40" s="107"/>
      <c r="N40" s="108"/>
      <c r="P40" s="106"/>
      <c r="Q40" s="107"/>
      <c r="R40" s="106"/>
      <c r="S40" s="108"/>
      <c r="T40" s="107"/>
      <c r="U40" s="108"/>
    </row>
    <row r="41" spans="1:21" x14ac:dyDescent="0.25">
      <c r="I41" s="109"/>
      <c r="J41" s="109"/>
      <c r="K41" s="109"/>
      <c r="L41" s="109"/>
      <c r="M41" s="109"/>
      <c r="N41" s="109"/>
      <c r="P41" s="109"/>
      <c r="Q41" s="109"/>
      <c r="R41" s="109"/>
      <c r="S41" s="109"/>
      <c r="T41" s="109"/>
      <c r="U41" s="109"/>
    </row>
    <row r="42" spans="1:21" x14ac:dyDescent="0.25">
      <c r="I42" s="110"/>
      <c r="J42" s="110"/>
      <c r="K42" s="110"/>
      <c r="L42" s="77"/>
      <c r="M42" s="77"/>
      <c r="N42" s="77"/>
      <c r="P42" s="110"/>
      <c r="Q42" s="110"/>
      <c r="R42" s="110"/>
      <c r="S42" s="77"/>
      <c r="T42" s="77"/>
      <c r="U42" s="77"/>
    </row>
    <row r="43" spans="1:21" x14ac:dyDescent="0.25">
      <c r="I43" s="110"/>
      <c r="J43" s="110"/>
      <c r="K43" s="110"/>
      <c r="L43" s="77"/>
      <c r="M43" s="77"/>
      <c r="N43" s="77"/>
      <c r="P43" s="110"/>
      <c r="Q43" s="110"/>
      <c r="R43" s="110"/>
      <c r="S43" s="77"/>
      <c r="T43" s="77"/>
      <c r="U43" s="77"/>
    </row>
    <row r="44" spans="1:21" x14ac:dyDescent="0.25">
      <c r="I44" s="110"/>
      <c r="J44" s="110"/>
      <c r="K44" s="110"/>
      <c r="L44" s="77"/>
      <c r="M44" s="77"/>
      <c r="N44" s="77"/>
      <c r="P44" s="110"/>
      <c r="Q44" s="110"/>
      <c r="R44" s="110"/>
      <c r="S44" s="77"/>
      <c r="T44" s="77"/>
      <c r="U44" s="77"/>
    </row>
    <row r="45" spans="1:21" x14ac:dyDescent="0.25">
      <c r="I45" s="110"/>
      <c r="J45" s="110"/>
      <c r="K45" s="110"/>
      <c r="L45" s="77"/>
      <c r="M45" s="77"/>
      <c r="N45" s="77"/>
      <c r="P45" s="110"/>
      <c r="Q45" s="110"/>
      <c r="R45" s="110"/>
      <c r="S45" s="77"/>
      <c r="T45" s="77"/>
      <c r="U45" s="77"/>
    </row>
    <row r="46" spans="1:21" x14ac:dyDescent="0.25">
      <c r="I46" s="110"/>
      <c r="J46" s="110"/>
      <c r="K46" s="110"/>
      <c r="L46" s="77"/>
      <c r="M46" s="77"/>
      <c r="N46" s="77"/>
      <c r="P46" s="110"/>
      <c r="Q46" s="110"/>
      <c r="R46" s="110"/>
      <c r="S46" s="77"/>
      <c r="T46" s="77"/>
      <c r="U46" s="77"/>
    </row>
    <row r="47" spans="1:21" x14ac:dyDescent="0.25">
      <c r="I47" s="110"/>
      <c r="J47" s="110"/>
      <c r="K47" s="110"/>
      <c r="L47" s="77"/>
      <c r="M47" s="77"/>
      <c r="N47" s="77"/>
      <c r="P47" s="110"/>
      <c r="Q47" s="110"/>
      <c r="R47" s="110"/>
      <c r="S47" s="77"/>
      <c r="T47" s="77"/>
      <c r="U47" s="77"/>
    </row>
    <row r="48" spans="1:21" x14ac:dyDescent="0.25">
      <c r="I48" s="110"/>
      <c r="J48" s="110"/>
      <c r="K48" s="110"/>
      <c r="L48" s="77"/>
      <c r="M48" s="77"/>
      <c r="N48" s="77"/>
      <c r="P48" s="110"/>
      <c r="Q48" s="110"/>
      <c r="R48" s="110"/>
      <c r="S48" s="77"/>
      <c r="T48" s="77"/>
      <c r="U48" s="77"/>
    </row>
    <row r="49" spans="1:21" x14ac:dyDescent="0.25">
      <c r="I49" s="110"/>
      <c r="J49" s="110"/>
      <c r="K49" s="110"/>
      <c r="L49" s="77"/>
      <c r="M49" s="77"/>
      <c r="N49" s="77"/>
      <c r="P49" s="110"/>
      <c r="Q49" s="110"/>
      <c r="R49" s="110"/>
      <c r="S49" s="77"/>
      <c r="T49" s="77"/>
      <c r="U49" s="77"/>
    </row>
    <row r="50" spans="1:21" x14ac:dyDescent="0.25">
      <c r="I50" s="110"/>
      <c r="J50" s="110"/>
      <c r="K50" s="110"/>
      <c r="L50" s="77"/>
      <c r="M50" s="77"/>
      <c r="N50" s="77"/>
      <c r="P50" s="110"/>
      <c r="Q50" s="110"/>
      <c r="R50" s="110"/>
      <c r="S50" s="77"/>
      <c r="T50" s="77"/>
      <c r="U50" s="77"/>
    </row>
    <row r="51" spans="1:21" x14ac:dyDescent="0.25">
      <c r="I51" s="110"/>
      <c r="J51" s="110"/>
      <c r="K51" s="110"/>
      <c r="L51" s="77"/>
      <c r="M51" s="77"/>
      <c r="N51" s="77"/>
      <c r="P51" s="110"/>
      <c r="Q51" s="110"/>
      <c r="R51" s="110"/>
      <c r="S51" s="77"/>
      <c r="T51" s="77"/>
      <c r="U51" s="77"/>
    </row>
    <row r="52" spans="1:21" x14ac:dyDescent="0.25">
      <c r="I52" s="110"/>
      <c r="J52" s="110"/>
      <c r="K52" s="110"/>
      <c r="L52" s="77"/>
      <c r="M52" s="77"/>
      <c r="N52" s="77"/>
      <c r="P52" s="110"/>
      <c r="Q52" s="110"/>
      <c r="R52" s="110"/>
      <c r="S52" s="77"/>
      <c r="T52" s="77"/>
      <c r="U52" s="77"/>
    </row>
    <row r="53" spans="1:21" x14ac:dyDescent="0.25">
      <c r="I53" s="110"/>
      <c r="J53" s="110"/>
      <c r="K53" s="110"/>
      <c r="L53" s="77"/>
      <c r="M53" s="77"/>
      <c r="N53" s="77"/>
      <c r="P53" s="110"/>
      <c r="Q53" s="110"/>
      <c r="R53" s="110"/>
      <c r="S53" s="77"/>
      <c r="T53" s="77"/>
      <c r="U53" s="77"/>
    </row>
    <row r="54" spans="1:21" x14ac:dyDescent="0.25">
      <c r="I54" s="110"/>
      <c r="J54" s="110"/>
      <c r="K54" s="110"/>
      <c r="L54" s="77"/>
      <c r="M54" s="77"/>
      <c r="N54" s="77"/>
      <c r="P54" s="110"/>
      <c r="Q54" s="110"/>
      <c r="R54" s="110"/>
      <c r="S54" s="77"/>
      <c r="T54" s="77"/>
      <c r="U54" s="77"/>
    </row>
    <row r="55" spans="1:21" x14ac:dyDescent="0.25">
      <c r="I55" s="110"/>
      <c r="J55" s="110"/>
      <c r="K55" s="110"/>
      <c r="L55" s="77"/>
      <c r="M55" s="77"/>
      <c r="N55" s="77"/>
      <c r="P55" s="110"/>
      <c r="Q55" s="110"/>
      <c r="R55" s="110"/>
      <c r="S55" s="77"/>
      <c r="T55" s="77"/>
      <c r="U55" s="77"/>
    </row>
    <row r="56" spans="1:21" x14ac:dyDescent="0.25">
      <c r="I56" s="110"/>
      <c r="J56" s="110"/>
      <c r="K56" s="110"/>
      <c r="L56" s="77"/>
      <c r="M56" s="77"/>
      <c r="N56" s="77"/>
      <c r="P56" s="110"/>
      <c r="Q56" s="110"/>
      <c r="R56" s="110"/>
      <c r="S56" s="77"/>
      <c r="T56" s="77"/>
      <c r="U56" s="77"/>
    </row>
    <row r="57" spans="1:21" x14ac:dyDescent="0.25">
      <c r="I57" s="110"/>
      <c r="J57" s="110"/>
      <c r="K57" s="110"/>
      <c r="L57" s="77"/>
      <c r="M57" s="77"/>
      <c r="N57" s="77"/>
      <c r="P57" s="110"/>
      <c r="Q57" s="110"/>
      <c r="R57" s="110"/>
      <c r="S57" s="77"/>
      <c r="T57" s="77"/>
      <c r="U57" s="77"/>
    </row>
    <row r="58" spans="1:21" x14ac:dyDescent="0.25">
      <c r="I58" s="110"/>
      <c r="J58" s="110"/>
      <c r="K58" s="110"/>
      <c r="L58" s="77"/>
      <c r="M58" s="77"/>
      <c r="N58" s="77"/>
      <c r="P58" s="110"/>
      <c r="Q58" s="110"/>
      <c r="R58" s="110"/>
      <c r="S58" s="77"/>
      <c r="T58" s="77"/>
      <c r="U58" s="77"/>
    </row>
    <row r="59" spans="1:21" x14ac:dyDescent="0.25">
      <c r="I59" s="110"/>
      <c r="J59" s="110"/>
      <c r="K59" s="110"/>
      <c r="L59" s="77"/>
      <c r="M59" s="77"/>
      <c r="N59" s="77"/>
      <c r="P59" s="110"/>
      <c r="Q59" s="110"/>
      <c r="R59" s="110"/>
      <c r="S59" s="77"/>
      <c r="T59" s="77"/>
      <c r="U59" s="77"/>
    </row>
    <row r="60" spans="1:21" x14ac:dyDescent="0.25">
      <c r="A60" s="43"/>
      <c r="B60" s="49"/>
      <c r="C60" s="49"/>
      <c r="D60" s="49"/>
      <c r="E60" s="50"/>
      <c r="F60" s="51"/>
      <c r="G60" s="50"/>
      <c r="I60" s="110"/>
      <c r="J60" s="110"/>
      <c r="K60" s="110"/>
      <c r="L60" s="77"/>
      <c r="M60" s="77"/>
      <c r="N60" s="77"/>
      <c r="P60" s="110"/>
      <c r="Q60" s="110"/>
      <c r="R60" s="110"/>
      <c r="S60" s="77"/>
      <c r="T60" s="77"/>
      <c r="U60" s="77"/>
    </row>
    <row r="61" spans="1:21" x14ac:dyDescent="0.25">
      <c r="A61" s="43"/>
      <c r="B61" s="49"/>
      <c r="C61" s="49"/>
      <c r="D61" s="49"/>
      <c r="E61" s="50"/>
      <c r="F61" s="51"/>
      <c r="G61" s="50"/>
      <c r="I61" s="110"/>
      <c r="J61" s="110"/>
      <c r="K61" s="110"/>
      <c r="L61" s="77"/>
      <c r="M61" s="77"/>
      <c r="N61" s="77"/>
      <c r="P61" s="110"/>
      <c r="Q61" s="110"/>
      <c r="R61" s="110"/>
      <c r="S61" s="77"/>
      <c r="T61" s="77"/>
      <c r="U61" s="77"/>
    </row>
    <row r="62" spans="1:21" x14ac:dyDescent="0.25">
      <c r="A62" s="43"/>
      <c r="B62" s="49"/>
      <c r="C62" s="49"/>
      <c r="D62" s="49"/>
      <c r="E62" s="50"/>
      <c r="F62" s="51"/>
      <c r="G62" s="50"/>
      <c r="I62" s="110"/>
      <c r="J62" s="110"/>
      <c r="K62" s="110"/>
      <c r="L62" s="77"/>
      <c r="M62" s="77"/>
      <c r="N62" s="77"/>
      <c r="P62" s="110"/>
      <c r="Q62" s="110"/>
      <c r="R62" s="110"/>
      <c r="S62" s="77"/>
      <c r="T62" s="77"/>
      <c r="U62" s="77"/>
    </row>
    <row r="63" spans="1:21" x14ac:dyDescent="0.25">
      <c r="A63" s="43"/>
      <c r="B63" s="49"/>
      <c r="C63" s="49"/>
      <c r="D63" s="49"/>
      <c r="E63" s="50"/>
      <c r="F63" s="51"/>
      <c r="G63" s="50"/>
      <c r="I63" s="110"/>
      <c r="J63" s="110"/>
      <c r="K63" s="110"/>
      <c r="L63" s="77"/>
      <c r="M63" s="77"/>
      <c r="N63" s="77"/>
      <c r="P63" s="110"/>
      <c r="Q63" s="110"/>
      <c r="R63" s="110"/>
      <c r="S63" s="77"/>
      <c r="T63" s="77"/>
      <c r="U63" s="77"/>
    </row>
    <row r="64" spans="1:21" x14ac:dyDescent="0.25">
      <c r="I64" s="110"/>
      <c r="J64" s="110"/>
      <c r="K64" s="110"/>
      <c r="L64" s="77"/>
      <c r="M64" s="77"/>
      <c r="N64" s="77"/>
      <c r="P64" s="110"/>
      <c r="Q64" s="110"/>
      <c r="R64" s="110"/>
      <c r="S64" s="77"/>
      <c r="T64" s="77"/>
      <c r="U64" s="77"/>
    </row>
    <row r="65" spans="1:21" ht="12.75" customHeight="1" x14ac:dyDescent="0.25">
      <c r="A65" s="58" t="str">
        <f>+Innhold!B53</f>
        <v>Finans Norge / Skadeforsikringsstatistikk</v>
      </c>
      <c r="B65" s="59"/>
      <c r="C65" s="59"/>
      <c r="D65" s="59"/>
      <c r="E65" s="59"/>
      <c r="F65" s="59"/>
      <c r="G65" s="59"/>
      <c r="H65" s="59"/>
      <c r="I65" s="112"/>
      <c r="J65" s="112"/>
      <c r="K65" s="112"/>
      <c r="L65" s="113"/>
      <c r="M65" s="113"/>
      <c r="N65" s="113"/>
      <c r="O65" s="59"/>
      <c r="P65" s="112"/>
      <c r="Q65" s="59"/>
      <c r="R65" s="112"/>
      <c r="S65" s="113"/>
      <c r="T65" s="113"/>
      <c r="U65" s="181">
        <f>Innhold!H41</f>
        <v>17</v>
      </c>
    </row>
    <row r="66" spans="1:21" ht="12.75" customHeight="1" x14ac:dyDescent="0.25">
      <c r="A66" s="26" t="str">
        <f>+Innhold!B54</f>
        <v>Premiestatistikk skadeforsikring 2. kvartal 2025</v>
      </c>
      <c r="I66" s="110"/>
      <c r="J66" s="110"/>
      <c r="K66" s="110"/>
      <c r="L66" s="77"/>
      <c r="M66" s="77"/>
      <c r="N66" s="77"/>
      <c r="P66" s="110"/>
      <c r="R66" s="110"/>
      <c r="S66" s="77"/>
      <c r="T66" s="77"/>
      <c r="U66" s="180"/>
    </row>
    <row r="67" spans="1:21" ht="12.75" customHeight="1" x14ac:dyDescent="0.25">
      <c r="I67" s="110"/>
      <c r="J67" s="110"/>
      <c r="K67" s="110"/>
      <c r="L67" s="77"/>
      <c r="M67" s="77"/>
      <c r="N67" s="77"/>
      <c r="P67" s="110"/>
      <c r="Q67" s="110"/>
      <c r="R67" s="110"/>
      <c r="S67" s="77"/>
      <c r="T67" s="77"/>
      <c r="U67" s="77"/>
    </row>
    <row r="68" spans="1:21" ht="12.75" customHeight="1" x14ac:dyDescent="0.25">
      <c r="I68" s="110"/>
      <c r="J68" s="110"/>
      <c r="K68" s="110"/>
      <c r="L68" s="77"/>
      <c r="M68" s="77"/>
      <c r="N68" s="77"/>
      <c r="P68" s="110"/>
      <c r="Q68" s="110"/>
      <c r="R68" s="110"/>
      <c r="S68" s="77"/>
      <c r="T68" s="77"/>
      <c r="U68" s="77"/>
    </row>
    <row r="69" spans="1:21" x14ac:dyDescent="0.25">
      <c r="I69" s="110"/>
      <c r="J69" s="110"/>
      <c r="K69" s="110"/>
      <c r="L69" s="77"/>
      <c r="M69" s="77"/>
      <c r="N69" s="77"/>
      <c r="P69" s="110"/>
      <c r="Q69" s="110"/>
      <c r="R69" s="110"/>
      <c r="S69" s="77"/>
      <c r="T69" s="77"/>
      <c r="U69" s="77"/>
    </row>
    <row r="70" spans="1:21" x14ac:dyDescent="0.25">
      <c r="I70" s="110"/>
      <c r="J70" s="110"/>
      <c r="K70" s="110"/>
      <c r="L70" s="77"/>
      <c r="M70" s="77"/>
      <c r="N70" s="77"/>
      <c r="P70" s="110"/>
      <c r="Q70" s="110"/>
      <c r="R70" s="110"/>
      <c r="S70" s="77"/>
      <c r="T70" s="77"/>
      <c r="U70" s="77"/>
    </row>
    <row r="71" spans="1:21" ht="12.75" customHeight="1" x14ac:dyDescent="0.25">
      <c r="I71" s="49"/>
      <c r="J71" s="49"/>
      <c r="K71" s="49"/>
      <c r="L71" s="111"/>
      <c r="M71" s="111"/>
      <c r="N71" s="111"/>
      <c r="P71" s="49"/>
      <c r="Q71" s="49"/>
      <c r="R71" s="49"/>
      <c r="S71" s="111"/>
      <c r="T71" s="111"/>
      <c r="U71" s="111"/>
    </row>
    <row r="72" spans="1:21" ht="12.75" customHeight="1" x14ac:dyDescent="0.25"/>
    <row r="73" spans="1:21" x14ac:dyDescent="0.25">
      <c r="I73" s="25"/>
      <c r="J73" s="25"/>
      <c r="K73" s="25"/>
      <c r="L73" s="25"/>
      <c r="M73" s="25"/>
      <c r="N73" s="25"/>
      <c r="O73" s="25"/>
      <c r="P73" s="25"/>
      <c r="T73" s="25"/>
      <c r="U73" s="180"/>
    </row>
    <row r="74" spans="1:21" x14ac:dyDescent="0.25">
      <c r="I74" s="25"/>
      <c r="J74" s="25"/>
      <c r="K74" s="25"/>
      <c r="L74" s="25"/>
      <c r="M74" s="25"/>
      <c r="N74" s="25"/>
      <c r="O74" s="25"/>
      <c r="P74" s="25"/>
      <c r="T74" s="25"/>
      <c r="U74" s="180"/>
    </row>
  </sheetData>
  <mergeCells count="7">
    <mergeCell ref="D4:E4"/>
    <mergeCell ref="U73:U74"/>
    <mergeCell ref="U65:U66"/>
    <mergeCell ref="I4:N4"/>
    <mergeCell ref="P4:U4"/>
    <mergeCell ref="I39:N39"/>
    <mergeCell ref="P39:U39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6"/>
  <sheetViews>
    <sheetView showGridLines="0" showRowColHeaders="0" zoomScaleNormal="100" workbookViewId="0">
      <selection activeCell="V2" sqref="V2"/>
    </sheetView>
  </sheetViews>
  <sheetFormatPr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121</v>
      </c>
      <c r="B4" s="6"/>
      <c r="C4" s="6"/>
      <c r="D4" s="6"/>
      <c r="E4" s="6"/>
      <c r="F4" s="6"/>
      <c r="I4" s="185" t="s">
        <v>107</v>
      </c>
      <c r="J4" s="185"/>
      <c r="K4" s="185"/>
      <c r="L4" s="185"/>
      <c r="M4" s="185"/>
      <c r="N4" s="185"/>
      <c r="P4" s="185" t="s">
        <v>108</v>
      </c>
      <c r="Q4" s="185"/>
      <c r="R4" s="185"/>
      <c r="S4" s="185"/>
      <c r="T4" s="185"/>
      <c r="U4" s="18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  <c r="I6" s="91" t="s">
        <v>154</v>
      </c>
      <c r="J6" s="15" t="s">
        <v>152</v>
      </c>
      <c r="K6" s="62" t="s">
        <v>153</v>
      </c>
      <c r="L6" s="15" t="s">
        <v>154</v>
      </c>
      <c r="M6" s="15" t="s">
        <v>152</v>
      </c>
      <c r="N6" s="16" t="s">
        <v>153</v>
      </c>
      <c r="P6" s="91" t="s">
        <v>154</v>
      </c>
      <c r="Q6" s="15" t="s">
        <v>152</v>
      </c>
      <c r="R6" s="62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81</v>
      </c>
      <c r="B7" s="18">
        <v>768984</v>
      </c>
      <c r="C7" s="18">
        <v>887718</v>
      </c>
      <c r="D7" s="19">
        <v>1025107</v>
      </c>
      <c r="E7" s="27">
        <v>28.190144095324996</v>
      </c>
      <c r="F7" s="27">
        <v>27.220505304235211</v>
      </c>
      <c r="G7" s="28">
        <v>26.48649975454099</v>
      </c>
      <c r="I7" s="92">
        <v>162434</v>
      </c>
      <c r="J7" s="18">
        <v>193215</v>
      </c>
      <c r="K7" s="19">
        <v>223368</v>
      </c>
      <c r="L7" s="77">
        <v>38.802255028426735</v>
      </c>
      <c r="M7" s="77">
        <v>37.887552067171626</v>
      </c>
      <c r="N7" s="78">
        <v>37.287846994426054</v>
      </c>
      <c r="P7" s="92">
        <v>606550</v>
      </c>
      <c r="Q7" s="18">
        <v>694503</v>
      </c>
      <c r="R7" s="19">
        <v>801739</v>
      </c>
      <c r="S7" s="77">
        <v>26.266365324846799</v>
      </c>
      <c r="T7" s="77">
        <v>25.243263151193148</v>
      </c>
      <c r="U7" s="78">
        <v>24.508546087550894</v>
      </c>
    </row>
    <row r="8" spans="1:21" x14ac:dyDescent="0.25">
      <c r="A8" s="17" t="s">
        <v>155</v>
      </c>
      <c r="B8" s="18">
        <v>565298</v>
      </c>
      <c r="C8" s="18">
        <v>0</v>
      </c>
      <c r="D8" s="19">
        <v>0</v>
      </c>
      <c r="E8" s="27">
        <v>20.723229711930326</v>
      </c>
      <c r="F8" s="27" t="s">
        <v>156</v>
      </c>
      <c r="G8" s="28" t="s">
        <v>156</v>
      </c>
      <c r="I8" s="92">
        <v>105750</v>
      </c>
      <c r="J8" s="18">
        <v>0</v>
      </c>
      <c r="K8" s="19">
        <v>0</v>
      </c>
      <c r="L8" s="77">
        <v>25.261573742296115</v>
      </c>
      <c r="M8" s="77" t="s">
        <v>156</v>
      </c>
      <c r="N8" s="78" t="s">
        <v>156</v>
      </c>
      <c r="P8" s="92">
        <v>459548</v>
      </c>
      <c r="Q8" s="18">
        <v>0</v>
      </c>
      <c r="R8" s="19">
        <v>0</v>
      </c>
      <c r="S8" s="77">
        <v>19.900512162728049</v>
      </c>
      <c r="T8" s="77" t="s">
        <v>156</v>
      </c>
      <c r="U8" s="78" t="s">
        <v>156</v>
      </c>
    </row>
    <row r="9" spans="1:21" x14ac:dyDescent="0.25">
      <c r="A9" s="17" t="s">
        <v>182</v>
      </c>
      <c r="B9" s="18">
        <v>0</v>
      </c>
      <c r="C9" s="18">
        <v>611750.58400000003</v>
      </c>
      <c r="D9" s="19">
        <v>634655</v>
      </c>
      <c r="E9" s="27" t="s">
        <v>156</v>
      </c>
      <c r="F9" s="27">
        <v>18.758389507299604</v>
      </c>
      <c r="G9" s="28">
        <v>16.398082835955869</v>
      </c>
      <c r="I9" s="92">
        <v>0</v>
      </c>
      <c r="J9" s="18">
        <v>121919.606</v>
      </c>
      <c r="K9" s="19">
        <v>128040</v>
      </c>
      <c r="L9" s="77" t="s">
        <v>156</v>
      </c>
      <c r="M9" s="77">
        <v>23.90722987518593</v>
      </c>
      <c r="N9" s="78">
        <v>21.374305760745997</v>
      </c>
      <c r="P9" s="92">
        <v>0</v>
      </c>
      <c r="Q9" s="18">
        <v>489830.978</v>
      </c>
      <c r="R9" s="19">
        <v>506615</v>
      </c>
      <c r="S9" s="77" t="s">
        <v>156</v>
      </c>
      <c r="T9" s="77">
        <v>17.804001245869784</v>
      </c>
      <c r="U9" s="78">
        <v>15.486831844458854</v>
      </c>
    </row>
    <row r="10" spans="1:21" x14ac:dyDescent="0.25">
      <c r="A10" s="17" t="s">
        <v>82</v>
      </c>
      <c r="B10" s="18">
        <v>604924</v>
      </c>
      <c r="C10" s="18">
        <v>714381</v>
      </c>
      <c r="D10" s="19">
        <v>798783</v>
      </c>
      <c r="E10" s="27">
        <v>22.175877166131386</v>
      </c>
      <c r="F10" s="27">
        <v>21.905393153844862</v>
      </c>
      <c r="G10" s="28">
        <v>20.638787690876676</v>
      </c>
      <c r="I10" s="92">
        <v>64829</v>
      </c>
      <c r="J10" s="18">
        <v>78559</v>
      </c>
      <c r="K10" s="19">
        <v>98011</v>
      </c>
      <c r="L10" s="77">
        <v>15.48635994457981</v>
      </c>
      <c r="M10" s="77">
        <v>15.404643546541086</v>
      </c>
      <c r="N10" s="78">
        <v>16.361426756611028</v>
      </c>
      <c r="P10" s="92">
        <v>540095</v>
      </c>
      <c r="Q10" s="18">
        <v>635822</v>
      </c>
      <c r="R10" s="19">
        <v>700772</v>
      </c>
      <c r="S10" s="77">
        <v>23.388562492990079</v>
      </c>
      <c r="T10" s="77">
        <v>23.110371104686273</v>
      </c>
      <c r="U10" s="78">
        <v>21.422062365514481</v>
      </c>
    </row>
    <row r="11" spans="1:21" x14ac:dyDescent="0.25">
      <c r="A11" s="17" t="s">
        <v>84</v>
      </c>
      <c r="B11" s="18">
        <v>227560</v>
      </c>
      <c r="C11" s="18">
        <v>267694</v>
      </c>
      <c r="D11" s="19">
        <v>303918</v>
      </c>
      <c r="E11" s="27">
        <v>8.3421100963507122</v>
      </c>
      <c r="F11" s="27">
        <v>8.2084242371022569</v>
      </c>
      <c r="G11" s="28">
        <v>7.852569568250523</v>
      </c>
      <c r="I11" s="92">
        <v>33391</v>
      </c>
      <c r="J11" s="18">
        <v>39456</v>
      </c>
      <c r="K11" s="19">
        <v>50632</v>
      </c>
      <c r="L11" s="77">
        <v>7.9764464191868516</v>
      </c>
      <c r="M11" s="77">
        <v>7.7369316790224545</v>
      </c>
      <c r="N11" s="78">
        <v>8.4522324998288916</v>
      </c>
      <c r="P11" s="92">
        <v>194169</v>
      </c>
      <c r="Q11" s="18">
        <v>228238</v>
      </c>
      <c r="R11" s="19">
        <v>253286</v>
      </c>
      <c r="S11" s="77">
        <v>8.4083981349603132</v>
      </c>
      <c r="T11" s="77">
        <v>8.2958200254023691</v>
      </c>
      <c r="U11" s="78">
        <v>7.7427586837255209</v>
      </c>
    </row>
    <row r="12" spans="1:21" x14ac:dyDescent="0.25">
      <c r="A12" s="17" t="s">
        <v>180</v>
      </c>
      <c r="B12" s="18">
        <v>125925</v>
      </c>
      <c r="C12" s="18">
        <v>143669</v>
      </c>
      <c r="D12" s="19">
        <v>250281</v>
      </c>
      <c r="E12" s="27">
        <v>4.616277965736348</v>
      </c>
      <c r="F12" s="27">
        <v>4.4053886217854856</v>
      </c>
      <c r="G12" s="28">
        <v>6.4667080071312295</v>
      </c>
      <c r="I12" s="92">
        <v>24894</v>
      </c>
      <c r="J12" s="18">
        <v>29557</v>
      </c>
      <c r="K12" s="19">
        <v>73272</v>
      </c>
      <c r="L12" s="77">
        <v>5.9466819549949834</v>
      </c>
      <c r="M12" s="77">
        <v>5.7958356051517308</v>
      </c>
      <c r="N12" s="78">
        <v>12.231631768989228</v>
      </c>
      <c r="P12" s="92">
        <v>101031</v>
      </c>
      <c r="Q12" s="18">
        <v>114112</v>
      </c>
      <c r="R12" s="19">
        <v>177009</v>
      </c>
      <c r="S12" s="77">
        <v>4.3751004123890809</v>
      </c>
      <c r="T12" s="77">
        <v>4.1476555820622121</v>
      </c>
      <c r="U12" s="78">
        <v>5.4110293180340436</v>
      </c>
    </row>
    <row r="13" spans="1:21" x14ac:dyDescent="0.25">
      <c r="A13" s="17" t="s">
        <v>157</v>
      </c>
      <c r="B13" s="18">
        <v>0</v>
      </c>
      <c r="C13" s="18">
        <v>0</v>
      </c>
      <c r="D13" s="19">
        <v>0</v>
      </c>
      <c r="E13" s="27" t="s">
        <v>156</v>
      </c>
      <c r="F13" s="27" t="s">
        <v>156</v>
      </c>
      <c r="G13" s="28" t="s">
        <v>156</v>
      </c>
      <c r="I13" s="92">
        <v>0</v>
      </c>
      <c r="J13" s="18">
        <v>0</v>
      </c>
      <c r="K13" s="19">
        <v>0</v>
      </c>
      <c r="L13" s="77" t="s">
        <v>156</v>
      </c>
      <c r="M13" s="77" t="s">
        <v>156</v>
      </c>
      <c r="N13" s="78" t="s">
        <v>156</v>
      </c>
      <c r="P13" s="92">
        <v>0</v>
      </c>
      <c r="Q13" s="18">
        <v>0</v>
      </c>
      <c r="R13" s="19">
        <v>0</v>
      </c>
      <c r="S13" s="77" t="s">
        <v>156</v>
      </c>
      <c r="T13" s="77" t="s">
        <v>156</v>
      </c>
      <c r="U13" s="78" t="s">
        <v>156</v>
      </c>
    </row>
    <row r="14" spans="1:21" x14ac:dyDescent="0.25">
      <c r="A14" s="17" t="s">
        <v>158</v>
      </c>
      <c r="B14" s="18">
        <v>82814</v>
      </c>
      <c r="C14" s="18">
        <v>121123</v>
      </c>
      <c r="D14" s="19">
        <v>150371</v>
      </c>
      <c r="E14" s="27">
        <v>3.0358740794480044</v>
      </c>
      <c r="F14" s="27">
        <v>3.71405025465844</v>
      </c>
      <c r="G14" s="28">
        <v>3.885254373046017</v>
      </c>
      <c r="I14" s="92">
        <v>0</v>
      </c>
      <c r="J14" s="18">
        <v>0</v>
      </c>
      <c r="K14" s="19">
        <v>0</v>
      </c>
      <c r="L14" s="77" t="s">
        <v>156</v>
      </c>
      <c r="M14" s="77" t="s">
        <v>156</v>
      </c>
      <c r="N14" s="78" t="s">
        <v>156</v>
      </c>
      <c r="P14" s="92">
        <v>82814</v>
      </c>
      <c r="Q14" s="18">
        <v>121123</v>
      </c>
      <c r="R14" s="19">
        <v>150371</v>
      </c>
      <c r="S14" s="77">
        <v>3.5862217096889997</v>
      </c>
      <c r="T14" s="77">
        <v>4.402486040610289</v>
      </c>
      <c r="U14" s="78">
        <v>4.596726096312036</v>
      </c>
    </row>
    <row r="15" spans="1:21" x14ac:dyDescent="0.25">
      <c r="A15" s="17" t="s">
        <v>159</v>
      </c>
      <c r="B15" s="18">
        <v>0</v>
      </c>
      <c r="C15" s="18">
        <v>0</v>
      </c>
      <c r="D15" s="19">
        <v>0</v>
      </c>
      <c r="E15" s="27" t="s">
        <v>156</v>
      </c>
      <c r="F15" s="27" t="s">
        <v>156</v>
      </c>
      <c r="G15" s="28" t="s">
        <v>156</v>
      </c>
      <c r="I15" s="92">
        <v>0</v>
      </c>
      <c r="J15" s="18">
        <v>0</v>
      </c>
      <c r="K15" s="19">
        <v>0</v>
      </c>
      <c r="L15" s="77" t="s">
        <v>156</v>
      </c>
      <c r="M15" s="77" t="s">
        <v>156</v>
      </c>
      <c r="N15" s="78" t="s">
        <v>156</v>
      </c>
      <c r="P15" s="92">
        <v>0</v>
      </c>
      <c r="Q15" s="18">
        <v>0</v>
      </c>
      <c r="R15" s="19">
        <v>0</v>
      </c>
      <c r="S15" s="77" t="s">
        <v>156</v>
      </c>
      <c r="T15" s="77" t="s">
        <v>156</v>
      </c>
      <c r="U15" s="78" t="s">
        <v>156</v>
      </c>
    </row>
    <row r="16" spans="1:21" x14ac:dyDescent="0.25">
      <c r="A16" s="17" t="s">
        <v>160</v>
      </c>
      <c r="B16" s="18">
        <v>254722</v>
      </c>
      <c r="C16" s="18">
        <v>346863</v>
      </c>
      <c r="D16" s="19">
        <v>515230</v>
      </c>
      <c r="E16" s="27">
        <v>9.3378404287337222</v>
      </c>
      <c r="F16" s="27">
        <v>10.636019694703654</v>
      </c>
      <c r="G16" s="28">
        <v>13.312404723148076</v>
      </c>
      <c r="I16" s="92">
        <v>0</v>
      </c>
      <c r="J16" s="18">
        <v>0</v>
      </c>
      <c r="K16" s="19">
        <v>0</v>
      </c>
      <c r="L16" s="77" t="s">
        <v>156</v>
      </c>
      <c r="M16" s="77" t="s">
        <v>156</v>
      </c>
      <c r="N16" s="78" t="s">
        <v>156</v>
      </c>
      <c r="P16" s="92">
        <v>254722</v>
      </c>
      <c r="Q16" s="18">
        <v>346863</v>
      </c>
      <c r="R16" s="19">
        <v>515230</v>
      </c>
      <c r="S16" s="77">
        <v>11.030617604938795</v>
      </c>
      <c r="T16" s="77">
        <v>12.607510675133598</v>
      </c>
      <c r="U16" s="78">
        <v>15.750185784511975</v>
      </c>
    </row>
    <row r="17" spans="1:21" x14ac:dyDescent="0.25">
      <c r="A17" s="17" t="s">
        <v>161</v>
      </c>
      <c r="B17" s="18">
        <v>0</v>
      </c>
      <c r="C17" s="18">
        <v>0</v>
      </c>
      <c r="D17" s="19">
        <v>0</v>
      </c>
      <c r="E17" s="27" t="s">
        <v>156</v>
      </c>
      <c r="F17" s="27" t="s">
        <v>156</v>
      </c>
      <c r="G17" s="28" t="s">
        <v>156</v>
      </c>
      <c r="I17" s="92">
        <v>0</v>
      </c>
      <c r="J17" s="18">
        <v>0</v>
      </c>
      <c r="K17" s="19">
        <v>0</v>
      </c>
      <c r="L17" s="77" t="s">
        <v>156</v>
      </c>
      <c r="M17" s="77" t="s">
        <v>156</v>
      </c>
      <c r="N17" s="78" t="s">
        <v>156</v>
      </c>
      <c r="P17" s="92">
        <v>0</v>
      </c>
      <c r="Q17" s="18">
        <v>0</v>
      </c>
      <c r="R17" s="19">
        <v>0</v>
      </c>
      <c r="S17" s="77" t="s">
        <v>156</v>
      </c>
      <c r="T17" s="77" t="s">
        <v>156</v>
      </c>
      <c r="U17" s="78" t="s">
        <v>156</v>
      </c>
    </row>
    <row r="18" spans="1:21" x14ac:dyDescent="0.25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  <c r="I18" s="92">
        <v>0</v>
      </c>
      <c r="J18" s="18">
        <v>0</v>
      </c>
      <c r="K18" s="19">
        <v>0</v>
      </c>
      <c r="L18" s="77" t="s">
        <v>156</v>
      </c>
      <c r="M18" s="77" t="s">
        <v>156</v>
      </c>
      <c r="N18" s="78" t="s">
        <v>156</v>
      </c>
      <c r="P18" s="92">
        <v>0</v>
      </c>
      <c r="Q18" s="18">
        <v>0</v>
      </c>
      <c r="R18" s="19">
        <v>0</v>
      </c>
      <c r="S18" s="77" t="s">
        <v>156</v>
      </c>
      <c r="T18" s="77" t="s">
        <v>156</v>
      </c>
      <c r="U18" s="78" t="s">
        <v>156</v>
      </c>
    </row>
    <row r="19" spans="1:21" x14ac:dyDescent="0.25">
      <c r="A19" s="17" t="s">
        <v>163</v>
      </c>
      <c r="B19" s="18">
        <v>0</v>
      </c>
      <c r="C19" s="18">
        <v>0</v>
      </c>
      <c r="D19" s="19">
        <v>0</v>
      </c>
      <c r="E19" s="27" t="s">
        <v>156</v>
      </c>
      <c r="F19" s="27" t="s">
        <v>156</v>
      </c>
      <c r="G19" s="28" t="s">
        <v>156</v>
      </c>
      <c r="I19" s="92">
        <v>0</v>
      </c>
      <c r="J19" s="18">
        <v>0</v>
      </c>
      <c r="K19" s="19">
        <v>0</v>
      </c>
      <c r="L19" s="77" t="s">
        <v>156</v>
      </c>
      <c r="M19" s="77" t="s">
        <v>156</v>
      </c>
      <c r="N19" s="78" t="s">
        <v>156</v>
      </c>
      <c r="P19" s="92">
        <v>0</v>
      </c>
      <c r="Q19" s="18">
        <v>0</v>
      </c>
      <c r="R19" s="19">
        <v>0</v>
      </c>
      <c r="S19" s="77" t="s">
        <v>156</v>
      </c>
      <c r="T19" s="77" t="s">
        <v>156</v>
      </c>
      <c r="U19" s="78" t="s">
        <v>156</v>
      </c>
    </row>
    <row r="20" spans="1:21" x14ac:dyDescent="0.25">
      <c r="A20" s="17" t="s">
        <v>164</v>
      </c>
      <c r="B20" s="18">
        <v>0</v>
      </c>
      <c r="C20" s="18">
        <v>0</v>
      </c>
      <c r="D20" s="19">
        <v>0</v>
      </c>
      <c r="E20" s="27" t="s">
        <v>156</v>
      </c>
      <c r="F20" s="27" t="s">
        <v>156</v>
      </c>
      <c r="G20" s="28" t="s">
        <v>156</v>
      </c>
      <c r="I20" s="92">
        <v>0</v>
      </c>
      <c r="J20" s="18">
        <v>0</v>
      </c>
      <c r="K20" s="19">
        <v>0</v>
      </c>
      <c r="L20" s="77" t="s">
        <v>156</v>
      </c>
      <c r="M20" s="77" t="s">
        <v>156</v>
      </c>
      <c r="N20" s="78" t="s">
        <v>156</v>
      </c>
      <c r="P20" s="92">
        <v>0</v>
      </c>
      <c r="Q20" s="18">
        <v>0</v>
      </c>
      <c r="R20" s="19">
        <v>0</v>
      </c>
      <c r="S20" s="77" t="s">
        <v>156</v>
      </c>
      <c r="T20" s="77" t="s">
        <v>156</v>
      </c>
      <c r="U20" s="78" t="s">
        <v>156</v>
      </c>
    </row>
    <row r="21" spans="1:21" x14ac:dyDescent="0.25">
      <c r="A21" s="17" t="s">
        <v>165</v>
      </c>
      <c r="B21" s="18">
        <v>58054</v>
      </c>
      <c r="C21" s="18">
        <v>68612</v>
      </c>
      <c r="D21" s="19">
        <v>0</v>
      </c>
      <c r="E21" s="27">
        <v>2.1281985389943059</v>
      </c>
      <c r="F21" s="27">
        <v>2.1038813113333132</v>
      </c>
      <c r="G21" s="28" t="s">
        <v>156</v>
      </c>
      <c r="I21" s="92">
        <v>27322</v>
      </c>
      <c r="J21" s="18">
        <v>32089</v>
      </c>
      <c r="K21" s="19">
        <v>0</v>
      </c>
      <c r="L21" s="77">
        <v>6.5266829105155031</v>
      </c>
      <c r="M21" s="77">
        <v>6.2923357828505573</v>
      </c>
      <c r="N21" s="78" t="s">
        <v>156</v>
      </c>
      <c r="P21" s="92">
        <v>30732</v>
      </c>
      <c r="Q21" s="18">
        <v>36523</v>
      </c>
      <c r="R21" s="19">
        <v>0</v>
      </c>
      <c r="S21" s="77">
        <v>1.3308349503968211</v>
      </c>
      <c r="T21" s="77">
        <v>1.3275100324563427</v>
      </c>
      <c r="U21" s="78" t="s">
        <v>156</v>
      </c>
    </row>
    <row r="22" spans="1:21" x14ac:dyDescent="0.25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  <c r="I22" s="92">
        <v>0</v>
      </c>
      <c r="J22" s="18">
        <v>0</v>
      </c>
      <c r="K22" s="19">
        <v>0</v>
      </c>
      <c r="L22" s="77" t="s">
        <v>156</v>
      </c>
      <c r="M22" s="77" t="s">
        <v>156</v>
      </c>
      <c r="N22" s="78" t="s">
        <v>156</v>
      </c>
      <c r="P22" s="92">
        <v>0</v>
      </c>
      <c r="Q22" s="18">
        <v>0</v>
      </c>
      <c r="R22" s="19">
        <v>0</v>
      </c>
      <c r="S22" s="77" t="s">
        <v>156</v>
      </c>
      <c r="T22" s="77" t="s">
        <v>156</v>
      </c>
      <c r="U22" s="78" t="s">
        <v>156</v>
      </c>
    </row>
    <row r="23" spans="1:21" x14ac:dyDescent="0.25">
      <c r="A23" s="17" t="s">
        <v>167</v>
      </c>
      <c r="B23" s="18">
        <v>0</v>
      </c>
      <c r="C23" s="18">
        <v>0</v>
      </c>
      <c r="D23" s="19">
        <v>0</v>
      </c>
      <c r="E23" s="27" t="s">
        <v>156</v>
      </c>
      <c r="F23" s="27" t="s">
        <v>156</v>
      </c>
      <c r="G23" s="28" t="s">
        <v>156</v>
      </c>
      <c r="I23" s="92">
        <v>0</v>
      </c>
      <c r="J23" s="18">
        <v>0</v>
      </c>
      <c r="K23" s="19">
        <v>0</v>
      </c>
      <c r="L23" s="77" t="s">
        <v>156</v>
      </c>
      <c r="M23" s="77" t="s">
        <v>156</v>
      </c>
      <c r="N23" s="78" t="s">
        <v>156</v>
      </c>
      <c r="P23" s="92">
        <v>0</v>
      </c>
      <c r="Q23" s="18">
        <v>0</v>
      </c>
      <c r="R23" s="19">
        <v>0</v>
      </c>
      <c r="S23" s="77" t="s">
        <v>156</v>
      </c>
      <c r="T23" s="77" t="s">
        <v>156</v>
      </c>
      <c r="U23" s="78" t="s">
        <v>156</v>
      </c>
    </row>
    <row r="24" spans="1:21" x14ac:dyDescent="0.25">
      <c r="A24" s="17" t="s">
        <v>168</v>
      </c>
      <c r="B24" s="18">
        <v>6265</v>
      </c>
      <c r="C24" s="18">
        <v>10254</v>
      </c>
      <c r="D24" s="19">
        <v>10254</v>
      </c>
      <c r="E24" s="27">
        <v>0.22966830617699599</v>
      </c>
      <c r="F24" s="27">
        <v>0.31442311791540539</v>
      </c>
      <c r="G24" s="28">
        <v>0.26494070227114175</v>
      </c>
      <c r="I24" s="92">
        <v>0</v>
      </c>
      <c r="J24" s="18">
        <v>0</v>
      </c>
      <c r="K24" s="19">
        <v>0</v>
      </c>
      <c r="L24" s="77" t="s">
        <v>156</v>
      </c>
      <c r="M24" s="77" t="s">
        <v>156</v>
      </c>
      <c r="N24" s="78" t="s">
        <v>156</v>
      </c>
      <c r="P24" s="92">
        <v>6265</v>
      </c>
      <c r="Q24" s="18">
        <v>10254</v>
      </c>
      <c r="R24" s="19">
        <v>10254</v>
      </c>
      <c r="S24" s="77">
        <v>0.27130290785617872</v>
      </c>
      <c r="T24" s="77">
        <v>0.37270453886064497</v>
      </c>
      <c r="U24" s="78">
        <v>0.31345691251360713</v>
      </c>
    </row>
    <row r="25" spans="1:21" x14ac:dyDescent="0.25">
      <c r="A25" s="17" t="s">
        <v>169</v>
      </c>
      <c r="B25" s="18">
        <v>0</v>
      </c>
      <c r="C25" s="18">
        <v>0</v>
      </c>
      <c r="D25" s="19">
        <v>0</v>
      </c>
      <c r="E25" s="27" t="s">
        <v>156</v>
      </c>
      <c r="F25" s="27" t="s">
        <v>156</v>
      </c>
      <c r="G25" s="28" t="s">
        <v>156</v>
      </c>
      <c r="I25" s="92">
        <v>0</v>
      </c>
      <c r="J25" s="18">
        <v>0</v>
      </c>
      <c r="K25" s="19">
        <v>0</v>
      </c>
      <c r="L25" s="77" t="s">
        <v>156</v>
      </c>
      <c r="M25" s="77" t="s">
        <v>156</v>
      </c>
      <c r="N25" s="78" t="s">
        <v>156</v>
      </c>
      <c r="P25" s="92">
        <v>0</v>
      </c>
      <c r="Q25" s="18">
        <v>0</v>
      </c>
      <c r="R25" s="19">
        <v>0</v>
      </c>
      <c r="S25" s="77" t="s">
        <v>156</v>
      </c>
      <c r="T25" s="77" t="s">
        <v>156</v>
      </c>
      <c r="U25" s="78" t="s">
        <v>156</v>
      </c>
    </row>
    <row r="26" spans="1:21" x14ac:dyDescent="0.25">
      <c r="A26" s="17" t="s">
        <v>170</v>
      </c>
      <c r="B26" s="18">
        <v>0</v>
      </c>
      <c r="C26" s="18">
        <v>0</v>
      </c>
      <c r="D26" s="19">
        <v>0</v>
      </c>
      <c r="E26" s="27" t="s">
        <v>156</v>
      </c>
      <c r="F26" s="27" t="s">
        <v>156</v>
      </c>
      <c r="G26" s="28" t="s">
        <v>156</v>
      </c>
      <c r="I26" s="92">
        <v>0</v>
      </c>
      <c r="J26" s="18">
        <v>0</v>
      </c>
      <c r="K26" s="19">
        <v>0</v>
      </c>
      <c r="L26" s="77" t="s">
        <v>156</v>
      </c>
      <c r="M26" s="77" t="s">
        <v>156</v>
      </c>
      <c r="N26" s="78" t="s">
        <v>156</v>
      </c>
      <c r="P26" s="92">
        <v>0</v>
      </c>
      <c r="Q26" s="18">
        <v>0</v>
      </c>
      <c r="R26" s="19">
        <v>0</v>
      </c>
      <c r="S26" s="77" t="s">
        <v>156</v>
      </c>
      <c r="T26" s="77" t="s">
        <v>156</v>
      </c>
      <c r="U26" s="78" t="s">
        <v>156</v>
      </c>
    </row>
    <row r="27" spans="1:21" x14ac:dyDescent="0.25">
      <c r="A27" s="17" t="s">
        <v>171</v>
      </c>
      <c r="B27" s="18">
        <v>1301</v>
      </c>
      <c r="C27" s="18">
        <v>2264</v>
      </c>
      <c r="D27" s="19">
        <v>0</v>
      </c>
      <c r="E27" s="27">
        <v>4.7693290716084885E-2</v>
      </c>
      <c r="F27" s="27">
        <v>6.9422073235857015E-2</v>
      </c>
      <c r="G27" s="28" t="s">
        <v>156</v>
      </c>
      <c r="I27" s="92">
        <v>0</v>
      </c>
      <c r="J27" s="18">
        <v>0</v>
      </c>
      <c r="K27" s="19">
        <v>0</v>
      </c>
      <c r="L27" s="77" t="s">
        <v>156</v>
      </c>
      <c r="M27" s="77" t="s">
        <v>156</v>
      </c>
      <c r="N27" s="78" t="s">
        <v>156</v>
      </c>
      <c r="P27" s="92">
        <v>1301</v>
      </c>
      <c r="Q27" s="18">
        <v>2264</v>
      </c>
      <c r="R27" s="19">
        <v>0</v>
      </c>
      <c r="S27" s="77">
        <v>5.6339199221211257E-2</v>
      </c>
      <c r="T27" s="77">
        <v>8.2290138090550052E-2</v>
      </c>
      <c r="U27" s="78" t="s">
        <v>156</v>
      </c>
    </row>
    <row r="28" spans="1:21" x14ac:dyDescent="0.25">
      <c r="A28" s="17" t="s">
        <v>172</v>
      </c>
      <c r="B28" s="18">
        <v>0</v>
      </c>
      <c r="C28" s="18">
        <v>17842</v>
      </c>
      <c r="D28" s="19">
        <v>33518</v>
      </c>
      <c r="E28" s="27" t="s">
        <v>156</v>
      </c>
      <c r="F28" s="27">
        <v>0.54709745171120172</v>
      </c>
      <c r="G28" s="28">
        <v>0.86603105702400329</v>
      </c>
      <c r="I28" s="92">
        <v>0</v>
      </c>
      <c r="J28" s="18">
        <v>15174</v>
      </c>
      <c r="K28" s="19">
        <v>25714</v>
      </c>
      <c r="L28" s="77" t="s">
        <v>156</v>
      </c>
      <c r="M28" s="77">
        <v>2.9754714440766104</v>
      </c>
      <c r="N28" s="78">
        <v>4.2925562193988016</v>
      </c>
      <c r="P28" s="92">
        <v>0</v>
      </c>
      <c r="Q28" s="18">
        <v>2668</v>
      </c>
      <c r="R28" s="19">
        <v>7804</v>
      </c>
      <c r="S28" s="77" t="s">
        <v>156</v>
      </c>
      <c r="T28" s="77">
        <v>9.6974420682680015E-2</v>
      </c>
      <c r="U28" s="78">
        <v>0.23856229230116929</v>
      </c>
    </row>
    <row r="29" spans="1:21" x14ac:dyDescent="0.25">
      <c r="A29" s="17" t="s">
        <v>173</v>
      </c>
      <c r="B29" s="18">
        <v>0</v>
      </c>
      <c r="C29" s="18">
        <v>0</v>
      </c>
      <c r="D29" s="19">
        <v>0</v>
      </c>
      <c r="E29" s="27" t="s">
        <v>156</v>
      </c>
      <c r="F29" s="27" t="s">
        <v>156</v>
      </c>
      <c r="G29" s="28" t="s">
        <v>156</v>
      </c>
      <c r="I29" s="92">
        <v>0</v>
      </c>
      <c r="J29" s="18">
        <v>0</v>
      </c>
      <c r="K29" s="19">
        <v>0</v>
      </c>
      <c r="L29" s="77" t="s">
        <v>156</v>
      </c>
      <c r="M29" s="77" t="s">
        <v>156</v>
      </c>
      <c r="N29" s="78" t="s">
        <v>156</v>
      </c>
      <c r="P29" s="92">
        <v>0</v>
      </c>
      <c r="Q29" s="18">
        <v>0</v>
      </c>
      <c r="R29" s="19">
        <v>0</v>
      </c>
      <c r="S29" s="77" t="s">
        <v>156</v>
      </c>
      <c r="T29" s="77" t="s">
        <v>156</v>
      </c>
      <c r="U29" s="78" t="s">
        <v>156</v>
      </c>
    </row>
    <row r="30" spans="1:21" x14ac:dyDescent="0.25">
      <c r="A30" s="17" t="s">
        <v>174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  <c r="I30" s="92">
        <v>0</v>
      </c>
      <c r="J30" s="18">
        <v>0</v>
      </c>
      <c r="K30" s="19">
        <v>0</v>
      </c>
      <c r="L30" s="77" t="s">
        <v>156</v>
      </c>
      <c r="M30" s="77" t="s">
        <v>156</v>
      </c>
      <c r="N30" s="78" t="s">
        <v>156</v>
      </c>
      <c r="P30" s="92">
        <v>0</v>
      </c>
      <c r="Q30" s="18">
        <v>0</v>
      </c>
      <c r="R30" s="19">
        <v>0</v>
      </c>
      <c r="S30" s="77" t="s">
        <v>156</v>
      </c>
      <c r="T30" s="77" t="s">
        <v>156</v>
      </c>
      <c r="U30" s="78" t="s">
        <v>156</v>
      </c>
    </row>
    <row r="31" spans="1:21" x14ac:dyDescent="0.25">
      <c r="A31" s="17" t="s">
        <v>175</v>
      </c>
      <c r="B31" s="18">
        <v>0</v>
      </c>
      <c r="C31" s="18">
        <v>0</v>
      </c>
      <c r="D31" s="19">
        <v>0</v>
      </c>
      <c r="E31" s="27" t="s">
        <v>156</v>
      </c>
      <c r="F31" s="27" t="s">
        <v>156</v>
      </c>
      <c r="G31" s="28" t="s">
        <v>156</v>
      </c>
      <c r="I31" s="92">
        <v>0</v>
      </c>
      <c r="J31" s="18">
        <v>0</v>
      </c>
      <c r="K31" s="19">
        <v>0</v>
      </c>
      <c r="L31" s="77" t="s">
        <v>156</v>
      </c>
      <c r="M31" s="77" t="s">
        <v>156</v>
      </c>
      <c r="N31" s="78" t="s">
        <v>156</v>
      </c>
      <c r="P31" s="92">
        <v>0</v>
      </c>
      <c r="Q31" s="18">
        <v>0</v>
      </c>
      <c r="R31" s="19">
        <v>0</v>
      </c>
      <c r="S31" s="77" t="s">
        <v>156</v>
      </c>
      <c r="T31" s="77" t="s">
        <v>156</v>
      </c>
      <c r="U31" s="78" t="s">
        <v>156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156</v>
      </c>
      <c r="F32" s="27" t="s">
        <v>156</v>
      </c>
      <c r="G32" s="28" t="s">
        <v>156</v>
      </c>
      <c r="I32" s="92">
        <v>0</v>
      </c>
      <c r="J32" s="18">
        <v>0</v>
      </c>
      <c r="K32" s="19">
        <v>0</v>
      </c>
      <c r="L32" s="77" t="s">
        <v>156</v>
      </c>
      <c r="M32" s="77" t="s">
        <v>156</v>
      </c>
      <c r="N32" s="78" t="s">
        <v>156</v>
      </c>
      <c r="P32" s="92">
        <v>0</v>
      </c>
      <c r="Q32" s="18">
        <v>0</v>
      </c>
      <c r="R32" s="19">
        <v>0</v>
      </c>
      <c r="S32" s="77" t="s">
        <v>156</v>
      </c>
      <c r="T32" s="77" t="s">
        <v>156</v>
      </c>
      <c r="U32" s="78" t="s">
        <v>156</v>
      </c>
    </row>
    <row r="33" spans="1:21" x14ac:dyDescent="0.25">
      <c r="A33" s="17" t="s">
        <v>177</v>
      </c>
      <c r="B33" s="18">
        <v>1624</v>
      </c>
      <c r="C33" s="18">
        <v>1500</v>
      </c>
      <c r="D33" s="19">
        <v>1257</v>
      </c>
      <c r="E33" s="27">
        <v>5.953413076319896E-2</v>
      </c>
      <c r="F33" s="27">
        <v>4.5995189864746253E-2</v>
      </c>
      <c r="G33" s="28">
        <v>3.2478102472676539E-2</v>
      </c>
      <c r="I33" s="92">
        <v>0</v>
      </c>
      <c r="J33" s="18">
        <v>0</v>
      </c>
      <c r="K33" s="19">
        <v>0</v>
      </c>
      <c r="L33" s="77" t="s">
        <v>156</v>
      </c>
      <c r="M33" s="77" t="s">
        <v>156</v>
      </c>
      <c r="N33" s="78" t="s">
        <v>156</v>
      </c>
      <c r="P33" s="92">
        <v>1624</v>
      </c>
      <c r="Q33" s="18">
        <v>1500</v>
      </c>
      <c r="R33" s="19">
        <v>1257</v>
      </c>
      <c r="S33" s="77">
        <v>7.0326563824171462E-2</v>
      </c>
      <c r="T33" s="77">
        <v>5.4520851208403311E-2</v>
      </c>
      <c r="U33" s="78">
        <v>3.8425525553891574E-2</v>
      </c>
    </row>
    <row r="34" spans="1:21" x14ac:dyDescent="0.25">
      <c r="A34" s="17" t="s">
        <v>178</v>
      </c>
      <c r="B34" s="18">
        <v>30376</v>
      </c>
      <c r="C34" s="18">
        <v>67540</v>
      </c>
      <c r="D34" s="19">
        <v>146926</v>
      </c>
      <c r="E34" s="27">
        <v>1.1135521896939236</v>
      </c>
      <c r="F34" s="27">
        <v>2.0710100823099746</v>
      </c>
      <c r="G34" s="28">
        <v>3.7962431852827945</v>
      </c>
      <c r="I34" s="92">
        <v>0</v>
      </c>
      <c r="J34" s="18">
        <v>0</v>
      </c>
      <c r="K34" s="19">
        <v>0</v>
      </c>
      <c r="L34" s="77" t="s">
        <v>156</v>
      </c>
      <c r="M34" s="77" t="s">
        <v>156</v>
      </c>
      <c r="N34" s="78" t="s">
        <v>156</v>
      </c>
      <c r="P34" s="92">
        <v>30376</v>
      </c>
      <c r="Q34" s="18">
        <v>67540</v>
      </c>
      <c r="R34" s="19">
        <v>146926</v>
      </c>
      <c r="S34" s="77">
        <v>1.3154185361595028</v>
      </c>
      <c r="T34" s="77">
        <v>2.4548921937437065</v>
      </c>
      <c r="U34" s="78">
        <v>4.4914150895235263</v>
      </c>
    </row>
    <row r="35" spans="1:21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156</v>
      </c>
      <c r="F35" s="27" t="s">
        <v>156</v>
      </c>
      <c r="G35" s="28" t="s">
        <v>156</v>
      </c>
      <c r="I35" s="92">
        <v>0</v>
      </c>
      <c r="J35" s="18">
        <v>0</v>
      </c>
      <c r="K35" s="19">
        <v>0</v>
      </c>
      <c r="L35" s="77" t="s">
        <v>156</v>
      </c>
      <c r="M35" s="77" t="s">
        <v>156</v>
      </c>
      <c r="N35" s="78" t="s">
        <v>156</v>
      </c>
      <c r="P35" s="92">
        <v>0</v>
      </c>
      <c r="Q35" s="18">
        <v>0</v>
      </c>
      <c r="R35" s="19">
        <v>0</v>
      </c>
      <c r="S35" s="77" t="s">
        <v>156</v>
      </c>
      <c r="T35" s="77" t="s">
        <v>156</v>
      </c>
      <c r="U35" s="78" t="s">
        <v>156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2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2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8" thickBot="1" x14ac:dyDescent="0.3">
      <c r="A37" s="20" t="s">
        <v>4</v>
      </c>
      <c r="B37" s="21">
        <v>2727847</v>
      </c>
      <c r="C37" s="21">
        <v>3261210.5839999998</v>
      </c>
      <c r="D37" s="22">
        <v>3870300</v>
      </c>
      <c r="E37" s="23">
        <v>100</v>
      </c>
      <c r="F37" s="23">
        <v>100</v>
      </c>
      <c r="G37" s="47">
        <v>100</v>
      </c>
      <c r="I37" s="93">
        <v>418620</v>
      </c>
      <c r="J37" s="21">
        <f>SUM(J7:J36)</f>
        <v>509969.60600000003</v>
      </c>
      <c r="K37" s="22">
        <v>599037</v>
      </c>
      <c r="L37" s="80">
        <v>100</v>
      </c>
      <c r="M37" s="80">
        <v>100</v>
      </c>
      <c r="N37" s="81">
        <v>100</v>
      </c>
      <c r="P37" s="93">
        <v>2309227</v>
      </c>
      <c r="Q37" s="21">
        <f>SUM(Q7:Q36)</f>
        <v>2751240.9780000001</v>
      </c>
      <c r="R37" s="22">
        <v>3271263</v>
      </c>
      <c r="S37" s="80">
        <v>100</v>
      </c>
      <c r="T37" s="80">
        <v>100</v>
      </c>
      <c r="U37" s="81">
        <v>100</v>
      </c>
    </row>
    <row r="38" spans="1:21" x14ac:dyDescent="0.25">
      <c r="I38" s="99"/>
      <c r="P38" s="99"/>
    </row>
    <row r="39" spans="1:21" ht="16.2" thickBot="1" x14ac:dyDescent="0.35">
      <c r="A39" s="5" t="s">
        <v>122</v>
      </c>
      <c r="B39" s="6"/>
      <c r="C39" s="6"/>
      <c r="D39" s="6"/>
      <c r="E39" s="6"/>
      <c r="F39" s="6"/>
      <c r="I39" s="185" t="s">
        <v>107</v>
      </c>
      <c r="J39" s="185"/>
      <c r="K39" s="185"/>
      <c r="L39" s="185"/>
      <c r="M39" s="185"/>
      <c r="N39" s="185"/>
      <c r="P39" s="185" t="s">
        <v>108</v>
      </c>
      <c r="Q39" s="185"/>
      <c r="R39" s="185"/>
      <c r="S39" s="185"/>
      <c r="T39" s="185"/>
      <c r="U39" s="185"/>
    </row>
    <row r="40" spans="1:21" x14ac:dyDescent="0.25">
      <c r="A40" s="7"/>
      <c r="B40" s="8"/>
      <c r="C40" s="9" t="s">
        <v>31</v>
      </c>
      <c r="D40" s="84"/>
      <c r="E40" s="11"/>
      <c r="F40" s="9" t="s">
        <v>2</v>
      </c>
      <c r="G40" s="12"/>
      <c r="I40" s="7"/>
      <c r="J40" s="9" t="s">
        <v>31</v>
      </c>
      <c r="K40" s="84"/>
      <c r="L40" s="11"/>
      <c r="M40" s="9" t="s">
        <v>2</v>
      </c>
      <c r="N40" s="12"/>
      <c r="P40" s="7"/>
      <c r="Q40" s="9" t="s">
        <v>31</v>
      </c>
      <c r="R40" s="84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154</v>
      </c>
      <c r="C41" s="15" t="s">
        <v>152</v>
      </c>
      <c r="D41" s="62" t="s">
        <v>153</v>
      </c>
      <c r="E41" s="15" t="s">
        <v>154</v>
      </c>
      <c r="F41" s="15" t="s">
        <v>152</v>
      </c>
      <c r="G41" s="16" t="s">
        <v>153</v>
      </c>
      <c r="I41" s="91" t="s">
        <v>154</v>
      </c>
      <c r="J41" s="15" t="s">
        <v>152</v>
      </c>
      <c r="K41" s="62" t="s">
        <v>153</v>
      </c>
      <c r="L41" s="15" t="s">
        <v>154</v>
      </c>
      <c r="M41" s="15" t="s">
        <v>152</v>
      </c>
      <c r="N41" s="16" t="s">
        <v>153</v>
      </c>
      <c r="P41" s="91" t="s">
        <v>154</v>
      </c>
      <c r="Q41" s="15" t="s">
        <v>152</v>
      </c>
      <c r="R41" s="62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81</v>
      </c>
      <c r="B42" s="18">
        <v>201679</v>
      </c>
      <c r="C42" s="18">
        <v>205719</v>
      </c>
      <c r="D42" s="19">
        <v>202528</v>
      </c>
      <c r="E42" s="27">
        <v>25.44007588667959</v>
      </c>
      <c r="F42" s="27">
        <f>(C42/C$72)*100</f>
        <v>24.534460756836694</v>
      </c>
      <c r="G42" s="28">
        <v>23.16204557202915</v>
      </c>
      <c r="I42" s="92">
        <v>28209</v>
      </c>
      <c r="J42" s="18">
        <v>28702</v>
      </c>
      <c r="K42" s="19">
        <v>28816</v>
      </c>
      <c r="L42" s="77">
        <v>32.520578266583662</v>
      </c>
      <c r="M42" s="27">
        <f>(J42/J$72)*100</f>
        <v>29.327556786250732</v>
      </c>
      <c r="N42" s="78">
        <v>27.132177089806603</v>
      </c>
      <c r="P42" s="92">
        <v>173470</v>
      </c>
      <c r="Q42" s="18">
        <v>177017</v>
      </c>
      <c r="R42" s="19">
        <v>173712</v>
      </c>
      <c r="S42" s="77">
        <v>24.570160293136588</v>
      </c>
      <c r="T42" s="27">
        <f>(Q42/Q$72)*100</f>
        <v>23.901094078903842</v>
      </c>
      <c r="U42" s="78">
        <v>22.613155599526159</v>
      </c>
    </row>
    <row r="43" spans="1:21" x14ac:dyDescent="0.25">
      <c r="A43" s="17" t="s">
        <v>155</v>
      </c>
      <c r="B43" s="18">
        <v>139228</v>
      </c>
      <c r="C43" s="18">
        <v>0</v>
      </c>
      <c r="D43" s="19">
        <v>0</v>
      </c>
      <c r="E43" s="27">
        <v>17.562417929237185</v>
      </c>
      <c r="F43" s="27" t="s">
        <v>156</v>
      </c>
      <c r="G43" s="28" t="s">
        <v>156</v>
      </c>
      <c r="I43" s="92">
        <v>11183</v>
      </c>
      <c r="J43" s="18">
        <v>0</v>
      </c>
      <c r="K43" s="19">
        <v>0</v>
      </c>
      <c r="L43" s="77">
        <v>12.892255193562519</v>
      </c>
      <c r="M43" s="77" t="s">
        <v>156</v>
      </c>
      <c r="N43" s="78" t="s">
        <v>156</v>
      </c>
      <c r="P43" s="92">
        <v>128045</v>
      </c>
      <c r="Q43" s="18">
        <v>0</v>
      </c>
      <c r="R43" s="19">
        <v>0</v>
      </c>
      <c r="S43" s="77">
        <v>18.136197467773531</v>
      </c>
      <c r="T43" s="77" t="s">
        <v>156</v>
      </c>
      <c r="U43" s="78" t="s">
        <v>156</v>
      </c>
    </row>
    <row r="44" spans="1:21" x14ac:dyDescent="0.25">
      <c r="A44" s="17" t="s">
        <v>182</v>
      </c>
      <c r="B44" s="18">
        <v>0</v>
      </c>
      <c r="C44" s="18">
        <v>113419</v>
      </c>
      <c r="D44" s="19">
        <v>107831</v>
      </c>
      <c r="E44" s="27" t="s">
        <v>156</v>
      </c>
      <c r="F44" s="27">
        <f t="shared" ref="F44:F47" si="0">(C44/C$72)*100</f>
        <v>13.526577538193656</v>
      </c>
      <c r="G44" s="28">
        <v>12.332055498881514</v>
      </c>
      <c r="I44" s="92">
        <v>0</v>
      </c>
      <c r="J44" s="18">
        <v>10728</v>
      </c>
      <c r="K44" s="19">
        <v>9647</v>
      </c>
      <c r="L44" s="77" t="s">
        <v>156</v>
      </c>
      <c r="M44" s="27">
        <f t="shared" ref="M44:M47" si="1">(J44/J$72)*100</f>
        <v>10.961815525151481</v>
      </c>
      <c r="N44" s="78">
        <v>9.0832909628457905</v>
      </c>
      <c r="P44" s="92">
        <v>0</v>
      </c>
      <c r="Q44" s="18">
        <v>102691</v>
      </c>
      <c r="R44" s="19">
        <v>98184</v>
      </c>
      <c r="S44" s="77" t="s">
        <v>156</v>
      </c>
      <c r="T44" s="27">
        <f t="shared" ref="T44:T47" si="2">(Q44/Q$72)*100</f>
        <v>13.865488919463747</v>
      </c>
      <c r="U44" s="78">
        <v>12.781212981163515</v>
      </c>
    </row>
    <row r="45" spans="1:21" x14ac:dyDescent="0.25">
      <c r="A45" s="17" t="s">
        <v>82</v>
      </c>
      <c r="B45" s="18">
        <v>201661</v>
      </c>
      <c r="C45" s="18">
        <v>215952</v>
      </c>
      <c r="D45" s="19">
        <v>225093</v>
      </c>
      <c r="E45" s="27">
        <v>25.4378053410801</v>
      </c>
      <c r="F45" s="27">
        <f t="shared" si="0"/>
        <v>25.754868871423632</v>
      </c>
      <c r="G45" s="28">
        <v>25.74268409279091</v>
      </c>
      <c r="I45" s="92">
        <v>22592</v>
      </c>
      <c r="J45" s="18">
        <v>27161</v>
      </c>
      <c r="K45" s="19">
        <v>32230</v>
      </c>
      <c r="L45" s="77">
        <v>26.045053146111456</v>
      </c>
      <c r="M45" s="27">
        <f t="shared" si="1"/>
        <v>27.75297086862783</v>
      </c>
      <c r="N45" s="78">
        <v>30.346684744741353</v>
      </c>
      <c r="P45" s="92">
        <v>179069</v>
      </c>
      <c r="Q45" s="18">
        <v>188791</v>
      </c>
      <c r="R45" s="19">
        <v>192863</v>
      </c>
      <c r="S45" s="77">
        <v>25.363198440835163</v>
      </c>
      <c r="T45" s="27">
        <f t="shared" si="2"/>
        <v>25.490836768504355</v>
      </c>
      <c r="U45" s="78">
        <v>25.106158632629949</v>
      </c>
    </row>
    <row r="46" spans="1:21" x14ac:dyDescent="0.25">
      <c r="A46" s="17" t="s">
        <v>84</v>
      </c>
      <c r="B46" s="18">
        <v>71975</v>
      </c>
      <c r="C46" s="18">
        <v>73169</v>
      </c>
      <c r="D46" s="19">
        <v>67104</v>
      </c>
      <c r="E46" s="27">
        <v>9.0790288624188129</v>
      </c>
      <c r="F46" s="27">
        <f t="shared" si="0"/>
        <v>8.7262817684170351</v>
      </c>
      <c r="G46" s="28">
        <v>7.6743260490670133</v>
      </c>
      <c r="I46" s="92">
        <v>7464</v>
      </c>
      <c r="J46" s="18">
        <v>8347</v>
      </c>
      <c r="K46" s="19">
        <v>9327</v>
      </c>
      <c r="L46" s="77">
        <v>8.6048281109497129</v>
      </c>
      <c r="M46" s="27">
        <f t="shared" si="1"/>
        <v>8.5289219042169471</v>
      </c>
      <c r="N46" s="78">
        <v>8.7819897180950228</v>
      </c>
      <c r="P46" s="92">
        <v>64511</v>
      </c>
      <c r="Q46" s="18">
        <v>64822</v>
      </c>
      <c r="R46" s="19">
        <v>57777</v>
      </c>
      <c r="S46" s="77">
        <v>9.1372895063730581</v>
      </c>
      <c r="T46" s="27">
        <f t="shared" si="2"/>
        <v>8.7523611878108039</v>
      </c>
      <c r="U46" s="78">
        <v>7.521186164881084</v>
      </c>
    </row>
    <row r="47" spans="1:21" x14ac:dyDescent="0.25">
      <c r="A47" s="17" t="s">
        <v>180</v>
      </c>
      <c r="B47" s="18">
        <v>40307</v>
      </c>
      <c r="C47" s="18">
        <v>44137</v>
      </c>
      <c r="D47" s="19">
        <v>67733</v>
      </c>
      <c r="E47" s="27">
        <v>5.0843823043767289</v>
      </c>
      <c r="F47" s="27">
        <f t="shared" si="0"/>
        <v>5.2638671898293365</v>
      </c>
      <c r="G47" s="28">
        <v>7.7462614193111587</v>
      </c>
      <c r="I47" s="92">
        <v>7624</v>
      </c>
      <c r="J47" s="18">
        <v>9071</v>
      </c>
      <c r="K47" s="19">
        <v>21278</v>
      </c>
      <c r="L47" s="77">
        <v>8.7892831615595668</v>
      </c>
      <c r="M47" s="27">
        <f t="shared" si="1"/>
        <v>9.2687014008807864</v>
      </c>
      <c r="N47" s="78">
        <v>20.034649643146338</v>
      </c>
      <c r="P47" s="92">
        <v>32683</v>
      </c>
      <c r="Q47" s="18">
        <v>35066</v>
      </c>
      <c r="R47" s="19">
        <v>46455</v>
      </c>
      <c r="S47" s="77">
        <v>4.6291955315650144</v>
      </c>
      <c r="T47" s="27">
        <f t="shared" si="2"/>
        <v>4.7346625746162347</v>
      </c>
      <c r="U47" s="78">
        <v>6.0473320402504589</v>
      </c>
    </row>
    <row r="48" spans="1:21" x14ac:dyDescent="0.25">
      <c r="A48" s="17" t="s">
        <v>157</v>
      </c>
      <c r="B48" s="18">
        <v>0</v>
      </c>
      <c r="C48" s="18">
        <v>0</v>
      </c>
      <c r="D48" s="19">
        <v>0</v>
      </c>
      <c r="E48" s="27" t="s">
        <v>156</v>
      </c>
      <c r="F48" s="27" t="s">
        <v>156</v>
      </c>
      <c r="G48" s="28" t="s">
        <v>156</v>
      </c>
      <c r="I48" s="92">
        <v>0</v>
      </c>
      <c r="J48" s="18">
        <v>0</v>
      </c>
      <c r="K48" s="19">
        <v>0</v>
      </c>
      <c r="L48" s="77" t="s">
        <v>156</v>
      </c>
      <c r="M48" s="77" t="s">
        <v>156</v>
      </c>
      <c r="N48" s="78" t="s">
        <v>156</v>
      </c>
      <c r="P48" s="92">
        <v>0</v>
      </c>
      <c r="Q48" s="18">
        <v>0</v>
      </c>
      <c r="R48" s="19">
        <v>0</v>
      </c>
      <c r="S48" s="77" t="s">
        <v>156</v>
      </c>
      <c r="T48" s="77" t="s">
        <v>156</v>
      </c>
      <c r="U48" s="78" t="s">
        <v>156</v>
      </c>
    </row>
    <row r="49" spans="1:21" x14ac:dyDescent="0.25">
      <c r="A49" s="17" t="s">
        <v>158</v>
      </c>
      <c r="B49" s="18">
        <v>27541</v>
      </c>
      <c r="C49" s="18">
        <v>36554</v>
      </c>
      <c r="D49" s="19">
        <v>37037</v>
      </c>
      <c r="E49" s="27">
        <v>3.4740609086471208</v>
      </c>
      <c r="F49" s="27">
        <f>(C49/C$72)*100</f>
        <v>4.3595033930040907</v>
      </c>
      <c r="G49" s="28">
        <v>4.2357238596699895</v>
      </c>
      <c r="I49" s="92">
        <v>0</v>
      </c>
      <c r="J49" s="18">
        <v>0</v>
      </c>
      <c r="K49" s="19">
        <v>0</v>
      </c>
      <c r="L49" s="77" t="s">
        <v>156</v>
      </c>
      <c r="M49" s="77" t="s">
        <v>156</v>
      </c>
      <c r="N49" s="78" t="s">
        <v>156</v>
      </c>
      <c r="P49" s="92">
        <v>27541</v>
      </c>
      <c r="Q49" s="18">
        <v>36554</v>
      </c>
      <c r="R49" s="19">
        <v>37037</v>
      </c>
      <c r="S49" s="77">
        <v>3.9008865200511602</v>
      </c>
      <c r="T49" s="27">
        <f>(Q49/Q$72)*100</f>
        <v>4.9355745095682959</v>
      </c>
      <c r="U49" s="78">
        <v>4.8213332639060651</v>
      </c>
    </row>
    <row r="50" spans="1:21" x14ac:dyDescent="0.25">
      <c r="A50" s="17" t="s">
        <v>159</v>
      </c>
      <c r="B50" s="18">
        <v>0</v>
      </c>
      <c r="C50" s="18">
        <v>0</v>
      </c>
      <c r="D50" s="19">
        <v>0</v>
      </c>
      <c r="E50" s="27" t="s">
        <v>156</v>
      </c>
      <c r="F50" s="27" t="s">
        <v>156</v>
      </c>
      <c r="G50" s="28" t="s">
        <v>156</v>
      </c>
      <c r="I50" s="92">
        <v>0</v>
      </c>
      <c r="J50" s="18">
        <v>0</v>
      </c>
      <c r="K50" s="19">
        <v>0</v>
      </c>
      <c r="L50" s="77" t="s">
        <v>156</v>
      </c>
      <c r="M50" s="77" t="s">
        <v>156</v>
      </c>
      <c r="N50" s="78" t="s">
        <v>156</v>
      </c>
      <c r="P50" s="92">
        <v>0</v>
      </c>
      <c r="Q50" s="18">
        <v>0</v>
      </c>
      <c r="R50" s="19">
        <v>0</v>
      </c>
      <c r="S50" s="77" t="s">
        <v>156</v>
      </c>
      <c r="T50" s="77" t="s">
        <v>156</v>
      </c>
      <c r="U50" s="78" t="s">
        <v>156</v>
      </c>
    </row>
    <row r="51" spans="1:21" x14ac:dyDescent="0.25">
      <c r="A51" s="17" t="s">
        <v>160</v>
      </c>
      <c r="B51" s="18">
        <v>76953</v>
      </c>
      <c r="C51" s="18">
        <v>96961</v>
      </c>
      <c r="D51" s="19">
        <v>113055</v>
      </c>
      <c r="E51" s="27">
        <v>9.7069608621009351</v>
      </c>
      <c r="F51" s="27">
        <f>(C51/C$72)*100</f>
        <v>11.563763431883505</v>
      </c>
      <c r="G51" s="28">
        <v>12.929496475281223</v>
      </c>
      <c r="I51" s="92">
        <v>0</v>
      </c>
      <c r="J51" s="18">
        <v>0</v>
      </c>
      <c r="K51" s="19">
        <v>0</v>
      </c>
      <c r="L51" s="77" t="s">
        <v>156</v>
      </c>
      <c r="M51" s="77" t="s">
        <v>156</v>
      </c>
      <c r="N51" s="78" t="s">
        <v>156</v>
      </c>
      <c r="P51" s="92">
        <v>76953</v>
      </c>
      <c r="Q51" s="18">
        <v>96961</v>
      </c>
      <c r="R51" s="19">
        <v>113055</v>
      </c>
      <c r="S51" s="77">
        <v>10.899565025870409</v>
      </c>
      <c r="T51" s="27">
        <f>(Q51/Q$72)*100</f>
        <v>13.091815944144322</v>
      </c>
      <c r="U51" s="78">
        <v>14.71706218513649</v>
      </c>
    </row>
    <row r="52" spans="1:21" x14ac:dyDescent="0.25">
      <c r="A52" s="17" t="s">
        <v>161</v>
      </c>
      <c r="B52" s="18">
        <v>0</v>
      </c>
      <c r="C52" s="18">
        <v>0</v>
      </c>
      <c r="D52" s="19">
        <v>0</v>
      </c>
      <c r="E52" s="27" t="s">
        <v>156</v>
      </c>
      <c r="F52" s="27" t="s">
        <v>156</v>
      </c>
      <c r="G52" s="28" t="s">
        <v>156</v>
      </c>
      <c r="I52" s="92">
        <v>0</v>
      </c>
      <c r="J52" s="18">
        <v>0</v>
      </c>
      <c r="K52" s="19">
        <v>0</v>
      </c>
      <c r="L52" s="77" t="s">
        <v>156</v>
      </c>
      <c r="M52" s="77" t="s">
        <v>156</v>
      </c>
      <c r="N52" s="78" t="s">
        <v>156</v>
      </c>
      <c r="P52" s="92">
        <v>0</v>
      </c>
      <c r="Q52" s="18">
        <v>0</v>
      </c>
      <c r="R52" s="19">
        <v>0</v>
      </c>
      <c r="S52" s="77" t="s">
        <v>156</v>
      </c>
      <c r="T52" s="77" t="s">
        <v>156</v>
      </c>
      <c r="U52" s="78" t="s">
        <v>156</v>
      </c>
    </row>
    <row r="53" spans="1:21" x14ac:dyDescent="0.25">
      <c r="A53" s="17" t="s">
        <v>162</v>
      </c>
      <c r="B53" s="18">
        <v>0</v>
      </c>
      <c r="C53" s="18">
        <v>0</v>
      </c>
      <c r="D53" s="19">
        <v>0</v>
      </c>
      <c r="E53" s="27" t="s">
        <v>156</v>
      </c>
      <c r="F53" s="27" t="s">
        <v>156</v>
      </c>
      <c r="G53" s="28" t="s">
        <v>156</v>
      </c>
      <c r="I53" s="92">
        <v>0</v>
      </c>
      <c r="J53" s="18">
        <v>0</v>
      </c>
      <c r="K53" s="19">
        <v>0</v>
      </c>
      <c r="L53" s="77" t="s">
        <v>156</v>
      </c>
      <c r="M53" s="77" t="s">
        <v>156</v>
      </c>
      <c r="N53" s="78" t="s">
        <v>156</v>
      </c>
      <c r="P53" s="92">
        <v>0</v>
      </c>
      <c r="Q53" s="18">
        <v>0</v>
      </c>
      <c r="R53" s="19">
        <v>0</v>
      </c>
      <c r="S53" s="77" t="s">
        <v>156</v>
      </c>
      <c r="T53" s="77" t="s">
        <v>156</v>
      </c>
      <c r="U53" s="78" t="s">
        <v>156</v>
      </c>
    </row>
    <row r="54" spans="1:21" x14ac:dyDescent="0.25">
      <c r="A54" s="17" t="s">
        <v>163</v>
      </c>
      <c r="B54" s="18">
        <v>0</v>
      </c>
      <c r="C54" s="18">
        <v>0</v>
      </c>
      <c r="D54" s="19">
        <v>0</v>
      </c>
      <c r="E54" s="27" t="s">
        <v>156</v>
      </c>
      <c r="F54" s="27" t="s">
        <v>156</v>
      </c>
      <c r="G54" s="28" t="s">
        <v>156</v>
      </c>
      <c r="I54" s="92">
        <v>0</v>
      </c>
      <c r="J54" s="18">
        <v>0</v>
      </c>
      <c r="K54" s="19">
        <v>0</v>
      </c>
      <c r="L54" s="77" t="s">
        <v>156</v>
      </c>
      <c r="M54" s="77" t="s">
        <v>156</v>
      </c>
      <c r="N54" s="78" t="s">
        <v>156</v>
      </c>
      <c r="P54" s="92">
        <v>0</v>
      </c>
      <c r="Q54" s="18">
        <v>0</v>
      </c>
      <c r="R54" s="19">
        <v>0</v>
      </c>
      <c r="S54" s="77" t="s">
        <v>156</v>
      </c>
      <c r="T54" s="77" t="s">
        <v>156</v>
      </c>
      <c r="U54" s="78" t="s">
        <v>156</v>
      </c>
    </row>
    <row r="55" spans="1:21" x14ac:dyDescent="0.25">
      <c r="A55" s="17" t="s">
        <v>164</v>
      </c>
      <c r="B55" s="18">
        <v>0</v>
      </c>
      <c r="C55" s="18">
        <v>0</v>
      </c>
      <c r="D55" s="19">
        <v>0</v>
      </c>
      <c r="E55" s="27" t="s">
        <v>156</v>
      </c>
      <c r="F55" s="27" t="s">
        <v>156</v>
      </c>
      <c r="G55" s="28" t="s">
        <v>156</v>
      </c>
      <c r="I55" s="92">
        <v>0</v>
      </c>
      <c r="J55" s="18">
        <v>0</v>
      </c>
      <c r="K55" s="19">
        <v>0</v>
      </c>
      <c r="L55" s="77" t="s">
        <v>156</v>
      </c>
      <c r="M55" s="77" t="s">
        <v>156</v>
      </c>
      <c r="N55" s="78" t="s">
        <v>156</v>
      </c>
      <c r="P55" s="92">
        <v>0</v>
      </c>
      <c r="Q55" s="18">
        <v>0</v>
      </c>
      <c r="R55" s="19">
        <v>0</v>
      </c>
      <c r="S55" s="77" t="s">
        <v>156</v>
      </c>
      <c r="T55" s="77" t="s">
        <v>156</v>
      </c>
      <c r="U55" s="78" t="s">
        <v>156</v>
      </c>
    </row>
    <row r="56" spans="1:21" x14ac:dyDescent="0.25">
      <c r="A56" s="17" t="s">
        <v>165</v>
      </c>
      <c r="B56" s="18">
        <v>18167</v>
      </c>
      <c r="C56" s="18">
        <v>19276</v>
      </c>
      <c r="D56" s="19">
        <v>0</v>
      </c>
      <c r="E56" s="27">
        <v>2.2916112169998271</v>
      </c>
      <c r="F56" s="27">
        <f>(C56/C$72)*100</f>
        <v>2.2988944411978678</v>
      </c>
      <c r="G56" s="28" t="s">
        <v>156</v>
      </c>
      <c r="I56" s="92">
        <v>9670</v>
      </c>
      <c r="J56" s="18">
        <v>9958</v>
      </c>
      <c r="K56" s="19">
        <v>0</v>
      </c>
      <c r="L56" s="77">
        <v>11.148002121233082</v>
      </c>
      <c r="M56" s="27">
        <f>(J56/J$72)*100</f>
        <v>10.17503346378248</v>
      </c>
      <c r="N56" s="78" t="s">
        <v>156</v>
      </c>
      <c r="P56" s="92">
        <v>8497</v>
      </c>
      <c r="Q56" s="18">
        <v>9318</v>
      </c>
      <c r="R56" s="19">
        <v>0</v>
      </c>
      <c r="S56" s="77">
        <v>1.2035086874432557</v>
      </c>
      <c r="T56" s="27">
        <f>(Q56/Q$72)*100</f>
        <v>1.2581299797602827</v>
      </c>
      <c r="U56" s="78" t="s">
        <v>156</v>
      </c>
    </row>
    <row r="57" spans="1:21" x14ac:dyDescent="0.25">
      <c r="A57" s="17" t="s">
        <v>166</v>
      </c>
      <c r="B57" s="18">
        <v>0</v>
      </c>
      <c r="C57" s="18">
        <v>0</v>
      </c>
      <c r="D57" s="19">
        <v>0</v>
      </c>
      <c r="E57" s="27" t="s">
        <v>156</v>
      </c>
      <c r="F57" s="27" t="s">
        <v>156</v>
      </c>
      <c r="G57" s="28" t="s">
        <v>156</v>
      </c>
      <c r="I57" s="92">
        <v>0</v>
      </c>
      <c r="J57" s="18">
        <v>0</v>
      </c>
      <c r="K57" s="19">
        <v>0</v>
      </c>
      <c r="L57" s="77" t="s">
        <v>156</v>
      </c>
      <c r="M57" s="77" t="s">
        <v>156</v>
      </c>
      <c r="N57" s="78" t="s">
        <v>156</v>
      </c>
      <c r="P57" s="92">
        <v>0</v>
      </c>
      <c r="Q57" s="18">
        <v>0</v>
      </c>
      <c r="R57" s="19">
        <v>0</v>
      </c>
      <c r="S57" s="77" t="s">
        <v>156</v>
      </c>
      <c r="T57" s="77" t="s">
        <v>156</v>
      </c>
      <c r="U57" s="78" t="s">
        <v>156</v>
      </c>
    </row>
    <row r="58" spans="1:21" x14ac:dyDescent="0.25">
      <c r="A58" s="17" t="s">
        <v>167</v>
      </c>
      <c r="B58" s="18">
        <v>0</v>
      </c>
      <c r="C58" s="18">
        <v>0</v>
      </c>
      <c r="D58" s="19">
        <v>0</v>
      </c>
      <c r="E58" s="27" t="s">
        <v>156</v>
      </c>
      <c r="F58" s="27" t="s">
        <v>156</v>
      </c>
      <c r="G58" s="28" t="s">
        <v>156</v>
      </c>
      <c r="I58" s="92">
        <v>0</v>
      </c>
      <c r="J58" s="18">
        <v>0</v>
      </c>
      <c r="K58" s="19">
        <v>0</v>
      </c>
      <c r="L58" s="77" t="s">
        <v>156</v>
      </c>
      <c r="M58" s="77" t="s">
        <v>156</v>
      </c>
      <c r="N58" s="78" t="s">
        <v>156</v>
      </c>
      <c r="P58" s="92">
        <v>0</v>
      </c>
      <c r="Q58" s="18">
        <v>0</v>
      </c>
      <c r="R58" s="19">
        <v>0</v>
      </c>
      <c r="S58" s="77" t="s">
        <v>156</v>
      </c>
      <c r="T58" s="77" t="s">
        <v>156</v>
      </c>
      <c r="U58" s="78" t="s">
        <v>156</v>
      </c>
    </row>
    <row r="59" spans="1:21" x14ac:dyDescent="0.25">
      <c r="A59" s="17" t="s">
        <v>168</v>
      </c>
      <c r="B59" s="18">
        <v>2519</v>
      </c>
      <c r="C59" s="18">
        <v>4123</v>
      </c>
      <c r="D59" s="19">
        <v>4123</v>
      </c>
      <c r="E59" s="27">
        <v>0.31775024250688416</v>
      </c>
      <c r="F59" s="27">
        <f>(C59/C$72)*100</f>
        <v>0.49171725363450969</v>
      </c>
      <c r="G59" s="28">
        <v>0.47152548730781019</v>
      </c>
      <c r="I59" s="92">
        <v>0</v>
      </c>
      <c r="J59" s="18">
        <v>0</v>
      </c>
      <c r="K59" s="19">
        <v>0</v>
      </c>
      <c r="L59" s="77" t="s">
        <v>156</v>
      </c>
      <c r="M59" s="77" t="s">
        <v>156</v>
      </c>
      <c r="N59" s="78" t="s">
        <v>156</v>
      </c>
      <c r="P59" s="92">
        <v>2519</v>
      </c>
      <c r="Q59" s="18">
        <v>4123</v>
      </c>
      <c r="R59" s="19">
        <v>4123</v>
      </c>
      <c r="S59" s="77">
        <v>0.35678926487814067</v>
      </c>
      <c r="T59" s="27">
        <f>(Q59/Q$72)*100</f>
        <v>0.55669348642966798</v>
      </c>
      <c r="U59" s="78">
        <v>0.53671617698746399</v>
      </c>
    </row>
    <row r="60" spans="1:21" x14ac:dyDescent="0.25">
      <c r="A60" s="17" t="s">
        <v>169</v>
      </c>
      <c r="B60" s="18">
        <v>0</v>
      </c>
      <c r="C60" s="18">
        <v>0</v>
      </c>
      <c r="D60" s="19">
        <v>0</v>
      </c>
      <c r="E60" s="27" t="s">
        <v>156</v>
      </c>
      <c r="F60" s="27" t="s">
        <v>156</v>
      </c>
      <c r="G60" s="28" t="s">
        <v>156</v>
      </c>
      <c r="I60" s="92">
        <v>0</v>
      </c>
      <c r="J60" s="18">
        <v>0</v>
      </c>
      <c r="K60" s="19">
        <v>0</v>
      </c>
      <c r="L60" s="77" t="s">
        <v>156</v>
      </c>
      <c r="M60" s="77" t="s">
        <v>156</v>
      </c>
      <c r="N60" s="78" t="s">
        <v>156</v>
      </c>
      <c r="P60" s="92">
        <v>0</v>
      </c>
      <c r="Q60" s="18">
        <v>0</v>
      </c>
      <c r="R60" s="19">
        <v>0</v>
      </c>
      <c r="S60" s="77" t="s">
        <v>156</v>
      </c>
      <c r="T60" s="77" t="s">
        <v>156</v>
      </c>
      <c r="U60" s="78" t="s">
        <v>156</v>
      </c>
    </row>
    <row r="61" spans="1:21" x14ac:dyDescent="0.25">
      <c r="A61" s="17" t="s">
        <v>170</v>
      </c>
      <c r="B61" s="18">
        <v>0</v>
      </c>
      <c r="C61" s="18">
        <v>0</v>
      </c>
      <c r="D61" s="19">
        <v>0</v>
      </c>
      <c r="E61" s="27" t="s">
        <v>156</v>
      </c>
      <c r="F61" s="27" t="s">
        <v>156</v>
      </c>
      <c r="G61" s="28" t="s">
        <v>156</v>
      </c>
      <c r="I61" s="92">
        <v>0</v>
      </c>
      <c r="J61" s="18">
        <v>0</v>
      </c>
      <c r="K61" s="19">
        <v>0</v>
      </c>
      <c r="L61" s="77" t="s">
        <v>156</v>
      </c>
      <c r="M61" s="77" t="s">
        <v>156</v>
      </c>
      <c r="N61" s="78" t="s">
        <v>156</v>
      </c>
      <c r="P61" s="92">
        <v>0</v>
      </c>
      <c r="Q61" s="18">
        <v>0</v>
      </c>
      <c r="R61" s="19">
        <v>0</v>
      </c>
      <c r="S61" s="77" t="s">
        <v>156</v>
      </c>
      <c r="T61" s="77" t="s">
        <v>156</v>
      </c>
      <c r="U61" s="78" t="s">
        <v>156</v>
      </c>
    </row>
    <row r="62" spans="1:21" x14ac:dyDescent="0.25">
      <c r="A62" s="17" t="s">
        <v>171</v>
      </c>
      <c r="B62" s="18">
        <v>551</v>
      </c>
      <c r="C62" s="18">
        <v>879</v>
      </c>
      <c r="D62" s="19">
        <v>0</v>
      </c>
      <c r="E62" s="27">
        <v>6.9503923628937342E-2</v>
      </c>
      <c r="F62" s="27">
        <f>(C62/C$72)*100</f>
        <v>0.10483130389151929</v>
      </c>
      <c r="G62" s="28" t="s">
        <v>156</v>
      </c>
      <c r="I62" s="92">
        <v>0</v>
      </c>
      <c r="J62" s="18">
        <v>0</v>
      </c>
      <c r="K62" s="19">
        <v>0</v>
      </c>
      <c r="L62" s="77" t="s">
        <v>156</v>
      </c>
      <c r="M62" s="77" t="s">
        <v>156</v>
      </c>
      <c r="N62" s="78" t="s">
        <v>156</v>
      </c>
      <c r="P62" s="92">
        <v>551</v>
      </c>
      <c r="Q62" s="18">
        <v>879</v>
      </c>
      <c r="R62" s="19">
        <v>0</v>
      </c>
      <c r="S62" s="77">
        <v>7.8043225465603619E-2</v>
      </c>
      <c r="T62" s="27">
        <f>(Q62/Q$72)*100</f>
        <v>0.11868386480031001</v>
      </c>
      <c r="U62" s="78" t="s">
        <v>156</v>
      </c>
    </row>
    <row r="63" spans="1:21" x14ac:dyDescent="0.25">
      <c r="A63" s="17" t="s">
        <v>172</v>
      </c>
      <c r="B63" s="18">
        <v>0</v>
      </c>
      <c r="C63" s="18">
        <v>5084</v>
      </c>
      <c r="D63" s="19">
        <v>7021</v>
      </c>
      <c r="E63" s="27" t="s">
        <v>156</v>
      </c>
      <c r="F63" s="27">
        <f>(C63/C$72)*100</f>
        <v>0.60632804207563595</v>
      </c>
      <c r="G63" s="28">
        <v>0.80295426786032875</v>
      </c>
      <c r="I63" s="92">
        <v>0</v>
      </c>
      <c r="J63" s="18">
        <v>3900</v>
      </c>
      <c r="K63" s="19">
        <v>4908</v>
      </c>
      <c r="L63" s="77" t="s">
        <v>156</v>
      </c>
      <c r="M63" s="27">
        <f>(J63/J$72)*100</f>
        <v>3.9850000510897448</v>
      </c>
      <c r="N63" s="78">
        <v>4.6212078413648943</v>
      </c>
      <c r="P63" s="92">
        <v>0</v>
      </c>
      <c r="Q63" s="18">
        <v>1184</v>
      </c>
      <c r="R63" s="19">
        <v>2113</v>
      </c>
      <c r="S63" s="77" t="s">
        <v>156</v>
      </c>
      <c r="T63" s="27">
        <f>(Q63/Q$72)*100</f>
        <v>0.15986541060701601</v>
      </c>
      <c r="U63" s="78">
        <v>0.27506215910126403</v>
      </c>
    </row>
    <row r="64" spans="1:21" x14ac:dyDescent="0.25">
      <c r="A64" s="17" t="s">
        <v>173</v>
      </c>
      <c r="B64" s="18">
        <v>0</v>
      </c>
      <c r="C64" s="18">
        <v>0</v>
      </c>
      <c r="D64" s="19">
        <v>0</v>
      </c>
      <c r="E64" s="27" t="s">
        <v>156</v>
      </c>
      <c r="F64" s="27" t="s">
        <v>156</v>
      </c>
      <c r="G64" s="28" t="s">
        <v>156</v>
      </c>
      <c r="I64" s="92">
        <v>0</v>
      </c>
      <c r="J64" s="18">
        <v>0</v>
      </c>
      <c r="K64" s="19">
        <v>0</v>
      </c>
      <c r="L64" s="77" t="s">
        <v>156</v>
      </c>
      <c r="M64" s="77" t="s">
        <v>156</v>
      </c>
      <c r="N64" s="78" t="s">
        <v>156</v>
      </c>
      <c r="P64" s="92">
        <v>0</v>
      </c>
      <c r="Q64" s="18">
        <v>0</v>
      </c>
      <c r="R64" s="19">
        <v>0</v>
      </c>
      <c r="S64" s="77" t="s">
        <v>156</v>
      </c>
      <c r="T64" s="77" t="s">
        <v>156</v>
      </c>
      <c r="U64" s="78" t="s">
        <v>156</v>
      </c>
    </row>
    <row r="65" spans="1:21" x14ac:dyDescent="0.25">
      <c r="A65" s="17" t="s">
        <v>174</v>
      </c>
      <c r="B65" s="18">
        <v>0</v>
      </c>
      <c r="C65" s="18">
        <v>0</v>
      </c>
      <c r="D65" s="19">
        <v>0</v>
      </c>
      <c r="E65" s="27" t="s">
        <v>156</v>
      </c>
      <c r="F65" s="27" t="s">
        <v>156</v>
      </c>
      <c r="G65" s="28" t="s">
        <v>156</v>
      </c>
      <c r="I65" s="92">
        <v>0</v>
      </c>
      <c r="J65" s="18">
        <v>0</v>
      </c>
      <c r="K65" s="19">
        <v>0</v>
      </c>
      <c r="L65" s="77" t="s">
        <v>156</v>
      </c>
      <c r="M65" s="77" t="s">
        <v>156</v>
      </c>
      <c r="N65" s="78" t="s">
        <v>156</v>
      </c>
      <c r="P65" s="92">
        <v>0</v>
      </c>
      <c r="Q65" s="18">
        <v>0</v>
      </c>
      <c r="R65" s="19">
        <v>0</v>
      </c>
      <c r="S65" s="77" t="s">
        <v>156</v>
      </c>
      <c r="T65" s="77" t="s">
        <v>156</v>
      </c>
      <c r="U65" s="78" t="s">
        <v>156</v>
      </c>
    </row>
    <row r="66" spans="1:21" x14ac:dyDescent="0.25">
      <c r="A66" s="17" t="s">
        <v>175</v>
      </c>
      <c r="B66" s="18">
        <v>0</v>
      </c>
      <c r="C66" s="18">
        <v>0</v>
      </c>
      <c r="D66" s="19">
        <v>0</v>
      </c>
      <c r="E66" s="27" t="s">
        <v>156</v>
      </c>
      <c r="F66" s="27" t="s">
        <v>156</v>
      </c>
      <c r="G66" s="28" t="s">
        <v>156</v>
      </c>
      <c r="I66" s="92">
        <v>0</v>
      </c>
      <c r="J66" s="18">
        <v>0</v>
      </c>
      <c r="K66" s="19">
        <v>0</v>
      </c>
      <c r="L66" s="77" t="s">
        <v>156</v>
      </c>
      <c r="M66" s="77" t="s">
        <v>156</v>
      </c>
      <c r="N66" s="78" t="s">
        <v>156</v>
      </c>
      <c r="P66" s="92">
        <v>0</v>
      </c>
      <c r="Q66" s="18">
        <v>0</v>
      </c>
      <c r="R66" s="19">
        <v>0</v>
      </c>
      <c r="S66" s="77" t="s">
        <v>156</v>
      </c>
      <c r="T66" s="77" t="s">
        <v>156</v>
      </c>
      <c r="U66" s="78" t="s">
        <v>156</v>
      </c>
    </row>
    <row r="67" spans="1:21" x14ac:dyDescent="0.25">
      <c r="A67" s="17" t="s">
        <v>176</v>
      </c>
      <c r="B67" s="18">
        <v>0</v>
      </c>
      <c r="C67" s="18">
        <v>0</v>
      </c>
      <c r="D67" s="19">
        <v>0</v>
      </c>
      <c r="E67" s="27" t="s">
        <v>156</v>
      </c>
      <c r="F67" s="27" t="s">
        <v>156</v>
      </c>
      <c r="G67" s="28" t="s">
        <v>156</v>
      </c>
      <c r="I67" s="92">
        <v>0</v>
      </c>
      <c r="J67" s="18">
        <v>0</v>
      </c>
      <c r="K67" s="19">
        <v>0</v>
      </c>
      <c r="L67" s="77" t="s">
        <v>156</v>
      </c>
      <c r="M67" s="77" t="s">
        <v>156</v>
      </c>
      <c r="N67" s="78" t="s">
        <v>156</v>
      </c>
      <c r="P67" s="92">
        <v>0</v>
      </c>
      <c r="Q67" s="18">
        <v>0</v>
      </c>
      <c r="R67" s="19">
        <v>0</v>
      </c>
      <c r="S67" s="77" t="s">
        <v>156</v>
      </c>
      <c r="T67" s="77" t="s">
        <v>156</v>
      </c>
      <c r="U67" s="78" t="s">
        <v>156</v>
      </c>
    </row>
    <row r="68" spans="1:21" x14ac:dyDescent="0.25">
      <c r="A68" s="17" t="s">
        <v>177</v>
      </c>
      <c r="B68" s="18">
        <v>183</v>
      </c>
      <c r="C68" s="18">
        <v>164</v>
      </c>
      <c r="D68" s="19">
        <v>139</v>
      </c>
      <c r="E68" s="27">
        <v>2.3083880261516396E-2</v>
      </c>
      <c r="F68" s="27">
        <f>(C68/C$72)*100</f>
        <v>1.9558969099214063E-2</v>
      </c>
      <c r="G68" s="28">
        <v>1.5896687542029012E-2</v>
      </c>
      <c r="I68" s="92">
        <v>0</v>
      </c>
      <c r="J68" s="18">
        <v>0</v>
      </c>
      <c r="K68" s="19">
        <v>0</v>
      </c>
      <c r="L68" s="77" t="s">
        <v>156</v>
      </c>
      <c r="M68" s="77" t="s">
        <v>156</v>
      </c>
      <c r="N68" s="78" t="s">
        <v>156</v>
      </c>
      <c r="P68" s="92">
        <v>183</v>
      </c>
      <c r="Q68" s="18">
        <v>164</v>
      </c>
      <c r="R68" s="19">
        <v>139</v>
      </c>
      <c r="S68" s="77">
        <v>2.5919982323421891E-2</v>
      </c>
      <c r="T68" s="27">
        <f>(Q68/Q$72)*100</f>
        <v>2.2143519712458294E-2</v>
      </c>
      <c r="U68" s="78">
        <v>1.8094481833921296E-2</v>
      </c>
    </row>
    <row r="69" spans="1:21" x14ac:dyDescent="0.25">
      <c r="A69" s="17" t="s">
        <v>178</v>
      </c>
      <c r="B69" s="18">
        <v>11997</v>
      </c>
      <c r="C69" s="18">
        <v>23053</v>
      </c>
      <c r="D69" s="19">
        <v>42732</v>
      </c>
      <c r="E69" s="27">
        <v>1.5133186420623619</v>
      </c>
      <c r="F69" s="27">
        <f>(C69/C$72)*100</f>
        <v>2.7493470405133036</v>
      </c>
      <c r="G69" s="28">
        <v>4.8870305902588758</v>
      </c>
      <c r="I69" s="92">
        <v>0</v>
      </c>
      <c r="J69" s="18">
        <v>0</v>
      </c>
      <c r="K69" s="19">
        <v>0</v>
      </c>
      <c r="L69" s="77" t="s">
        <v>156</v>
      </c>
      <c r="M69" s="77" t="s">
        <v>156</v>
      </c>
      <c r="N69" s="78" t="s">
        <v>156</v>
      </c>
      <c r="P69" s="92">
        <v>11997</v>
      </c>
      <c r="Q69" s="18">
        <v>23053</v>
      </c>
      <c r="R69" s="19">
        <v>42732</v>
      </c>
      <c r="S69" s="77">
        <v>1.6992460542846581</v>
      </c>
      <c r="T69" s="27">
        <f>(Q69/Q$72)*100</f>
        <v>3.1126497556786652</v>
      </c>
      <c r="U69" s="78">
        <v>5.5626863145836314</v>
      </c>
    </row>
    <row r="70" spans="1:21" x14ac:dyDescent="0.25">
      <c r="A70" s="17" t="s">
        <v>179</v>
      </c>
      <c r="B70" s="18">
        <v>0</v>
      </c>
      <c r="C70" s="18">
        <v>0</v>
      </c>
      <c r="D70" s="19">
        <v>0</v>
      </c>
      <c r="E70" s="27" t="s">
        <v>156</v>
      </c>
      <c r="F70" s="27" t="s">
        <v>156</v>
      </c>
      <c r="G70" s="28" t="s">
        <v>156</v>
      </c>
      <c r="I70" s="92">
        <v>0</v>
      </c>
      <c r="J70" s="18">
        <v>0</v>
      </c>
      <c r="K70" s="19">
        <v>0</v>
      </c>
      <c r="L70" s="77" t="s">
        <v>156</v>
      </c>
      <c r="M70" s="77" t="s">
        <v>156</v>
      </c>
      <c r="N70" s="78" t="s">
        <v>156</v>
      </c>
      <c r="P70" s="92">
        <v>0</v>
      </c>
      <c r="Q70" s="18">
        <v>0</v>
      </c>
      <c r="R70" s="19">
        <v>0</v>
      </c>
      <c r="S70" s="77" t="s">
        <v>156</v>
      </c>
      <c r="T70" s="77" t="s">
        <v>156</v>
      </c>
      <c r="U70" s="78" t="s">
        <v>156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2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2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8" thickBot="1" x14ac:dyDescent="0.3">
      <c r="A72" s="20" t="s">
        <v>4</v>
      </c>
      <c r="B72" s="21">
        <v>792761</v>
      </c>
      <c r="C72" s="21">
        <v>838490</v>
      </c>
      <c r="D72" s="22">
        <v>874396</v>
      </c>
      <c r="E72" s="23">
        <v>100</v>
      </c>
      <c r="F72" s="23">
        <v>100</v>
      </c>
      <c r="G72" s="47">
        <v>100</v>
      </c>
      <c r="I72" s="93">
        <v>86742</v>
      </c>
      <c r="J72" s="21">
        <v>97867</v>
      </c>
      <c r="K72" s="22">
        <v>106206</v>
      </c>
      <c r="L72" s="80">
        <v>100</v>
      </c>
      <c r="M72" s="80">
        <v>100</v>
      </c>
      <c r="N72" s="81">
        <v>100</v>
      </c>
      <c r="P72" s="93">
        <v>706019</v>
      </c>
      <c r="Q72" s="21">
        <v>740623</v>
      </c>
      <c r="R72" s="22">
        <v>768190</v>
      </c>
      <c r="S72" s="80">
        <v>100</v>
      </c>
      <c r="T72" s="80">
        <v>100</v>
      </c>
      <c r="U72" s="81">
        <v>100</v>
      </c>
    </row>
    <row r="73" spans="1:21" x14ac:dyDescent="0.25">
      <c r="A73" s="24"/>
      <c r="B73" s="24"/>
      <c r="C73" s="24"/>
      <c r="D73" s="24"/>
      <c r="E73" s="24"/>
      <c r="F73" s="24"/>
    </row>
    <row r="74" spans="1:21" ht="12.75" customHeight="1" x14ac:dyDescent="0.25">
      <c r="A74" s="26" t="str">
        <f>+Innhold!B53</f>
        <v>Finans Norge / Skadeforsikringsstatistikk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181">
        <f>Innhold!H39</f>
        <v>16</v>
      </c>
    </row>
    <row r="75" spans="1:21" ht="12.75" customHeight="1" x14ac:dyDescent="0.25">
      <c r="A75" s="26" t="str">
        <f>+Innhold!B54</f>
        <v>Premiestatistikk skadeforsikring 2. kvartal 2025</v>
      </c>
      <c r="U75" s="180"/>
    </row>
    <row r="76" spans="1:21" ht="12.75" customHeight="1" x14ac:dyDescent="0.25"/>
  </sheetData>
  <mergeCells count="5">
    <mergeCell ref="U74:U75"/>
    <mergeCell ref="I4:N4"/>
    <mergeCell ref="P4:U4"/>
    <mergeCell ref="I39:N39"/>
    <mergeCell ref="P39:U39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81"/>
  <sheetViews>
    <sheetView showGridLines="0" showRowColHeaders="0" zoomScaleNormal="100" workbookViewId="0">
      <selection activeCell="M41" sqref="M41"/>
    </sheetView>
  </sheetViews>
  <sheetFormatPr defaultColWidth="11.44140625" defaultRowHeight="13.2" x14ac:dyDescent="0.25"/>
  <cols>
    <col min="1" max="1" width="26.332031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69" t="s">
        <v>0</v>
      </c>
      <c r="B2" s="3"/>
      <c r="C2" s="3"/>
      <c r="D2" s="3"/>
      <c r="E2" s="3"/>
      <c r="F2" s="3"/>
    </row>
    <row r="3" spans="1:7" ht="6" customHeight="1" x14ac:dyDescent="0.25">
      <c r="A3" s="66"/>
      <c r="B3" s="3"/>
      <c r="C3" s="3"/>
      <c r="D3" s="3"/>
      <c r="E3" s="3"/>
      <c r="F3" s="3"/>
    </row>
    <row r="4" spans="1:7" ht="16.2" thickBot="1" x14ac:dyDescent="0.35">
      <c r="A4" s="5" t="s">
        <v>124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</row>
    <row r="7" spans="1:7" x14ac:dyDescent="0.25">
      <c r="A7" s="17" t="s">
        <v>81</v>
      </c>
      <c r="B7" s="18">
        <v>1008171</v>
      </c>
      <c r="C7" s="18">
        <v>1034239</v>
      </c>
      <c r="D7" s="19">
        <v>1099323</v>
      </c>
      <c r="E7" s="27">
        <v>33.892954083509103</v>
      </c>
      <c r="F7" s="27">
        <v>32.012478886396508</v>
      </c>
      <c r="G7" s="28">
        <v>31.920679945910489</v>
      </c>
    </row>
    <row r="8" spans="1:7" x14ac:dyDescent="0.25">
      <c r="A8" s="17" t="s">
        <v>155</v>
      </c>
      <c r="B8" s="18">
        <v>17359</v>
      </c>
      <c r="C8" s="18">
        <v>21621</v>
      </c>
      <c r="D8" s="19">
        <v>31407</v>
      </c>
      <c r="E8" s="27">
        <v>0.58357936296088109</v>
      </c>
      <c r="F8" s="27">
        <v>0.66922810491847529</v>
      </c>
      <c r="G8" s="28">
        <v>0.91195471673130712</v>
      </c>
    </row>
    <row r="9" spans="1:7" x14ac:dyDescent="0.25">
      <c r="A9" s="17" t="s">
        <v>182</v>
      </c>
      <c r="B9" s="18">
        <v>0</v>
      </c>
      <c r="C9" s="18">
        <v>0</v>
      </c>
      <c r="D9" s="19">
        <v>0</v>
      </c>
      <c r="E9" s="27" t="s">
        <v>156</v>
      </c>
      <c r="F9" s="27" t="s">
        <v>156</v>
      </c>
      <c r="G9" s="28" t="s">
        <v>156</v>
      </c>
    </row>
    <row r="10" spans="1:7" x14ac:dyDescent="0.25">
      <c r="A10" s="17" t="s">
        <v>82</v>
      </c>
      <c r="B10" s="18">
        <v>884387</v>
      </c>
      <c r="C10" s="18">
        <v>1032855</v>
      </c>
      <c r="D10" s="19">
        <v>1106757</v>
      </c>
      <c r="E10" s="27">
        <v>29.731551475942439</v>
      </c>
      <c r="F10" s="27">
        <v>31.969640363793154</v>
      </c>
      <c r="G10" s="28">
        <v>32.136538555907642</v>
      </c>
    </row>
    <row r="11" spans="1:7" x14ac:dyDescent="0.25">
      <c r="A11" s="17" t="s">
        <v>84</v>
      </c>
      <c r="B11" s="18">
        <v>551582</v>
      </c>
      <c r="C11" s="18">
        <v>572758</v>
      </c>
      <c r="D11" s="19">
        <v>573160</v>
      </c>
      <c r="E11" s="27">
        <v>18.543226693973658</v>
      </c>
      <c r="F11" s="27">
        <v>17.728400671425746</v>
      </c>
      <c r="G11" s="28">
        <v>16.642658179441398</v>
      </c>
    </row>
    <row r="12" spans="1:7" x14ac:dyDescent="0.25">
      <c r="A12" s="17" t="s">
        <v>180</v>
      </c>
      <c r="B12" s="18">
        <v>130993</v>
      </c>
      <c r="C12" s="18">
        <v>147674</v>
      </c>
      <c r="D12" s="19">
        <v>177558</v>
      </c>
      <c r="E12" s="27">
        <v>4.4037566387657527</v>
      </c>
      <c r="F12" s="27">
        <v>4.5709075050058239</v>
      </c>
      <c r="G12" s="28">
        <v>5.1556931764694953</v>
      </c>
    </row>
    <row r="13" spans="1:7" x14ac:dyDescent="0.25">
      <c r="A13" s="17" t="s">
        <v>157</v>
      </c>
      <c r="B13" s="18">
        <v>0</v>
      </c>
      <c r="C13" s="18">
        <v>0</v>
      </c>
      <c r="D13" s="19">
        <v>0</v>
      </c>
      <c r="E13" s="27" t="s">
        <v>156</v>
      </c>
      <c r="F13" s="27" t="s">
        <v>156</v>
      </c>
      <c r="G13" s="28" t="s">
        <v>156</v>
      </c>
    </row>
    <row r="14" spans="1:7" x14ac:dyDescent="0.25">
      <c r="A14" s="17" t="s">
        <v>158</v>
      </c>
      <c r="B14" s="18">
        <v>96844</v>
      </c>
      <c r="C14" s="18">
        <v>124784</v>
      </c>
      <c r="D14" s="19">
        <v>148745</v>
      </c>
      <c r="E14" s="27">
        <v>3.2557267023782228</v>
      </c>
      <c r="F14" s="27">
        <v>3.8624004368043576</v>
      </c>
      <c r="G14" s="28">
        <v>4.3190595835386469</v>
      </c>
    </row>
    <row r="15" spans="1:7" x14ac:dyDescent="0.25">
      <c r="A15" s="17" t="s">
        <v>159</v>
      </c>
      <c r="B15" s="18">
        <v>87009</v>
      </c>
      <c r="C15" s="18">
        <v>80973</v>
      </c>
      <c r="D15" s="19">
        <v>91417</v>
      </c>
      <c r="E15" s="27">
        <v>2.9250911222917972</v>
      </c>
      <c r="F15" s="27">
        <v>2.5063321465040329</v>
      </c>
      <c r="G15" s="28">
        <v>2.6544453255460856</v>
      </c>
    </row>
    <row r="16" spans="1:7" x14ac:dyDescent="0.25">
      <c r="A16" s="17" t="s">
        <v>160</v>
      </c>
      <c r="B16" s="18">
        <v>0</v>
      </c>
      <c r="C16" s="18">
        <v>0</v>
      </c>
      <c r="D16" s="19">
        <v>0</v>
      </c>
      <c r="E16" s="27" t="s">
        <v>156</v>
      </c>
      <c r="F16" s="27" t="s">
        <v>156</v>
      </c>
      <c r="G16" s="28" t="s">
        <v>156</v>
      </c>
    </row>
    <row r="17" spans="1:7" x14ac:dyDescent="0.25">
      <c r="A17" s="17" t="s">
        <v>161</v>
      </c>
      <c r="B17" s="18">
        <v>0</v>
      </c>
      <c r="C17" s="18">
        <v>0</v>
      </c>
      <c r="D17" s="19">
        <v>0</v>
      </c>
      <c r="E17" s="27" t="s">
        <v>156</v>
      </c>
      <c r="F17" s="27" t="s">
        <v>156</v>
      </c>
      <c r="G17" s="28" t="s">
        <v>156</v>
      </c>
    </row>
    <row r="18" spans="1:7" x14ac:dyDescent="0.25">
      <c r="A18" s="17" t="s">
        <v>162</v>
      </c>
      <c r="B18" s="18">
        <v>0</v>
      </c>
      <c r="C18" s="18">
        <v>0</v>
      </c>
      <c r="D18" s="19">
        <v>0</v>
      </c>
      <c r="E18" s="27" t="s">
        <v>156</v>
      </c>
      <c r="F18" s="27" t="s">
        <v>156</v>
      </c>
      <c r="G18" s="28" t="s">
        <v>156</v>
      </c>
    </row>
    <row r="19" spans="1:7" x14ac:dyDescent="0.25">
      <c r="A19" s="17" t="s">
        <v>163</v>
      </c>
      <c r="B19" s="18">
        <v>0</v>
      </c>
      <c r="C19" s="18">
        <v>8857</v>
      </c>
      <c r="D19" s="19">
        <v>15164</v>
      </c>
      <c r="E19" s="27" t="s">
        <v>156</v>
      </c>
      <c r="F19" s="27">
        <v>0.27414797304763588</v>
      </c>
      <c r="G19" s="28">
        <v>0.44031207452203464</v>
      </c>
    </row>
    <row r="20" spans="1:7" x14ac:dyDescent="0.25">
      <c r="A20" s="17" t="s">
        <v>164</v>
      </c>
      <c r="B20" s="18">
        <v>58652</v>
      </c>
      <c r="C20" s="18">
        <v>68973</v>
      </c>
      <c r="D20" s="19">
        <v>72023</v>
      </c>
      <c r="E20" s="27">
        <v>1.9717781436938533</v>
      </c>
      <c r="F20" s="27">
        <v>2.1348998695963179</v>
      </c>
      <c r="G20" s="28">
        <v>2.0913081339554536</v>
      </c>
    </row>
    <row r="21" spans="1:7" x14ac:dyDescent="0.25">
      <c r="A21" s="17" t="s">
        <v>165</v>
      </c>
      <c r="B21" s="18">
        <v>12204</v>
      </c>
      <c r="C21" s="18">
        <v>13213</v>
      </c>
      <c r="D21" s="19">
        <v>0</v>
      </c>
      <c r="E21" s="27">
        <v>0.41027723633703517</v>
      </c>
      <c r="F21" s="27">
        <v>0.40897788956513637</v>
      </c>
      <c r="G21" s="28" t="s">
        <v>156</v>
      </c>
    </row>
    <row r="22" spans="1:7" x14ac:dyDescent="0.25">
      <c r="A22" s="17" t="s">
        <v>166</v>
      </c>
      <c r="B22" s="18">
        <v>0</v>
      </c>
      <c r="C22" s="18">
        <v>0</v>
      </c>
      <c r="D22" s="19">
        <v>0</v>
      </c>
      <c r="E22" s="27" t="s">
        <v>156</v>
      </c>
      <c r="F22" s="27" t="s">
        <v>156</v>
      </c>
      <c r="G22" s="28" t="s">
        <v>156</v>
      </c>
    </row>
    <row r="23" spans="1:7" x14ac:dyDescent="0.25">
      <c r="A23" s="17" t="s">
        <v>167</v>
      </c>
      <c r="B23" s="18">
        <v>0</v>
      </c>
      <c r="C23" s="18">
        <v>0</v>
      </c>
      <c r="D23" s="19">
        <v>0</v>
      </c>
      <c r="E23" s="27" t="s">
        <v>156</v>
      </c>
      <c r="F23" s="27" t="s">
        <v>156</v>
      </c>
      <c r="G23" s="28" t="s">
        <v>156</v>
      </c>
    </row>
    <row r="24" spans="1:7" x14ac:dyDescent="0.25">
      <c r="A24" s="17" t="s">
        <v>168</v>
      </c>
      <c r="B24" s="18">
        <v>0</v>
      </c>
      <c r="C24" s="18">
        <v>0</v>
      </c>
      <c r="D24" s="19">
        <v>0</v>
      </c>
      <c r="E24" s="27" t="s">
        <v>156</v>
      </c>
      <c r="F24" s="27" t="s">
        <v>156</v>
      </c>
      <c r="G24" s="28" t="s">
        <v>156</v>
      </c>
    </row>
    <row r="25" spans="1:7" x14ac:dyDescent="0.25">
      <c r="A25" s="17" t="s">
        <v>169</v>
      </c>
      <c r="B25" s="18">
        <v>2246</v>
      </c>
      <c r="C25" s="18">
        <v>2941</v>
      </c>
      <c r="D25" s="19">
        <v>2123</v>
      </c>
      <c r="E25" s="27">
        <v>7.5506610358323581E-2</v>
      </c>
      <c r="F25" s="27">
        <v>9.1031860532132455E-2</v>
      </c>
      <c r="G25" s="28">
        <v>6.1644851899912922E-2</v>
      </c>
    </row>
    <row r="26" spans="1:7" x14ac:dyDescent="0.25">
      <c r="A26" s="17" t="s">
        <v>170</v>
      </c>
      <c r="B26" s="18">
        <v>46743</v>
      </c>
      <c r="C26" s="18">
        <v>54259</v>
      </c>
      <c r="D26" s="19">
        <v>70072</v>
      </c>
      <c r="E26" s="27">
        <v>1.5714182938464465</v>
      </c>
      <c r="F26" s="27">
        <v>1.679461992727975</v>
      </c>
      <c r="G26" s="28">
        <v>2.0346575894162497</v>
      </c>
    </row>
    <row r="27" spans="1:7" x14ac:dyDescent="0.25">
      <c r="A27" s="17" t="s">
        <v>171</v>
      </c>
      <c r="B27" s="18">
        <v>20200</v>
      </c>
      <c r="C27" s="18">
        <v>14257</v>
      </c>
      <c r="D27" s="19">
        <v>10880</v>
      </c>
      <c r="E27" s="27">
        <v>0.67908883759489591</v>
      </c>
      <c r="F27" s="27">
        <v>0.44129249765610756</v>
      </c>
      <c r="G27" s="28">
        <v>0.31591897723554052</v>
      </c>
    </row>
    <row r="28" spans="1:7" x14ac:dyDescent="0.25">
      <c r="A28" s="17" t="s">
        <v>172</v>
      </c>
      <c r="B28" s="18">
        <v>29642</v>
      </c>
      <c r="C28" s="18">
        <v>32234</v>
      </c>
      <c r="D28" s="19">
        <v>31621</v>
      </c>
      <c r="E28" s="27">
        <v>0.99651244178157949</v>
      </c>
      <c r="F28" s="27">
        <v>0.99772900115360674</v>
      </c>
      <c r="G28" s="28">
        <v>0.91816856426149152</v>
      </c>
    </row>
    <row r="29" spans="1:7" x14ac:dyDescent="0.25">
      <c r="A29" s="17" t="s">
        <v>173</v>
      </c>
      <c r="B29" s="18">
        <v>7068</v>
      </c>
      <c r="C29" s="18">
        <v>7494</v>
      </c>
      <c r="D29" s="19">
        <v>0</v>
      </c>
      <c r="E29" s="27">
        <v>0.23761385663963983</v>
      </c>
      <c r="F29" s="27">
        <v>0.23195945692886794</v>
      </c>
      <c r="G29" s="28" t="s">
        <v>156</v>
      </c>
    </row>
    <row r="30" spans="1:7" x14ac:dyDescent="0.25">
      <c r="A30" s="17" t="s">
        <v>174</v>
      </c>
      <c r="B30" s="18">
        <v>0</v>
      </c>
      <c r="C30" s="18">
        <v>0</v>
      </c>
      <c r="D30" s="19">
        <v>0</v>
      </c>
      <c r="E30" s="27" t="s">
        <v>156</v>
      </c>
      <c r="F30" s="27" t="s">
        <v>156</v>
      </c>
      <c r="G30" s="28" t="s">
        <v>156</v>
      </c>
    </row>
    <row r="31" spans="1:7" x14ac:dyDescent="0.25">
      <c r="A31" s="17" t="s">
        <v>175</v>
      </c>
      <c r="B31" s="18">
        <v>1828</v>
      </c>
      <c r="C31" s="18">
        <v>1929</v>
      </c>
      <c r="D31" s="19">
        <v>3465</v>
      </c>
      <c r="E31" s="27">
        <v>6.1454177976409396E-2</v>
      </c>
      <c r="F31" s="27">
        <v>5.9707738512915165E-2</v>
      </c>
      <c r="G31" s="28">
        <v>0.10061206398172316</v>
      </c>
    </row>
    <row r="32" spans="1:7" x14ac:dyDescent="0.25">
      <c r="A32" s="17" t="s">
        <v>176</v>
      </c>
      <c r="B32" s="18">
        <v>18067</v>
      </c>
      <c r="C32" s="18">
        <v>10674</v>
      </c>
      <c r="D32" s="19">
        <v>9226</v>
      </c>
      <c r="E32" s="27">
        <v>0.60738109053598932</v>
      </c>
      <c r="F32" s="27">
        <v>0.33038901030941237</v>
      </c>
      <c r="G32" s="28">
        <v>0.26789232389476997</v>
      </c>
    </row>
    <row r="33" spans="1:7" x14ac:dyDescent="0.25">
      <c r="A33" s="17" t="s">
        <v>177</v>
      </c>
      <c r="B33" s="18">
        <v>1579</v>
      </c>
      <c r="C33" s="18">
        <v>1002</v>
      </c>
      <c r="D33" s="19">
        <v>980</v>
      </c>
      <c r="E33" s="27">
        <v>5.3083231413977264E-2</v>
      </c>
      <c r="F33" s="27">
        <v>3.1014595121794192E-2</v>
      </c>
      <c r="G33" s="28">
        <v>2.8455937287760084E-2</v>
      </c>
    </row>
    <row r="34" spans="1:7" x14ac:dyDescent="0.25">
      <c r="A34" s="17" t="s">
        <v>178</v>
      </c>
      <c r="B34" s="18">
        <v>0</v>
      </c>
      <c r="C34" s="18">
        <v>0</v>
      </c>
      <c r="D34" s="19">
        <v>0</v>
      </c>
      <c r="E34" s="27" t="s">
        <v>156</v>
      </c>
      <c r="F34" s="27" t="s">
        <v>156</v>
      </c>
      <c r="G34" s="28" t="s">
        <v>156</v>
      </c>
    </row>
    <row r="35" spans="1:7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156</v>
      </c>
      <c r="F35" s="27" t="s">
        <v>156</v>
      </c>
      <c r="G35" s="28" t="s">
        <v>156</v>
      </c>
    </row>
    <row r="36" spans="1:7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3.8" thickBot="1" x14ac:dyDescent="0.3">
      <c r="A37" s="20" t="s">
        <v>4</v>
      </c>
      <c r="B37" s="21">
        <v>2974574</v>
      </c>
      <c r="C37" s="21">
        <v>3230737</v>
      </c>
      <c r="D37" s="22">
        <v>3443921</v>
      </c>
      <c r="E37" s="23">
        <v>100</v>
      </c>
      <c r="F37" s="23">
        <v>100</v>
      </c>
      <c r="G37" s="47">
        <v>100</v>
      </c>
    </row>
    <row r="39" spans="1:7" ht="16.2" thickBot="1" x14ac:dyDescent="0.35">
      <c r="A39" s="5" t="s">
        <v>125</v>
      </c>
      <c r="B39" s="5"/>
      <c r="C39" s="6"/>
      <c r="D39" s="6"/>
      <c r="E39" s="6"/>
      <c r="F39" s="6"/>
    </row>
    <row r="40" spans="1:7" x14ac:dyDescent="0.25">
      <c r="A40" s="7"/>
      <c r="B40" s="8"/>
      <c r="C40" s="42" t="s">
        <v>29</v>
      </c>
      <c r="D40" s="84"/>
      <c r="E40" s="11"/>
      <c r="F40" s="9" t="s">
        <v>2</v>
      </c>
      <c r="G40" s="12"/>
    </row>
    <row r="41" spans="1:7" x14ac:dyDescent="0.25">
      <c r="A41" s="13" t="s">
        <v>3</v>
      </c>
      <c r="B41" s="14" t="s">
        <v>154</v>
      </c>
      <c r="C41" s="15" t="s">
        <v>152</v>
      </c>
      <c r="D41" s="62" t="s">
        <v>153</v>
      </c>
      <c r="E41" s="15" t="s">
        <v>154</v>
      </c>
      <c r="F41" s="15" t="s">
        <v>152</v>
      </c>
      <c r="G41" s="16" t="s">
        <v>153</v>
      </c>
    </row>
    <row r="42" spans="1:7" x14ac:dyDescent="0.25">
      <c r="A42" s="17" t="s">
        <v>81</v>
      </c>
      <c r="B42" s="18">
        <v>78017</v>
      </c>
      <c r="C42" s="18">
        <v>75989</v>
      </c>
      <c r="D42" s="19">
        <v>76196</v>
      </c>
      <c r="E42" s="27">
        <v>26.373310616662948</v>
      </c>
      <c r="F42" s="27">
        <v>25.666409965412885</v>
      </c>
      <c r="G42" s="28">
        <v>23.387210637135439</v>
      </c>
    </row>
    <row r="43" spans="1:7" x14ac:dyDescent="0.25">
      <c r="A43" s="17" t="s">
        <v>155</v>
      </c>
      <c r="B43" s="18">
        <v>2439</v>
      </c>
      <c r="C43" s="18">
        <v>2594</v>
      </c>
      <c r="D43" s="19">
        <v>3136</v>
      </c>
      <c r="E43" s="27">
        <v>0.82449343853315216</v>
      </c>
      <c r="F43" s="27">
        <v>0.87616191093817553</v>
      </c>
      <c r="G43" s="28">
        <v>0.96254780510862425</v>
      </c>
    </row>
    <row r="44" spans="1:7" x14ac:dyDescent="0.25">
      <c r="A44" s="17" t="s">
        <v>182</v>
      </c>
      <c r="B44" s="18">
        <v>0</v>
      </c>
      <c r="C44" s="18">
        <v>0</v>
      </c>
      <c r="D44" s="19">
        <v>0</v>
      </c>
      <c r="E44" s="27" t="s">
        <v>156</v>
      </c>
      <c r="F44" s="27" t="s">
        <v>156</v>
      </c>
      <c r="G44" s="28" t="s">
        <v>156</v>
      </c>
    </row>
    <row r="45" spans="1:7" x14ac:dyDescent="0.25">
      <c r="A45" s="17" t="s">
        <v>82</v>
      </c>
      <c r="B45" s="18">
        <v>139452</v>
      </c>
      <c r="C45" s="18">
        <v>138071</v>
      </c>
      <c r="D45" s="19">
        <v>136439</v>
      </c>
      <c r="E45" s="27">
        <v>47.141147597509281</v>
      </c>
      <c r="F45" s="27">
        <v>46.6355247514051</v>
      </c>
      <c r="G45" s="28">
        <v>41.87788902462232</v>
      </c>
    </row>
    <row r="46" spans="1:7" x14ac:dyDescent="0.25">
      <c r="A46" s="17" t="s">
        <v>84</v>
      </c>
      <c r="B46" s="18">
        <v>23255</v>
      </c>
      <c r="C46" s="18">
        <v>23412</v>
      </c>
      <c r="D46" s="19">
        <v>23553</v>
      </c>
      <c r="E46" s="27">
        <v>7.8612525268915343</v>
      </c>
      <c r="F46" s="27">
        <v>7.9077496757457846</v>
      </c>
      <c r="G46" s="28">
        <v>7.2292373895801747</v>
      </c>
    </row>
    <row r="47" spans="1:7" x14ac:dyDescent="0.25">
      <c r="A47" s="17" t="s">
        <v>180</v>
      </c>
      <c r="B47" s="18">
        <v>19209</v>
      </c>
      <c r="C47" s="18">
        <v>22637</v>
      </c>
      <c r="D47" s="19">
        <v>25753</v>
      </c>
      <c r="E47" s="27">
        <v>6.4935196641178026</v>
      </c>
      <c r="F47" s="27">
        <v>7.6459819498486814</v>
      </c>
      <c r="G47" s="28">
        <v>7.9044941406130107</v>
      </c>
    </row>
    <row r="48" spans="1:7" x14ac:dyDescent="0.25">
      <c r="A48" s="17" t="s">
        <v>157</v>
      </c>
      <c r="B48" s="18">
        <v>0</v>
      </c>
      <c r="C48" s="18">
        <v>0</v>
      </c>
      <c r="D48" s="19">
        <v>0</v>
      </c>
      <c r="E48" s="27" t="s">
        <v>156</v>
      </c>
      <c r="F48" s="27" t="s">
        <v>156</v>
      </c>
      <c r="G48" s="28" t="s">
        <v>156</v>
      </c>
    </row>
    <row r="49" spans="1:7" x14ac:dyDescent="0.25">
      <c r="A49" s="17" t="s">
        <v>158</v>
      </c>
      <c r="B49" s="18">
        <v>0</v>
      </c>
      <c r="C49" s="18">
        <v>0</v>
      </c>
      <c r="D49" s="19">
        <v>0</v>
      </c>
      <c r="E49" s="27" t="s">
        <v>156</v>
      </c>
      <c r="F49" s="27" t="s">
        <v>156</v>
      </c>
      <c r="G49" s="28" t="s">
        <v>156</v>
      </c>
    </row>
    <row r="50" spans="1:7" x14ac:dyDescent="0.25">
      <c r="A50" s="17" t="s">
        <v>159</v>
      </c>
      <c r="B50" s="18">
        <v>13434</v>
      </c>
      <c r="C50" s="18">
        <v>12547</v>
      </c>
      <c r="D50" s="19">
        <v>12102</v>
      </c>
      <c r="E50" s="27">
        <v>4.5413058028923192</v>
      </c>
      <c r="F50" s="27">
        <v>4.237935041072201</v>
      </c>
      <c r="G50" s="28">
        <v>3.7145260004542635</v>
      </c>
    </row>
    <row r="51" spans="1:7" x14ac:dyDescent="0.25">
      <c r="A51" s="17" t="s">
        <v>160</v>
      </c>
      <c r="B51" s="18">
        <v>0</v>
      </c>
      <c r="C51" s="18">
        <v>0</v>
      </c>
      <c r="D51" s="19">
        <v>0</v>
      </c>
      <c r="E51" s="27" t="s">
        <v>156</v>
      </c>
      <c r="F51" s="27" t="s">
        <v>156</v>
      </c>
      <c r="G51" s="28" t="s">
        <v>156</v>
      </c>
    </row>
    <row r="52" spans="1:7" x14ac:dyDescent="0.25">
      <c r="A52" s="17" t="s">
        <v>161</v>
      </c>
      <c r="B52" s="18">
        <v>0</v>
      </c>
      <c r="C52" s="18">
        <v>0</v>
      </c>
      <c r="D52" s="19">
        <v>0</v>
      </c>
      <c r="E52" s="27" t="s">
        <v>156</v>
      </c>
      <c r="F52" s="27" t="s">
        <v>156</v>
      </c>
      <c r="G52" s="28" t="s">
        <v>156</v>
      </c>
    </row>
    <row r="53" spans="1:7" x14ac:dyDescent="0.25">
      <c r="A53" s="17" t="s">
        <v>162</v>
      </c>
      <c r="B53" s="18">
        <v>0</v>
      </c>
      <c r="C53" s="18">
        <v>0</v>
      </c>
      <c r="D53" s="19">
        <v>0</v>
      </c>
      <c r="E53" s="27" t="s">
        <v>156</v>
      </c>
      <c r="F53" s="27" t="s">
        <v>156</v>
      </c>
      <c r="G53" s="28" t="s">
        <v>156</v>
      </c>
    </row>
    <row r="54" spans="1:7" x14ac:dyDescent="0.25">
      <c r="A54" s="17" t="s">
        <v>163</v>
      </c>
      <c r="B54" s="18">
        <v>0</v>
      </c>
      <c r="C54" s="18">
        <v>606</v>
      </c>
      <c r="D54" s="19">
        <v>1036</v>
      </c>
      <c r="E54" s="27" t="s">
        <v>156</v>
      </c>
      <c r="F54" s="27">
        <v>0.20468547341115434</v>
      </c>
      <c r="G54" s="28">
        <v>0.3179845427590991</v>
      </c>
    </row>
    <row r="55" spans="1:7" x14ac:dyDescent="0.25">
      <c r="A55" s="17" t="s">
        <v>164</v>
      </c>
      <c r="B55" s="18">
        <v>4417</v>
      </c>
      <c r="C55" s="18">
        <v>4682</v>
      </c>
      <c r="D55" s="19">
        <v>4420</v>
      </c>
      <c r="E55" s="27">
        <v>1.493147813858521</v>
      </c>
      <c r="F55" s="27">
        <v>1.5814148292261132</v>
      </c>
      <c r="G55" s="28">
        <v>1.356652199802334</v>
      </c>
    </row>
    <row r="56" spans="1:7" x14ac:dyDescent="0.25">
      <c r="A56" s="17" t="s">
        <v>165</v>
      </c>
      <c r="B56" s="18">
        <v>2813</v>
      </c>
      <c r="C56" s="18">
        <v>2849</v>
      </c>
      <c r="D56" s="19">
        <v>0</v>
      </c>
      <c r="E56" s="27">
        <v>0.95092252668870725</v>
      </c>
      <c r="F56" s="27">
        <v>0.96229193687851278</v>
      </c>
      <c r="G56" s="28" t="s">
        <v>156</v>
      </c>
    </row>
    <row r="57" spans="1:7" x14ac:dyDescent="0.25">
      <c r="A57" s="17" t="s">
        <v>166</v>
      </c>
      <c r="B57" s="18">
        <v>0</v>
      </c>
      <c r="C57" s="18">
        <v>0</v>
      </c>
      <c r="D57" s="19">
        <v>0</v>
      </c>
      <c r="E57" s="27" t="s">
        <v>156</v>
      </c>
      <c r="F57" s="27" t="s">
        <v>156</v>
      </c>
      <c r="G57" s="28" t="s">
        <v>156</v>
      </c>
    </row>
    <row r="58" spans="1:7" x14ac:dyDescent="0.25">
      <c r="A58" s="17" t="s">
        <v>167</v>
      </c>
      <c r="B58" s="18">
        <v>0</v>
      </c>
      <c r="C58" s="18">
        <v>0</v>
      </c>
      <c r="D58" s="19">
        <v>0</v>
      </c>
      <c r="E58" s="27" t="s">
        <v>156</v>
      </c>
      <c r="F58" s="27" t="s">
        <v>156</v>
      </c>
      <c r="G58" s="28" t="s">
        <v>156</v>
      </c>
    </row>
    <row r="59" spans="1:7" x14ac:dyDescent="0.25">
      <c r="A59" s="17" t="s">
        <v>168</v>
      </c>
      <c r="B59" s="18">
        <v>0</v>
      </c>
      <c r="C59" s="18">
        <v>0</v>
      </c>
      <c r="D59" s="19">
        <v>0</v>
      </c>
      <c r="E59" s="27" t="s">
        <v>156</v>
      </c>
      <c r="F59" s="27" t="s">
        <v>156</v>
      </c>
      <c r="G59" s="28" t="s">
        <v>156</v>
      </c>
    </row>
    <row r="60" spans="1:7" x14ac:dyDescent="0.25">
      <c r="A60" s="17" t="s">
        <v>169</v>
      </c>
      <c r="B60" s="18">
        <v>6</v>
      </c>
      <c r="C60" s="18">
        <v>6</v>
      </c>
      <c r="D60" s="19">
        <v>5</v>
      </c>
      <c r="E60" s="27">
        <v>2.0282741415329694E-3</v>
      </c>
      <c r="F60" s="27">
        <v>2.0265888456549937E-3</v>
      </c>
      <c r="G60" s="28">
        <v>1.5346744341655362E-3</v>
      </c>
    </row>
    <row r="61" spans="1:7" x14ac:dyDescent="0.25">
      <c r="A61" s="17" t="s">
        <v>170</v>
      </c>
      <c r="B61" s="18">
        <v>7000</v>
      </c>
      <c r="C61" s="18">
        <v>7272</v>
      </c>
      <c r="D61" s="19">
        <v>7999</v>
      </c>
      <c r="E61" s="27">
        <v>2.3663198317884646</v>
      </c>
      <c r="F61" s="27">
        <v>2.4562256809338523</v>
      </c>
      <c r="G61" s="28">
        <v>2.4551721597780247</v>
      </c>
    </row>
    <row r="62" spans="1:7" x14ac:dyDescent="0.25">
      <c r="A62" s="17" t="s">
        <v>171</v>
      </c>
      <c r="B62" s="18">
        <v>2111</v>
      </c>
      <c r="C62" s="18">
        <v>1917</v>
      </c>
      <c r="D62" s="19">
        <v>1699</v>
      </c>
      <c r="E62" s="27">
        <v>0.71361445212934982</v>
      </c>
      <c r="F62" s="27">
        <v>0.64749513618677046</v>
      </c>
      <c r="G62" s="28">
        <v>0.5214823727294492</v>
      </c>
    </row>
    <row r="63" spans="1:7" x14ac:dyDescent="0.25">
      <c r="A63" s="17" t="s">
        <v>172</v>
      </c>
      <c r="B63" s="18">
        <v>2847</v>
      </c>
      <c r="C63" s="18">
        <v>2737</v>
      </c>
      <c r="D63" s="19">
        <v>2542</v>
      </c>
      <c r="E63" s="27">
        <v>0.9624160801573941</v>
      </c>
      <c r="F63" s="27">
        <v>0.92446227842628625</v>
      </c>
      <c r="G63" s="28">
        <v>0.78022848232975861</v>
      </c>
    </row>
    <row r="64" spans="1:7" x14ac:dyDescent="0.25">
      <c r="A64" s="17" t="s">
        <v>173</v>
      </c>
      <c r="B64" s="18">
        <v>0</v>
      </c>
      <c r="C64" s="18">
        <v>0</v>
      </c>
      <c r="D64" s="19">
        <v>0</v>
      </c>
      <c r="E64" s="27" t="s">
        <v>156</v>
      </c>
      <c r="F64" s="27" t="s">
        <v>156</v>
      </c>
      <c r="G64" s="28" t="s">
        <v>156</v>
      </c>
    </row>
    <row r="65" spans="1:7" x14ac:dyDescent="0.25">
      <c r="A65" s="17" t="s">
        <v>174</v>
      </c>
      <c r="B65" s="18">
        <v>0</v>
      </c>
      <c r="C65" s="18">
        <v>0</v>
      </c>
      <c r="D65" s="19">
        <v>0</v>
      </c>
      <c r="E65" s="27" t="s">
        <v>156</v>
      </c>
      <c r="F65" s="27" t="s">
        <v>156</v>
      </c>
      <c r="G65" s="28" t="s">
        <v>156</v>
      </c>
    </row>
    <row r="66" spans="1:7" x14ac:dyDescent="0.25">
      <c r="A66" s="17" t="s">
        <v>175</v>
      </c>
      <c r="B66" s="18">
        <v>453</v>
      </c>
      <c r="C66" s="18">
        <v>472</v>
      </c>
      <c r="D66" s="19">
        <v>30690</v>
      </c>
      <c r="E66" s="27">
        <v>0.1531346976857392</v>
      </c>
      <c r="F66" s="27">
        <v>0.15942498919152615</v>
      </c>
      <c r="G66" s="28">
        <v>9.4198316769080606</v>
      </c>
    </row>
    <row r="67" spans="1:7" x14ac:dyDescent="0.25">
      <c r="A67" s="17" t="s">
        <v>176</v>
      </c>
      <c r="B67" s="18">
        <v>209</v>
      </c>
      <c r="C67" s="18">
        <v>136</v>
      </c>
      <c r="D67" s="19">
        <v>111</v>
      </c>
      <c r="E67" s="27">
        <v>7.0651549263398436E-2</v>
      </c>
      <c r="F67" s="27">
        <v>4.5936013834846523E-2</v>
      </c>
      <c r="G67" s="28">
        <v>3.40697724384749E-2</v>
      </c>
    </row>
    <row r="68" spans="1:7" x14ac:dyDescent="0.25">
      <c r="A68" s="17" t="s">
        <v>177</v>
      </c>
      <c r="B68" s="18">
        <v>156</v>
      </c>
      <c r="C68" s="18">
        <v>137</v>
      </c>
      <c r="D68" s="19">
        <v>121</v>
      </c>
      <c r="E68" s="27">
        <v>5.2735127679857212E-2</v>
      </c>
      <c r="F68" s="27">
        <v>4.6273778642455687E-2</v>
      </c>
      <c r="G68" s="28">
        <v>3.7139121306805974E-2</v>
      </c>
    </row>
    <row r="69" spans="1:7" x14ac:dyDescent="0.25">
      <c r="A69" s="17" t="s">
        <v>178</v>
      </c>
      <c r="B69" s="18">
        <v>0</v>
      </c>
      <c r="C69" s="18">
        <v>0</v>
      </c>
      <c r="D69" s="19">
        <v>0</v>
      </c>
      <c r="E69" s="27" t="s">
        <v>156</v>
      </c>
      <c r="F69" s="27" t="s">
        <v>156</v>
      </c>
      <c r="G69" s="28" t="s">
        <v>156</v>
      </c>
    </row>
    <row r="70" spans="1:7" x14ac:dyDescent="0.25">
      <c r="A70" s="17" t="s">
        <v>179</v>
      </c>
      <c r="B70" s="18">
        <v>0</v>
      </c>
      <c r="C70" s="18">
        <v>0</v>
      </c>
      <c r="D70" s="19">
        <v>0</v>
      </c>
      <c r="E70" s="27" t="s">
        <v>156</v>
      </c>
      <c r="F70" s="27" t="s">
        <v>156</v>
      </c>
      <c r="G70" s="28" t="s">
        <v>156</v>
      </c>
    </row>
    <row r="71" spans="1:7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3.8" thickBot="1" x14ac:dyDescent="0.3">
      <c r="A72" s="20" t="s">
        <v>4</v>
      </c>
      <c r="B72" s="21">
        <v>295818</v>
      </c>
      <c r="C72" s="21">
        <v>296064</v>
      </c>
      <c r="D72" s="22">
        <v>325802</v>
      </c>
      <c r="E72" s="23">
        <v>100</v>
      </c>
      <c r="F72" s="23">
        <v>100</v>
      </c>
      <c r="G72" s="47">
        <v>100</v>
      </c>
    </row>
    <row r="73" spans="1:7" x14ac:dyDescent="0.25">
      <c r="A73" s="24"/>
      <c r="B73" s="24"/>
      <c r="C73" s="24"/>
      <c r="D73" s="24"/>
      <c r="E73" s="24"/>
      <c r="F73" s="24"/>
      <c r="G73" s="24"/>
    </row>
    <row r="74" spans="1:7" ht="12.75" customHeight="1" x14ac:dyDescent="0.25">
      <c r="A74" s="26" t="str">
        <f>+Innhold!B53</f>
        <v>Finans Norge / Skadeforsikringsstatistikk</v>
      </c>
      <c r="G74" s="181">
        <f>Innhold!H42</f>
        <v>18</v>
      </c>
    </row>
    <row r="75" spans="1:7" ht="12.75" customHeight="1" x14ac:dyDescent="0.25">
      <c r="A75" s="26" t="str">
        <f>+Innhold!B54</f>
        <v>Premiestatistikk skadeforsikring 2. kvartal 2025</v>
      </c>
      <c r="G75" s="180"/>
    </row>
    <row r="76" spans="1:7" ht="12.75" customHeight="1" x14ac:dyDescent="0.25"/>
    <row r="77" spans="1:7" ht="12.75" customHeight="1" x14ac:dyDescent="0.25"/>
    <row r="80" spans="1:7" ht="12.75" customHeight="1" x14ac:dyDescent="0.25"/>
    <row r="81" ht="12.75" customHeight="1" x14ac:dyDescent="0.25"/>
  </sheetData>
  <mergeCells count="1">
    <mergeCell ref="G74:G75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topLeftCell="A5" zoomScaleNormal="100" workbookViewId="0">
      <selection activeCell="E28" sqref="E28"/>
    </sheetView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69" t="s">
        <v>0</v>
      </c>
      <c r="B2" s="3"/>
      <c r="C2" s="3"/>
    </row>
    <row r="3" spans="1:3" ht="6.75" customHeight="1" x14ac:dyDescent="0.25"/>
    <row r="4" spans="1:3" ht="15.6" x14ac:dyDescent="0.3">
      <c r="A4" s="40" t="s">
        <v>50</v>
      </c>
    </row>
    <row r="6" spans="1:3" ht="15.6" x14ac:dyDescent="0.3">
      <c r="A6" s="40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2"/>
    </row>
    <row r="13" spans="1:3" ht="15.6" x14ac:dyDescent="0.3">
      <c r="A13" s="40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2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2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0"/>
      <c r="B41" s="31"/>
      <c r="C41" s="31"/>
    </row>
    <row r="42" spans="1:3" ht="15.6" x14ac:dyDescent="0.3">
      <c r="A42" s="52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3"/>
      <c r="B51" s="53"/>
      <c r="C51" s="53"/>
    </row>
    <row r="52" spans="1:3" x14ac:dyDescent="0.25">
      <c r="A52" s="26" t="str">
        <f>+Innhold!B53</f>
        <v>Finans Norge / Skadeforsikringsstatistikk</v>
      </c>
      <c r="C52" s="181">
        <f>Innhold!H45</f>
        <v>19</v>
      </c>
    </row>
    <row r="53" spans="1:3" x14ac:dyDescent="0.25">
      <c r="A53" s="26" t="str">
        <f>+Innhold!B54</f>
        <v>Premiestatistikk skadeforsikring 2. kvartal 2025</v>
      </c>
      <c r="C53" s="180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zoomScaleNormal="100" workbookViewId="0">
      <selection activeCell="M41" sqref="M41"/>
    </sheetView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39"/>
      <c r="C5" s="30"/>
      <c r="D5" s="30"/>
      <c r="E5" s="30"/>
      <c r="F5" s="30"/>
      <c r="G5" s="30"/>
      <c r="H5" s="30"/>
    </row>
    <row r="6" spans="1:8" ht="15.6" x14ac:dyDescent="0.3">
      <c r="B6" s="39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68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68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/>
      <c r="C15" s="31"/>
      <c r="D15" s="31"/>
      <c r="E15" s="31"/>
      <c r="F15" s="31"/>
      <c r="G15" s="31"/>
      <c r="H15" s="29"/>
    </row>
    <row r="16" spans="1:8" ht="15.6" x14ac:dyDescent="0.3">
      <c r="B16" s="31" t="s">
        <v>46</v>
      </c>
      <c r="C16" s="31"/>
      <c r="D16" s="31"/>
      <c r="E16" s="31"/>
      <c r="F16" s="31"/>
      <c r="G16" s="31"/>
      <c r="H16" s="29"/>
    </row>
    <row r="17" spans="1:8" ht="16.2" x14ac:dyDescent="0.35">
      <c r="B17" s="41" t="s">
        <v>22</v>
      </c>
      <c r="C17" s="31"/>
      <c r="D17" s="31"/>
      <c r="E17" s="31"/>
      <c r="F17" s="31"/>
      <c r="G17" s="31"/>
      <c r="H17" s="29"/>
    </row>
    <row r="18" spans="1:8" ht="15.6" x14ac:dyDescent="0.3">
      <c r="A18" s="68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6" x14ac:dyDescent="0.3">
      <c r="A19" s="68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6.2" x14ac:dyDescent="0.35">
      <c r="B20" s="41"/>
      <c r="C20" s="31"/>
      <c r="D20" s="31"/>
      <c r="E20" s="31"/>
      <c r="F20" s="31"/>
      <c r="G20" s="31"/>
      <c r="H20" s="29"/>
    </row>
    <row r="21" spans="1:8" ht="16.2" x14ac:dyDescent="0.35">
      <c r="B21" s="41" t="s">
        <v>23</v>
      </c>
      <c r="C21" s="31"/>
      <c r="D21" s="31"/>
      <c r="E21" s="31"/>
      <c r="F21" s="31"/>
      <c r="G21" s="31"/>
      <c r="H21" s="29"/>
    </row>
    <row r="22" spans="1:8" ht="15.6" x14ac:dyDescent="0.3">
      <c r="A22" s="68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6" x14ac:dyDescent="0.3">
      <c r="A23" s="68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6" x14ac:dyDescent="0.3">
      <c r="A24" s="48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6" x14ac:dyDescent="0.3">
      <c r="A25" s="68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6" x14ac:dyDescent="0.3">
      <c r="A26" s="70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6" x14ac:dyDescent="0.3">
      <c r="A27" s="68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6" x14ac:dyDescent="0.3">
      <c r="A28" s="48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6" x14ac:dyDescent="0.3">
      <c r="A29" s="68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6" x14ac:dyDescent="0.3">
      <c r="A30" s="70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6" x14ac:dyDescent="0.3">
      <c r="A31" s="68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6" x14ac:dyDescent="0.3">
      <c r="A32" s="48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6" x14ac:dyDescent="0.3">
      <c r="A33" s="68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6" x14ac:dyDescent="0.3">
      <c r="A34" s="48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6" x14ac:dyDescent="0.3">
      <c r="A35" s="68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6" x14ac:dyDescent="0.3">
      <c r="A36" s="48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6" x14ac:dyDescent="0.3">
      <c r="A37" s="68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6" x14ac:dyDescent="0.3">
      <c r="A38" s="48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6" x14ac:dyDescent="0.3">
      <c r="A39" s="68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6" x14ac:dyDescent="0.3">
      <c r="A40" s="48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6" x14ac:dyDescent="0.3">
      <c r="A41" s="68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6" x14ac:dyDescent="0.3">
      <c r="A42" s="68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6" x14ac:dyDescent="0.3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6" x14ac:dyDescent="0.3">
      <c r="A44" s="48"/>
      <c r="B44" s="31"/>
      <c r="C44" s="31"/>
      <c r="D44" s="31"/>
      <c r="E44" s="31"/>
      <c r="F44" s="31"/>
      <c r="G44" s="31"/>
      <c r="H44" s="29"/>
    </row>
    <row r="45" spans="1:10" ht="15.6" x14ac:dyDescent="0.3">
      <c r="A45" s="68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5">
      <c r="I48" s="1" t="s">
        <v>5</v>
      </c>
    </row>
    <row r="52" spans="1:9" x14ac:dyDescent="0.25">
      <c r="B52" s="24"/>
      <c r="C52" s="24"/>
      <c r="D52" s="24"/>
      <c r="E52" s="24"/>
      <c r="F52" s="24"/>
      <c r="G52" s="24"/>
      <c r="H52" s="24"/>
    </row>
    <row r="53" spans="1:9" x14ac:dyDescent="0.25">
      <c r="B53" s="26" t="str">
        <f>"Finans Norge / Skadeforsikringsstatistikk"</f>
        <v>Finans Norge / Skadeforsikringsstatistikk</v>
      </c>
      <c r="G53" s="25"/>
      <c r="H53" s="180">
        <v>1</v>
      </c>
    </row>
    <row r="54" spans="1:9" x14ac:dyDescent="0.25">
      <c r="B54" s="26" t="str">
        <f>"Premiestatistikk skadeforsikring 2. kvartal 2025"</f>
        <v>Premiestatistikk skadeforsikring 2. kvartal 2025</v>
      </c>
      <c r="G54" s="25"/>
      <c r="H54" s="180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ht="12.75" customHeight="1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>
      <selection activeCell="E37" sqref="E37"/>
    </sheetView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69" t="s">
        <v>0</v>
      </c>
    </row>
    <row r="3" spans="1:1" s="1" customFormat="1" ht="6.75" customHeight="1" x14ac:dyDescent="0.25"/>
    <row r="4" spans="1:1" s="1" customFormat="1" ht="15.6" x14ac:dyDescent="0.3">
      <c r="A4" s="40"/>
    </row>
    <row r="5" spans="1:1" s="1" customFormat="1" ht="15.6" x14ac:dyDescent="0.3">
      <c r="A5" s="40" t="s">
        <v>39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0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2"/>
      <c r="E19" s="52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2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2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2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2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2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2" t="s">
        <v>67</v>
      </c>
    </row>
    <row r="49" spans="1:3" s="1" customFormat="1" ht="15.6" x14ac:dyDescent="0.3">
      <c r="A49" s="52" t="s">
        <v>106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58" t="str">
        <f>+Innhold!B53</f>
        <v>Finans Norge / Skadeforsikringsstatistikk</v>
      </c>
      <c r="B52" s="59"/>
      <c r="C52" s="181">
        <f>Innhold!H9</f>
        <v>2</v>
      </c>
    </row>
    <row r="53" spans="1:3" s="1" customFormat="1" ht="12.75" customHeight="1" x14ac:dyDescent="0.25">
      <c r="A53" s="26" t="str">
        <f>+Innhold!B54</f>
        <v>Premiestatistikk skadeforsikring 2. kvartal 2025</v>
      </c>
      <c r="C53" s="180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>
      <selection activeCell="G35" sqref="G35"/>
    </sheetView>
  </sheetViews>
  <sheetFormatPr defaultColWidth="11.44140625" defaultRowHeight="13.2" x14ac:dyDescent="0.25"/>
  <cols>
    <col min="1" max="1" width="29.6640625" style="1" customWidth="1"/>
    <col min="2" max="2" width="13" style="1" customWidth="1"/>
    <col min="3" max="5" width="14.109375" style="1" customWidth="1"/>
    <col min="6" max="6" width="2.44140625" style="1" customWidth="1"/>
    <col min="7" max="7" width="29.6640625" style="1" customWidth="1"/>
    <col min="8" max="8" width="13" style="1" customWidth="1"/>
    <col min="9" max="11" width="14.109375" style="1" customWidth="1"/>
    <col min="12" max="16384" width="11.44140625" style="1"/>
  </cols>
  <sheetData>
    <row r="1" spans="1:12" ht="5.25" customHeight="1" x14ac:dyDescent="0.25"/>
    <row r="2" spans="1:12" x14ac:dyDescent="0.25">
      <c r="A2" s="69" t="s">
        <v>0</v>
      </c>
    </row>
    <row r="3" spans="1:12" ht="6" customHeight="1" x14ac:dyDescent="0.25">
      <c r="A3" s="4"/>
    </row>
    <row r="4" spans="1:12" ht="15.6" x14ac:dyDescent="0.3">
      <c r="A4" s="40" t="s">
        <v>45</v>
      </c>
      <c r="G4" s="5"/>
      <c r="H4"/>
      <c r="I4"/>
      <c r="J4"/>
      <c r="K4"/>
      <c r="L4"/>
    </row>
    <row r="5" spans="1:12" ht="15.6" x14ac:dyDescent="0.3">
      <c r="A5" s="5"/>
      <c r="G5" s="5"/>
      <c r="H5"/>
      <c r="I5"/>
      <c r="J5"/>
      <c r="K5"/>
      <c r="L5"/>
    </row>
    <row r="6" spans="1:12" ht="15.6" x14ac:dyDescent="0.3">
      <c r="A6" s="5" t="s">
        <v>80</v>
      </c>
      <c r="G6" s="5" t="s">
        <v>150</v>
      </c>
      <c r="H6"/>
      <c r="I6"/>
      <c r="J6"/>
      <c r="K6"/>
      <c r="L6"/>
    </row>
    <row r="7" spans="1:12" x14ac:dyDescent="0.25">
      <c r="G7"/>
      <c r="H7"/>
      <c r="I7"/>
      <c r="J7"/>
      <c r="K7"/>
      <c r="L7"/>
    </row>
    <row r="8" spans="1:12" x14ac:dyDescent="0.25">
      <c r="G8"/>
      <c r="H8"/>
      <c r="I8"/>
      <c r="J8"/>
      <c r="K8"/>
      <c r="L8"/>
    </row>
    <row r="9" spans="1:12" x14ac:dyDescent="0.25">
      <c r="G9"/>
      <c r="H9"/>
      <c r="I9"/>
      <c r="J9"/>
      <c r="K9"/>
      <c r="L9"/>
    </row>
    <row r="10" spans="1:12" x14ac:dyDescent="0.25">
      <c r="G10"/>
      <c r="H10"/>
      <c r="I10"/>
      <c r="J10"/>
      <c r="K10"/>
      <c r="L10"/>
    </row>
    <row r="11" spans="1:12" x14ac:dyDescent="0.25">
      <c r="G11"/>
      <c r="H11"/>
      <c r="I11"/>
      <c r="J11"/>
      <c r="K11"/>
      <c r="L11"/>
    </row>
    <row r="12" spans="1:12" x14ac:dyDescent="0.25">
      <c r="E12" s="25"/>
      <c r="G12"/>
      <c r="H12"/>
      <c r="I12"/>
      <c r="J12"/>
      <c r="K12"/>
      <c r="L12"/>
    </row>
    <row r="13" spans="1:12" x14ac:dyDescent="0.25">
      <c r="G13"/>
      <c r="H13"/>
      <c r="I13"/>
      <c r="J13"/>
      <c r="K13"/>
      <c r="L13"/>
    </row>
    <row r="14" spans="1:12" x14ac:dyDescent="0.25">
      <c r="G14"/>
      <c r="H14"/>
      <c r="I14"/>
      <c r="J14"/>
      <c r="K14"/>
      <c r="L14"/>
    </row>
    <row r="15" spans="1:12" x14ac:dyDescent="0.25">
      <c r="E15" s="25"/>
      <c r="G15"/>
      <c r="H15"/>
      <c r="I15"/>
      <c r="J15"/>
      <c r="K15"/>
      <c r="L15"/>
    </row>
    <row r="16" spans="1:12" x14ac:dyDescent="0.25">
      <c r="G16"/>
      <c r="H16"/>
      <c r="I16"/>
      <c r="J16"/>
      <c r="K16"/>
      <c r="L16"/>
    </row>
    <row r="17" spans="1:12" x14ac:dyDescent="0.25">
      <c r="G17"/>
      <c r="H17"/>
      <c r="I17"/>
      <c r="J17"/>
      <c r="K17"/>
      <c r="L17"/>
    </row>
    <row r="18" spans="1:12" x14ac:dyDescent="0.25">
      <c r="E18" s="25"/>
      <c r="G18"/>
      <c r="H18"/>
      <c r="I18"/>
      <c r="J18"/>
      <c r="K18"/>
      <c r="L18"/>
    </row>
    <row r="19" spans="1:12" x14ac:dyDescent="0.25">
      <c r="J19"/>
      <c r="K19"/>
      <c r="L19"/>
    </row>
    <row r="20" spans="1:12" x14ac:dyDescent="0.25">
      <c r="J20"/>
      <c r="K20"/>
      <c r="L20"/>
    </row>
    <row r="21" spans="1:12" x14ac:dyDescent="0.25">
      <c r="J21"/>
      <c r="K21"/>
      <c r="L21"/>
    </row>
    <row r="22" spans="1:12" x14ac:dyDescent="0.25">
      <c r="J22"/>
      <c r="K22"/>
      <c r="L22"/>
    </row>
    <row r="23" spans="1:12" x14ac:dyDescent="0.25">
      <c r="J23"/>
      <c r="K23"/>
      <c r="L23"/>
    </row>
    <row r="24" spans="1:12" x14ac:dyDescent="0.25">
      <c r="E24" s="25"/>
      <c r="G24"/>
      <c r="H24"/>
      <c r="I24"/>
      <c r="J24"/>
      <c r="K24"/>
      <c r="L24"/>
    </row>
    <row r="25" spans="1:12" x14ac:dyDescent="0.25">
      <c r="G25"/>
      <c r="H25"/>
      <c r="I25"/>
      <c r="J25"/>
      <c r="K25"/>
      <c r="L25"/>
    </row>
    <row r="26" spans="1:12" x14ac:dyDescent="0.25">
      <c r="G26"/>
      <c r="H26"/>
      <c r="I26"/>
      <c r="J26"/>
      <c r="K26"/>
      <c r="L26"/>
    </row>
    <row r="27" spans="1:12" x14ac:dyDescent="0.25">
      <c r="E27" s="25"/>
      <c r="G27"/>
      <c r="H27"/>
      <c r="I27"/>
      <c r="J27"/>
      <c r="K27"/>
      <c r="L27"/>
    </row>
    <row r="28" spans="1:12" x14ac:dyDescent="0.25">
      <c r="G28"/>
      <c r="H28"/>
      <c r="I28"/>
      <c r="J28"/>
      <c r="K28"/>
      <c r="L28"/>
    </row>
    <row r="29" spans="1:12" x14ac:dyDescent="0.25">
      <c r="I29"/>
      <c r="J29"/>
      <c r="K29"/>
      <c r="L29"/>
    </row>
    <row r="30" spans="1:12" x14ac:dyDescent="0.25">
      <c r="I30"/>
      <c r="J30"/>
      <c r="K30"/>
      <c r="L30"/>
    </row>
    <row r="31" spans="1:12" ht="15.6" x14ac:dyDescent="0.3">
      <c r="A31" s="5" t="s">
        <v>63</v>
      </c>
      <c r="G31" s="5"/>
      <c r="K31"/>
      <c r="L31"/>
    </row>
    <row r="32" spans="1:12" x14ac:dyDescent="0.25">
      <c r="K32"/>
      <c r="L32"/>
    </row>
    <row r="33" spans="5:12" x14ac:dyDescent="0.25">
      <c r="K33"/>
      <c r="L33"/>
    </row>
    <row r="34" spans="5:12" x14ac:dyDescent="0.25">
      <c r="G34"/>
      <c r="K34"/>
      <c r="L34"/>
    </row>
    <row r="35" spans="5:12" x14ac:dyDescent="0.25">
      <c r="G35"/>
      <c r="K35"/>
      <c r="L35"/>
    </row>
    <row r="36" spans="5:12" x14ac:dyDescent="0.25">
      <c r="E36" s="25"/>
      <c r="G36"/>
      <c r="K36"/>
      <c r="L36"/>
    </row>
    <row r="37" spans="5:12" x14ac:dyDescent="0.25">
      <c r="G37"/>
      <c r="K37"/>
      <c r="L37"/>
    </row>
    <row r="38" spans="5:12" x14ac:dyDescent="0.25">
      <c r="G38"/>
      <c r="K38"/>
      <c r="L38"/>
    </row>
    <row r="39" spans="5:12" x14ac:dyDescent="0.25">
      <c r="E39" s="25"/>
      <c r="G39"/>
      <c r="K39"/>
      <c r="L39"/>
    </row>
    <row r="40" spans="5:12" x14ac:dyDescent="0.25">
      <c r="G40"/>
      <c r="K40"/>
      <c r="L40"/>
    </row>
    <row r="41" spans="5:12" x14ac:dyDescent="0.25">
      <c r="K41"/>
    </row>
    <row r="42" spans="5:12" x14ac:dyDescent="0.25">
      <c r="E42" s="25"/>
      <c r="K42"/>
    </row>
    <row r="45" spans="5:12" x14ac:dyDescent="0.25">
      <c r="E45" s="25"/>
    </row>
    <row r="48" spans="5:12" x14ac:dyDescent="0.25">
      <c r="E48" s="25"/>
    </row>
    <row r="51" spans="1:11" x14ac:dyDescent="0.25">
      <c r="E51" s="25"/>
    </row>
    <row r="54" spans="1:11" x14ac:dyDescent="0.25">
      <c r="E54" s="25"/>
    </row>
    <row r="61" spans="1:11" ht="9" customHeight="1" x14ac:dyDescent="0.25">
      <c r="E61" s="25"/>
    </row>
    <row r="62" spans="1:11" x14ac:dyDescent="0.25">
      <c r="E62" s="25"/>
    </row>
    <row r="63" spans="1:1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5">
      <c r="A64" s="26" t="str">
        <f>+Innhold!B53</f>
        <v>Finans Norge / Skadeforsikringsstatistikk</v>
      </c>
      <c r="E64" s="181">
        <f>Innhold!H12</f>
        <v>3</v>
      </c>
      <c r="G64" s="26" t="str">
        <f>+Innhold!B53</f>
        <v>Finans Norge / Skadeforsikringsstatistikk</v>
      </c>
      <c r="K64" s="181">
        <f>+Innhold!H14</f>
        <v>4</v>
      </c>
    </row>
    <row r="65" spans="1:11" x14ac:dyDescent="0.25">
      <c r="A65" s="26" t="str">
        <f>+Innhold!B54</f>
        <v>Premiestatistikk skadeforsikring 2. kvartal 2025</v>
      </c>
      <c r="E65" s="180"/>
      <c r="G65" s="26" t="str">
        <f>+Innhold!B54</f>
        <v>Premiestatistikk skadeforsikring 2. kvartal 2025</v>
      </c>
      <c r="K65" s="180"/>
    </row>
    <row r="68" spans="1:11" x14ac:dyDescent="0.25">
      <c r="A68" s="164"/>
      <c r="B68" s="164"/>
      <c r="C68" s="164"/>
      <c r="D68" s="164"/>
      <c r="E68" s="164"/>
      <c r="F68" s="164"/>
      <c r="G68" s="164"/>
      <c r="H68" s="164"/>
      <c r="I68" s="164"/>
      <c r="J68" s="164"/>
    </row>
    <row r="69" spans="1:11" x14ac:dyDescent="0.25">
      <c r="A69" s="162"/>
      <c r="B69" s="170"/>
      <c r="C69" s="161"/>
      <c r="D69" s="161"/>
      <c r="E69" s="161"/>
      <c r="F69" s="161"/>
      <c r="G69" s="161"/>
      <c r="H69" s="161"/>
      <c r="I69" s="161"/>
      <c r="J69" s="164"/>
    </row>
    <row r="70" spans="1:11" x14ac:dyDescent="0.25">
      <c r="A70" s="161"/>
      <c r="B70" s="161"/>
      <c r="C70" s="161"/>
      <c r="D70" s="161"/>
      <c r="E70" s="161"/>
      <c r="F70" s="161"/>
      <c r="G70" s="161"/>
      <c r="H70" s="161"/>
      <c r="I70" s="161"/>
      <c r="J70" s="161"/>
    </row>
    <row r="71" spans="1:11" x14ac:dyDescent="0.25">
      <c r="A71" s="162"/>
      <c r="B71" s="170"/>
      <c r="C71" s="161"/>
      <c r="D71" s="161"/>
      <c r="E71" s="161"/>
      <c r="F71" s="161"/>
      <c r="G71" s="161"/>
      <c r="H71" s="161"/>
      <c r="I71" s="161"/>
      <c r="J71" s="164"/>
      <c r="K71" s="164"/>
    </row>
    <row r="72" spans="1:11" x14ac:dyDescent="0.25">
      <c r="A72" s="161"/>
      <c r="B72" s="161"/>
      <c r="C72" s="161"/>
      <c r="D72" s="161"/>
      <c r="E72" s="161"/>
      <c r="F72" s="161"/>
      <c r="G72" s="161"/>
      <c r="H72" s="161"/>
      <c r="I72" s="161"/>
      <c r="J72" s="164"/>
      <c r="K72" s="164"/>
    </row>
    <row r="73" spans="1:11" x14ac:dyDescent="0.25">
      <c r="A73" s="171" t="s">
        <v>59</v>
      </c>
      <c r="B73" s="161"/>
      <c r="C73" s="161"/>
      <c r="D73" s="161"/>
      <c r="E73" s="161"/>
      <c r="F73" s="161"/>
      <c r="G73" s="161"/>
      <c r="H73" s="161"/>
      <c r="I73" s="161"/>
      <c r="J73" s="164"/>
      <c r="K73" s="164"/>
    </row>
    <row r="74" spans="1:11" x14ac:dyDescent="0.25">
      <c r="A74" s="162" t="s">
        <v>82</v>
      </c>
      <c r="B74" s="170">
        <f>+VLOOKUP(A74,'Tab5'!$A$7:$U$37,7,FALSE)/100</f>
        <v>0.26257923071207884</v>
      </c>
      <c r="C74" s="162">
        <v>1</v>
      </c>
      <c r="D74" s="162">
        <v>0</v>
      </c>
      <c r="E74" s="162">
        <v>0</v>
      </c>
      <c r="F74" s="162">
        <v>0</v>
      </c>
      <c r="G74" s="162"/>
      <c r="H74" s="162"/>
      <c r="I74" s="162">
        <v>0</v>
      </c>
      <c r="J74" s="164"/>
      <c r="K74" s="164"/>
    </row>
    <row r="75" spans="1:11" x14ac:dyDescent="0.25">
      <c r="A75" s="162" t="s">
        <v>81</v>
      </c>
      <c r="B75" s="170">
        <f>+VLOOKUP(A75,'Tab5'!$A$7:$U$37,7,FALSE)/100</f>
        <v>0.20550590910167535</v>
      </c>
      <c r="C75" s="162">
        <v>1</v>
      </c>
      <c r="D75" s="162">
        <v>0</v>
      </c>
      <c r="E75" s="162">
        <v>0</v>
      </c>
      <c r="F75" s="162">
        <v>0</v>
      </c>
      <c r="G75" s="162"/>
      <c r="H75" s="162"/>
      <c r="I75" s="162">
        <v>0</v>
      </c>
      <c r="J75" s="164"/>
      <c r="K75" s="164"/>
    </row>
    <row r="76" spans="1:11" x14ac:dyDescent="0.25">
      <c r="A76" s="162" t="s">
        <v>84</v>
      </c>
      <c r="B76" s="170">
        <f>+VLOOKUP(A76,'Tab5'!$A$7:$U$37,7,FALSE)/100</f>
        <v>0.12529540775118905</v>
      </c>
      <c r="C76" s="162">
        <v>1</v>
      </c>
      <c r="D76" s="162">
        <v>0</v>
      </c>
      <c r="E76" s="162">
        <v>0</v>
      </c>
      <c r="F76" s="162">
        <v>0</v>
      </c>
      <c r="G76" s="162"/>
      <c r="H76" s="162"/>
      <c r="I76" s="162">
        <v>0</v>
      </c>
      <c r="J76" s="164"/>
      <c r="K76" s="164"/>
    </row>
    <row r="77" spans="1:11" x14ac:dyDescent="0.25">
      <c r="A77" s="162" t="s">
        <v>180</v>
      </c>
      <c r="B77" s="170">
        <f>+VLOOKUP(A77,'Tab5'!$A$7:$U$37,7,FALSE)/100</f>
        <v>0.18617313666103358</v>
      </c>
      <c r="C77" s="162">
        <v>1</v>
      </c>
      <c r="D77" s="162">
        <v>0</v>
      </c>
      <c r="E77" s="162">
        <v>0</v>
      </c>
      <c r="F77" s="162">
        <v>0</v>
      </c>
      <c r="G77" s="162"/>
      <c r="H77" s="162"/>
      <c r="I77" s="162">
        <v>0</v>
      </c>
      <c r="J77" s="164"/>
      <c r="K77" s="164"/>
    </row>
    <row r="78" spans="1:11" x14ac:dyDescent="0.25">
      <c r="A78" s="162" t="s">
        <v>21</v>
      </c>
      <c r="B78" s="170">
        <f>1-SUM(B74:B77)</f>
        <v>0.22044631577402307</v>
      </c>
      <c r="C78" s="162">
        <v>1</v>
      </c>
      <c r="D78" s="162">
        <v>0</v>
      </c>
      <c r="E78" s="162">
        <v>0</v>
      </c>
      <c r="F78" s="162">
        <v>0</v>
      </c>
      <c r="G78" s="162"/>
      <c r="H78" s="162"/>
      <c r="I78" s="162">
        <v>0</v>
      </c>
      <c r="J78" s="164"/>
      <c r="K78" s="164"/>
    </row>
    <row r="79" spans="1:11" x14ac:dyDescent="0.25">
      <c r="A79" s="161"/>
      <c r="B79" s="161"/>
      <c r="C79" s="161"/>
      <c r="D79" s="161"/>
      <c r="E79" s="161"/>
      <c r="F79" s="161"/>
      <c r="G79" s="161"/>
      <c r="H79" s="161"/>
      <c r="I79" s="161"/>
      <c r="J79" s="164"/>
      <c r="K79" s="164"/>
    </row>
    <row r="80" spans="1:11" x14ac:dyDescent="0.25">
      <c r="A80" s="161"/>
      <c r="B80" s="161"/>
      <c r="C80" s="161"/>
      <c r="D80" s="161"/>
      <c r="E80" s="161"/>
      <c r="F80" s="161"/>
      <c r="G80" s="161"/>
      <c r="H80" s="161"/>
      <c r="I80" s="161"/>
      <c r="J80" s="164"/>
      <c r="K80" s="164"/>
    </row>
    <row r="81" spans="1:17" x14ac:dyDescent="0.25">
      <c r="A81" s="171" t="s">
        <v>62</v>
      </c>
      <c r="B81" s="161"/>
      <c r="C81" s="161"/>
      <c r="D81" s="161"/>
      <c r="E81" s="161"/>
      <c r="F81" s="161"/>
      <c r="G81" s="161"/>
      <c r="H81" s="161"/>
      <c r="I81" s="161"/>
      <c r="J81" s="164"/>
      <c r="K81" s="164"/>
    </row>
    <row r="82" spans="1:17" x14ac:dyDescent="0.25">
      <c r="A82" s="162" t="s">
        <v>51</v>
      </c>
      <c r="B82" s="162">
        <f>+'Tab3'!F26/1000</f>
        <v>16873.925999999999</v>
      </c>
      <c r="C82" s="162">
        <f>+'Tab3'!G26/1000</f>
        <v>19435.405999999999</v>
      </c>
      <c r="D82" s="161"/>
      <c r="E82" s="161"/>
      <c r="F82" s="161"/>
      <c r="G82" s="161"/>
      <c r="H82" s="161"/>
      <c r="I82" s="161"/>
      <c r="J82" s="164"/>
      <c r="K82" s="164"/>
    </row>
    <row r="83" spans="1:17" x14ac:dyDescent="0.25">
      <c r="A83" s="162"/>
      <c r="B83" s="172" t="str">
        <f>Dato_1årsiden</f>
        <v>30.06.2024</v>
      </c>
      <c r="C83" s="172" t="str">
        <f>Dato_nå</f>
        <v>30.06.2025</v>
      </c>
      <c r="D83" s="161"/>
      <c r="E83" s="161"/>
      <c r="F83" s="161"/>
      <c r="G83" s="161"/>
      <c r="H83" s="161"/>
      <c r="I83" s="161"/>
      <c r="J83" s="164"/>
      <c r="K83" s="164"/>
    </row>
    <row r="84" spans="1:17" x14ac:dyDescent="0.25">
      <c r="A84" s="162" t="s">
        <v>18</v>
      </c>
      <c r="B84" s="173">
        <f>+'Tab3'!F22/1000</f>
        <v>3348.13</v>
      </c>
      <c r="C84" s="173">
        <f>+'Tab3'!G22/1000</f>
        <v>3708.654</v>
      </c>
      <c r="D84" s="161"/>
      <c r="E84" s="161"/>
      <c r="F84" s="161"/>
      <c r="G84" s="161"/>
      <c r="H84" s="161"/>
      <c r="I84" s="161"/>
      <c r="J84" s="164"/>
      <c r="K84" s="164"/>
    </row>
    <row r="85" spans="1:17" x14ac:dyDescent="0.25">
      <c r="A85" s="162" t="s">
        <v>54</v>
      </c>
      <c r="B85" s="173">
        <f>+'Tab3'!F23/1000</f>
        <v>11015.585999999999</v>
      </c>
      <c r="C85" s="173">
        <f>+'Tab3'!G23/1000</f>
        <v>12909.609</v>
      </c>
      <c r="D85" s="161"/>
      <c r="E85" s="161"/>
      <c r="F85" s="161"/>
      <c r="G85" s="161"/>
      <c r="H85" s="161"/>
      <c r="I85" s="161"/>
      <c r="J85" s="164"/>
      <c r="K85" s="164"/>
    </row>
    <row r="86" spans="1:17" x14ac:dyDescent="0.25">
      <c r="A86" s="162" t="s">
        <v>55</v>
      </c>
      <c r="B86" s="173">
        <f>'Tab3'!F26/1000-B84-B85</f>
        <v>2510.2099999999991</v>
      </c>
      <c r="C86" s="173">
        <f>'Tab3'!G26/1000-C84-C85</f>
        <v>2817.1429999999982</v>
      </c>
      <c r="D86" s="161"/>
      <c r="E86" s="161"/>
      <c r="F86" s="161"/>
      <c r="G86" s="161"/>
      <c r="H86" s="161"/>
      <c r="I86" s="161"/>
      <c r="J86" s="164"/>
      <c r="K86" s="164"/>
    </row>
    <row r="87" spans="1:17" x14ac:dyDescent="0.25">
      <c r="A87" s="162" t="s">
        <v>85</v>
      </c>
      <c r="B87" s="173">
        <f>+'Tab3'!J26/1000</f>
        <v>13315.498</v>
      </c>
      <c r="C87" s="173">
        <f>+'Tab3'!K26/1000</f>
        <v>14433.78</v>
      </c>
      <c r="D87" s="161"/>
      <c r="E87" s="161"/>
      <c r="F87" s="161"/>
      <c r="G87" s="161"/>
      <c r="H87" s="161"/>
      <c r="I87" s="161"/>
      <c r="J87" s="164"/>
      <c r="K87" s="164"/>
    </row>
    <row r="88" spans="1:17" x14ac:dyDescent="0.25">
      <c r="A88" s="162" t="s">
        <v>52</v>
      </c>
      <c r="B88" s="173">
        <f>'Tab3'!F30/1000+'Tab3'!J30/1000</f>
        <v>1540.1619999999998</v>
      </c>
      <c r="C88" s="173">
        <f>'Tab3'!G30/1000+'Tab3'!K30/1000</f>
        <v>1699.4940000000001</v>
      </c>
      <c r="D88" s="161"/>
      <c r="E88" s="161"/>
      <c r="F88" s="161"/>
      <c r="G88" s="161"/>
      <c r="H88" s="161"/>
      <c r="I88" s="161"/>
      <c r="J88" s="164"/>
      <c r="K88" s="164"/>
    </row>
    <row r="89" spans="1:17" x14ac:dyDescent="0.25">
      <c r="A89" s="162" t="s">
        <v>53</v>
      </c>
      <c r="B89" s="173">
        <f>+'Tab3'!J31/1000</f>
        <v>2852.1819999999998</v>
      </c>
      <c r="C89" s="173">
        <f>+'Tab3'!K31/1000</f>
        <v>3035.1840000000002</v>
      </c>
      <c r="D89" s="161"/>
      <c r="E89" s="161"/>
      <c r="F89" s="161"/>
      <c r="G89" s="161"/>
      <c r="H89" s="161"/>
      <c r="I89" s="161"/>
      <c r="J89" s="164"/>
      <c r="K89" s="164"/>
    </row>
    <row r="90" spans="1:17" x14ac:dyDescent="0.25">
      <c r="A90" s="162" t="s">
        <v>25</v>
      </c>
      <c r="B90" s="173">
        <f>+'Tab3'!F41/1000</f>
        <v>4613.9759999999997</v>
      </c>
      <c r="C90" s="173">
        <f>+'Tab3'!G41/1000</f>
        <v>5212.6180000000004</v>
      </c>
      <c r="D90" s="161"/>
      <c r="E90" s="161"/>
      <c r="F90" s="161"/>
      <c r="G90" s="161"/>
      <c r="H90" s="161"/>
      <c r="I90" s="161"/>
      <c r="J90" s="164"/>
      <c r="K90" s="164"/>
    </row>
    <row r="91" spans="1:17" x14ac:dyDescent="0.25">
      <c r="A91" s="162" t="s">
        <v>26</v>
      </c>
      <c r="B91" s="173">
        <f>+'Tab3'!J42/1000</f>
        <v>3230.7370000000001</v>
      </c>
      <c r="C91" s="173">
        <f>+'Tab3'!K42/1000</f>
        <v>3443.9209999999998</v>
      </c>
      <c r="D91" s="161"/>
      <c r="E91" s="161"/>
      <c r="F91" s="161"/>
      <c r="G91" s="161"/>
      <c r="H91" s="161"/>
      <c r="I91" s="161"/>
      <c r="J91" s="164"/>
      <c r="K91" s="164"/>
    </row>
    <row r="92" spans="1:17" x14ac:dyDescent="0.25">
      <c r="A92" s="161"/>
      <c r="B92" s="161"/>
      <c r="C92" s="161"/>
      <c r="D92" s="161"/>
      <c r="E92" s="161"/>
      <c r="F92" s="161"/>
      <c r="G92" s="161"/>
      <c r="H92" s="161"/>
      <c r="I92" s="161"/>
      <c r="J92" s="164"/>
      <c r="K92" s="164"/>
    </row>
    <row r="93" spans="1:17" x14ac:dyDescent="0.25">
      <c r="A93" s="161"/>
      <c r="B93" s="161"/>
      <c r="C93" s="161"/>
      <c r="D93" s="161"/>
      <c r="E93" s="161"/>
      <c r="F93" s="161"/>
      <c r="G93" s="161"/>
      <c r="H93" s="161"/>
      <c r="I93" s="161"/>
      <c r="J93" s="164"/>
      <c r="K93" s="164"/>
    </row>
    <row r="94" spans="1:17" x14ac:dyDescent="0.25">
      <c r="A94" s="161"/>
      <c r="B94" s="161"/>
      <c r="C94" s="161"/>
      <c r="D94" s="161"/>
      <c r="E94" s="161"/>
      <c r="F94" s="161"/>
      <c r="G94" s="161"/>
      <c r="H94" s="161"/>
      <c r="I94" s="161"/>
      <c r="J94" s="164"/>
      <c r="K94" s="164"/>
    </row>
    <row r="95" spans="1:17" x14ac:dyDescent="0.25">
      <c r="A95" s="171" t="s">
        <v>61</v>
      </c>
      <c r="B95" s="161"/>
      <c r="C95" s="161"/>
      <c r="D95" s="161"/>
      <c r="E95" s="161"/>
      <c r="F95" s="161"/>
      <c r="G95" s="174" t="s">
        <v>79</v>
      </c>
      <c r="H95" s="161"/>
      <c r="I95" s="161"/>
      <c r="J95" s="164"/>
      <c r="K95" s="164"/>
    </row>
    <row r="96" spans="1:17" x14ac:dyDescent="0.25">
      <c r="A96" s="162"/>
      <c r="B96" s="175">
        <v>42004</v>
      </c>
      <c r="C96" s="175">
        <v>42369</v>
      </c>
      <c r="D96" s="175">
        <v>42735</v>
      </c>
      <c r="E96" s="175" t="str">
        <f>G96</f>
        <v>30.06.2025</v>
      </c>
      <c r="F96" s="175"/>
      <c r="G96" s="175" t="str">
        <f>C83</f>
        <v>30.06.2025</v>
      </c>
      <c r="H96" s="175"/>
      <c r="I96" s="175"/>
      <c r="J96" s="168"/>
      <c r="K96" s="167"/>
      <c r="L96" s="63"/>
      <c r="M96" s="63"/>
      <c r="N96" s="63"/>
      <c r="O96" s="63"/>
      <c r="P96" s="63"/>
      <c r="Q96" s="63"/>
    </row>
    <row r="97" spans="1:17" x14ac:dyDescent="0.25">
      <c r="A97" s="162"/>
      <c r="B97" s="170">
        <f>B98/B101</f>
        <v>0.38367106973506798</v>
      </c>
      <c r="C97" s="170">
        <f>C98/C101</f>
        <v>0.38262458117320863</v>
      </c>
      <c r="D97" s="170">
        <f>D98/D101</f>
        <v>0.37475650653602993</v>
      </c>
      <c r="E97" s="170">
        <f>E98/E101</f>
        <v>0.2977658203845221</v>
      </c>
      <c r="F97" s="170"/>
      <c r="G97" s="170">
        <f>G98/G101</f>
        <v>0.2977658203845221</v>
      </c>
      <c r="H97" s="170"/>
      <c r="I97" s="170"/>
      <c r="J97" s="166"/>
      <c r="K97" s="166"/>
      <c r="L97" s="65"/>
      <c r="M97" s="65"/>
      <c r="N97" s="65"/>
      <c r="O97" s="65"/>
      <c r="P97" s="65"/>
      <c r="Q97" s="65"/>
    </row>
    <row r="98" spans="1:17" x14ac:dyDescent="0.25">
      <c r="A98" s="162" t="s">
        <v>58</v>
      </c>
      <c r="B98" s="176">
        <v>7884.6679999999997</v>
      </c>
      <c r="C98" s="176">
        <v>7875.8249999999998</v>
      </c>
      <c r="D98" s="176">
        <v>7750.8190000000004</v>
      </c>
      <c r="E98" s="176">
        <f>G98</f>
        <v>11578.654</v>
      </c>
      <c r="F98" s="162"/>
      <c r="G98" s="162">
        <f>('Tab3'!G19+'Tab3'!K19)/1000</f>
        <v>11578.654</v>
      </c>
      <c r="H98" s="162"/>
      <c r="I98" s="162"/>
      <c r="J98" s="165"/>
      <c r="K98" s="165"/>
      <c r="L98"/>
      <c r="M98"/>
      <c r="N98"/>
      <c r="O98"/>
      <c r="P98"/>
      <c r="Q98"/>
    </row>
    <row r="99" spans="1:17" x14ac:dyDescent="0.25">
      <c r="A99" s="162" t="s">
        <v>57</v>
      </c>
      <c r="B99" s="176">
        <f>B101-B98</f>
        <v>12665.925000000001</v>
      </c>
      <c r="C99" s="176">
        <f>C101-C98</f>
        <v>12707.862999999998</v>
      </c>
      <c r="D99" s="176">
        <f>D101-D98</f>
        <v>12931.460999999999</v>
      </c>
      <c r="E99" s="176">
        <f>E101-E98</f>
        <v>27306.447</v>
      </c>
      <c r="F99" s="162"/>
      <c r="G99" s="162">
        <f>G101-G98</f>
        <v>27306.447</v>
      </c>
      <c r="H99" s="162"/>
      <c r="I99" s="162"/>
      <c r="J99" s="165"/>
      <c r="K99" s="165"/>
      <c r="L99"/>
      <c r="M99"/>
      <c r="N99"/>
      <c r="O99"/>
      <c r="P99"/>
      <c r="Q99"/>
    </row>
    <row r="100" spans="1:17" x14ac:dyDescent="0.25">
      <c r="A100" s="162"/>
      <c r="B100" s="176"/>
      <c r="C100" s="176"/>
      <c r="D100" s="176"/>
      <c r="E100" s="176"/>
      <c r="F100" s="162"/>
      <c r="G100" s="162"/>
      <c r="H100" s="162"/>
      <c r="I100" s="162"/>
      <c r="J100" s="165"/>
      <c r="K100" s="165"/>
      <c r="L100"/>
    </row>
    <row r="101" spans="1:17" x14ac:dyDescent="0.25">
      <c r="A101" s="162" t="s">
        <v>56</v>
      </c>
      <c r="B101" s="176">
        <v>20550.593000000001</v>
      </c>
      <c r="C101" s="176">
        <v>20583.687999999998</v>
      </c>
      <c r="D101" s="176">
        <v>20682.28</v>
      </c>
      <c r="E101" s="176">
        <f>G101</f>
        <v>38885.101000000002</v>
      </c>
      <c r="F101" s="162"/>
      <c r="G101" s="162">
        <f>('Tab3'!G12+'Tab3'!K12)/1000</f>
        <v>38885.101000000002</v>
      </c>
      <c r="H101" s="162"/>
      <c r="I101" s="162"/>
      <c r="J101" s="165"/>
      <c r="K101" s="165"/>
      <c r="L101"/>
      <c r="M101"/>
      <c r="N101"/>
      <c r="O101"/>
      <c r="P101"/>
      <c r="Q101"/>
    </row>
    <row r="102" spans="1:17" x14ac:dyDescent="0.25">
      <c r="A102" s="161"/>
      <c r="B102" s="161"/>
      <c r="C102" s="161"/>
      <c r="D102" s="161"/>
      <c r="E102" s="161"/>
      <c r="F102" s="161"/>
      <c r="G102" s="161"/>
      <c r="H102" s="161"/>
      <c r="I102" s="161"/>
      <c r="J102" s="164"/>
      <c r="K102" s="164"/>
    </row>
    <row r="103" spans="1:17" x14ac:dyDescent="0.25">
      <c r="A103" s="161"/>
      <c r="B103" s="161"/>
      <c r="C103" s="161"/>
      <c r="D103" s="161"/>
      <c r="E103" s="161"/>
      <c r="F103" s="161"/>
      <c r="G103" s="161"/>
      <c r="H103" s="161"/>
      <c r="I103" s="161"/>
      <c r="J103" s="164"/>
      <c r="K103" s="164"/>
    </row>
    <row r="104" spans="1:17" x14ac:dyDescent="0.25">
      <c r="A104" s="161"/>
      <c r="B104" s="161"/>
      <c r="C104" s="161"/>
      <c r="D104" s="161"/>
      <c r="E104" s="161"/>
      <c r="F104" s="161"/>
      <c r="G104" s="161"/>
      <c r="H104" s="161"/>
      <c r="I104" s="161"/>
      <c r="J104" s="164"/>
      <c r="K104" s="164"/>
    </row>
    <row r="105" spans="1:17" x14ac:dyDescent="0.25">
      <c r="A105" s="171" t="s">
        <v>60</v>
      </c>
      <c r="B105" s="161"/>
      <c r="C105" s="161"/>
      <c r="D105" s="161"/>
      <c r="E105" s="161"/>
      <c r="F105" s="161"/>
      <c r="G105" s="161"/>
      <c r="H105" s="161"/>
      <c r="I105" s="161"/>
      <c r="J105" s="164"/>
      <c r="K105" s="164"/>
    </row>
    <row r="106" spans="1:17" x14ac:dyDescent="0.25">
      <c r="A106" s="161" t="s">
        <v>51</v>
      </c>
      <c r="B106" s="177">
        <f>'Tab3'!G48</f>
        <v>64371627</v>
      </c>
      <c r="C106" s="161"/>
      <c r="D106" s="161"/>
      <c r="E106" s="161"/>
      <c r="F106" s="161"/>
      <c r="G106" s="161"/>
      <c r="H106" s="161"/>
      <c r="I106" s="161"/>
      <c r="J106" s="164"/>
      <c r="K106" s="164"/>
    </row>
    <row r="107" spans="1:17" x14ac:dyDescent="0.25">
      <c r="A107" s="161" t="s">
        <v>85</v>
      </c>
      <c r="B107" s="177">
        <f>'Tab3'!K48</f>
        <v>38094794</v>
      </c>
      <c r="C107" s="161"/>
      <c r="D107" s="161"/>
      <c r="E107" s="161"/>
      <c r="F107" s="161"/>
      <c r="G107" s="161"/>
      <c r="H107" s="161"/>
      <c r="I107" s="161"/>
      <c r="J107" s="164"/>
      <c r="K107" s="164"/>
    </row>
    <row r="108" spans="1:17" x14ac:dyDescent="0.25">
      <c r="A108" s="161"/>
      <c r="B108" s="161"/>
      <c r="C108" s="161"/>
      <c r="D108" s="161"/>
      <c r="E108" s="161"/>
      <c r="F108" s="161"/>
      <c r="G108" s="161"/>
      <c r="H108" s="161"/>
      <c r="I108" s="161"/>
      <c r="J108" s="164"/>
      <c r="K108" s="164"/>
    </row>
    <row r="109" spans="1:17" x14ac:dyDescent="0.25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</row>
    <row r="110" spans="1:17" x14ac:dyDescent="0.25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</row>
    <row r="111" spans="1:17" x14ac:dyDescent="0.25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</row>
    <row r="112" spans="1:17" x14ac:dyDescent="0.25">
      <c r="A112" s="169"/>
      <c r="B112" s="165"/>
      <c r="C112" s="164"/>
      <c r="D112" s="164"/>
      <c r="E112" s="164"/>
      <c r="F112" s="164"/>
      <c r="G112" s="164"/>
      <c r="H112" s="164"/>
      <c r="I112" s="164"/>
      <c r="J112" s="164"/>
      <c r="K112" s="164"/>
    </row>
    <row r="113" spans="1:10" x14ac:dyDescent="0.25">
      <c r="A113" s="163"/>
      <c r="B113" s="162"/>
      <c r="C113" s="161"/>
      <c r="D113" s="161"/>
      <c r="E113" s="161"/>
      <c r="F113" s="161"/>
      <c r="G113" s="161"/>
      <c r="H113" s="161"/>
      <c r="I113" s="161"/>
      <c r="J113" s="161"/>
    </row>
    <row r="114" spans="1:10" x14ac:dyDescent="0.25">
      <c r="A114" s="169"/>
      <c r="B114" s="165"/>
      <c r="C114" s="164"/>
      <c r="D114" s="164"/>
      <c r="E114" s="164"/>
      <c r="F114" s="164"/>
      <c r="G114" s="164"/>
      <c r="H114" s="164"/>
      <c r="I114" s="164"/>
      <c r="J114" s="164"/>
    </row>
    <row r="115" spans="1:10" x14ac:dyDescent="0.25">
      <c r="A115" s="169"/>
      <c r="B115" s="165"/>
      <c r="C115" s="164"/>
      <c r="D115" s="164"/>
      <c r="E115" s="164"/>
      <c r="F115" s="164"/>
      <c r="G115" s="164"/>
      <c r="H115" s="164"/>
      <c r="I115" s="164"/>
      <c r="J115" s="164"/>
    </row>
    <row r="116" spans="1:10" x14ac:dyDescent="0.25">
      <c r="A116" s="169"/>
      <c r="B116" s="165"/>
      <c r="C116" s="164"/>
      <c r="D116" s="164"/>
      <c r="E116" s="164"/>
      <c r="F116" s="164"/>
      <c r="G116" s="164"/>
      <c r="H116" s="164"/>
      <c r="I116" s="164"/>
      <c r="J116" s="164"/>
    </row>
    <row r="117" spans="1:10" x14ac:dyDescent="0.25">
      <c r="A117" s="169"/>
      <c r="B117" s="165"/>
      <c r="C117" s="164"/>
      <c r="D117" s="164"/>
      <c r="E117" s="164"/>
      <c r="F117" s="164"/>
      <c r="G117" s="164"/>
      <c r="H117" s="164"/>
      <c r="I117" s="164"/>
      <c r="J117" s="164"/>
    </row>
    <row r="118" spans="1:10" x14ac:dyDescent="0.25">
      <c r="A118" s="169"/>
      <c r="B118" s="165"/>
      <c r="C118" s="164"/>
      <c r="D118" s="164"/>
      <c r="E118" s="164"/>
      <c r="F118" s="164"/>
      <c r="G118" s="164"/>
      <c r="H118" s="164"/>
      <c r="I118" s="164"/>
      <c r="J118" s="164"/>
    </row>
    <row r="119" spans="1:10" x14ac:dyDescent="0.25">
      <c r="A119" s="169"/>
      <c r="B119" s="165"/>
      <c r="C119" s="164"/>
      <c r="D119" s="164"/>
      <c r="E119" s="164"/>
      <c r="F119" s="164"/>
      <c r="G119" s="164"/>
      <c r="H119" s="164"/>
      <c r="I119" s="164"/>
      <c r="J119" s="164"/>
    </row>
    <row r="120" spans="1:10" x14ac:dyDescent="0.25">
      <c r="A120" s="169"/>
      <c r="B120" s="165"/>
      <c r="C120" s="164"/>
      <c r="D120" s="164"/>
      <c r="E120" s="164"/>
      <c r="F120" s="164"/>
      <c r="G120" s="164"/>
      <c r="H120" s="164"/>
      <c r="I120" s="164"/>
      <c r="J120" s="164"/>
    </row>
    <row r="121" spans="1:10" x14ac:dyDescent="0.25">
      <c r="A121" s="169"/>
      <c r="B121" s="165"/>
      <c r="C121" s="164"/>
      <c r="D121" s="164"/>
      <c r="E121" s="164"/>
      <c r="F121" s="164"/>
      <c r="G121" s="164"/>
      <c r="H121" s="164"/>
      <c r="I121" s="164"/>
      <c r="J121" s="164"/>
    </row>
    <row r="122" spans="1:10" x14ac:dyDescent="0.25">
      <c r="A122" s="169"/>
      <c r="B122" s="165"/>
      <c r="C122" s="164"/>
      <c r="D122" s="164"/>
      <c r="E122" s="164"/>
      <c r="F122" s="164"/>
      <c r="G122" s="164"/>
      <c r="H122" s="164"/>
      <c r="I122" s="164"/>
      <c r="J122" s="164"/>
    </row>
    <row r="123" spans="1:10" x14ac:dyDescent="0.25">
      <c r="A123" s="169"/>
      <c r="B123" s="165"/>
      <c r="C123" s="164"/>
      <c r="D123" s="164"/>
      <c r="E123" s="164"/>
      <c r="F123" s="164"/>
      <c r="G123" s="164"/>
      <c r="H123" s="164"/>
      <c r="I123" s="164"/>
      <c r="J123" s="164"/>
    </row>
    <row r="124" spans="1:10" x14ac:dyDescent="0.25">
      <c r="A124" s="169"/>
      <c r="B124" s="165"/>
      <c r="C124" s="164"/>
      <c r="D124" s="164"/>
      <c r="E124" s="164"/>
      <c r="F124" s="164"/>
      <c r="G124" s="164"/>
      <c r="H124" s="164"/>
      <c r="I124" s="164"/>
      <c r="J124" s="164"/>
    </row>
    <row r="125" spans="1:10" x14ac:dyDescent="0.25">
      <c r="A125" s="169"/>
      <c r="B125" s="165"/>
      <c r="C125" s="164"/>
      <c r="D125" s="164"/>
      <c r="E125" s="164"/>
      <c r="F125" s="164"/>
      <c r="G125" s="164"/>
      <c r="H125" s="164"/>
      <c r="I125" s="164"/>
      <c r="J125" s="164"/>
    </row>
    <row r="126" spans="1:10" x14ac:dyDescent="0.25">
      <c r="A126" s="169"/>
      <c r="B126" s="165"/>
      <c r="C126" s="164"/>
      <c r="D126" s="164"/>
      <c r="E126" s="164"/>
      <c r="F126" s="164"/>
      <c r="G126" s="164"/>
      <c r="H126" s="164"/>
      <c r="I126" s="164"/>
      <c r="J126" s="164"/>
    </row>
    <row r="127" spans="1:10" x14ac:dyDescent="0.25">
      <c r="A127" s="169"/>
      <c r="B127" s="165"/>
      <c r="C127" s="164"/>
      <c r="D127" s="164"/>
      <c r="E127" s="164"/>
      <c r="F127" s="164"/>
      <c r="G127" s="164"/>
      <c r="H127" s="164"/>
      <c r="I127" s="164"/>
      <c r="J127" s="164"/>
    </row>
    <row r="128" spans="1:10" x14ac:dyDescent="0.25">
      <c r="A128" s="169"/>
      <c r="B128" s="165"/>
      <c r="C128" s="164"/>
      <c r="D128" s="164"/>
      <c r="E128" s="164"/>
      <c r="F128" s="164"/>
      <c r="G128" s="164"/>
      <c r="H128" s="164"/>
      <c r="I128" s="164"/>
      <c r="J128" s="164"/>
    </row>
    <row r="129" spans="1:10" x14ac:dyDescent="0.25">
      <c r="A129" s="169"/>
      <c r="B129" s="165"/>
      <c r="C129" s="164"/>
      <c r="D129" s="164"/>
      <c r="E129" s="164"/>
      <c r="F129" s="164"/>
      <c r="G129" s="164"/>
      <c r="H129" s="164"/>
      <c r="I129" s="164"/>
      <c r="J129" s="164"/>
    </row>
    <row r="130" spans="1:10" x14ac:dyDescent="0.25">
      <c r="A130" s="169"/>
      <c r="B130" s="165"/>
      <c r="C130" s="164"/>
      <c r="D130" s="164"/>
      <c r="E130" s="164"/>
      <c r="F130" s="164"/>
      <c r="G130" s="164"/>
      <c r="H130" s="164"/>
      <c r="I130" s="164"/>
      <c r="J130" s="164"/>
    </row>
    <row r="131" spans="1:10" x14ac:dyDescent="0.25">
      <c r="A131" s="169"/>
      <c r="B131" s="165"/>
      <c r="C131" s="164"/>
      <c r="D131" s="164"/>
      <c r="E131" s="164"/>
      <c r="F131" s="164"/>
      <c r="G131" s="164"/>
      <c r="H131" s="164"/>
      <c r="I131" s="164"/>
      <c r="J131" s="164"/>
    </row>
    <row r="132" spans="1:10" x14ac:dyDescent="0.25">
      <c r="A132" s="169"/>
      <c r="B132" s="165"/>
      <c r="C132" s="164"/>
      <c r="D132" s="164"/>
      <c r="E132" s="164"/>
      <c r="F132" s="164"/>
      <c r="G132" s="164"/>
      <c r="H132" s="164"/>
      <c r="I132" s="164"/>
      <c r="J132" s="164"/>
    </row>
    <row r="133" spans="1:10" x14ac:dyDescent="0.25">
      <c r="A133" s="169"/>
      <c r="B133" s="165"/>
      <c r="C133" s="164"/>
      <c r="D133" s="164"/>
      <c r="E133" s="164"/>
      <c r="F133" s="164"/>
      <c r="G133" s="164"/>
      <c r="H133" s="164"/>
      <c r="I133" s="164"/>
      <c r="J133" s="164"/>
    </row>
    <row r="134" spans="1:10" x14ac:dyDescent="0.25">
      <c r="A134" s="169"/>
      <c r="B134" s="165"/>
      <c r="C134" s="164"/>
      <c r="D134" s="164"/>
      <c r="E134" s="164"/>
      <c r="F134" s="164"/>
      <c r="G134" s="164"/>
      <c r="H134" s="164"/>
      <c r="I134" s="164"/>
      <c r="J134" s="164"/>
    </row>
    <row r="135" spans="1:10" x14ac:dyDescent="0.25">
      <c r="A135" s="169"/>
      <c r="B135" s="165"/>
      <c r="C135" s="164"/>
      <c r="D135" s="164"/>
      <c r="E135" s="164"/>
      <c r="F135" s="164"/>
      <c r="G135" s="164"/>
      <c r="H135" s="164"/>
      <c r="I135" s="164"/>
      <c r="J135" s="164"/>
    </row>
    <row r="136" spans="1:10" x14ac:dyDescent="0.25">
      <c r="A136" s="169"/>
      <c r="B136" s="165"/>
      <c r="C136" s="164"/>
      <c r="D136" s="164"/>
      <c r="E136" s="164"/>
      <c r="F136" s="164"/>
      <c r="G136" s="164"/>
      <c r="H136" s="164"/>
      <c r="I136" s="164"/>
      <c r="J136" s="164"/>
    </row>
    <row r="137" spans="1:10" x14ac:dyDescent="0.25">
      <c r="A137" s="169"/>
      <c r="B137" s="165"/>
      <c r="C137" s="164"/>
      <c r="D137" s="164"/>
      <c r="E137" s="164"/>
      <c r="F137" s="164"/>
      <c r="G137" s="164"/>
      <c r="H137" s="164"/>
      <c r="I137" s="164"/>
      <c r="J137" s="164"/>
    </row>
    <row r="138" spans="1:10" x14ac:dyDescent="0.25">
      <c r="A138" s="169"/>
      <c r="B138" s="165"/>
      <c r="C138" s="164"/>
      <c r="D138" s="164"/>
      <c r="E138" s="164"/>
      <c r="F138" s="164"/>
      <c r="G138" s="164"/>
      <c r="H138" s="164"/>
      <c r="I138" s="164"/>
      <c r="J138" s="164"/>
    </row>
    <row r="139" spans="1:10" x14ac:dyDescent="0.25">
      <c r="A139" s="169"/>
      <c r="B139" s="165"/>
      <c r="C139" s="164"/>
      <c r="D139" s="164"/>
      <c r="E139" s="164"/>
      <c r="F139" s="164"/>
      <c r="G139" s="164"/>
      <c r="H139" s="164"/>
      <c r="I139" s="164"/>
      <c r="J139" s="164"/>
    </row>
    <row r="140" spans="1:10" x14ac:dyDescent="0.25">
      <c r="A140" s="169"/>
      <c r="B140" s="165"/>
      <c r="C140" s="164"/>
      <c r="D140" s="164"/>
      <c r="E140" s="164"/>
      <c r="F140" s="164"/>
      <c r="G140" s="164"/>
      <c r="H140" s="164"/>
      <c r="I140" s="164"/>
      <c r="J140" s="164"/>
    </row>
    <row r="141" spans="1:10" x14ac:dyDescent="0.25">
      <c r="A141" s="169"/>
      <c r="B141" s="165"/>
      <c r="C141" s="164"/>
      <c r="D141" s="164"/>
      <c r="E141" s="164"/>
      <c r="F141" s="164"/>
      <c r="G141" s="164"/>
      <c r="H141" s="164"/>
      <c r="I141" s="164"/>
      <c r="J141" s="164"/>
    </row>
    <row r="142" spans="1:10" x14ac:dyDescent="0.25">
      <c r="A142" s="169"/>
      <c r="B142" s="165"/>
      <c r="C142" s="164"/>
      <c r="D142" s="164"/>
      <c r="E142" s="164"/>
      <c r="F142" s="164"/>
      <c r="G142" s="164"/>
      <c r="H142" s="164"/>
      <c r="I142" s="164"/>
      <c r="J142" s="164"/>
    </row>
    <row r="143" spans="1:10" x14ac:dyDescent="0.25">
      <c r="A143" s="169"/>
      <c r="B143" s="165"/>
      <c r="C143" s="164"/>
      <c r="D143" s="164"/>
      <c r="E143" s="164"/>
      <c r="F143" s="164"/>
      <c r="G143" s="164"/>
      <c r="H143" s="164"/>
      <c r="I143" s="164"/>
      <c r="J143" s="164"/>
    </row>
    <row r="144" spans="1:10" x14ac:dyDescent="0.25">
      <c r="A144" s="64"/>
      <c r="B144"/>
    </row>
    <row r="145" spans="1:2" x14ac:dyDescent="0.25">
      <c r="A145" s="64"/>
      <c r="B145"/>
    </row>
    <row r="146" spans="1:2" x14ac:dyDescent="0.25">
      <c r="A146" s="64"/>
      <c r="B146"/>
    </row>
    <row r="147" spans="1:2" x14ac:dyDescent="0.25">
      <c r="A147" s="64"/>
      <c r="B147"/>
    </row>
    <row r="148" spans="1:2" x14ac:dyDescent="0.25">
      <c r="A148" s="64"/>
      <c r="B148"/>
    </row>
    <row r="149" spans="1:2" x14ac:dyDescent="0.25">
      <c r="A149" s="64"/>
      <c r="B149"/>
    </row>
    <row r="150" spans="1:2" x14ac:dyDescent="0.25">
      <c r="A150" s="64"/>
      <c r="B150"/>
    </row>
    <row r="151" spans="1:2" x14ac:dyDescent="0.25">
      <c r="A151" s="64"/>
      <c r="B151"/>
    </row>
    <row r="152" spans="1:2" x14ac:dyDescent="0.25">
      <c r="A152" s="64"/>
      <c r="B152"/>
    </row>
    <row r="153" spans="1:2" x14ac:dyDescent="0.25">
      <c r="A153" s="64"/>
      <c r="B153"/>
    </row>
    <row r="154" spans="1:2" x14ac:dyDescent="0.25">
      <c r="A154" s="64"/>
      <c r="B154"/>
    </row>
    <row r="155" spans="1:2" x14ac:dyDescent="0.25">
      <c r="A155" s="64"/>
      <c r="B155"/>
    </row>
    <row r="156" spans="1:2" x14ac:dyDescent="0.25">
      <c r="A156" s="67"/>
      <c r="B156"/>
    </row>
    <row r="157" spans="1:2" x14ac:dyDescent="0.25">
      <c r="A157" s="64"/>
      <c r="B157"/>
    </row>
    <row r="158" spans="1:2" x14ac:dyDescent="0.25">
      <c r="A158" s="67"/>
      <c r="B158"/>
    </row>
    <row r="159" spans="1:2" x14ac:dyDescent="0.25">
      <c r="A159" s="67"/>
      <c r="B159"/>
    </row>
    <row r="160" spans="1:2" x14ac:dyDescent="0.25">
      <c r="A160" s="67"/>
      <c r="B160"/>
    </row>
    <row r="161" spans="1:2" x14ac:dyDescent="0.25">
      <c r="A161" s="67"/>
      <c r="B161"/>
    </row>
    <row r="162" spans="1:2" x14ac:dyDescent="0.25">
      <c r="A162" s="67"/>
      <c r="B162"/>
    </row>
    <row r="163" spans="1:2" x14ac:dyDescent="0.25">
      <c r="A163" s="71"/>
      <c r="B163"/>
    </row>
    <row r="164" spans="1:2" x14ac:dyDescent="0.25">
      <c r="A164" s="71"/>
      <c r="B164"/>
    </row>
    <row r="165" spans="1:2" x14ac:dyDescent="0.25">
      <c r="A165" s="71"/>
      <c r="B165"/>
    </row>
    <row r="166" spans="1:2" x14ac:dyDescent="0.25">
      <c r="A166" s="71"/>
      <c r="B166"/>
    </row>
    <row r="167" spans="1:2" x14ac:dyDescent="0.25">
      <c r="A167" s="71"/>
      <c r="B167"/>
    </row>
    <row r="168" spans="1:2" x14ac:dyDescent="0.25">
      <c r="A168" s="71"/>
      <c r="B168"/>
    </row>
    <row r="169" spans="1:2" x14ac:dyDescent="0.25">
      <c r="A169" s="71"/>
      <c r="B169"/>
    </row>
    <row r="170" spans="1:2" x14ac:dyDescent="0.25">
      <c r="A170" s="71"/>
      <c r="B170"/>
    </row>
    <row r="171" spans="1:2" x14ac:dyDescent="0.25">
      <c r="A171" s="71"/>
      <c r="B171"/>
    </row>
    <row r="172" spans="1:2" x14ac:dyDescent="0.25">
      <c r="A172" s="71"/>
      <c r="B172"/>
    </row>
    <row r="173" spans="1:2" x14ac:dyDescent="0.25">
      <c r="A173" s="71"/>
      <c r="B173"/>
    </row>
    <row r="174" spans="1:2" x14ac:dyDescent="0.25">
      <c r="A174" s="71"/>
      <c r="B174"/>
    </row>
    <row r="175" spans="1:2" x14ac:dyDescent="0.25">
      <c r="A175" s="71"/>
      <c r="B175"/>
    </row>
    <row r="176" spans="1:2" x14ac:dyDescent="0.25">
      <c r="A176" s="71"/>
      <c r="B176"/>
    </row>
    <row r="177" spans="1:3" x14ac:dyDescent="0.25">
      <c r="A177" s="71"/>
      <c r="B177"/>
    </row>
    <row r="178" spans="1:3" x14ac:dyDescent="0.25">
      <c r="A178" s="71"/>
      <c r="B178"/>
    </row>
    <row r="179" spans="1:3" x14ac:dyDescent="0.25">
      <c r="A179" s="71"/>
      <c r="B179"/>
    </row>
    <row r="180" spans="1:3" x14ac:dyDescent="0.25">
      <c r="A180" s="71"/>
      <c r="B180"/>
    </row>
    <row r="181" spans="1:3" x14ac:dyDescent="0.25">
      <c r="A181" s="71"/>
      <c r="B181"/>
      <c r="C181"/>
    </row>
    <row r="182" spans="1:3" x14ac:dyDescent="0.25">
      <c r="A182" s="71"/>
      <c r="B182"/>
    </row>
    <row r="183" spans="1:3" x14ac:dyDescent="0.25">
      <c r="A183" s="71"/>
      <c r="B183"/>
    </row>
    <row r="184" spans="1:3" x14ac:dyDescent="0.25">
      <c r="A184" s="71"/>
      <c r="B184"/>
    </row>
    <row r="185" spans="1:3" x14ac:dyDescent="0.25">
      <c r="A185" s="71"/>
      <c r="B185"/>
    </row>
    <row r="186" spans="1:3" x14ac:dyDescent="0.25">
      <c r="A186" s="71"/>
      <c r="B186"/>
    </row>
    <row r="187" spans="1:3" x14ac:dyDescent="0.25">
      <c r="A187" s="71"/>
      <c r="B187"/>
    </row>
    <row r="188" spans="1:3" x14ac:dyDescent="0.25">
      <c r="A188" s="71"/>
      <c r="B188"/>
    </row>
    <row r="189" spans="1:3" x14ac:dyDescent="0.25">
      <c r="A189" s="71"/>
      <c r="B189"/>
    </row>
    <row r="190" spans="1:3" x14ac:dyDescent="0.25">
      <c r="A190" s="71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6"/>
  <sheetViews>
    <sheetView showGridLines="0" showRowColHeaders="0" zoomScaleNormal="100" workbookViewId="0">
      <selection activeCell="M4" sqref="M4"/>
    </sheetView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47</v>
      </c>
      <c r="B4" s="23"/>
      <c r="C4" s="23" t="s">
        <v>104</v>
      </c>
      <c r="F4" s="23"/>
      <c r="G4" s="23" t="s">
        <v>91</v>
      </c>
      <c r="J4" s="23"/>
      <c r="K4" s="23" t="s">
        <v>92</v>
      </c>
    </row>
    <row r="5" spans="1:12" x14ac:dyDescent="0.25">
      <c r="A5" s="7"/>
      <c r="B5" s="184" t="s">
        <v>1</v>
      </c>
      <c r="C5" s="183"/>
      <c r="D5" s="35" t="s">
        <v>10</v>
      </c>
      <c r="F5" s="182" t="s">
        <v>1</v>
      </c>
      <c r="G5" s="183"/>
      <c r="H5" s="35" t="s">
        <v>10</v>
      </c>
      <c r="J5" s="182" t="s">
        <v>1</v>
      </c>
      <c r="K5" s="183"/>
      <c r="L5" s="35" t="s">
        <v>10</v>
      </c>
    </row>
    <row r="6" spans="1:12" ht="13.8" thickBot="1" x14ac:dyDescent="0.3">
      <c r="A6" s="32" t="s">
        <v>9</v>
      </c>
      <c r="B6" s="33" t="s">
        <v>152</v>
      </c>
      <c r="C6" s="61" t="s">
        <v>153</v>
      </c>
      <c r="D6" s="36" t="s">
        <v>11</v>
      </c>
      <c r="F6" s="89" t="s">
        <v>152</v>
      </c>
      <c r="G6" s="61" t="s">
        <v>153</v>
      </c>
      <c r="H6" s="36" t="s">
        <v>11</v>
      </c>
      <c r="J6" s="89" t="s">
        <v>152</v>
      </c>
      <c r="K6" s="61" t="s">
        <v>153</v>
      </c>
      <c r="L6" s="36" t="s">
        <v>11</v>
      </c>
    </row>
    <row r="7" spans="1:12" x14ac:dyDescent="0.25">
      <c r="A7" s="44" t="s">
        <v>12</v>
      </c>
      <c r="B7" s="54"/>
      <c r="C7" s="27"/>
      <c r="D7" s="34"/>
      <c r="F7" s="88"/>
      <c r="G7" s="27"/>
      <c r="H7" s="34"/>
      <c r="J7" s="88"/>
      <c r="K7" s="27"/>
      <c r="L7" s="34"/>
    </row>
    <row r="8" spans="1:12" x14ac:dyDescent="0.25">
      <c r="A8" s="46" t="s">
        <v>13</v>
      </c>
      <c r="B8" s="55">
        <v>27818213</v>
      </c>
      <c r="C8" s="55">
        <v>32300578</v>
      </c>
      <c r="D8" s="75">
        <v>16.113058736015862</v>
      </c>
      <c r="F8" s="85">
        <v>23744280</v>
      </c>
      <c r="G8" s="55">
        <v>27789129</v>
      </c>
      <c r="H8" s="75">
        <v>17.035045914215971</v>
      </c>
      <c r="J8" s="85">
        <v>4073933</v>
      </c>
      <c r="K8" s="55">
        <v>4511449</v>
      </c>
      <c r="L8" s="75">
        <v>10.739400967075305</v>
      </c>
    </row>
    <row r="9" spans="1:12" x14ac:dyDescent="0.25">
      <c r="A9" s="46" t="s">
        <v>14</v>
      </c>
      <c r="B9" s="55">
        <v>1805742</v>
      </c>
      <c r="C9" s="55">
        <v>2099533</v>
      </c>
      <c r="D9" s="75">
        <v>16.269821491663816</v>
      </c>
      <c r="F9" s="85">
        <v>17749</v>
      </c>
      <c r="G9" s="55">
        <v>23128</v>
      </c>
      <c r="H9" s="75">
        <v>30.305932728604429</v>
      </c>
      <c r="J9" s="85">
        <v>1787993</v>
      </c>
      <c r="K9" s="55">
        <v>2076405</v>
      </c>
      <c r="L9" s="75">
        <v>16.130488206609311</v>
      </c>
    </row>
    <row r="10" spans="1:12" x14ac:dyDescent="0.25">
      <c r="A10" s="46" t="s">
        <v>15</v>
      </c>
      <c r="B10" s="55">
        <v>873239</v>
      </c>
      <c r="C10" s="55">
        <v>974502</v>
      </c>
      <c r="D10" s="75">
        <v>11.596252572319834</v>
      </c>
      <c r="F10" s="85">
        <v>842708</v>
      </c>
      <c r="G10" s="55">
        <v>939292</v>
      </c>
      <c r="H10" s="75">
        <v>11.46114668426074</v>
      </c>
      <c r="J10" s="85">
        <v>30531</v>
      </c>
      <c r="K10" s="55">
        <v>35210</v>
      </c>
      <c r="L10" s="75">
        <v>15.325406963414235</v>
      </c>
    </row>
    <row r="11" spans="1:12" x14ac:dyDescent="0.25">
      <c r="A11" s="46" t="s">
        <v>16</v>
      </c>
      <c r="B11" s="55">
        <v>1932405</v>
      </c>
      <c r="C11" s="55">
        <v>2136687</v>
      </c>
      <c r="D11" s="75">
        <v>10.571386432968245</v>
      </c>
      <c r="F11" s="85">
        <v>181600</v>
      </c>
      <c r="G11" s="55">
        <v>203230</v>
      </c>
      <c r="H11" s="75">
        <v>11.91079295154185</v>
      </c>
      <c r="J11" s="85">
        <v>1750805</v>
      </c>
      <c r="K11" s="55">
        <v>1933457</v>
      </c>
      <c r="L11" s="75">
        <v>10.432458212079586</v>
      </c>
    </row>
    <row r="12" spans="1:12" x14ac:dyDescent="0.25">
      <c r="A12" s="45" t="s">
        <v>105</v>
      </c>
      <c r="B12" s="56">
        <v>33671984</v>
      </c>
      <c r="C12" s="56">
        <v>38885101</v>
      </c>
      <c r="D12" s="76">
        <v>15.48206069473067</v>
      </c>
      <c r="F12" s="86">
        <v>25571116</v>
      </c>
      <c r="G12" s="56">
        <v>29850753</v>
      </c>
      <c r="H12" s="76">
        <v>16.736215189043762</v>
      </c>
      <c r="J12" s="86">
        <v>8100868</v>
      </c>
      <c r="K12" s="56">
        <v>9034348</v>
      </c>
      <c r="L12" s="76">
        <v>11.523209611611991</v>
      </c>
    </row>
    <row r="13" spans="1:12" x14ac:dyDescent="0.25">
      <c r="A13" s="46"/>
      <c r="B13" s="56"/>
      <c r="C13" s="38"/>
      <c r="D13" s="37"/>
      <c r="F13" s="86"/>
      <c r="G13" s="38"/>
      <c r="H13" s="37"/>
      <c r="J13" s="86"/>
      <c r="K13" s="38"/>
      <c r="L13" s="37"/>
    </row>
    <row r="14" spans="1:12" x14ac:dyDescent="0.25">
      <c r="A14" s="94" t="s">
        <v>17</v>
      </c>
      <c r="B14" s="56"/>
      <c r="C14" s="38"/>
      <c r="D14" s="37"/>
      <c r="F14" s="86"/>
      <c r="G14" s="38"/>
      <c r="H14" s="37"/>
      <c r="J14" s="86"/>
      <c r="K14" s="38"/>
      <c r="L14" s="37"/>
    </row>
    <row r="15" spans="1:12" x14ac:dyDescent="0.25">
      <c r="A15" s="46" t="s">
        <v>13</v>
      </c>
      <c r="B15" s="55">
        <v>8682590</v>
      </c>
      <c r="C15" s="55">
        <v>9654062</v>
      </c>
      <c r="D15" s="75">
        <v>11.188735158518368</v>
      </c>
      <c r="F15" s="85">
        <v>7306217</v>
      </c>
      <c r="G15" s="55">
        <v>8202402</v>
      </c>
      <c r="H15" s="75">
        <v>12.266060534473587</v>
      </c>
      <c r="J15" s="85">
        <v>1376373</v>
      </c>
      <c r="K15" s="55">
        <v>1451660</v>
      </c>
      <c r="L15" s="75">
        <v>5.4699561819361469</v>
      </c>
    </row>
    <row r="16" spans="1:12" x14ac:dyDescent="0.25">
      <c r="A16" s="46" t="s">
        <v>14</v>
      </c>
      <c r="B16" s="55">
        <v>612099</v>
      </c>
      <c r="C16" s="55">
        <v>733552</v>
      </c>
      <c r="D16" s="75">
        <v>19.842051694252074</v>
      </c>
      <c r="F16" s="85">
        <v>7107</v>
      </c>
      <c r="G16" s="55">
        <v>7521</v>
      </c>
      <c r="H16" s="75">
        <v>5.825242718446602</v>
      </c>
      <c r="J16" s="85">
        <v>604992</v>
      </c>
      <c r="K16" s="55">
        <v>726031</v>
      </c>
      <c r="L16" s="75">
        <v>20.006710832539934</v>
      </c>
    </row>
    <row r="17" spans="1:12" x14ac:dyDescent="0.25">
      <c r="A17" s="46" t="s">
        <v>15</v>
      </c>
      <c r="B17" s="55">
        <v>360762</v>
      </c>
      <c r="C17" s="55">
        <v>400152</v>
      </c>
      <c r="D17" s="75">
        <v>10.91855572371813</v>
      </c>
      <c r="F17" s="85">
        <v>350263</v>
      </c>
      <c r="G17" s="55">
        <v>387536</v>
      </c>
      <c r="H17" s="75">
        <v>10.641432295161065</v>
      </c>
      <c r="J17" s="85">
        <v>10499</v>
      </c>
      <c r="K17" s="55">
        <v>12616</v>
      </c>
      <c r="L17" s="75">
        <v>20.163825126202497</v>
      </c>
    </row>
    <row r="18" spans="1:12" x14ac:dyDescent="0.25">
      <c r="A18" s="46" t="s">
        <v>16</v>
      </c>
      <c r="B18" s="55">
        <v>478854</v>
      </c>
      <c r="C18" s="55">
        <v>539935</v>
      </c>
      <c r="D18" s="75">
        <v>12.75566247749836</v>
      </c>
      <c r="F18" s="85">
        <v>70084</v>
      </c>
      <c r="G18" s="55">
        <v>78284</v>
      </c>
      <c r="H18" s="75">
        <v>11.700245419781975</v>
      </c>
      <c r="J18" s="85">
        <v>408770</v>
      </c>
      <c r="K18" s="55">
        <v>461651</v>
      </c>
      <c r="L18" s="75">
        <v>12.936614722215428</v>
      </c>
    </row>
    <row r="19" spans="1:12" x14ac:dyDescent="0.25">
      <c r="A19" s="45" t="s">
        <v>4</v>
      </c>
      <c r="B19" s="56">
        <v>10353411</v>
      </c>
      <c r="C19" s="56">
        <v>11578654</v>
      </c>
      <c r="D19" s="76">
        <v>11.834196478822294</v>
      </c>
      <c r="F19" s="86">
        <v>7890890</v>
      </c>
      <c r="G19" s="56">
        <v>8860952</v>
      </c>
      <c r="H19" s="76">
        <v>12.293442184595147</v>
      </c>
      <c r="J19" s="86">
        <v>2462521</v>
      </c>
      <c r="K19" s="56">
        <v>2717702</v>
      </c>
      <c r="L19" s="76">
        <v>10.362591831704176</v>
      </c>
    </row>
    <row r="20" spans="1:12" x14ac:dyDescent="0.25">
      <c r="A20" s="45"/>
      <c r="B20" s="55"/>
      <c r="C20" s="27"/>
      <c r="D20" s="34"/>
      <c r="F20" s="85"/>
      <c r="G20" s="27"/>
      <c r="H20" s="34"/>
      <c r="J20" s="85"/>
      <c r="K20" s="27"/>
      <c r="L20" s="34"/>
    </row>
    <row r="21" spans="1:12" x14ac:dyDescent="0.25">
      <c r="A21" s="45" t="s">
        <v>93</v>
      </c>
      <c r="B21" s="56"/>
      <c r="C21" s="38"/>
      <c r="D21" s="37"/>
      <c r="F21" s="86"/>
      <c r="G21" s="38"/>
      <c r="H21" s="37"/>
      <c r="J21" s="86"/>
      <c r="K21" s="38"/>
      <c r="L21" s="37"/>
    </row>
    <row r="22" spans="1:12" x14ac:dyDescent="0.25">
      <c r="A22" s="46" t="s">
        <v>18</v>
      </c>
      <c r="B22" s="55">
        <v>3348130</v>
      </c>
      <c r="C22" s="55">
        <v>3708654</v>
      </c>
      <c r="D22" s="75">
        <v>10.767921197802952</v>
      </c>
      <c r="F22" s="85">
        <v>3348130</v>
      </c>
      <c r="G22" s="55">
        <v>3708654</v>
      </c>
      <c r="H22" s="75">
        <v>10.767921197802952</v>
      </c>
      <c r="J22" s="85"/>
      <c r="K22" s="55"/>
      <c r="L22" s="75"/>
    </row>
    <row r="23" spans="1:12" x14ac:dyDescent="0.25">
      <c r="A23" s="46" t="s">
        <v>19</v>
      </c>
      <c r="B23" s="55">
        <v>11015586</v>
      </c>
      <c r="C23" s="55">
        <v>12909609</v>
      </c>
      <c r="D23" s="75">
        <v>17.194028533752086</v>
      </c>
      <c r="F23" s="85">
        <v>11015586</v>
      </c>
      <c r="G23" s="55">
        <v>12909609</v>
      </c>
      <c r="H23" s="75">
        <v>17.194028533752086</v>
      </c>
      <c r="J23" s="85"/>
      <c r="K23" s="55"/>
      <c r="L23" s="75"/>
    </row>
    <row r="24" spans="1:12" x14ac:dyDescent="0.25">
      <c r="A24" s="46" t="s">
        <v>20</v>
      </c>
      <c r="B24" s="55">
        <v>2036709</v>
      </c>
      <c r="C24" s="55">
        <v>2296940</v>
      </c>
      <c r="D24" s="75">
        <v>12.777033930718625</v>
      </c>
      <c r="F24" s="85">
        <v>2036709</v>
      </c>
      <c r="G24" s="55">
        <v>2296940</v>
      </c>
      <c r="H24" s="75">
        <v>12.777033930718625</v>
      </c>
      <c r="J24" s="85"/>
      <c r="K24" s="55"/>
      <c r="L24" s="75"/>
    </row>
    <row r="25" spans="1:12" x14ac:dyDescent="0.25">
      <c r="A25" s="46" t="s">
        <v>95</v>
      </c>
      <c r="B25" s="55">
        <v>0</v>
      </c>
      <c r="C25" s="55">
        <v>0</v>
      </c>
      <c r="D25" s="75">
        <v>0</v>
      </c>
      <c r="F25" s="85"/>
      <c r="G25" s="55"/>
      <c r="H25" s="75"/>
      <c r="J25" s="85">
        <v>0</v>
      </c>
      <c r="K25" s="55">
        <v>0</v>
      </c>
      <c r="L25" s="75">
        <v>0</v>
      </c>
    </row>
    <row r="26" spans="1:12" x14ac:dyDescent="0.25">
      <c r="A26" s="45" t="s">
        <v>101</v>
      </c>
      <c r="B26" s="56">
        <v>30189424</v>
      </c>
      <c r="C26" s="56">
        <v>33869186</v>
      </c>
      <c r="D26" s="76">
        <v>12.188910924567491</v>
      </c>
      <c r="F26" s="86">
        <v>16873926</v>
      </c>
      <c r="G26" s="56">
        <v>19435406</v>
      </c>
      <c r="H26" s="76">
        <v>15.180106870209103</v>
      </c>
      <c r="J26" s="86">
        <v>13315498</v>
      </c>
      <c r="K26" s="56">
        <v>14433780</v>
      </c>
      <c r="L26" s="76">
        <v>8.3983490516088839</v>
      </c>
    </row>
    <row r="27" spans="1:12" x14ac:dyDescent="0.25">
      <c r="A27" s="45"/>
      <c r="B27" s="55"/>
      <c r="C27" s="27"/>
      <c r="D27" s="34"/>
      <c r="F27" s="85"/>
      <c r="G27" s="27"/>
      <c r="H27" s="34"/>
      <c r="J27" s="85"/>
      <c r="K27" s="27"/>
      <c r="L27" s="34"/>
    </row>
    <row r="28" spans="1:12" x14ac:dyDescent="0.25">
      <c r="A28" s="45" t="s">
        <v>99</v>
      </c>
      <c r="B28" s="56"/>
      <c r="C28" s="38"/>
      <c r="D28" s="37"/>
      <c r="F28" s="86"/>
      <c r="G28" s="38"/>
      <c r="H28" s="37"/>
      <c r="J28" s="86"/>
      <c r="K28" s="38"/>
      <c r="L28" s="37"/>
    </row>
    <row r="29" spans="1:12" x14ac:dyDescent="0.25">
      <c r="A29" s="46" t="s">
        <v>96</v>
      </c>
      <c r="B29" s="55">
        <v>2374161</v>
      </c>
      <c r="C29" s="55">
        <v>2705014</v>
      </c>
      <c r="D29" s="75">
        <v>13.935575557007297</v>
      </c>
      <c r="F29" s="85">
        <v>2340507</v>
      </c>
      <c r="G29" s="55">
        <v>2667624</v>
      </c>
      <c r="H29" s="75">
        <v>13.976330769358947</v>
      </c>
      <c r="J29" s="85">
        <v>33654</v>
      </c>
      <c r="K29" s="55">
        <v>37390</v>
      </c>
      <c r="L29" s="75">
        <v>11.101206394485054</v>
      </c>
    </row>
    <row r="30" spans="1:12" x14ac:dyDescent="0.25">
      <c r="A30" s="46" t="s">
        <v>52</v>
      </c>
      <c r="B30" s="55">
        <v>1540162</v>
      </c>
      <c r="C30" s="55">
        <v>1699494</v>
      </c>
      <c r="D30" s="75">
        <v>10.345145510667059</v>
      </c>
      <c r="F30" s="85">
        <v>1027723</v>
      </c>
      <c r="G30" s="55">
        <v>1121508</v>
      </c>
      <c r="H30" s="75">
        <v>9.1255133922272833</v>
      </c>
      <c r="J30" s="85">
        <v>512439</v>
      </c>
      <c r="K30" s="55">
        <v>577986</v>
      </c>
      <c r="L30" s="75">
        <v>12.791180999104284</v>
      </c>
    </row>
    <row r="31" spans="1:12" x14ac:dyDescent="0.25">
      <c r="A31" s="46" t="s">
        <v>53</v>
      </c>
      <c r="B31" s="55">
        <v>2852182</v>
      </c>
      <c r="C31" s="55">
        <v>3035184</v>
      </c>
      <c r="D31" s="75">
        <v>6.4162104662325303</v>
      </c>
      <c r="F31" s="85"/>
      <c r="G31" s="55"/>
      <c r="H31" s="75"/>
      <c r="J31" s="85">
        <v>2852182</v>
      </c>
      <c r="K31" s="55">
        <v>3035184</v>
      </c>
      <c r="L31" s="75">
        <v>6.4162104662325197</v>
      </c>
    </row>
    <row r="32" spans="1:12" x14ac:dyDescent="0.25">
      <c r="A32" s="46" t="s">
        <v>97</v>
      </c>
      <c r="B32" s="55">
        <v>3261210.5840000003</v>
      </c>
      <c r="C32" s="55">
        <v>3870300</v>
      </c>
      <c r="D32" s="75">
        <v>18.676788889018269</v>
      </c>
      <c r="F32" s="85">
        <v>509969.60600000003</v>
      </c>
      <c r="G32" s="55">
        <v>599037</v>
      </c>
      <c r="H32" s="75">
        <v>17.465235761521036</v>
      </c>
      <c r="J32" s="85">
        <v>2751240.9780000001</v>
      </c>
      <c r="K32" s="55">
        <v>3271263</v>
      </c>
      <c r="L32" s="75">
        <v>18.901362191036686</v>
      </c>
    </row>
    <row r="33" spans="1:12" x14ac:dyDescent="0.25">
      <c r="A33" s="46" t="s">
        <v>98</v>
      </c>
      <c r="B33" s="55">
        <v>1570704</v>
      </c>
      <c r="C33" s="55">
        <v>1762604</v>
      </c>
      <c r="D33" s="75">
        <v>12.217451537654455</v>
      </c>
      <c r="F33" s="85">
        <v>1469290</v>
      </c>
      <c r="G33" s="55">
        <v>1661934</v>
      </c>
      <c r="H33" s="75">
        <v>13.111366714535592</v>
      </c>
      <c r="J33" s="85">
        <v>101414</v>
      </c>
      <c r="K33" s="55">
        <v>100670</v>
      </c>
      <c r="L33" s="75">
        <v>-0.73362652099315673</v>
      </c>
    </row>
    <row r="34" spans="1:12" x14ac:dyDescent="0.25">
      <c r="A34" s="46" t="s">
        <v>89</v>
      </c>
      <c r="B34" s="55">
        <v>2775457</v>
      </c>
      <c r="C34" s="55">
        <v>2997491</v>
      </c>
      <c r="D34" s="75">
        <f>(C34/B34-1)*100</f>
        <v>7.9999077629377746</v>
      </c>
      <c r="F34" s="85">
        <v>107249</v>
      </c>
      <c r="G34" s="55">
        <v>119522</v>
      </c>
      <c r="H34" s="75">
        <v>11.443463342315546</v>
      </c>
      <c r="J34" s="85">
        <v>2668208</v>
      </c>
      <c r="K34" s="55">
        <v>2877969</v>
      </c>
      <c r="L34" s="75">
        <v>7.8614935567242137</v>
      </c>
    </row>
    <row r="35" spans="1:12" x14ac:dyDescent="0.25">
      <c r="A35" s="45" t="s">
        <v>87</v>
      </c>
      <c r="B35" s="56">
        <v>14373876.584000001</v>
      </c>
      <c r="C35" s="56">
        <v>16070087</v>
      </c>
      <c r="D35" s="76">
        <v>11.985670092977568</v>
      </c>
      <c r="F35" s="56">
        <v>5454738.6060000006</v>
      </c>
      <c r="G35" s="56">
        <v>6169625</v>
      </c>
      <c r="H35" s="76">
        <v>13.105786466351521</v>
      </c>
      <c r="J35" s="56">
        <v>8919137.9780000001</v>
      </c>
      <c r="K35" s="56">
        <v>9900462</v>
      </c>
      <c r="L35" s="76">
        <v>11.002453649899113</v>
      </c>
    </row>
    <row r="36" spans="1:12" x14ac:dyDescent="0.25">
      <c r="A36" s="45"/>
      <c r="B36" s="56"/>
      <c r="C36" s="38"/>
      <c r="D36" s="37"/>
      <c r="F36" s="86"/>
      <c r="G36" s="38"/>
      <c r="H36" s="37"/>
      <c r="J36" s="86"/>
      <c r="K36" s="38"/>
      <c r="L36" s="37"/>
    </row>
    <row r="37" spans="1:12" x14ac:dyDescent="0.25">
      <c r="A37" s="45" t="s">
        <v>100</v>
      </c>
      <c r="B37" s="56"/>
      <c r="C37" s="38"/>
      <c r="D37" s="37"/>
      <c r="F37" s="86"/>
      <c r="G37" s="38"/>
      <c r="H37" s="37"/>
      <c r="J37" s="86"/>
      <c r="K37" s="38"/>
      <c r="L37" s="37"/>
    </row>
    <row r="38" spans="1:12" x14ac:dyDescent="0.25">
      <c r="A38" s="46" t="s">
        <v>24</v>
      </c>
      <c r="B38" s="55">
        <v>1177245</v>
      </c>
      <c r="C38" s="55">
        <v>1268521</v>
      </c>
      <c r="D38" s="75">
        <v>7.7533563531805187</v>
      </c>
      <c r="F38" s="85">
        <v>1177245</v>
      </c>
      <c r="G38" s="55">
        <v>1268521</v>
      </c>
      <c r="H38" s="75">
        <v>7.7533563531805187</v>
      </c>
      <c r="J38" s="85"/>
      <c r="K38" s="55"/>
      <c r="L38" s="75"/>
    </row>
    <row r="39" spans="1:12" x14ac:dyDescent="0.25">
      <c r="A39" s="46" t="s">
        <v>94</v>
      </c>
      <c r="B39" s="55">
        <v>1762560</v>
      </c>
      <c r="C39" s="55">
        <v>1983152</v>
      </c>
      <c r="D39" s="75">
        <v>12.515432098765432</v>
      </c>
      <c r="F39" s="85">
        <v>1470841</v>
      </c>
      <c r="G39" s="55">
        <v>1653738</v>
      </c>
      <c r="H39" s="75">
        <v>12.434858696487249</v>
      </c>
      <c r="J39" s="85">
        <v>291719</v>
      </c>
      <c r="K39" s="55">
        <v>329414</v>
      </c>
      <c r="L39" s="75">
        <v>12.921681481151381</v>
      </c>
    </row>
    <row r="40" spans="1:12" x14ac:dyDescent="0.25">
      <c r="A40" s="46" t="s">
        <v>90</v>
      </c>
      <c r="B40" s="55">
        <v>377743</v>
      </c>
      <c r="C40" s="55">
        <v>777667</v>
      </c>
      <c r="D40" s="75">
        <v>105.87198174420175</v>
      </c>
      <c r="F40" s="85">
        <v>377743</v>
      </c>
      <c r="G40" s="55">
        <v>777667</v>
      </c>
      <c r="H40" s="75">
        <v>105.87198174420175</v>
      </c>
      <c r="J40" s="85"/>
      <c r="K40" s="55"/>
      <c r="L40" s="75"/>
    </row>
    <row r="41" spans="1:12" x14ac:dyDescent="0.25">
      <c r="A41" s="46" t="s">
        <v>25</v>
      </c>
      <c r="B41" s="55">
        <v>4613976</v>
      </c>
      <c r="C41" s="55">
        <v>5212618</v>
      </c>
      <c r="D41" s="75">
        <v>12.974536495205003</v>
      </c>
      <c r="F41" s="85">
        <v>4613976</v>
      </c>
      <c r="G41" s="55">
        <v>5212618</v>
      </c>
      <c r="H41" s="75">
        <v>12.974536495205003</v>
      </c>
      <c r="J41" s="85"/>
      <c r="K41" s="55"/>
      <c r="L41" s="75"/>
    </row>
    <row r="42" spans="1:12" x14ac:dyDescent="0.25">
      <c r="A42" s="46" t="s">
        <v>26</v>
      </c>
      <c r="B42" s="55">
        <v>3230737</v>
      </c>
      <c r="C42" s="55">
        <v>3443921</v>
      </c>
      <c r="D42" s="75">
        <v>6.5986182100245241</v>
      </c>
      <c r="F42" s="85"/>
      <c r="G42" s="55"/>
      <c r="H42" s="75"/>
      <c r="J42" s="85">
        <v>3230737</v>
      </c>
      <c r="K42" s="55">
        <v>3443921</v>
      </c>
      <c r="L42" s="75">
        <v>6.5986182100245241</v>
      </c>
    </row>
    <row r="43" spans="1:12" x14ac:dyDescent="0.25">
      <c r="A43" s="46" t="s">
        <v>86</v>
      </c>
      <c r="B43" s="55">
        <v>400036</v>
      </c>
      <c r="C43" s="55">
        <v>420094</v>
      </c>
      <c r="D43" s="75">
        <v>5.0140487356137946</v>
      </c>
      <c r="F43" s="85"/>
      <c r="G43" s="55"/>
      <c r="H43" s="75"/>
      <c r="J43" s="85">
        <v>400036</v>
      </c>
      <c r="K43" s="55">
        <v>420094</v>
      </c>
      <c r="L43" s="75">
        <v>5.0140487356137946</v>
      </c>
    </row>
    <row r="44" spans="1:12" x14ac:dyDescent="0.25">
      <c r="A44" s="46" t="s">
        <v>27</v>
      </c>
      <c r="B44" s="55">
        <v>403223</v>
      </c>
      <c r="C44" s="55">
        <v>419452</v>
      </c>
      <c r="D44" s="75">
        <v>4.0248200127472886</v>
      </c>
      <c r="F44" s="85"/>
      <c r="G44" s="55"/>
      <c r="H44" s="75"/>
      <c r="J44" s="85">
        <v>403223</v>
      </c>
      <c r="K44" s="55">
        <v>419452</v>
      </c>
      <c r="L44" s="75">
        <v>4.0248200127472886</v>
      </c>
    </row>
    <row r="45" spans="1:12" x14ac:dyDescent="0.25">
      <c r="A45" s="46" t="s">
        <v>28</v>
      </c>
      <c r="B45" s="55">
        <v>106326</v>
      </c>
      <c r="C45" s="55">
        <v>116622</v>
      </c>
      <c r="D45" s="75">
        <v>9.6834264432029791</v>
      </c>
      <c r="F45" s="85">
        <v>2728</v>
      </c>
      <c r="G45" s="55">
        <v>3299</v>
      </c>
      <c r="H45" s="75">
        <v>20.931085043988269</v>
      </c>
      <c r="J45" s="85">
        <v>103598</v>
      </c>
      <c r="K45" s="55">
        <v>113323</v>
      </c>
      <c r="L45" s="75">
        <v>9.3872468580474528</v>
      </c>
    </row>
    <row r="46" spans="1:12" x14ac:dyDescent="0.25">
      <c r="A46" s="45" t="s">
        <v>34</v>
      </c>
      <c r="B46" s="56">
        <v>12071846</v>
      </c>
      <c r="C46" s="56">
        <v>13642047</v>
      </c>
      <c r="D46" s="76">
        <v>13.007132463419431</v>
      </c>
      <c r="F46" s="86">
        <v>7642533</v>
      </c>
      <c r="G46" s="56">
        <v>8915843</v>
      </c>
      <c r="H46" s="76">
        <v>16.660837447479782</v>
      </c>
      <c r="J46" s="86">
        <v>4429313</v>
      </c>
      <c r="K46" s="56">
        <v>4726204</v>
      </c>
      <c r="L46" s="76">
        <v>6.7028679165369436</v>
      </c>
    </row>
    <row r="47" spans="1:12" x14ac:dyDescent="0.25">
      <c r="A47" s="60"/>
      <c r="B47" s="55"/>
      <c r="C47" s="55"/>
      <c r="D47" s="34"/>
      <c r="F47" s="85"/>
      <c r="G47" s="55"/>
      <c r="H47" s="34"/>
      <c r="J47" s="85"/>
      <c r="K47" s="55"/>
      <c r="L47" s="34"/>
    </row>
    <row r="48" spans="1:12" ht="13.8" thickBot="1" x14ac:dyDescent="0.3">
      <c r="A48" s="73" t="s">
        <v>35</v>
      </c>
      <c r="B48" s="87">
        <v>90307130.583999991</v>
      </c>
      <c r="C48" s="57">
        <v>102466421</v>
      </c>
      <c r="D48" s="83">
        <v>13.464374670491752</v>
      </c>
      <c r="F48" s="87">
        <v>55542313.605999999</v>
      </c>
      <c r="G48" s="57">
        <v>64371627</v>
      </c>
      <c r="H48" s="83">
        <v>15.896553133584646</v>
      </c>
      <c r="J48" s="87">
        <v>34764816.978</v>
      </c>
      <c r="K48" s="57">
        <v>38094794</v>
      </c>
      <c r="L48" s="83">
        <v>9.5785834975264947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tr">
        <f>+Innhold!B53</f>
        <v>Finans Norge / Skadeforsikringsstatistikk</v>
      </c>
      <c r="L55" s="181">
        <f>Innhold!H18</f>
        <v>5</v>
      </c>
    </row>
    <row r="56" spans="1:12" ht="12.75" customHeight="1" x14ac:dyDescent="0.25">
      <c r="A56" s="26" t="str">
        <f>+Innhold!B54</f>
        <v>Premiestatistikk skadeforsikring 2. kvartal 2025</v>
      </c>
      <c r="L56" s="18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3"/>
  <sheetViews>
    <sheetView showGridLines="0" showRowColHeaders="0" zoomScaleNormal="100" workbookViewId="0">
      <selection activeCell="W1" sqref="W1"/>
    </sheetView>
  </sheetViews>
  <sheetFormatPr defaultColWidth="11.44140625" defaultRowHeight="13.2" x14ac:dyDescent="0.25"/>
  <cols>
    <col min="1" max="1" width="27.1093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32</v>
      </c>
      <c r="B4" s="23"/>
      <c r="C4" s="23"/>
      <c r="D4" s="185" t="s">
        <v>104</v>
      </c>
      <c r="E4" s="185"/>
      <c r="F4" s="23"/>
      <c r="G4" s="23"/>
      <c r="I4" s="185" t="s">
        <v>91</v>
      </c>
      <c r="J4" s="185"/>
      <c r="K4" s="185"/>
      <c r="L4" s="185"/>
      <c r="M4" s="185"/>
      <c r="N4" s="185"/>
      <c r="P4" s="185" t="s">
        <v>92</v>
      </c>
      <c r="Q4" s="185"/>
      <c r="R4" s="185"/>
      <c r="S4" s="185"/>
      <c r="T4" s="185"/>
      <c r="U4" s="18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  <c r="I6" s="91" t="s">
        <v>154</v>
      </c>
      <c r="J6" s="15" t="s">
        <v>152</v>
      </c>
      <c r="K6" s="62" t="s">
        <v>153</v>
      </c>
      <c r="L6" s="15" t="s">
        <v>154</v>
      </c>
      <c r="M6" s="15" t="s">
        <v>152</v>
      </c>
      <c r="N6" s="16" t="s">
        <v>153</v>
      </c>
      <c r="P6" s="91" t="s">
        <v>154</v>
      </c>
      <c r="Q6" s="15" t="s">
        <v>152</v>
      </c>
      <c r="R6" s="62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81</v>
      </c>
      <c r="B7" s="18">
        <v>17758108</v>
      </c>
      <c r="C7" s="18">
        <v>18972642</v>
      </c>
      <c r="D7" s="18">
        <v>21057455</v>
      </c>
      <c r="E7" s="79">
        <v>21.546862125940411</v>
      </c>
      <c r="F7" s="77">
        <v>21.014545068770239</v>
      </c>
      <c r="G7" s="78">
        <v>20.550590910167536</v>
      </c>
      <c r="I7" s="92">
        <v>9540023</v>
      </c>
      <c r="J7" s="18">
        <v>10292933</v>
      </c>
      <c r="K7" s="18">
        <v>11802295</v>
      </c>
      <c r="L7" s="79">
        <v>18.920254236039359</v>
      </c>
      <c r="M7" s="77">
        <v>18.532695394902206</v>
      </c>
      <c r="N7" s="78">
        <v>18.334622798954577</v>
      </c>
      <c r="P7" s="92">
        <v>8218085</v>
      </c>
      <c r="Q7" s="18">
        <v>8679709</v>
      </c>
      <c r="R7" s="18">
        <v>9255160</v>
      </c>
      <c r="S7" s="79">
        <v>25.686382391763789</v>
      </c>
      <c r="T7" s="77">
        <v>24.981848696908266</v>
      </c>
      <c r="U7" s="78">
        <v>24.295078219874348</v>
      </c>
    </row>
    <row r="8" spans="1:21" x14ac:dyDescent="0.25">
      <c r="A8" s="17" t="s">
        <v>155</v>
      </c>
      <c r="B8" s="18">
        <v>4228970</v>
      </c>
      <c r="C8" s="18">
        <v>4360527.4160000002</v>
      </c>
      <c r="D8" s="18">
        <v>5727972</v>
      </c>
      <c r="E8" s="79">
        <v>5.1312354629636348</v>
      </c>
      <c r="F8" s="77">
        <v>4.8298228526707163</v>
      </c>
      <c r="G8" s="78">
        <v>5.5900966815265267</v>
      </c>
      <c r="I8" s="92">
        <v>3290576</v>
      </c>
      <c r="J8" s="18">
        <v>3769936.3939999999</v>
      </c>
      <c r="K8" s="18">
        <v>4903839</v>
      </c>
      <c r="L8" s="79">
        <v>6.5260361010669943</v>
      </c>
      <c r="M8" s="77">
        <v>6.7878691960938671</v>
      </c>
      <c r="N8" s="78">
        <v>7.618013134886275</v>
      </c>
      <c r="P8" s="92">
        <v>938394</v>
      </c>
      <c r="Q8" s="18">
        <v>590591.022</v>
      </c>
      <c r="R8" s="18">
        <v>824133</v>
      </c>
      <c r="S8" s="79">
        <v>2.9330369688481914</v>
      </c>
      <c r="T8" s="77">
        <v>1.699832972897642</v>
      </c>
      <c r="U8" s="78">
        <v>2.1633743445364213</v>
      </c>
    </row>
    <row r="9" spans="1:21" x14ac:dyDescent="0.25">
      <c r="A9" s="17" t="s">
        <v>182</v>
      </c>
      <c r="B9" s="18">
        <v>0</v>
      </c>
      <c r="C9" s="18">
        <v>611750.58400000003</v>
      </c>
      <c r="D9" s="18">
        <v>634655</v>
      </c>
      <c r="E9" s="79" t="s">
        <v>156</v>
      </c>
      <c r="F9" s="77">
        <v>0.67758935304395218</v>
      </c>
      <c r="G9" s="78">
        <v>0.61937851815864631</v>
      </c>
      <c r="I9" s="92">
        <v>0</v>
      </c>
      <c r="J9" s="18">
        <v>121919.606</v>
      </c>
      <c r="K9" s="18">
        <v>128040</v>
      </c>
      <c r="L9" s="79" t="s">
        <v>156</v>
      </c>
      <c r="M9" s="77">
        <v>0.21951944316206967</v>
      </c>
      <c r="N9" s="78">
        <v>0.19890750935967488</v>
      </c>
      <c r="P9" s="92">
        <v>0</v>
      </c>
      <c r="Q9" s="18">
        <v>489830.978</v>
      </c>
      <c r="R9" s="18">
        <v>506615</v>
      </c>
      <c r="S9" s="79" t="s">
        <v>156</v>
      </c>
      <c r="T9" s="77">
        <v>1.4098264561006137</v>
      </c>
      <c r="U9" s="78">
        <v>1.3298798780746786</v>
      </c>
    </row>
    <row r="10" spans="1:21" x14ac:dyDescent="0.25">
      <c r="A10" s="17" t="s">
        <v>82</v>
      </c>
      <c r="B10" s="18">
        <v>21703689</v>
      </c>
      <c r="C10" s="18">
        <v>23807740</v>
      </c>
      <c r="D10" s="18">
        <v>26905554</v>
      </c>
      <c r="E10" s="79">
        <v>26.334246559784948</v>
      </c>
      <c r="F10" s="77">
        <v>26.370013476012673</v>
      </c>
      <c r="G10" s="78">
        <v>26.257923071207884</v>
      </c>
      <c r="I10" s="92">
        <v>11938088</v>
      </c>
      <c r="J10" s="18">
        <v>12987718</v>
      </c>
      <c r="K10" s="18">
        <v>15073204</v>
      </c>
      <c r="L10" s="79">
        <v>23.676217557568851</v>
      </c>
      <c r="M10" s="77">
        <v>23.384726352429233</v>
      </c>
      <c r="N10" s="78">
        <v>23.415912728134089</v>
      </c>
      <c r="P10" s="92">
        <v>9765601</v>
      </c>
      <c r="Q10" s="18">
        <v>10820022</v>
      </c>
      <c r="R10" s="18">
        <v>11832350</v>
      </c>
      <c r="S10" s="79">
        <v>30.523286333907578</v>
      </c>
      <c r="T10" s="77">
        <v>31.142075442992244</v>
      </c>
      <c r="U10" s="78">
        <v>31.060280835223836</v>
      </c>
    </row>
    <row r="11" spans="1:21" x14ac:dyDescent="0.25">
      <c r="A11" s="17" t="s">
        <v>84</v>
      </c>
      <c r="B11" s="18">
        <v>11191880</v>
      </c>
      <c r="C11" s="18">
        <v>11720750</v>
      </c>
      <c r="D11" s="18">
        <v>12838572</v>
      </c>
      <c r="E11" s="79">
        <v>13.579706536871495</v>
      </c>
      <c r="F11" s="77">
        <v>12.982178713686201</v>
      </c>
      <c r="G11" s="78">
        <v>12.529540775118905</v>
      </c>
      <c r="I11" s="92">
        <v>7373528</v>
      </c>
      <c r="J11" s="18">
        <v>8020786</v>
      </c>
      <c r="K11" s="18">
        <v>8927401</v>
      </c>
      <c r="L11" s="79">
        <v>14.623552204911332</v>
      </c>
      <c r="M11" s="77">
        <v>14.441635223477709</v>
      </c>
      <c r="N11" s="78">
        <v>13.868534035965876</v>
      </c>
      <c r="P11" s="92">
        <v>3818352</v>
      </c>
      <c r="Q11" s="18">
        <v>3699964</v>
      </c>
      <c r="R11" s="18">
        <v>3911171</v>
      </c>
      <c r="S11" s="79">
        <v>11.934611235872596</v>
      </c>
      <c r="T11" s="77">
        <v>10.649198127726113</v>
      </c>
      <c r="U11" s="78">
        <v>10.266943561894573</v>
      </c>
    </row>
    <row r="12" spans="1:21" x14ac:dyDescent="0.25">
      <c r="A12" s="17" t="s">
        <v>180</v>
      </c>
      <c r="B12" s="18">
        <v>12172532</v>
      </c>
      <c r="C12" s="18">
        <v>13296130</v>
      </c>
      <c r="D12" s="18">
        <v>19076495</v>
      </c>
      <c r="E12" s="79">
        <v>14.76958405296317</v>
      </c>
      <c r="F12" s="77">
        <v>14.727106700544294</v>
      </c>
      <c r="G12" s="78">
        <v>18.617313666103357</v>
      </c>
      <c r="I12" s="92">
        <v>10376209</v>
      </c>
      <c r="J12" s="18">
        <v>11318278</v>
      </c>
      <c r="K12" s="18">
        <v>15648017</v>
      </c>
      <c r="L12" s="79">
        <v>20.578620437946505</v>
      </c>
      <c r="M12" s="77">
        <v>20.378855916853141</v>
      </c>
      <c r="N12" s="78">
        <v>24.308872913838268</v>
      </c>
      <c r="P12" s="92">
        <v>1796323</v>
      </c>
      <c r="Q12" s="18">
        <v>1977852</v>
      </c>
      <c r="R12" s="18">
        <v>3428478</v>
      </c>
      <c r="S12" s="79">
        <v>5.6145731611586278</v>
      </c>
      <c r="T12" s="77">
        <v>5.6926331757063986</v>
      </c>
      <c r="U12" s="78">
        <v>8.9998596658640562</v>
      </c>
    </row>
    <row r="13" spans="1:21" x14ac:dyDescent="0.25">
      <c r="A13" s="17" t="s">
        <v>157</v>
      </c>
      <c r="B13" s="18">
        <v>1166321</v>
      </c>
      <c r="C13" s="18">
        <v>1326013</v>
      </c>
      <c r="D13" s="18">
        <v>1585484</v>
      </c>
      <c r="E13" s="79">
        <v>1.415159643222631</v>
      </c>
      <c r="F13" s="77">
        <v>1.4687232252774933</v>
      </c>
      <c r="G13" s="78">
        <v>1.5473205607522877</v>
      </c>
      <c r="I13" s="92">
        <v>1145647</v>
      </c>
      <c r="J13" s="18">
        <v>1305280</v>
      </c>
      <c r="K13" s="18">
        <v>1562711</v>
      </c>
      <c r="L13" s="79">
        <v>2.2721048476251875</v>
      </c>
      <c r="M13" s="77">
        <v>2.3501908197651682</v>
      </c>
      <c r="N13" s="78">
        <v>2.4276394318882137</v>
      </c>
      <c r="P13" s="92">
        <v>20674</v>
      </c>
      <c r="Q13" s="18">
        <v>20733</v>
      </c>
      <c r="R13" s="18">
        <v>22773</v>
      </c>
      <c r="S13" s="79">
        <v>6.4618493185130674E-2</v>
      </c>
      <c r="T13" s="77">
        <v>5.9673506223883663E-2</v>
      </c>
      <c r="U13" s="78">
        <v>5.9779821883273604E-2</v>
      </c>
    </row>
    <row r="14" spans="1:21" x14ac:dyDescent="0.25">
      <c r="A14" s="17" t="s">
        <v>158</v>
      </c>
      <c r="B14" s="18">
        <v>1398365</v>
      </c>
      <c r="C14" s="18">
        <v>1704706</v>
      </c>
      <c r="D14" s="18">
        <v>1992045</v>
      </c>
      <c r="E14" s="79">
        <v>1.6967110379518282</v>
      </c>
      <c r="F14" s="77">
        <v>1.8881725099753131</v>
      </c>
      <c r="G14" s="78">
        <v>1.9440954222456936</v>
      </c>
      <c r="I14" s="92">
        <v>633</v>
      </c>
      <c r="J14" s="18">
        <v>0</v>
      </c>
      <c r="K14" s="18">
        <v>0</v>
      </c>
      <c r="L14" s="79">
        <v>1.2553974902799411E-3</v>
      </c>
      <c r="M14" s="77" t="s">
        <v>156</v>
      </c>
      <c r="N14" s="78" t="s">
        <v>156</v>
      </c>
      <c r="P14" s="92">
        <v>1397732</v>
      </c>
      <c r="Q14" s="18">
        <v>1704706</v>
      </c>
      <c r="R14" s="18">
        <v>1992045</v>
      </c>
      <c r="S14" s="79">
        <v>4.3687402397523005</v>
      </c>
      <c r="T14" s="77">
        <v>4.9064671827951498</v>
      </c>
      <c r="U14" s="78">
        <v>5.2291790841551737</v>
      </c>
    </row>
    <row r="15" spans="1:21" x14ac:dyDescent="0.25">
      <c r="A15" s="17" t="s">
        <v>159</v>
      </c>
      <c r="B15" s="18">
        <v>2113579</v>
      </c>
      <c r="C15" s="18">
        <v>2281351</v>
      </c>
      <c r="D15" s="18">
        <v>2602933</v>
      </c>
      <c r="E15" s="79">
        <v>2.5645184332296553</v>
      </c>
      <c r="F15" s="77">
        <v>2.5268780914742428</v>
      </c>
      <c r="G15" s="78">
        <v>2.5402790246767766</v>
      </c>
      <c r="I15" s="92">
        <v>944222</v>
      </c>
      <c r="J15" s="18">
        <v>1068299</v>
      </c>
      <c r="K15" s="18">
        <v>1228189</v>
      </c>
      <c r="L15" s="79">
        <v>1.87262863991644</v>
      </c>
      <c r="M15" s="77">
        <v>1.923500323734608</v>
      </c>
      <c r="N15" s="78">
        <v>1.9079663777956086</v>
      </c>
      <c r="P15" s="92">
        <v>1169357</v>
      </c>
      <c r="Q15" s="18">
        <v>1213052</v>
      </c>
      <c r="R15" s="18">
        <v>1374744</v>
      </c>
      <c r="S15" s="79">
        <v>3.6549331206096953</v>
      </c>
      <c r="T15" s="77">
        <v>3.4913937236239105</v>
      </c>
      <c r="U15" s="78">
        <v>3.6087450689456411</v>
      </c>
    </row>
    <row r="16" spans="1:21" x14ac:dyDescent="0.25">
      <c r="A16" s="17" t="s">
        <v>160</v>
      </c>
      <c r="B16" s="18">
        <v>1125657</v>
      </c>
      <c r="C16" s="18">
        <v>1311811</v>
      </c>
      <c r="D16" s="18">
        <v>1544197</v>
      </c>
      <c r="E16" s="79">
        <v>1.3658198373441419</v>
      </c>
      <c r="F16" s="77">
        <v>1.4529927556324818</v>
      </c>
      <c r="G16" s="78">
        <v>1.5070273606999507</v>
      </c>
      <c r="I16" s="92">
        <v>0</v>
      </c>
      <c r="J16" s="18">
        <v>0</v>
      </c>
      <c r="K16" s="18">
        <v>0</v>
      </c>
      <c r="L16" s="79" t="s">
        <v>156</v>
      </c>
      <c r="M16" s="77" t="s">
        <v>156</v>
      </c>
      <c r="N16" s="78" t="s">
        <v>156</v>
      </c>
      <c r="P16" s="92">
        <v>1125657</v>
      </c>
      <c r="Q16" s="18">
        <v>1311811</v>
      </c>
      <c r="R16" s="18">
        <v>1544197</v>
      </c>
      <c r="S16" s="79">
        <v>3.5183447413802185</v>
      </c>
      <c r="T16" s="77">
        <v>3.7756408562706336</v>
      </c>
      <c r="U16" s="78">
        <v>4.0535643794267529</v>
      </c>
    </row>
    <row r="17" spans="1:21" x14ac:dyDescent="0.25">
      <c r="A17" s="17" t="s">
        <v>161</v>
      </c>
      <c r="B17" s="18">
        <v>240917</v>
      </c>
      <c r="C17" s="18">
        <v>261168</v>
      </c>
      <c r="D17" s="18">
        <v>283544</v>
      </c>
      <c r="E17" s="79">
        <v>0.29231748015020442</v>
      </c>
      <c r="F17" s="77">
        <v>0.28927582708410282</v>
      </c>
      <c r="G17" s="78">
        <v>0.27671894580957407</v>
      </c>
      <c r="I17" s="92">
        <v>240917</v>
      </c>
      <c r="J17" s="18">
        <v>261168</v>
      </c>
      <c r="K17" s="18">
        <v>283544</v>
      </c>
      <c r="L17" s="79">
        <v>0.47779873169948273</v>
      </c>
      <c r="M17" s="77">
        <v>0.47023982288584021</v>
      </c>
      <c r="N17" s="78">
        <v>0.44047977845891639</v>
      </c>
      <c r="P17" s="92">
        <v>0</v>
      </c>
      <c r="Q17" s="18">
        <v>0</v>
      </c>
      <c r="R17" s="18">
        <v>0</v>
      </c>
      <c r="S17" s="79" t="s">
        <v>156</v>
      </c>
      <c r="T17" s="77" t="s">
        <v>156</v>
      </c>
      <c r="U17" s="78" t="s">
        <v>156</v>
      </c>
    </row>
    <row r="18" spans="1:21" x14ac:dyDescent="0.25">
      <c r="A18" s="17" t="s">
        <v>162</v>
      </c>
      <c r="B18" s="18">
        <v>59809</v>
      </c>
      <c r="C18" s="18">
        <v>0</v>
      </c>
      <c r="D18" s="18">
        <v>0</v>
      </c>
      <c r="E18" s="79">
        <v>7.2569458237914206E-2</v>
      </c>
      <c r="F18" s="77" t="s">
        <v>156</v>
      </c>
      <c r="G18" s="78" t="s">
        <v>156</v>
      </c>
      <c r="I18" s="92">
        <v>0</v>
      </c>
      <c r="J18" s="18">
        <v>0</v>
      </c>
      <c r="K18" s="18">
        <v>0</v>
      </c>
      <c r="L18" s="79" t="s">
        <v>156</v>
      </c>
      <c r="M18" s="77" t="s">
        <v>156</v>
      </c>
      <c r="N18" s="78" t="s">
        <v>156</v>
      </c>
      <c r="P18" s="92">
        <v>59809</v>
      </c>
      <c r="Q18" s="18">
        <v>0</v>
      </c>
      <c r="R18" s="18">
        <v>0</v>
      </c>
      <c r="S18" s="79">
        <v>0.18693854401226082</v>
      </c>
      <c r="T18" s="77" t="s">
        <v>156</v>
      </c>
      <c r="U18" s="78" t="s">
        <v>156</v>
      </c>
    </row>
    <row r="19" spans="1:21" x14ac:dyDescent="0.25">
      <c r="A19" s="17" t="s">
        <v>163</v>
      </c>
      <c r="B19" s="18">
        <v>0</v>
      </c>
      <c r="C19" s="18">
        <v>56716</v>
      </c>
      <c r="D19" s="18">
        <v>102892</v>
      </c>
      <c r="E19" s="79" t="s">
        <v>156</v>
      </c>
      <c r="F19" s="77">
        <v>6.2819977213525294E-2</v>
      </c>
      <c r="G19" s="78">
        <v>0.10041533508816512</v>
      </c>
      <c r="I19" s="92">
        <v>0</v>
      </c>
      <c r="J19" s="18">
        <v>8112</v>
      </c>
      <c r="K19" s="18">
        <v>16443</v>
      </c>
      <c r="L19" s="79" t="s">
        <v>156</v>
      </c>
      <c r="M19" s="77">
        <v>1.4605868418986765E-2</v>
      </c>
      <c r="N19" s="78">
        <v>2.5543862671049158E-2</v>
      </c>
      <c r="P19" s="92">
        <v>0</v>
      </c>
      <c r="Q19" s="18">
        <v>48604</v>
      </c>
      <c r="R19" s="18">
        <v>86449</v>
      </c>
      <c r="S19" s="79" t="s">
        <v>156</v>
      </c>
      <c r="T19" s="77">
        <v>0.13989153024191586</v>
      </c>
      <c r="U19" s="78">
        <v>0.22693127045128528</v>
      </c>
    </row>
    <row r="20" spans="1:21" x14ac:dyDescent="0.25">
      <c r="A20" s="17" t="s">
        <v>164</v>
      </c>
      <c r="B20" s="18">
        <v>574838</v>
      </c>
      <c r="C20" s="18">
        <v>623150</v>
      </c>
      <c r="D20" s="18">
        <v>644205</v>
      </c>
      <c r="E20" s="79">
        <v>0.69748168728061199</v>
      </c>
      <c r="F20" s="77">
        <v>0.69021561465209624</v>
      </c>
      <c r="G20" s="78">
        <v>0.62869864460280112</v>
      </c>
      <c r="I20" s="92">
        <v>4927</v>
      </c>
      <c r="J20" s="18">
        <v>5620</v>
      </c>
      <c r="K20" s="18">
        <v>6336</v>
      </c>
      <c r="L20" s="79">
        <v>9.7714746202358128E-3</v>
      </c>
      <c r="M20" s="77">
        <v>1.0118957164041618E-2</v>
      </c>
      <c r="N20" s="78">
        <v>9.8428458239839117E-3</v>
      </c>
      <c r="P20" s="92">
        <v>569911</v>
      </c>
      <c r="Q20" s="18">
        <v>617530</v>
      </c>
      <c r="R20" s="18">
        <v>637869</v>
      </c>
      <c r="S20" s="79">
        <v>1.7813093774611108</v>
      </c>
      <c r="T20" s="77">
        <v>1.7773684608322424</v>
      </c>
      <c r="U20" s="78">
        <v>1.6744256446169521</v>
      </c>
    </row>
    <row r="21" spans="1:21" x14ac:dyDescent="0.25">
      <c r="A21" s="17" t="s">
        <v>165</v>
      </c>
      <c r="B21" s="18">
        <v>3305126</v>
      </c>
      <c r="C21" s="18">
        <v>3629373</v>
      </c>
      <c r="D21" s="18">
        <v>0</v>
      </c>
      <c r="E21" s="79">
        <v>4.0102861313187717</v>
      </c>
      <c r="F21" s="77">
        <v>4.019979003444953</v>
      </c>
      <c r="G21" s="78" t="s">
        <v>156</v>
      </c>
      <c r="I21" s="92">
        <v>2184488</v>
      </c>
      <c r="J21" s="18">
        <v>2410574</v>
      </c>
      <c r="K21" s="18">
        <v>0</v>
      </c>
      <c r="L21" s="79">
        <v>4.3323866552079746</v>
      </c>
      <c r="M21" s="77">
        <v>4.3403016097424318</v>
      </c>
      <c r="N21" s="78" t="s">
        <v>156</v>
      </c>
      <c r="P21" s="92">
        <v>1120638</v>
      </c>
      <c r="Q21" s="18">
        <v>1218799</v>
      </c>
      <c r="R21" s="18">
        <v>0</v>
      </c>
      <c r="S21" s="79">
        <v>3.5026573941181418</v>
      </c>
      <c r="T21" s="77">
        <v>3.5079346796007904</v>
      </c>
      <c r="U21" s="78" t="s">
        <v>156</v>
      </c>
    </row>
    <row r="22" spans="1:21" x14ac:dyDescent="0.25">
      <c r="A22" s="17" t="s">
        <v>166</v>
      </c>
      <c r="B22" s="18">
        <v>4976</v>
      </c>
      <c r="C22" s="18">
        <v>5421</v>
      </c>
      <c r="D22" s="18">
        <v>6603</v>
      </c>
      <c r="E22" s="79">
        <v>6.0376469125359242E-3</v>
      </c>
      <c r="F22" s="77">
        <v>6.0044272599358321E-3</v>
      </c>
      <c r="G22" s="78">
        <v>6.4440622943198146E-3</v>
      </c>
      <c r="I22" s="92">
        <v>0</v>
      </c>
      <c r="J22" s="18">
        <v>0</v>
      </c>
      <c r="K22" s="18">
        <v>0</v>
      </c>
      <c r="L22" s="79" t="s">
        <v>156</v>
      </c>
      <c r="M22" s="77" t="s">
        <v>156</v>
      </c>
      <c r="N22" s="78" t="s">
        <v>156</v>
      </c>
      <c r="P22" s="92">
        <v>4976</v>
      </c>
      <c r="Q22" s="18">
        <v>5421</v>
      </c>
      <c r="R22" s="18">
        <v>6603</v>
      </c>
      <c r="S22" s="79">
        <v>1.5552946797388518E-2</v>
      </c>
      <c r="T22" s="77">
        <v>1.5602666147671506E-2</v>
      </c>
      <c r="U22" s="78">
        <v>1.7333077060345831E-2</v>
      </c>
    </row>
    <row r="23" spans="1:21" x14ac:dyDescent="0.25">
      <c r="A23" s="17" t="s">
        <v>167</v>
      </c>
      <c r="B23" s="18">
        <v>6914</v>
      </c>
      <c r="C23" s="18">
        <v>52460</v>
      </c>
      <c r="D23" s="18">
        <v>112207</v>
      </c>
      <c r="E23" s="79">
        <v>8.3891259552398272E-3</v>
      </c>
      <c r="F23" s="77">
        <v>5.8105931388347853E-2</v>
      </c>
      <c r="G23" s="78">
        <v>0.10950611810673079</v>
      </c>
      <c r="I23" s="92">
        <v>6914</v>
      </c>
      <c r="J23" s="18">
        <v>18582</v>
      </c>
      <c r="K23" s="18">
        <v>33104</v>
      </c>
      <c r="L23" s="79">
        <v>1.3712193124479483E-2</v>
      </c>
      <c r="M23" s="77">
        <v>3.3457377584025151E-2</v>
      </c>
      <c r="N23" s="78">
        <v>5.1426383863188666E-2</v>
      </c>
      <c r="P23" s="92">
        <v>0</v>
      </c>
      <c r="Q23" s="18">
        <v>33878</v>
      </c>
      <c r="R23" s="18">
        <v>79103</v>
      </c>
      <c r="S23" s="79" t="s">
        <v>156</v>
      </c>
      <c r="T23" s="77">
        <v>9.7507309306551423E-2</v>
      </c>
      <c r="U23" s="78">
        <v>0.20764779565417785</v>
      </c>
    </row>
    <row r="24" spans="1:21" x14ac:dyDescent="0.25">
      <c r="A24" s="17" t="s">
        <v>168</v>
      </c>
      <c r="B24" s="18">
        <v>106139</v>
      </c>
      <c r="C24" s="18">
        <v>159394</v>
      </c>
      <c r="D24" s="18">
        <v>159394</v>
      </c>
      <c r="E24" s="79">
        <v>0.12878412492959213</v>
      </c>
      <c r="F24" s="77">
        <v>0.17654854799302933</v>
      </c>
      <c r="G24" s="78">
        <v>0.15555730203556148</v>
      </c>
      <c r="I24" s="92">
        <v>37037</v>
      </c>
      <c r="J24" s="18">
        <v>75460</v>
      </c>
      <c r="K24" s="18">
        <v>75460</v>
      </c>
      <c r="L24" s="79">
        <v>7.3453644308843893E-2</v>
      </c>
      <c r="M24" s="77">
        <v>0.13586770597839512</v>
      </c>
      <c r="N24" s="78">
        <v>0.11722555963980839</v>
      </c>
      <c r="P24" s="92">
        <v>69102</v>
      </c>
      <c r="Q24" s="18">
        <v>83934</v>
      </c>
      <c r="R24" s="18">
        <v>83934</v>
      </c>
      <c r="S24" s="79">
        <v>0.21598467234588853</v>
      </c>
      <c r="T24" s="77">
        <v>0.24157797093500463</v>
      </c>
      <c r="U24" s="78">
        <v>0.22032931848903028</v>
      </c>
    </row>
    <row r="25" spans="1:21" x14ac:dyDescent="0.25">
      <c r="A25" s="17" t="s">
        <v>169</v>
      </c>
      <c r="B25" s="18">
        <v>96959</v>
      </c>
      <c r="C25" s="18">
        <v>170241</v>
      </c>
      <c r="D25" s="18">
        <v>183171</v>
      </c>
      <c r="E25" s="79">
        <v>0.11764553999046838</v>
      </c>
      <c r="F25" s="77">
        <v>0.18856294063064674</v>
      </c>
      <c r="G25" s="78">
        <v>0.17876197705783048</v>
      </c>
      <c r="H25"/>
      <c r="I25" s="92">
        <v>0</v>
      </c>
      <c r="J25" s="18">
        <v>0</v>
      </c>
      <c r="K25" s="18">
        <v>0</v>
      </c>
      <c r="L25" s="79" t="s">
        <v>156</v>
      </c>
      <c r="M25" s="77" t="s">
        <v>156</v>
      </c>
      <c r="N25" s="78" t="s">
        <v>156</v>
      </c>
      <c r="O25"/>
      <c r="P25" s="92">
        <v>96959</v>
      </c>
      <c r="Q25" s="18">
        <v>170241</v>
      </c>
      <c r="R25" s="18">
        <v>183171</v>
      </c>
      <c r="S25" s="79">
        <v>0.30305429431832664</v>
      </c>
      <c r="T25" s="77">
        <v>0.48998588593354458</v>
      </c>
      <c r="U25" s="78">
        <v>0.48082948026966627</v>
      </c>
    </row>
    <row r="26" spans="1:21" x14ac:dyDescent="0.25">
      <c r="A26" s="17" t="s">
        <v>170</v>
      </c>
      <c r="B26" s="18">
        <v>2699589</v>
      </c>
      <c r="C26" s="18">
        <v>3029206</v>
      </c>
      <c r="D26" s="18">
        <v>3740178</v>
      </c>
      <c r="E26" s="79">
        <v>3.2755557055799724</v>
      </c>
      <c r="F26" s="77">
        <v>3.3552199008229442</v>
      </c>
      <c r="G26" s="78">
        <v>3.6501499354603202</v>
      </c>
      <c r="H26"/>
      <c r="I26" s="92">
        <v>2181948</v>
      </c>
      <c r="J26" s="18">
        <v>2439174</v>
      </c>
      <c r="K26" s="18">
        <v>2968121</v>
      </c>
      <c r="L26" s="79">
        <v>4.3273491992438187</v>
      </c>
      <c r="M26" s="77">
        <v>4.391796658655525</v>
      </c>
      <c r="N26" s="78">
        <v>4.6109149920973724</v>
      </c>
      <c r="O26"/>
      <c r="P26" s="92">
        <v>517641</v>
      </c>
      <c r="Q26" s="18">
        <v>590032</v>
      </c>
      <c r="R26" s="18">
        <v>772057</v>
      </c>
      <c r="S26" s="79">
        <v>1.6179346730600863</v>
      </c>
      <c r="T26" s="77">
        <v>1.6982240015574461</v>
      </c>
      <c r="U26" s="78">
        <v>2.0266732509434227</v>
      </c>
    </row>
    <row r="27" spans="1:21" x14ac:dyDescent="0.25">
      <c r="A27" s="17" t="s">
        <v>171</v>
      </c>
      <c r="B27" s="18">
        <v>608226</v>
      </c>
      <c r="C27" s="18">
        <v>640902</v>
      </c>
      <c r="D27" s="18">
        <v>656385</v>
      </c>
      <c r="E27" s="79">
        <v>0.73799313324438809</v>
      </c>
      <c r="F27" s="77">
        <v>0.70987814789658632</v>
      </c>
      <c r="G27" s="78">
        <v>0.64058546555461326</v>
      </c>
      <c r="H27"/>
      <c r="I27" s="92">
        <v>189686</v>
      </c>
      <c r="J27" s="18">
        <v>220974</v>
      </c>
      <c r="K27" s="18">
        <v>241744</v>
      </c>
      <c r="L27" s="79">
        <v>0.37619483150275024</v>
      </c>
      <c r="M27" s="77">
        <v>0.39786947337489909</v>
      </c>
      <c r="N27" s="78">
        <v>0.37554433725902253</v>
      </c>
      <c r="O27"/>
      <c r="P27" s="92">
        <v>418540</v>
      </c>
      <c r="Q27" s="18">
        <v>419928</v>
      </c>
      <c r="R27" s="18">
        <v>414641</v>
      </c>
      <c r="S27" s="79">
        <v>1.308185360244974</v>
      </c>
      <c r="T27" s="77">
        <v>1.2086324276073419</v>
      </c>
      <c r="U27" s="78">
        <v>1.0884453135512426</v>
      </c>
    </row>
    <row r="28" spans="1:21" x14ac:dyDescent="0.25">
      <c r="A28" s="17" t="s">
        <v>172</v>
      </c>
      <c r="B28" s="18">
        <v>692627</v>
      </c>
      <c r="C28" s="18">
        <v>838542</v>
      </c>
      <c r="D28" s="18">
        <v>1100287</v>
      </c>
      <c r="E28" s="79">
        <v>0.84040138024297018</v>
      </c>
      <c r="F28" s="77">
        <v>0.92878886615036205</v>
      </c>
      <c r="G28" s="78">
        <v>1.0738025094093997</v>
      </c>
      <c r="I28" s="92">
        <v>294955</v>
      </c>
      <c r="J28" s="18">
        <v>395419</v>
      </c>
      <c r="K28" s="18">
        <v>644608</v>
      </c>
      <c r="L28" s="79">
        <v>0.58496961571172201</v>
      </c>
      <c r="M28" s="77">
        <v>0.71196226385198813</v>
      </c>
      <c r="N28" s="78">
        <v>1.0013852842339996</v>
      </c>
      <c r="P28" s="92">
        <v>397672</v>
      </c>
      <c r="Q28" s="18">
        <v>443123</v>
      </c>
      <c r="R28" s="18">
        <v>455679</v>
      </c>
      <c r="S28" s="79">
        <v>1.242960502172646</v>
      </c>
      <c r="T28" s="77">
        <v>1.2753920367745142</v>
      </c>
      <c r="U28" s="78">
        <v>1.1961713193671555</v>
      </c>
    </row>
    <row r="29" spans="1:21" x14ac:dyDescent="0.25">
      <c r="A29" s="17" t="s">
        <v>173</v>
      </c>
      <c r="B29" s="18">
        <v>173420</v>
      </c>
      <c r="C29" s="18">
        <v>184302</v>
      </c>
      <c r="D29" s="18">
        <v>0</v>
      </c>
      <c r="E29" s="79">
        <v>0.21041976036414389</v>
      </c>
      <c r="F29" s="77">
        <v>0.20413723535522851</v>
      </c>
      <c r="G29" s="78" t="s">
        <v>156</v>
      </c>
      <c r="I29" s="92">
        <v>94817</v>
      </c>
      <c r="J29" s="18">
        <v>101846</v>
      </c>
      <c r="K29" s="18">
        <v>0</v>
      </c>
      <c r="L29" s="79">
        <v>0.1880458512415058</v>
      </c>
      <c r="M29" s="77">
        <v>0.1833763899161891</v>
      </c>
      <c r="N29" s="78" t="s">
        <v>156</v>
      </c>
      <c r="P29" s="92">
        <v>78603</v>
      </c>
      <c r="Q29" s="18">
        <v>82456</v>
      </c>
      <c r="R29" s="18">
        <v>0</v>
      </c>
      <c r="S29" s="79">
        <v>0.24568092385754214</v>
      </c>
      <c r="T29" s="77">
        <v>0.23732400661730341</v>
      </c>
      <c r="U29" s="78" t="s">
        <v>156</v>
      </c>
    </row>
    <row r="30" spans="1:21" x14ac:dyDescent="0.25">
      <c r="A30" s="17" t="s">
        <v>174</v>
      </c>
      <c r="B30" s="18">
        <v>209204</v>
      </c>
      <c r="C30" s="18">
        <v>255184</v>
      </c>
      <c r="D30" s="18">
        <v>300066</v>
      </c>
      <c r="E30" s="79">
        <v>0.25383840126410079</v>
      </c>
      <c r="F30" s="77">
        <v>0.28264780776599618</v>
      </c>
      <c r="G30" s="78">
        <v>0.29284325252269716</v>
      </c>
      <c r="I30" s="92">
        <v>1115</v>
      </c>
      <c r="J30" s="18">
        <v>1419</v>
      </c>
      <c r="K30" s="18">
        <v>3249</v>
      </c>
      <c r="L30" s="79">
        <v>2.2113241732419184E-3</v>
      </c>
      <c r="M30" s="77">
        <v>2.5549466576112205E-3</v>
      </c>
      <c r="N30" s="78">
        <v>5.0472547478099322E-3</v>
      </c>
      <c r="P30" s="92">
        <v>208089</v>
      </c>
      <c r="Q30" s="18">
        <v>253765</v>
      </c>
      <c r="R30" s="18">
        <v>296817</v>
      </c>
      <c r="S30" s="79">
        <v>0.65040135573186886</v>
      </c>
      <c r="T30" s="77">
        <v>0.73038379910788787</v>
      </c>
      <c r="U30" s="78">
        <v>0.7791537079843508</v>
      </c>
    </row>
    <row r="31" spans="1:21" x14ac:dyDescent="0.25">
      <c r="A31" s="17" t="s">
        <v>175</v>
      </c>
      <c r="B31" s="18">
        <v>29735</v>
      </c>
      <c r="C31" s="18">
        <v>33669</v>
      </c>
      <c r="D31" s="18">
        <v>34557</v>
      </c>
      <c r="E31" s="79">
        <v>3.6079065704231451E-2</v>
      </c>
      <c r="F31" s="77">
        <v>3.7292577276292108E-2</v>
      </c>
      <c r="G31" s="78">
        <v>3.3725194715252128E-2</v>
      </c>
      <c r="I31" s="92">
        <v>0</v>
      </c>
      <c r="J31" s="18">
        <v>0</v>
      </c>
      <c r="K31" s="18">
        <v>0</v>
      </c>
      <c r="L31" s="79" t="s">
        <v>156</v>
      </c>
      <c r="M31" s="77" t="s">
        <v>156</v>
      </c>
      <c r="N31" s="78" t="s">
        <v>156</v>
      </c>
      <c r="P31" s="92">
        <v>29735</v>
      </c>
      <c r="Q31" s="18">
        <v>33669</v>
      </c>
      <c r="R31" s="18">
        <v>34557</v>
      </c>
      <c r="S31" s="79">
        <v>9.2939484127883359E-2</v>
      </c>
      <c r="T31" s="77">
        <v>9.6905767667580148E-2</v>
      </c>
      <c r="U31" s="78">
        <v>9.0713182488924862E-2</v>
      </c>
    </row>
    <row r="32" spans="1:21" x14ac:dyDescent="0.25">
      <c r="A32" s="17" t="s">
        <v>176</v>
      </c>
      <c r="B32" s="18">
        <v>66232</v>
      </c>
      <c r="C32" s="18">
        <v>48708</v>
      </c>
      <c r="D32" s="18">
        <v>51795</v>
      </c>
      <c r="E32" s="72">
        <v>8.0362827634863201E-2</v>
      </c>
      <c r="F32" s="77">
        <v>5.3950127831941433E-2</v>
      </c>
      <c r="G32" s="78">
        <v>5.0548266929319213E-2</v>
      </c>
      <c r="H32"/>
      <c r="I32" s="92">
        <v>0</v>
      </c>
      <c r="J32" s="18">
        <v>0</v>
      </c>
      <c r="K32" s="18">
        <v>0</v>
      </c>
      <c r="L32" s="72" t="s">
        <v>156</v>
      </c>
      <c r="M32" s="27" t="s">
        <v>156</v>
      </c>
      <c r="N32" s="78" t="s">
        <v>156</v>
      </c>
      <c r="O32"/>
      <c r="P32" s="92">
        <v>66232</v>
      </c>
      <c r="Q32" s="18">
        <v>48708</v>
      </c>
      <c r="R32" s="18">
        <v>51795</v>
      </c>
      <c r="S32" s="72">
        <v>0.20701422272601211</v>
      </c>
      <c r="T32" s="77">
        <v>0.14019086196657143</v>
      </c>
      <c r="U32" s="78">
        <v>0.13596345999403489</v>
      </c>
    </row>
    <row r="33" spans="1:21" x14ac:dyDescent="0.25">
      <c r="A33" s="17" t="s">
        <v>177</v>
      </c>
      <c r="B33" s="18">
        <v>566970</v>
      </c>
      <c r="C33" s="18">
        <v>703408</v>
      </c>
      <c r="D33" s="18">
        <v>809939</v>
      </c>
      <c r="E33" s="72">
        <v>0.68793502210620838</v>
      </c>
      <c r="F33" s="77">
        <v>0.77911126545968334</v>
      </c>
      <c r="G33" s="78">
        <v>0.7904433394819167</v>
      </c>
      <c r="H33"/>
      <c r="I33" s="92">
        <v>542844</v>
      </c>
      <c r="J33" s="18">
        <v>682699</v>
      </c>
      <c r="K33" s="18">
        <v>790252</v>
      </c>
      <c r="L33" s="72">
        <v>1.0765955690577005</v>
      </c>
      <c r="M33" s="77">
        <v>1.2292174265007205</v>
      </c>
      <c r="N33" s="78">
        <v>1.2276402459114479</v>
      </c>
      <c r="O33"/>
      <c r="P33" s="92">
        <v>24126</v>
      </c>
      <c r="Q33" s="18">
        <v>20709</v>
      </c>
      <c r="R33" s="18">
        <v>19687</v>
      </c>
      <c r="S33" s="72">
        <v>7.5408037466598743E-2</v>
      </c>
      <c r="T33" s="77">
        <v>5.9604429672040077E-2</v>
      </c>
      <c r="U33" s="78">
        <v>5.1678977447679596E-2</v>
      </c>
    </row>
    <row r="34" spans="1:21" x14ac:dyDescent="0.25">
      <c r="A34" s="17" t="s">
        <v>178</v>
      </c>
      <c r="B34" s="18">
        <v>81729</v>
      </c>
      <c r="C34" s="18">
        <v>164994</v>
      </c>
      <c r="D34" s="18">
        <v>280766</v>
      </c>
      <c r="E34" s="72">
        <v>9.9166166502139982E-2</v>
      </c>
      <c r="F34" s="77">
        <v>0.1827512398682628</v>
      </c>
      <c r="G34" s="78">
        <v>0.27400781374026911</v>
      </c>
      <c r="I34" s="92">
        <v>0</v>
      </c>
      <c r="J34" s="18">
        <v>0</v>
      </c>
      <c r="K34" s="18">
        <v>0</v>
      </c>
      <c r="L34" s="72" t="s">
        <v>156</v>
      </c>
      <c r="M34" s="27" t="s">
        <v>156</v>
      </c>
      <c r="N34" s="78" t="s">
        <v>156</v>
      </c>
      <c r="P34" s="92">
        <v>81729</v>
      </c>
      <c r="Q34" s="18">
        <v>164994</v>
      </c>
      <c r="R34" s="18">
        <v>280766</v>
      </c>
      <c r="S34" s="72">
        <v>0.25545152508114272</v>
      </c>
      <c r="T34" s="77">
        <v>0.47488402478673913</v>
      </c>
      <c r="U34" s="78">
        <v>0.73701934180297712</v>
      </c>
    </row>
    <row r="35" spans="1:21" x14ac:dyDescent="0.25">
      <c r="A35" s="17" t="s">
        <v>179</v>
      </c>
      <c r="B35" s="18">
        <v>33703</v>
      </c>
      <c r="C35" s="18">
        <v>33123</v>
      </c>
      <c r="D35" s="18">
        <v>35070</v>
      </c>
      <c r="E35" s="72">
        <v>4.0893652309726337E-2</v>
      </c>
      <c r="F35" s="77">
        <v>3.6687814818456843E-2</v>
      </c>
      <c r="G35" s="78">
        <v>3.4225846533665893E-2</v>
      </c>
      <c r="I35" s="92">
        <v>33703</v>
      </c>
      <c r="J35" s="18">
        <v>33123</v>
      </c>
      <c r="K35" s="18">
        <v>35070</v>
      </c>
      <c r="L35" s="72">
        <v>6.684148754329361E-2</v>
      </c>
      <c r="M35" s="77">
        <v>5.9638828851343514E-2</v>
      </c>
      <c r="N35" s="78">
        <v>5.4480524470820038E-2</v>
      </c>
      <c r="P35" s="92">
        <v>0</v>
      </c>
      <c r="Q35" s="18">
        <v>0</v>
      </c>
      <c r="R35" s="18">
        <v>0</v>
      </c>
      <c r="S35" s="72" t="s">
        <v>156</v>
      </c>
      <c r="T35" s="27" t="s">
        <v>156</v>
      </c>
      <c r="U35" s="78" t="s">
        <v>156</v>
      </c>
    </row>
    <row r="36" spans="1:21" x14ac:dyDescent="0.25">
      <c r="A36" s="17" t="s">
        <v>5</v>
      </c>
      <c r="B36" s="18" t="s">
        <v>5</v>
      </c>
      <c r="C36" s="18" t="s">
        <v>5</v>
      </c>
      <c r="D36" s="18" t="s">
        <v>5</v>
      </c>
      <c r="E36" s="72" t="s">
        <v>5</v>
      </c>
      <c r="F36" s="27" t="s">
        <v>5</v>
      </c>
      <c r="G36" s="78" t="s">
        <v>5</v>
      </c>
      <c r="I36" s="92" t="s">
        <v>5</v>
      </c>
      <c r="J36" s="18" t="s">
        <v>5</v>
      </c>
      <c r="K36" s="18" t="s">
        <v>5</v>
      </c>
      <c r="L36" s="72" t="s">
        <v>5</v>
      </c>
      <c r="M36" s="27" t="s">
        <v>5</v>
      </c>
      <c r="N36" s="78" t="s">
        <v>5</v>
      </c>
      <c r="P36" s="92" t="s">
        <v>5</v>
      </c>
      <c r="Q36" s="18" t="s">
        <v>5</v>
      </c>
      <c r="R36" s="18" t="s">
        <v>5</v>
      </c>
      <c r="S36" s="72" t="s">
        <v>5</v>
      </c>
      <c r="T36" s="27" t="s">
        <v>5</v>
      </c>
      <c r="U36" s="78" t="s">
        <v>5</v>
      </c>
    </row>
    <row r="37" spans="1:21" x14ac:dyDescent="0.25">
      <c r="A37" s="17"/>
      <c r="B37" s="18"/>
      <c r="C37" s="18"/>
      <c r="D37" s="18"/>
      <c r="E37" s="72"/>
      <c r="F37" s="27"/>
      <c r="G37" s="28"/>
      <c r="H37"/>
      <c r="I37" s="92"/>
      <c r="J37" s="18"/>
      <c r="K37" s="18"/>
      <c r="L37" s="72"/>
      <c r="M37" s="27"/>
      <c r="N37" s="28"/>
      <c r="O37"/>
      <c r="P37" s="92"/>
      <c r="Q37" s="18"/>
      <c r="R37" s="18"/>
      <c r="S37" s="72"/>
      <c r="T37" s="27"/>
      <c r="U37" s="28"/>
    </row>
    <row r="38" spans="1:21" ht="13.8" thickBot="1" x14ac:dyDescent="0.3">
      <c r="A38" s="20" t="s">
        <v>4</v>
      </c>
      <c r="B38" s="21">
        <v>82416214</v>
      </c>
      <c r="C38" s="21">
        <v>90283382</v>
      </c>
      <c r="D38" s="22">
        <v>102466421</v>
      </c>
      <c r="E38" s="80">
        <v>100</v>
      </c>
      <c r="F38" s="80">
        <v>100</v>
      </c>
      <c r="G38" s="81">
        <v>100</v>
      </c>
      <c r="H38"/>
      <c r="I38" s="93">
        <v>50422277</v>
      </c>
      <c r="J38" s="21">
        <v>55539320</v>
      </c>
      <c r="K38" s="22">
        <v>64371627</v>
      </c>
      <c r="L38" s="80">
        <v>100</v>
      </c>
      <c r="M38" s="80">
        <v>100</v>
      </c>
      <c r="N38" s="81">
        <v>100</v>
      </c>
      <c r="O38"/>
      <c r="P38" s="93">
        <v>31993937</v>
      </c>
      <c r="Q38" s="21">
        <v>34744062</v>
      </c>
      <c r="R38" s="22">
        <v>38094794</v>
      </c>
      <c r="S38" s="80">
        <v>100</v>
      </c>
      <c r="T38" s="80">
        <v>100</v>
      </c>
      <c r="U38" s="81">
        <v>100</v>
      </c>
    </row>
    <row r="39" spans="1:2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H60"/>
      <c r="O60"/>
    </row>
    <row r="61" spans="1:2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x14ac:dyDescent="0.25">
      <c r="A62" s="26" t="str">
        <f>+Innhold!B53</f>
        <v>Finans Norge / Skadeforsikringsstatistikk</v>
      </c>
      <c r="T62" s="25"/>
      <c r="U62" s="181">
        <f>Innhold!H22</f>
        <v>7</v>
      </c>
    </row>
    <row r="63" spans="1:21" x14ac:dyDescent="0.25">
      <c r="A63" s="26" t="str">
        <f>+Innhold!B54</f>
        <v>Premiestatistikk skadeforsikring 2. kvartal 2025</v>
      </c>
      <c r="T63" s="25"/>
      <c r="U63" s="180"/>
    </row>
  </sheetData>
  <mergeCells count="4">
    <mergeCell ref="U62:U63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>
      <selection activeCell="F51" sqref="F51"/>
    </sheetView>
  </sheetViews>
  <sheetFormatPr defaultColWidth="11.44140625" defaultRowHeight="13.2" x14ac:dyDescent="0.25"/>
  <cols>
    <col min="1" max="1" width="38.6640625" style="1" customWidth="1"/>
    <col min="2" max="3" width="12" style="1" bestFit="1" customWidth="1"/>
    <col min="4" max="4" width="11.44140625" style="1"/>
    <col min="5" max="5" width="6.6640625" style="1" customWidth="1"/>
    <col min="6" max="8" width="14.109375" style="1" customWidth="1"/>
    <col min="9" max="9" width="6.6640625" style="1" customWidth="1"/>
    <col min="10" max="11" width="12" style="1" bestFit="1" customWidth="1"/>
    <col min="12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69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48</v>
      </c>
      <c r="B4" s="23"/>
      <c r="C4" s="23" t="s">
        <v>104</v>
      </c>
      <c r="F4" s="23"/>
      <c r="G4" s="23" t="s">
        <v>91</v>
      </c>
      <c r="J4" s="23"/>
      <c r="K4" s="23" t="s">
        <v>92</v>
      </c>
    </row>
    <row r="5" spans="1:12" x14ac:dyDescent="0.25">
      <c r="A5" s="7"/>
      <c r="B5" s="184" t="s">
        <v>49</v>
      </c>
      <c r="C5" s="183"/>
      <c r="D5" s="35" t="s">
        <v>10</v>
      </c>
      <c r="F5" s="182" t="s">
        <v>49</v>
      </c>
      <c r="G5" s="183"/>
      <c r="H5" s="35" t="s">
        <v>10</v>
      </c>
      <c r="J5" s="182" t="s">
        <v>49</v>
      </c>
      <c r="K5" s="183"/>
      <c r="L5" s="35" t="s">
        <v>10</v>
      </c>
    </row>
    <row r="6" spans="1:12" ht="13.8" thickBot="1" x14ac:dyDescent="0.3">
      <c r="A6" s="32" t="s">
        <v>9</v>
      </c>
      <c r="B6" s="33" t="s">
        <v>152</v>
      </c>
      <c r="C6" s="61" t="s">
        <v>153</v>
      </c>
      <c r="D6" s="36" t="s">
        <v>11</v>
      </c>
      <c r="F6" s="89" t="s">
        <v>152</v>
      </c>
      <c r="G6" s="95" t="s">
        <v>153</v>
      </c>
      <c r="H6" s="36" t="s">
        <v>11</v>
      </c>
      <c r="J6" s="89" t="s">
        <v>152</v>
      </c>
      <c r="K6" s="61" t="s">
        <v>153</v>
      </c>
      <c r="L6" s="36" t="s">
        <v>11</v>
      </c>
    </row>
    <row r="7" spans="1:12" x14ac:dyDescent="0.25">
      <c r="A7" s="44" t="s">
        <v>12</v>
      </c>
      <c r="B7" s="190" t="s">
        <v>29</v>
      </c>
      <c r="C7" s="189"/>
      <c r="D7" s="34"/>
      <c r="F7" s="186" t="s">
        <v>29</v>
      </c>
      <c r="G7" s="187"/>
      <c r="H7" s="34"/>
      <c r="J7" s="188" t="s">
        <v>29</v>
      </c>
      <c r="K7" s="189"/>
      <c r="L7" s="34"/>
    </row>
    <row r="8" spans="1:12" x14ac:dyDescent="0.25">
      <c r="A8" s="46" t="s">
        <v>13</v>
      </c>
      <c r="B8" s="55">
        <v>3297830</v>
      </c>
      <c r="C8" s="55">
        <v>3324026</v>
      </c>
      <c r="D8" s="75">
        <v>0.7943405208879778</v>
      </c>
      <c r="F8" s="85">
        <v>2871573</v>
      </c>
      <c r="G8" s="55">
        <v>2899627</v>
      </c>
      <c r="H8" s="75">
        <v>0.97695583570398525</v>
      </c>
      <c r="J8" s="85">
        <v>426257</v>
      </c>
      <c r="K8" s="55">
        <v>424399</v>
      </c>
      <c r="L8" s="75">
        <v>-0.43588726988647691</v>
      </c>
    </row>
    <row r="9" spans="1:12" x14ac:dyDescent="0.25">
      <c r="A9" s="46" t="s">
        <v>14</v>
      </c>
      <c r="B9" s="55">
        <v>93488</v>
      </c>
      <c r="C9" s="55">
        <v>110769</v>
      </c>
      <c r="D9" s="75">
        <v>18.484725312339553</v>
      </c>
      <c r="F9" s="85">
        <v>4660</v>
      </c>
      <c r="G9" s="55">
        <v>10252</v>
      </c>
      <c r="H9" s="75">
        <v>120</v>
      </c>
      <c r="J9" s="85">
        <v>88828</v>
      </c>
      <c r="K9" s="55">
        <v>100517</v>
      </c>
      <c r="L9" s="75">
        <v>13.159139010222002</v>
      </c>
    </row>
    <row r="10" spans="1:12" x14ac:dyDescent="0.25">
      <c r="A10" s="46" t="s">
        <v>15</v>
      </c>
      <c r="B10" s="55">
        <v>338487</v>
      </c>
      <c r="C10" s="55">
        <v>347771</v>
      </c>
      <c r="D10" s="75">
        <v>2.7427936671127693</v>
      </c>
      <c r="F10" s="85">
        <v>329673</v>
      </c>
      <c r="G10" s="55">
        <v>339096</v>
      </c>
      <c r="H10" s="75">
        <v>2.8582868478765322</v>
      </c>
      <c r="J10" s="85">
        <v>8814</v>
      </c>
      <c r="K10" s="55">
        <v>8675</v>
      </c>
      <c r="L10" s="75">
        <v>-1.5770365327887452</v>
      </c>
    </row>
    <row r="11" spans="1:12" x14ac:dyDescent="0.25">
      <c r="A11" s="46" t="s">
        <v>16</v>
      </c>
      <c r="B11" s="55">
        <v>514128</v>
      </c>
      <c r="C11" s="55">
        <v>523942</v>
      </c>
      <c r="D11" s="75">
        <v>1.9088631624809387</v>
      </c>
      <c r="F11" s="85">
        <v>131563</v>
      </c>
      <c r="G11" s="55">
        <v>136127</v>
      </c>
      <c r="H11" s="75">
        <v>3.4690604501265554</v>
      </c>
      <c r="J11" s="85">
        <v>382565</v>
      </c>
      <c r="K11" s="55">
        <v>387815</v>
      </c>
      <c r="L11" s="75">
        <v>1.3723158156130331</v>
      </c>
    </row>
    <row r="12" spans="1:12" x14ac:dyDescent="0.25">
      <c r="A12" s="45" t="s">
        <v>4</v>
      </c>
      <c r="B12" s="56">
        <v>4919314</v>
      </c>
      <c r="C12" s="56">
        <v>4987947</v>
      </c>
      <c r="D12" s="76">
        <v>1.3951742051838936</v>
      </c>
      <c r="F12" s="86">
        <v>3906540</v>
      </c>
      <c r="G12" s="56">
        <v>3959132</v>
      </c>
      <c r="H12" s="76">
        <v>1.3462552540099424</v>
      </c>
      <c r="J12" s="86">
        <v>1012774</v>
      </c>
      <c r="K12" s="56">
        <v>1028815</v>
      </c>
      <c r="L12" s="76">
        <v>1.5838676743281324</v>
      </c>
    </row>
    <row r="13" spans="1:12" x14ac:dyDescent="0.25">
      <c r="A13" s="46"/>
      <c r="B13" s="56"/>
      <c r="C13" s="38"/>
      <c r="D13" s="37"/>
      <c r="F13" s="86"/>
      <c r="G13" s="96"/>
      <c r="H13" s="74"/>
      <c r="J13" s="86"/>
      <c r="K13" s="38"/>
      <c r="L13" s="37"/>
    </row>
    <row r="14" spans="1:12" x14ac:dyDescent="0.25">
      <c r="A14" s="45" t="s">
        <v>17</v>
      </c>
      <c r="B14" s="56"/>
      <c r="C14" s="38"/>
      <c r="D14" s="37"/>
      <c r="F14" s="86"/>
      <c r="G14" s="96"/>
      <c r="H14" s="74"/>
      <c r="J14" s="86"/>
      <c r="K14" s="38"/>
      <c r="L14" s="37"/>
    </row>
    <row r="15" spans="1:12" x14ac:dyDescent="0.25">
      <c r="A15" s="46" t="s">
        <v>13</v>
      </c>
      <c r="B15" s="55">
        <v>3263126</v>
      </c>
      <c r="C15" s="55">
        <v>3283177</v>
      </c>
      <c r="D15" s="75">
        <v>0.61447213500183562</v>
      </c>
      <c r="F15" s="85">
        <v>2840878</v>
      </c>
      <c r="G15" s="55">
        <v>2867695</v>
      </c>
      <c r="H15" s="75">
        <v>0.94396873079378985</v>
      </c>
      <c r="J15" s="85">
        <v>422248</v>
      </c>
      <c r="K15" s="55">
        <v>415482</v>
      </c>
      <c r="L15" s="75">
        <v>-1.6023758549478031</v>
      </c>
    </row>
    <row r="16" spans="1:12" x14ac:dyDescent="0.25">
      <c r="A16" s="46" t="s">
        <v>14</v>
      </c>
      <c r="B16" s="55">
        <v>75396</v>
      </c>
      <c r="C16" s="55">
        <v>85429</v>
      </c>
      <c r="D16" s="75">
        <v>13.307071993209188</v>
      </c>
      <c r="F16" s="85">
        <v>2404</v>
      </c>
      <c r="G16" s="55">
        <v>2256</v>
      </c>
      <c r="H16" s="75">
        <v>-6.1564059900166388</v>
      </c>
      <c r="J16" s="85">
        <v>72992</v>
      </c>
      <c r="K16" s="55">
        <v>83173</v>
      </c>
      <c r="L16" s="75">
        <v>13.948103901797458</v>
      </c>
    </row>
    <row r="17" spans="1:12" x14ac:dyDescent="0.25">
      <c r="A17" s="46" t="s">
        <v>15</v>
      </c>
      <c r="B17" s="55">
        <v>326802</v>
      </c>
      <c r="C17" s="55">
        <v>326188</v>
      </c>
      <c r="D17" s="75">
        <v>-0.18788134711537874</v>
      </c>
      <c r="F17" s="85">
        <v>318202</v>
      </c>
      <c r="G17" s="55">
        <v>317446</v>
      </c>
      <c r="H17" s="75">
        <v>-0.23758493032727637</v>
      </c>
      <c r="J17" s="85">
        <v>8600</v>
      </c>
      <c r="K17" s="55">
        <v>8742</v>
      </c>
      <c r="L17" s="75">
        <v>1.6511627906976745</v>
      </c>
    </row>
    <row r="18" spans="1:12" x14ac:dyDescent="0.25">
      <c r="A18" s="46" t="s">
        <v>16</v>
      </c>
      <c r="B18" s="55">
        <v>475470</v>
      </c>
      <c r="C18" s="55">
        <v>487620</v>
      </c>
      <c r="D18" s="75">
        <v>2.5553662691652472</v>
      </c>
      <c r="F18" s="85">
        <v>127788</v>
      </c>
      <c r="G18" s="55">
        <v>132565</v>
      </c>
      <c r="H18" s="75">
        <v>3.7382226813159294</v>
      </c>
      <c r="J18" s="85">
        <v>347682</v>
      </c>
      <c r="K18" s="55">
        <v>355055</v>
      </c>
      <c r="L18" s="75">
        <v>2.120615965163569</v>
      </c>
    </row>
    <row r="19" spans="1:12" x14ac:dyDescent="0.25">
      <c r="A19" s="45" t="s">
        <v>4</v>
      </c>
      <c r="B19" s="56">
        <v>4455064</v>
      </c>
      <c r="C19" s="56">
        <v>4511449</v>
      </c>
      <c r="D19" s="76">
        <v>1.265638383646116</v>
      </c>
      <c r="F19" s="86">
        <v>3553744</v>
      </c>
      <c r="G19" s="56">
        <v>3600213</v>
      </c>
      <c r="H19" s="76">
        <v>1.3076068506904268</v>
      </c>
      <c r="J19" s="86">
        <v>901320</v>
      </c>
      <c r="K19" s="56">
        <v>911236</v>
      </c>
      <c r="L19" s="76">
        <v>1.1001642036124795</v>
      </c>
    </row>
    <row r="20" spans="1:12" x14ac:dyDescent="0.25">
      <c r="A20" s="45"/>
      <c r="B20" s="55"/>
      <c r="C20" s="27"/>
      <c r="D20" s="34"/>
      <c r="F20" s="86"/>
      <c r="G20" s="96"/>
      <c r="H20" s="74"/>
      <c r="J20" s="85"/>
      <c r="K20" s="27"/>
      <c r="L20" s="34"/>
    </row>
    <row r="21" spans="1:12" x14ac:dyDescent="0.25">
      <c r="A21" s="45" t="s">
        <v>93</v>
      </c>
      <c r="B21" s="56"/>
      <c r="C21" s="38"/>
      <c r="D21" s="37"/>
      <c r="F21" s="86"/>
      <c r="G21" s="96"/>
      <c r="H21" s="74"/>
      <c r="J21" s="186" t="s">
        <v>30</v>
      </c>
      <c r="K21" s="187"/>
      <c r="L21" s="37"/>
    </row>
    <row r="22" spans="1:12" x14ac:dyDescent="0.25">
      <c r="A22" s="46" t="s">
        <v>18</v>
      </c>
      <c r="B22" s="55"/>
      <c r="C22" s="55"/>
      <c r="D22" s="75"/>
      <c r="F22" s="85">
        <v>2547272</v>
      </c>
      <c r="G22" s="55">
        <v>2574377</v>
      </c>
      <c r="H22" s="75">
        <v>1.0640795329277752</v>
      </c>
      <c r="J22" s="85"/>
      <c r="K22" s="55"/>
      <c r="L22" s="75"/>
    </row>
    <row r="23" spans="1:12" x14ac:dyDescent="0.25">
      <c r="A23" s="46" t="s">
        <v>19</v>
      </c>
      <c r="B23" s="55"/>
      <c r="C23" s="55"/>
      <c r="D23" s="75"/>
      <c r="F23" s="85">
        <v>1402230</v>
      </c>
      <c r="G23" s="55">
        <v>1416421</v>
      </c>
      <c r="H23" s="75">
        <v>1.0120308365959936</v>
      </c>
      <c r="J23" s="85"/>
      <c r="K23" s="55"/>
      <c r="L23" s="75"/>
    </row>
    <row r="24" spans="1:12" x14ac:dyDescent="0.25">
      <c r="A24" s="46" t="s">
        <v>20</v>
      </c>
      <c r="B24" s="55"/>
      <c r="C24" s="55"/>
      <c r="D24" s="75"/>
      <c r="F24" s="85">
        <v>648803</v>
      </c>
      <c r="G24" s="55">
        <v>658601</v>
      </c>
      <c r="H24" s="75">
        <v>1.5101656435004154</v>
      </c>
      <c r="J24" s="85"/>
      <c r="K24" s="55"/>
      <c r="L24" s="75"/>
    </row>
    <row r="25" spans="1:12" x14ac:dyDescent="0.25">
      <c r="A25" s="46" t="s">
        <v>95</v>
      </c>
      <c r="B25" s="55"/>
      <c r="C25" s="55"/>
      <c r="D25" s="75"/>
      <c r="F25" s="85"/>
      <c r="G25" s="55"/>
      <c r="H25" s="75"/>
      <c r="J25" s="85">
        <v>0</v>
      </c>
      <c r="K25" s="55">
        <v>0</v>
      </c>
      <c r="L25" s="75">
        <v>0</v>
      </c>
    </row>
    <row r="26" spans="1:12" x14ac:dyDescent="0.25">
      <c r="A26" s="45" t="s">
        <v>101</v>
      </c>
      <c r="B26" s="56"/>
      <c r="C26" s="56"/>
      <c r="D26" s="76"/>
      <c r="F26" s="86">
        <v>4598305</v>
      </c>
      <c r="G26" s="56">
        <v>4649399</v>
      </c>
      <c r="H26" s="76">
        <v>1.1111485645254067</v>
      </c>
      <c r="J26" s="86">
        <v>16806618</v>
      </c>
      <c r="K26" s="56">
        <v>16556124</v>
      </c>
      <c r="L26" s="76">
        <v>-1.4904485840042299</v>
      </c>
    </row>
    <row r="27" spans="1:12" x14ac:dyDescent="0.25">
      <c r="A27" s="45"/>
      <c r="B27" s="55"/>
      <c r="C27" s="27"/>
      <c r="D27" s="34"/>
      <c r="F27" s="86"/>
      <c r="G27" s="96"/>
      <c r="H27" s="37"/>
      <c r="J27" s="85"/>
      <c r="K27" s="27"/>
      <c r="L27" s="34"/>
    </row>
    <row r="28" spans="1:12" x14ac:dyDescent="0.25">
      <c r="A28" s="45" t="s">
        <v>99</v>
      </c>
      <c r="B28" s="191" t="s">
        <v>31</v>
      </c>
      <c r="C28" s="187"/>
      <c r="D28" s="37"/>
      <c r="F28" s="186" t="s">
        <v>31</v>
      </c>
      <c r="G28" s="187"/>
      <c r="H28" s="37"/>
      <c r="J28" s="186" t="s">
        <v>31</v>
      </c>
      <c r="K28" s="187"/>
      <c r="L28" s="37"/>
    </row>
    <row r="29" spans="1:12" x14ac:dyDescent="0.25">
      <c r="A29" s="46" t="s">
        <v>96</v>
      </c>
      <c r="B29" s="55">
        <v>644183</v>
      </c>
      <c r="C29" s="55">
        <v>644399</v>
      </c>
      <c r="D29" s="75">
        <v>3.3530844496051586E-2</v>
      </c>
      <c r="F29" s="85">
        <v>630667</v>
      </c>
      <c r="G29" s="55">
        <v>630856</v>
      </c>
      <c r="H29" s="75">
        <v>2.9968271686959997E-2</v>
      </c>
      <c r="J29" s="85">
        <v>13516</v>
      </c>
      <c r="K29" s="55">
        <v>13543</v>
      </c>
      <c r="L29" s="75">
        <v>0.19976324356318437</v>
      </c>
    </row>
    <row r="30" spans="1:12" x14ac:dyDescent="0.25">
      <c r="A30" s="46" t="s">
        <v>52</v>
      </c>
      <c r="B30" s="55">
        <v>6087643</v>
      </c>
      <c r="C30" s="55">
        <v>6130233</v>
      </c>
      <c r="D30" s="75">
        <v>0.69961395568038398</v>
      </c>
      <c r="F30" s="85">
        <v>1421874</v>
      </c>
      <c r="G30" s="55">
        <v>1496354</v>
      </c>
      <c r="H30" s="75">
        <v>5.2381575301327681</v>
      </c>
      <c r="J30" s="85">
        <v>4665769</v>
      </c>
      <c r="K30" s="55">
        <v>4633879</v>
      </c>
      <c r="L30" s="75">
        <v>-0.68348861677464101</v>
      </c>
    </row>
    <row r="31" spans="1:12" x14ac:dyDescent="0.25">
      <c r="A31" s="46" t="s">
        <v>53</v>
      </c>
      <c r="B31" s="55">
        <v>2250508</v>
      </c>
      <c r="C31" s="55">
        <v>2296872</v>
      </c>
      <c r="D31" s="75">
        <v>2.060157084533798</v>
      </c>
      <c r="E31" s="178"/>
      <c r="F31" s="85"/>
      <c r="G31" s="55"/>
      <c r="H31" s="75"/>
      <c r="J31" s="85">
        <v>2250508</v>
      </c>
      <c r="K31" s="55">
        <v>2296872</v>
      </c>
      <c r="L31" s="75">
        <v>2.0601570845338029</v>
      </c>
    </row>
    <row r="32" spans="1:12" x14ac:dyDescent="0.25">
      <c r="A32" s="46" t="s">
        <v>97</v>
      </c>
      <c r="B32" s="55">
        <v>838490</v>
      </c>
      <c r="C32" s="55">
        <v>874396</v>
      </c>
      <c r="D32" s="75">
        <v>4.2822216126608525</v>
      </c>
      <c r="F32" s="85">
        <v>97867</v>
      </c>
      <c r="G32" s="55">
        <v>106206</v>
      </c>
      <c r="H32" s="75">
        <v>8.5207475451377857</v>
      </c>
      <c r="J32" s="85">
        <v>740623</v>
      </c>
      <c r="K32" s="55">
        <v>768190</v>
      </c>
      <c r="L32" s="75">
        <v>3.7221366336179118</v>
      </c>
    </row>
    <row r="33" spans="1:12" x14ac:dyDescent="0.25">
      <c r="A33" s="46" t="s">
        <v>98</v>
      </c>
      <c r="B33" s="55">
        <v>580102</v>
      </c>
      <c r="C33" s="55">
        <v>618392</v>
      </c>
      <c r="D33" s="75">
        <v>6.6005633492041138</v>
      </c>
      <c r="F33" s="85">
        <v>491723</v>
      </c>
      <c r="G33" s="55">
        <v>540918</v>
      </c>
      <c r="H33" s="75">
        <v>10.004616420220325</v>
      </c>
      <c r="J33" s="85">
        <v>88379</v>
      </c>
      <c r="K33" s="55">
        <v>77474</v>
      </c>
      <c r="L33" s="75">
        <v>-12.338904038289645</v>
      </c>
    </row>
    <row r="34" spans="1:12" x14ac:dyDescent="0.25">
      <c r="A34" s="46" t="s">
        <v>89</v>
      </c>
      <c r="B34" s="55">
        <v>3162580</v>
      </c>
      <c r="C34" s="55">
        <v>3217288</v>
      </c>
      <c r="D34" s="75">
        <v>1.7298534740623162</v>
      </c>
      <c r="F34" s="85">
        <v>20633</v>
      </c>
      <c r="G34" s="55">
        <v>21599</v>
      </c>
      <c r="H34" s="75">
        <v>4.6818203848204334</v>
      </c>
      <c r="J34" s="85">
        <v>3141947</v>
      </c>
      <c r="K34" s="55">
        <v>3195689</v>
      </c>
      <c r="L34" s="75">
        <v>1.7104680632741418</v>
      </c>
    </row>
    <row r="35" spans="1:12" x14ac:dyDescent="0.25">
      <c r="A35" s="45" t="s">
        <v>87</v>
      </c>
      <c r="B35" s="56">
        <v>13563506</v>
      </c>
      <c r="C35" s="56">
        <v>13781580</v>
      </c>
      <c r="D35" s="76">
        <v>1.6077996352860335</v>
      </c>
      <c r="F35" s="56">
        <v>2662764</v>
      </c>
      <c r="G35" s="56">
        <v>2795933</v>
      </c>
      <c r="H35" s="76">
        <v>5.0011566928199525</v>
      </c>
      <c r="J35" s="56">
        <v>10900742</v>
      </c>
      <c r="K35" s="56">
        <v>10985647</v>
      </c>
      <c r="L35" s="76">
        <v>0.77889193231066578</v>
      </c>
    </row>
    <row r="36" spans="1:12" x14ac:dyDescent="0.25">
      <c r="A36" s="45"/>
      <c r="B36" s="56"/>
      <c r="C36" s="38"/>
      <c r="D36" s="37"/>
      <c r="F36" s="86"/>
      <c r="G36" s="96"/>
      <c r="H36" s="37"/>
      <c r="J36" s="86"/>
      <c r="K36" s="38"/>
      <c r="L36" s="37"/>
    </row>
    <row r="37" spans="1:12" x14ac:dyDescent="0.25">
      <c r="A37" s="45" t="s">
        <v>100</v>
      </c>
      <c r="B37" s="191" t="s">
        <v>88</v>
      </c>
      <c r="C37" s="187"/>
      <c r="D37" s="37"/>
      <c r="F37" s="186" t="s">
        <v>88</v>
      </c>
      <c r="G37" s="187"/>
      <c r="H37" s="37"/>
      <c r="J37" s="186" t="s">
        <v>88</v>
      </c>
      <c r="K37" s="187"/>
      <c r="L37" s="37"/>
    </row>
    <row r="38" spans="1:12" x14ac:dyDescent="0.25">
      <c r="A38" s="46" t="s">
        <v>24</v>
      </c>
      <c r="B38" s="55">
        <v>333439</v>
      </c>
      <c r="C38" s="55">
        <v>328029</v>
      </c>
      <c r="D38" s="75">
        <v>-1.6224856720419627</v>
      </c>
      <c r="F38" s="85">
        <v>333439</v>
      </c>
      <c r="G38" s="55">
        <v>328029</v>
      </c>
      <c r="H38" s="75">
        <v>-1.6224856720419627</v>
      </c>
      <c r="J38" s="85"/>
      <c r="K38" s="55"/>
      <c r="L38" s="75"/>
    </row>
    <row r="39" spans="1:12" x14ac:dyDescent="0.25">
      <c r="A39" s="46" t="s">
        <v>94</v>
      </c>
      <c r="B39" s="55">
        <v>341909</v>
      </c>
      <c r="C39" s="55">
        <v>348691</v>
      </c>
      <c r="D39" s="75">
        <v>1.9835687273514298</v>
      </c>
      <c r="F39" s="85">
        <v>317830</v>
      </c>
      <c r="G39" s="55">
        <v>325395</v>
      </c>
      <c r="H39" s="75">
        <v>2.3802032533115187</v>
      </c>
      <c r="J39" s="85">
        <v>24079</v>
      </c>
      <c r="K39" s="55">
        <v>23296</v>
      </c>
      <c r="L39" s="75">
        <v>-3.2517961709373311</v>
      </c>
    </row>
    <row r="40" spans="1:12" x14ac:dyDescent="0.25">
      <c r="A40" s="46" t="s">
        <v>90</v>
      </c>
      <c r="B40" s="55">
        <v>0</v>
      </c>
      <c r="C40" s="55">
        <v>0</v>
      </c>
      <c r="D40" s="75">
        <v>0</v>
      </c>
      <c r="F40" s="85">
        <v>0</v>
      </c>
      <c r="G40" s="55">
        <v>0</v>
      </c>
      <c r="H40" s="75">
        <v>0</v>
      </c>
      <c r="J40" s="85"/>
      <c r="K40" s="55"/>
      <c r="L40" s="75"/>
    </row>
    <row r="41" spans="1:12" x14ac:dyDescent="0.25">
      <c r="A41" s="46" t="s">
        <v>25</v>
      </c>
      <c r="B41" s="55">
        <v>4499016</v>
      </c>
      <c r="C41" s="55">
        <v>3960789</v>
      </c>
      <c r="D41" s="75">
        <v>-11.963215956555834</v>
      </c>
      <c r="F41" s="85">
        <v>4499016</v>
      </c>
      <c r="G41" s="55">
        <v>3960789</v>
      </c>
      <c r="H41" s="75">
        <v>-11.963215956555834</v>
      </c>
      <c r="J41" s="85"/>
      <c r="K41" s="55"/>
      <c r="L41" s="75"/>
    </row>
    <row r="42" spans="1:12" x14ac:dyDescent="0.25">
      <c r="A42" s="46" t="s">
        <v>26</v>
      </c>
      <c r="B42" s="55">
        <v>296064</v>
      </c>
      <c r="C42" s="55">
        <v>325802</v>
      </c>
      <c r="D42" s="75">
        <v>10.044449848681365</v>
      </c>
      <c r="F42" s="85"/>
      <c r="G42" s="55"/>
      <c r="H42" s="75"/>
      <c r="J42" s="85">
        <v>296064</v>
      </c>
      <c r="K42" s="55">
        <v>325802</v>
      </c>
      <c r="L42" s="75">
        <v>10.044449848681365</v>
      </c>
    </row>
    <row r="43" spans="1:12" x14ac:dyDescent="0.25">
      <c r="A43" s="46" t="s">
        <v>86</v>
      </c>
      <c r="B43" s="55">
        <v>556</v>
      </c>
      <c r="C43" s="55">
        <v>483</v>
      </c>
      <c r="D43" s="75">
        <v>-13.129496402877697</v>
      </c>
      <c r="F43" s="85"/>
      <c r="G43" s="55"/>
      <c r="H43" s="34"/>
      <c r="J43" s="85">
        <v>556</v>
      </c>
      <c r="K43" s="55">
        <v>483</v>
      </c>
      <c r="L43" s="75">
        <v>-13.129496402877697</v>
      </c>
    </row>
    <row r="44" spans="1:12" x14ac:dyDescent="0.25">
      <c r="A44" s="46" t="s">
        <v>27</v>
      </c>
      <c r="B44" s="55"/>
      <c r="C44" s="55"/>
      <c r="D44" s="75"/>
      <c r="F44" s="85"/>
      <c r="G44" s="55"/>
      <c r="H44" s="34"/>
      <c r="J44" s="85"/>
      <c r="K44" s="55"/>
      <c r="L44" s="75"/>
    </row>
    <row r="45" spans="1:12" x14ac:dyDescent="0.25">
      <c r="A45" s="46" t="s">
        <v>28</v>
      </c>
      <c r="B45" s="55"/>
      <c r="C45" s="55"/>
      <c r="D45" s="75"/>
      <c r="F45" s="85"/>
      <c r="G45" s="97"/>
      <c r="H45" s="34"/>
      <c r="J45" s="85"/>
      <c r="K45" s="55"/>
      <c r="L45" s="75"/>
    </row>
    <row r="46" spans="1:12" ht="13.8" thickBot="1" x14ac:dyDescent="0.3">
      <c r="A46" s="73" t="s">
        <v>34</v>
      </c>
      <c r="B46" s="57">
        <v>5470984</v>
      </c>
      <c r="C46" s="57">
        <v>4963794</v>
      </c>
      <c r="D46" s="83">
        <v>-9.2705443847030082</v>
      </c>
      <c r="F46" s="87">
        <v>5150285</v>
      </c>
      <c r="G46" s="57">
        <v>4614213</v>
      </c>
      <c r="H46" s="82">
        <v>-10.408589039247341</v>
      </c>
      <c r="J46" s="87">
        <v>320699</v>
      </c>
      <c r="K46" s="57">
        <v>349581</v>
      </c>
      <c r="L46" s="82">
        <v>9.0059526222407928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58" t="str">
        <f>+Innhold!B53</f>
        <v>Finans Norge / Skadeforsikringsstatistikk</v>
      </c>
      <c r="B55" s="59"/>
      <c r="C55" s="59"/>
      <c r="D55" s="59"/>
      <c r="E55" s="59"/>
      <c r="L55" s="181">
        <f>Innhold!H19</f>
        <v>6</v>
      </c>
    </row>
    <row r="56" spans="1:12" ht="12.75" customHeight="1" x14ac:dyDescent="0.25">
      <c r="A56" s="26" t="str">
        <f>+Innhold!B54</f>
        <v>Premiestatistikk skadeforsikring 2. kvartal 2025</v>
      </c>
      <c r="L56" s="180"/>
    </row>
    <row r="63" spans="1:12" ht="12.75" customHeight="1" x14ac:dyDescent="0.25"/>
    <row r="64" spans="1:12" ht="12.75" customHeight="1" x14ac:dyDescent="0.25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1"/>
  <sheetViews>
    <sheetView showGridLines="0" showRowColHeaders="0" zoomScaleNormal="100" workbookViewId="0">
      <selection activeCell="W11" sqref="W11"/>
    </sheetView>
  </sheetViews>
  <sheetFormatPr defaultColWidth="11.44140625" defaultRowHeight="13.2" x14ac:dyDescent="0.25"/>
  <cols>
    <col min="1" max="1" width="26.88671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G2" s="195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6"/>
      <c r="C4" s="6"/>
      <c r="D4" s="185" t="s">
        <v>104</v>
      </c>
      <c r="E4" s="185"/>
      <c r="F4" s="6"/>
      <c r="I4" s="185" t="s">
        <v>91</v>
      </c>
      <c r="J4" s="185"/>
      <c r="K4" s="185"/>
      <c r="L4" s="185"/>
      <c r="M4" s="185"/>
      <c r="N4" s="185"/>
      <c r="P4" s="185" t="s">
        <v>92</v>
      </c>
      <c r="Q4" s="185"/>
      <c r="R4" s="185"/>
      <c r="S4" s="185"/>
      <c r="T4" s="185"/>
      <c r="U4" s="18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2" t="s">
        <v>153</v>
      </c>
      <c r="E6" s="15" t="s">
        <v>154</v>
      </c>
      <c r="F6" s="15" t="s">
        <v>152</v>
      </c>
      <c r="G6" s="16" t="s">
        <v>153</v>
      </c>
      <c r="I6" s="91" t="s">
        <v>154</v>
      </c>
      <c r="J6" s="15" t="s">
        <v>152</v>
      </c>
      <c r="K6" s="62" t="s">
        <v>153</v>
      </c>
      <c r="L6" s="15" t="s">
        <v>154</v>
      </c>
      <c r="M6" s="15" t="s">
        <v>152</v>
      </c>
      <c r="N6" s="16" t="s">
        <v>153</v>
      </c>
      <c r="P6" s="91" t="s">
        <v>154</v>
      </c>
      <c r="Q6" s="15" t="s">
        <v>152</v>
      </c>
      <c r="R6" s="62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81</v>
      </c>
      <c r="B7" s="18">
        <v>6076957</v>
      </c>
      <c r="C7" s="18">
        <v>6431660</v>
      </c>
      <c r="D7" s="19">
        <v>7369198</v>
      </c>
      <c r="E7" s="77">
        <v>19.823142523009704</v>
      </c>
      <c r="F7" s="77">
        <v>19.100923782810064</v>
      </c>
      <c r="G7" s="78">
        <v>18.951212187927709</v>
      </c>
      <c r="I7" s="92">
        <v>4233889</v>
      </c>
      <c r="J7" s="18">
        <v>4519343</v>
      </c>
      <c r="K7" s="19">
        <v>5205221</v>
      </c>
      <c r="L7" s="77">
        <v>18.274263486654281</v>
      </c>
      <c r="M7" s="77">
        <v>17.673624412794499</v>
      </c>
      <c r="N7" s="78">
        <v>17.437486417846813</v>
      </c>
      <c r="P7" s="92">
        <v>1843068</v>
      </c>
      <c r="Q7" s="18">
        <v>1912317</v>
      </c>
      <c r="R7" s="19">
        <v>2163977</v>
      </c>
      <c r="S7" s="77">
        <v>24.615982141449994</v>
      </c>
      <c r="T7" s="77">
        <v>23.60632218670888</v>
      </c>
      <c r="U7" s="78">
        <v>23.952774455887685</v>
      </c>
    </row>
    <row r="8" spans="1:21" x14ac:dyDescent="0.25">
      <c r="A8" s="17" t="s">
        <v>155</v>
      </c>
      <c r="B8" s="18">
        <v>1717282</v>
      </c>
      <c r="C8" s="18">
        <v>2074663</v>
      </c>
      <c r="D8" s="19">
        <v>2749609</v>
      </c>
      <c r="E8" s="77">
        <v>5.6018046265917549</v>
      </c>
      <c r="F8" s="77">
        <v>6.161392212588364</v>
      </c>
      <c r="G8" s="78">
        <v>7.0711118893583436</v>
      </c>
      <c r="I8" s="92">
        <v>1604410</v>
      </c>
      <c r="J8" s="18">
        <v>1919401</v>
      </c>
      <c r="K8" s="19">
        <v>2521322</v>
      </c>
      <c r="L8" s="77">
        <v>6.9249361711237576</v>
      </c>
      <c r="M8" s="77">
        <v>7.5061291810650737</v>
      </c>
      <c r="N8" s="78">
        <v>8.4464267953307584</v>
      </c>
      <c r="P8" s="92">
        <v>112872</v>
      </c>
      <c r="Q8" s="18">
        <v>155262</v>
      </c>
      <c r="R8" s="19">
        <v>228287</v>
      </c>
      <c r="S8" s="77">
        <v>1.5075163457179788</v>
      </c>
      <c r="T8" s="77">
        <v>1.9166094300018219</v>
      </c>
      <c r="U8" s="78">
        <v>2.526878530691977</v>
      </c>
    </row>
    <row r="9" spans="1:21" x14ac:dyDescent="0.25">
      <c r="A9" s="17" t="s">
        <v>182</v>
      </c>
      <c r="B9" s="18">
        <v>0</v>
      </c>
      <c r="C9" s="18">
        <v>0</v>
      </c>
      <c r="D9" s="19">
        <v>0</v>
      </c>
      <c r="E9" s="77" t="s">
        <v>156</v>
      </c>
      <c r="F9" s="77" t="s">
        <v>156</v>
      </c>
      <c r="G9" s="78" t="s">
        <v>156</v>
      </c>
      <c r="I9" s="92">
        <v>0</v>
      </c>
      <c r="J9" s="18">
        <v>0</v>
      </c>
      <c r="K9" s="19">
        <v>0</v>
      </c>
      <c r="L9" s="77" t="s">
        <v>156</v>
      </c>
      <c r="M9" s="77" t="s">
        <v>156</v>
      </c>
      <c r="N9" s="78" t="s">
        <v>156</v>
      </c>
      <c r="P9" s="92">
        <v>0</v>
      </c>
      <c r="Q9" s="18">
        <v>0</v>
      </c>
      <c r="R9" s="19">
        <v>0</v>
      </c>
      <c r="S9" s="77" t="s">
        <v>156</v>
      </c>
      <c r="T9" s="77" t="s">
        <v>156</v>
      </c>
      <c r="U9" s="78" t="s">
        <v>156</v>
      </c>
    </row>
    <row r="10" spans="1:21" x14ac:dyDescent="0.25">
      <c r="A10" s="17" t="s">
        <v>82</v>
      </c>
      <c r="B10" s="18">
        <v>7791551</v>
      </c>
      <c r="C10" s="18">
        <v>8561273</v>
      </c>
      <c r="D10" s="19">
        <v>9888552</v>
      </c>
      <c r="E10" s="77">
        <v>25.416178845481181</v>
      </c>
      <c r="F10" s="77">
        <v>25.425508042531739</v>
      </c>
      <c r="G10" s="78">
        <v>25.430182115252833</v>
      </c>
      <c r="I10" s="92">
        <v>5748589</v>
      </c>
      <c r="J10" s="18">
        <v>6278743</v>
      </c>
      <c r="K10" s="19">
        <v>7404410</v>
      </c>
      <c r="L10" s="77">
        <v>24.811994377387418</v>
      </c>
      <c r="M10" s="77">
        <v>24.554043710880666</v>
      </c>
      <c r="N10" s="78">
        <v>24.804767906524837</v>
      </c>
      <c r="P10" s="92">
        <v>2042962</v>
      </c>
      <c r="Q10" s="18">
        <v>2282530</v>
      </c>
      <c r="R10" s="19">
        <v>2484142</v>
      </c>
      <c r="S10" s="77">
        <v>27.285762710687269</v>
      </c>
      <c r="T10" s="77">
        <v>28.176363323041432</v>
      </c>
      <c r="U10" s="78">
        <v>27.496638384972552</v>
      </c>
    </row>
    <row r="11" spans="1:21" x14ac:dyDescent="0.25">
      <c r="A11" s="17" t="s">
        <v>84</v>
      </c>
      <c r="B11" s="18">
        <v>4696400</v>
      </c>
      <c r="C11" s="18">
        <v>4949377</v>
      </c>
      <c r="D11" s="19">
        <v>5484639</v>
      </c>
      <c r="E11" s="77">
        <v>15.319740874431524</v>
      </c>
      <c r="F11" s="77">
        <v>14.698798265050257</v>
      </c>
      <c r="G11" s="78">
        <v>14.104731269696329</v>
      </c>
      <c r="I11" s="92">
        <v>3718796</v>
      </c>
      <c r="J11" s="18">
        <v>4055173</v>
      </c>
      <c r="K11" s="19">
        <v>4572107</v>
      </c>
      <c r="L11" s="77">
        <v>16.051024945886866</v>
      </c>
      <c r="M11" s="77">
        <v>15.858412280480836</v>
      </c>
      <c r="N11" s="78">
        <v>15.316554996116848</v>
      </c>
      <c r="P11" s="92">
        <v>977604</v>
      </c>
      <c r="Q11" s="18">
        <v>894204</v>
      </c>
      <c r="R11" s="19">
        <v>912532</v>
      </c>
      <c r="S11" s="77">
        <v>13.056860954348988</v>
      </c>
      <c r="T11" s="77">
        <v>11.038372678088324</v>
      </c>
      <c r="U11" s="78">
        <v>10.100695700453425</v>
      </c>
    </row>
    <row r="12" spans="1:21" x14ac:dyDescent="0.25">
      <c r="A12" s="17" t="s">
        <v>180</v>
      </c>
      <c r="B12" s="18">
        <v>4650159</v>
      </c>
      <c r="C12" s="18">
        <v>5028352</v>
      </c>
      <c r="D12" s="19">
        <v>7390277</v>
      </c>
      <c r="E12" s="77">
        <v>15.168901904630275</v>
      </c>
      <c r="F12" s="77">
        <v>14.933340429242305</v>
      </c>
      <c r="G12" s="78">
        <v>19.005420610840126</v>
      </c>
      <c r="I12" s="92">
        <v>4097334</v>
      </c>
      <c r="J12" s="18">
        <v>4446892</v>
      </c>
      <c r="K12" s="19">
        <v>6346092</v>
      </c>
      <c r="L12" s="77">
        <v>17.684866350730292</v>
      </c>
      <c r="M12" s="77">
        <v>17.390293016542572</v>
      </c>
      <c r="N12" s="78">
        <v>21.25940340600453</v>
      </c>
      <c r="P12" s="92">
        <v>552825</v>
      </c>
      <c r="Q12" s="18">
        <v>581460</v>
      </c>
      <c r="R12" s="19">
        <v>1044185</v>
      </c>
      <c r="S12" s="77">
        <v>7.3835204817983344</v>
      </c>
      <c r="T12" s="77">
        <v>7.1777493473538883</v>
      </c>
      <c r="U12" s="78">
        <v>11.55794529942836</v>
      </c>
    </row>
    <row r="13" spans="1:21" x14ac:dyDescent="0.25">
      <c r="A13" s="17" t="s">
        <v>157</v>
      </c>
      <c r="B13" s="18">
        <v>633596</v>
      </c>
      <c r="C13" s="18">
        <v>725348</v>
      </c>
      <c r="D13" s="19">
        <v>873057</v>
      </c>
      <c r="E13" s="77">
        <v>2.066801494565266</v>
      </c>
      <c r="F13" s="77">
        <v>2.154158780783455</v>
      </c>
      <c r="G13" s="78">
        <v>2.245222405362918</v>
      </c>
      <c r="I13" s="92">
        <v>633596</v>
      </c>
      <c r="J13" s="18">
        <v>725348</v>
      </c>
      <c r="K13" s="19">
        <v>873057</v>
      </c>
      <c r="L13" s="77">
        <v>2.7347198398659494</v>
      </c>
      <c r="M13" s="77">
        <v>2.8365910975492818</v>
      </c>
      <c r="N13" s="78">
        <v>2.9247402904710644</v>
      </c>
      <c r="P13" s="92">
        <v>0</v>
      </c>
      <c r="Q13" s="18">
        <v>0</v>
      </c>
      <c r="R13" s="19">
        <v>0</v>
      </c>
      <c r="S13" s="77" t="s">
        <v>156</v>
      </c>
      <c r="T13" s="77" t="s">
        <v>156</v>
      </c>
      <c r="U13" s="78" t="s">
        <v>156</v>
      </c>
    </row>
    <row r="14" spans="1:21" x14ac:dyDescent="0.25">
      <c r="A14" s="17" t="s">
        <v>158</v>
      </c>
      <c r="B14" s="18">
        <v>493369</v>
      </c>
      <c r="C14" s="18">
        <v>614842</v>
      </c>
      <c r="D14" s="19">
        <v>779052</v>
      </c>
      <c r="E14" s="77">
        <v>1.6093785102370766</v>
      </c>
      <c r="F14" s="77">
        <v>1.8259749707650135</v>
      </c>
      <c r="G14" s="78">
        <v>2.0034717152978465</v>
      </c>
      <c r="I14" s="92">
        <v>0</v>
      </c>
      <c r="J14" s="18">
        <v>0</v>
      </c>
      <c r="K14" s="19">
        <v>0</v>
      </c>
      <c r="L14" s="77" t="s">
        <v>156</v>
      </c>
      <c r="M14" s="77" t="s">
        <v>156</v>
      </c>
      <c r="N14" s="78" t="s">
        <v>156</v>
      </c>
      <c r="P14" s="92">
        <v>493369</v>
      </c>
      <c r="Q14" s="18">
        <v>614842</v>
      </c>
      <c r="R14" s="19">
        <v>779052</v>
      </c>
      <c r="S14" s="77">
        <v>6.5894272447598476</v>
      </c>
      <c r="T14" s="77">
        <v>7.5898286455229238</v>
      </c>
      <c r="U14" s="78">
        <v>8.6232232807503095</v>
      </c>
    </row>
    <row r="15" spans="1:21" x14ac:dyDescent="0.25">
      <c r="A15" s="17" t="s">
        <v>159</v>
      </c>
      <c r="B15" s="18">
        <v>673229</v>
      </c>
      <c r="C15" s="18">
        <v>775089</v>
      </c>
      <c r="D15" s="19">
        <v>888002</v>
      </c>
      <c r="E15" s="77">
        <v>2.1960850500708329</v>
      </c>
      <c r="F15" s="77">
        <v>2.3018809940037985</v>
      </c>
      <c r="G15" s="78">
        <v>2.2836561489193508</v>
      </c>
      <c r="I15" s="92">
        <v>554116</v>
      </c>
      <c r="J15" s="18">
        <v>643310</v>
      </c>
      <c r="K15" s="19">
        <v>725369</v>
      </c>
      <c r="L15" s="77">
        <v>2.3916691689770144</v>
      </c>
      <c r="M15" s="77">
        <v>2.5157681815686104</v>
      </c>
      <c r="N15" s="78">
        <v>2.4299856020382467</v>
      </c>
      <c r="P15" s="92">
        <v>119113</v>
      </c>
      <c r="Q15" s="18">
        <v>131779</v>
      </c>
      <c r="R15" s="19">
        <v>162633</v>
      </c>
      <c r="S15" s="77">
        <v>1.5908710263617691</v>
      </c>
      <c r="T15" s="77">
        <v>1.6267269137085063</v>
      </c>
      <c r="U15" s="78">
        <v>1.8001631108299128</v>
      </c>
    </row>
    <row r="16" spans="1:21" x14ac:dyDescent="0.25">
      <c r="A16" s="17" t="s">
        <v>160</v>
      </c>
      <c r="B16" s="18">
        <v>0</v>
      </c>
      <c r="C16" s="18">
        <v>0</v>
      </c>
      <c r="D16" s="19">
        <v>0</v>
      </c>
      <c r="E16" s="77" t="s">
        <v>156</v>
      </c>
      <c r="F16" s="77" t="s">
        <v>156</v>
      </c>
      <c r="G16" s="78" t="s">
        <v>156</v>
      </c>
      <c r="I16" s="92">
        <v>0</v>
      </c>
      <c r="J16" s="18">
        <v>0</v>
      </c>
      <c r="K16" s="19">
        <v>0</v>
      </c>
      <c r="L16" s="77" t="s">
        <v>156</v>
      </c>
      <c r="M16" s="77" t="s">
        <v>156</v>
      </c>
      <c r="N16" s="78" t="s">
        <v>156</v>
      </c>
      <c r="P16" s="92">
        <v>0</v>
      </c>
      <c r="Q16" s="18">
        <v>0</v>
      </c>
      <c r="R16" s="19">
        <v>0</v>
      </c>
      <c r="S16" s="77" t="s">
        <v>156</v>
      </c>
      <c r="T16" s="77" t="s">
        <v>156</v>
      </c>
      <c r="U16" s="78" t="s">
        <v>156</v>
      </c>
    </row>
    <row r="17" spans="1:21" x14ac:dyDescent="0.25">
      <c r="A17" s="17" t="s">
        <v>161</v>
      </c>
      <c r="B17" s="18">
        <v>0</v>
      </c>
      <c r="C17" s="18">
        <v>0</v>
      </c>
      <c r="D17" s="19">
        <v>0</v>
      </c>
      <c r="E17" s="77" t="s">
        <v>156</v>
      </c>
      <c r="F17" s="77" t="s">
        <v>156</v>
      </c>
      <c r="G17" s="78" t="s">
        <v>156</v>
      </c>
      <c r="I17" s="92">
        <v>0</v>
      </c>
      <c r="J17" s="18">
        <v>0</v>
      </c>
      <c r="K17" s="19">
        <v>0</v>
      </c>
      <c r="L17" s="77" t="s">
        <v>156</v>
      </c>
      <c r="M17" s="77" t="s">
        <v>156</v>
      </c>
      <c r="N17" s="78" t="s">
        <v>156</v>
      </c>
      <c r="P17" s="92">
        <v>0</v>
      </c>
      <c r="Q17" s="18">
        <v>0</v>
      </c>
      <c r="R17" s="19">
        <v>0</v>
      </c>
      <c r="S17" s="77" t="s">
        <v>156</v>
      </c>
      <c r="T17" s="77" t="s">
        <v>156</v>
      </c>
      <c r="U17" s="78" t="s">
        <v>156</v>
      </c>
    </row>
    <row r="18" spans="1:21" x14ac:dyDescent="0.25">
      <c r="A18" s="17" t="s">
        <v>162</v>
      </c>
      <c r="B18" s="18">
        <v>0</v>
      </c>
      <c r="C18" s="18">
        <v>0</v>
      </c>
      <c r="D18" s="19">
        <v>0</v>
      </c>
      <c r="E18" s="77" t="s">
        <v>156</v>
      </c>
      <c r="F18" s="77" t="s">
        <v>156</v>
      </c>
      <c r="G18" s="78" t="s">
        <v>156</v>
      </c>
      <c r="I18" s="92">
        <v>0</v>
      </c>
      <c r="J18" s="18">
        <v>0</v>
      </c>
      <c r="K18" s="19">
        <v>0</v>
      </c>
      <c r="L18" s="77" t="s">
        <v>156</v>
      </c>
      <c r="M18" s="77" t="s">
        <v>156</v>
      </c>
      <c r="N18" s="78" t="s">
        <v>156</v>
      </c>
      <c r="P18" s="92">
        <v>0</v>
      </c>
      <c r="Q18" s="18">
        <v>0</v>
      </c>
      <c r="R18" s="19">
        <v>0</v>
      </c>
      <c r="S18" s="77" t="s">
        <v>156</v>
      </c>
      <c r="T18" s="77" t="s">
        <v>156</v>
      </c>
      <c r="U18" s="78" t="s">
        <v>156</v>
      </c>
    </row>
    <row r="19" spans="1:21" x14ac:dyDescent="0.25">
      <c r="A19" s="17" t="s">
        <v>163</v>
      </c>
      <c r="B19" s="18">
        <v>0</v>
      </c>
      <c r="C19" s="18">
        <v>27212</v>
      </c>
      <c r="D19" s="19">
        <v>52366</v>
      </c>
      <c r="E19" s="77" t="s">
        <v>156</v>
      </c>
      <c r="F19" s="77">
        <v>8.0814958809673945E-2</v>
      </c>
      <c r="G19" s="78">
        <v>0.13466854567254435</v>
      </c>
      <c r="I19" s="92">
        <v>0</v>
      </c>
      <c r="J19" s="18">
        <v>4185</v>
      </c>
      <c r="K19" s="19">
        <v>8858</v>
      </c>
      <c r="L19" s="77" t="s">
        <v>156</v>
      </c>
      <c r="M19" s="77">
        <v>1.6366121838405488E-2</v>
      </c>
      <c r="N19" s="78">
        <v>2.9674293308446859E-2</v>
      </c>
      <c r="P19" s="92">
        <v>0</v>
      </c>
      <c r="Q19" s="18">
        <v>23027</v>
      </c>
      <c r="R19" s="19">
        <v>43508</v>
      </c>
      <c r="S19" s="77" t="s">
        <v>156</v>
      </c>
      <c r="T19" s="77">
        <v>0.28425348987293708</v>
      </c>
      <c r="U19" s="78">
        <v>0.4815842825625048</v>
      </c>
    </row>
    <row r="20" spans="1:21" x14ac:dyDescent="0.25">
      <c r="A20" s="17" t="s">
        <v>164</v>
      </c>
      <c r="B20" s="18">
        <v>267781</v>
      </c>
      <c r="C20" s="18">
        <v>279354</v>
      </c>
      <c r="D20" s="19">
        <v>281663</v>
      </c>
      <c r="E20" s="77">
        <v>0.87350641578573973</v>
      </c>
      <c r="F20" s="77">
        <v>0.8296333236556539</v>
      </c>
      <c r="G20" s="78">
        <v>0.72434683916598286</v>
      </c>
      <c r="I20" s="92">
        <v>0</v>
      </c>
      <c r="J20" s="18">
        <v>0</v>
      </c>
      <c r="K20" s="19">
        <v>0</v>
      </c>
      <c r="L20" s="77" t="s">
        <v>156</v>
      </c>
      <c r="M20" s="77" t="s">
        <v>156</v>
      </c>
      <c r="N20" s="78" t="s">
        <v>156</v>
      </c>
      <c r="P20" s="92">
        <v>267781</v>
      </c>
      <c r="Q20" s="18">
        <v>279354</v>
      </c>
      <c r="R20" s="19">
        <v>281663</v>
      </c>
      <c r="S20" s="77">
        <v>3.5764780864404466</v>
      </c>
      <c r="T20" s="77">
        <v>3.4484452777159187</v>
      </c>
      <c r="U20" s="78">
        <v>3.1176903966949245</v>
      </c>
    </row>
    <row r="21" spans="1:21" x14ac:dyDescent="0.25">
      <c r="A21" s="17" t="s">
        <v>165</v>
      </c>
      <c r="B21" s="18">
        <v>1413907</v>
      </c>
      <c r="C21" s="18">
        <v>1556126</v>
      </c>
      <c r="D21" s="19">
        <v>0</v>
      </c>
      <c r="E21" s="77">
        <v>4.6121899456061781</v>
      </c>
      <c r="F21" s="77">
        <v>4.6214265247928363</v>
      </c>
      <c r="G21" s="78" t="s">
        <v>156</v>
      </c>
      <c r="I21" s="92">
        <v>1068732</v>
      </c>
      <c r="J21" s="18">
        <v>1182901</v>
      </c>
      <c r="K21" s="19">
        <v>0</v>
      </c>
      <c r="L21" s="77">
        <v>4.6128488877764635</v>
      </c>
      <c r="M21" s="77">
        <v>4.6259263772453263</v>
      </c>
      <c r="N21" s="78" t="s">
        <v>156</v>
      </c>
      <c r="P21" s="92">
        <v>345175</v>
      </c>
      <c r="Q21" s="18">
        <v>373225</v>
      </c>
      <c r="R21" s="19">
        <v>0</v>
      </c>
      <c r="S21" s="77">
        <v>4.6101509199199393</v>
      </c>
      <c r="T21" s="77">
        <v>4.6072223371618941</v>
      </c>
      <c r="U21" s="78" t="s">
        <v>156</v>
      </c>
    </row>
    <row r="22" spans="1:21" x14ac:dyDescent="0.25">
      <c r="A22" s="17" t="s">
        <v>166</v>
      </c>
      <c r="B22" s="18">
        <v>0</v>
      </c>
      <c r="C22" s="18">
        <v>0</v>
      </c>
      <c r="D22" s="19">
        <v>0</v>
      </c>
      <c r="E22" s="77" t="s">
        <v>156</v>
      </c>
      <c r="F22" s="77" t="s">
        <v>156</v>
      </c>
      <c r="G22" s="78" t="s">
        <v>156</v>
      </c>
      <c r="I22" s="92">
        <v>0</v>
      </c>
      <c r="J22" s="18">
        <v>0</v>
      </c>
      <c r="K22" s="19">
        <v>0</v>
      </c>
      <c r="L22" s="77" t="s">
        <v>156</v>
      </c>
      <c r="M22" s="77" t="s">
        <v>156</v>
      </c>
      <c r="N22" s="78" t="s">
        <v>156</v>
      </c>
      <c r="P22" s="92">
        <v>0</v>
      </c>
      <c r="Q22" s="18">
        <v>0</v>
      </c>
      <c r="R22" s="19">
        <v>0</v>
      </c>
      <c r="S22" s="77" t="s">
        <v>156</v>
      </c>
      <c r="T22" s="77" t="s">
        <v>156</v>
      </c>
      <c r="U22" s="78" t="s">
        <v>156</v>
      </c>
    </row>
    <row r="23" spans="1:21" x14ac:dyDescent="0.25">
      <c r="A23" s="17" t="s">
        <v>167</v>
      </c>
      <c r="B23" s="18">
        <v>0</v>
      </c>
      <c r="C23" s="18">
        <v>0</v>
      </c>
      <c r="D23" s="19">
        <v>0</v>
      </c>
      <c r="E23" s="77" t="s">
        <v>156</v>
      </c>
      <c r="F23" s="77" t="s">
        <v>156</v>
      </c>
      <c r="G23" s="78" t="s">
        <v>156</v>
      </c>
      <c r="I23" s="92">
        <v>0</v>
      </c>
      <c r="J23" s="18">
        <v>0</v>
      </c>
      <c r="K23" s="19">
        <v>0</v>
      </c>
      <c r="L23" s="77" t="s">
        <v>156</v>
      </c>
      <c r="M23" s="77" t="s">
        <v>156</v>
      </c>
      <c r="N23" s="78" t="s">
        <v>156</v>
      </c>
      <c r="P23" s="92">
        <v>0</v>
      </c>
      <c r="Q23" s="18">
        <v>0</v>
      </c>
      <c r="R23" s="19">
        <v>0</v>
      </c>
      <c r="S23" s="77" t="s">
        <v>156</v>
      </c>
      <c r="T23" s="77" t="s">
        <v>156</v>
      </c>
      <c r="U23" s="78" t="s">
        <v>156</v>
      </c>
    </row>
    <row r="24" spans="1:21" x14ac:dyDescent="0.25">
      <c r="A24" s="17" t="s">
        <v>168</v>
      </c>
      <c r="B24" s="18">
        <v>87874</v>
      </c>
      <c r="C24" s="18">
        <v>119219</v>
      </c>
      <c r="D24" s="19">
        <v>119219</v>
      </c>
      <c r="E24" s="77">
        <v>0.28664656111059444</v>
      </c>
      <c r="F24" s="77">
        <v>0.35405992114987939</v>
      </c>
      <c r="G24" s="78">
        <v>0.30659300589189675</v>
      </c>
      <c r="I24" s="92">
        <v>25037</v>
      </c>
      <c r="J24" s="18">
        <v>45539</v>
      </c>
      <c r="K24" s="19">
        <v>45539</v>
      </c>
      <c r="L24" s="77">
        <v>0.1080644142809042</v>
      </c>
      <c r="M24" s="77">
        <v>0.17808765170827898</v>
      </c>
      <c r="N24" s="78">
        <v>0.15255561559870867</v>
      </c>
      <c r="P24" s="92">
        <v>62837</v>
      </c>
      <c r="Q24" s="18">
        <v>73680</v>
      </c>
      <c r="R24" s="19">
        <v>73680</v>
      </c>
      <c r="S24" s="77">
        <v>0.83924981054540215</v>
      </c>
      <c r="T24" s="77">
        <v>0.9095321637138144</v>
      </c>
      <c r="U24" s="78">
        <v>0.81555414956342176</v>
      </c>
    </row>
    <row r="25" spans="1:21" x14ac:dyDescent="0.25">
      <c r="A25" s="17" t="s">
        <v>169</v>
      </c>
      <c r="B25" s="18">
        <v>16928</v>
      </c>
      <c r="C25" s="18">
        <v>18022</v>
      </c>
      <c r="D25" s="19">
        <v>21486</v>
      </c>
      <c r="E25" s="77">
        <v>5.5219439043177082E-2</v>
      </c>
      <c r="F25" s="77">
        <v>5.3522239734967801E-2</v>
      </c>
      <c r="G25" s="78">
        <v>5.5255096289964632E-2</v>
      </c>
      <c r="I25" s="92">
        <v>0</v>
      </c>
      <c r="J25" s="18">
        <v>0</v>
      </c>
      <c r="K25" s="19">
        <v>0</v>
      </c>
      <c r="L25" s="77" t="s">
        <v>156</v>
      </c>
      <c r="M25" s="77" t="s">
        <v>156</v>
      </c>
      <c r="N25" s="78" t="s">
        <v>156</v>
      </c>
      <c r="P25" s="92">
        <v>16928</v>
      </c>
      <c r="Q25" s="18">
        <v>18022</v>
      </c>
      <c r="R25" s="19">
        <v>21486</v>
      </c>
      <c r="S25" s="77">
        <v>0.22609005510945093</v>
      </c>
      <c r="T25" s="77">
        <v>0.2224699871668073</v>
      </c>
      <c r="U25" s="78">
        <v>0.23782568481975677</v>
      </c>
    </row>
    <row r="26" spans="1:21" x14ac:dyDescent="0.25">
      <c r="A26" s="17" t="s">
        <v>170</v>
      </c>
      <c r="B26" s="18">
        <v>1089617</v>
      </c>
      <c r="C26" s="18">
        <v>1239130</v>
      </c>
      <c r="D26" s="19">
        <v>1594096</v>
      </c>
      <c r="E26" s="77">
        <v>3.554350160202592</v>
      </c>
      <c r="F26" s="77">
        <v>3.6800029365658999</v>
      </c>
      <c r="G26" s="78">
        <v>4.0995033033346111</v>
      </c>
      <c r="I26" s="92">
        <v>916457</v>
      </c>
      <c r="J26" s="18">
        <v>1038275</v>
      </c>
      <c r="K26" s="19">
        <v>1311263</v>
      </c>
      <c r="L26" s="77">
        <v>3.9556012668704166</v>
      </c>
      <c r="M26" s="77">
        <v>4.0603429275437177</v>
      </c>
      <c r="N26" s="78">
        <v>4.3927300594393719</v>
      </c>
      <c r="P26" s="92">
        <v>173160</v>
      </c>
      <c r="Q26" s="18">
        <v>200855</v>
      </c>
      <c r="R26" s="19">
        <v>282833</v>
      </c>
      <c r="S26" s="77">
        <v>2.3127217593781029</v>
      </c>
      <c r="T26" s="77">
        <v>2.4794256615463923</v>
      </c>
      <c r="U26" s="78">
        <v>3.1306409715454842</v>
      </c>
    </row>
    <row r="27" spans="1:21" x14ac:dyDescent="0.25">
      <c r="A27" s="17" t="s">
        <v>171</v>
      </c>
      <c r="B27" s="18">
        <v>194674</v>
      </c>
      <c r="C27" s="18">
        <v>220296</v>
      </c>
      <c r="D27" s="19">
        <v>215127</v>
      </c>
      <c r="E27" s="77">
        <v>0.63503007303234016</v>
      </c>
      <c r="F27" s="77">
        <v>0.65424122320799394</v>
      </c>
      <c r="G27" s="78">
        <v>0.55323760120875087</v>
      </c>
      <c r="I27" s="92">
        <v>105017</v>
      </c>
      <c r="J27" s="18">
        <v>124882</v>
      </c>
      <c r="K27" s="19">
        <v>133049</v>
      </c>
      <c r="L27" s="77">
        <v>0.45327317947588436</v>
      </c>
      <c r="M27" s="77">
        <v>0.48837133271774297</v>
      </c>
      <c r="N27" s="78">
        <v>0.44571404949148186</v>
      </c>
      <c r="P27" s="92">
        <v>89657</v>
      </c>
      <c r="Q27" s="18">
        <v>95414</v>
      </c>
      <c r="R27" s="19">
        <v>82078</v>
      </c>
      <c r="S27" s="77">
        <v>1.1974572348149837</v>
      </c>
      <c r="T27" s="77">
        <v>1.1778244010394936</v>
      </c>
      <c r="U27" s="78">
        <v>0.90851049793521343</v>
      </c>
    </row>
    <row r="28" spans="1:21" x14ac:dyDescent="0.25">
      <c r="A28" s="17" t="s">
        <v>172</v>
      </c>
      <c r="B28" s="18">
        <v>260742</v>
      </c>
      <c r="C28" s="18">
        <v>327915</v>
      </c>
      <c r="D28" s="19">
        <v>431121</v>
      </c>
      <c r="E28" s="77">
        <v>0.85054507177434302</v>
      </c>
      <c r="F28" s="77">
        <v>0.97385113986749339</v>
      </c>
      <c r="G28" s="78">
        <v>1.1087048481627964</v>
      </c>
      <c r="I28" s="92">
        <v>116077</v>
      </c>
      <c r="J28" s="18">
        <v>154707</v>
      </c>
      <c r="K28" s="19">
        <v>259465</v>
      </c>
      <c r="L28" s="77">
        <v>0.50101022552560281</v>
      </c>
      <c r="M28" s="77">
        <v>0.60500683661987997</v>
      </c>
      <c r="N28" s="78">
        <v>0.86920755399369654</v>
      </c>
      <c r="P28" s="92">
        <v>144665</v>
      </c>
      <c r="Q28" s="18">
        <v>173208</v>
      </c>
      <c r="R28" s="19">
        <v>171656</v>
      </c>
      <c r="S28" s="77">
        <v>1.9321430660685681</v>
      </c>
      <c r="T28" s="77">
        <v>2.138141246098566</v>
      </c>
      <c r="U28" s="78">
        <v>1.9000375013227297</v>
      </c>
    </row>
    <row r="29" spans="1:21" x14ac:dyDescent="0.25">
      <c r="A29" s="17" t="s">
        <v>173</v>
      </c>
      <c r="B29" s="18">
        <v>80249</v>
      </c>
      <c r="C29" s="18">
        <v>85888</v>
      </c>
      <c r="D29" s="19">
        <v>0</v>
      </c>
      <c r="E29" s="77">
        <v>0.26177367460869078</v>
      </c>
      <c r="F29" s="77">
        <v>0.25507258497153001</v>
      </c>
      <c r="G29" s="78" t="s">
        <v>156</v>
      </c>
      <c r="I29" s="92">
        <v>49831</v>
      </c>
      <c r="J29" s="18">
        <v>53823</v>
      </c>
      <c r="K29" s="19">
        <v>0</v>
      </c>
      <c r="L29" s="77">
        <v>0.21507999472907047</v>
      </c>
      <c r="M29" s="77">
        <v>0.21048357842496979</v>
      </c>
      <c r="N29" s="78" t="s">
        <v>156</v>
      </c>
      <c r="P29" s="92">
        <v>30418</v>
      </c>
      <c r="Q29" s="18">
        <v>32065</v>
      </c>
      <c r="R29" s="19">
        <v>0</v>
      </c>
      <c r="S29" s="77">
        <v>0.40626224576555287</v>
      </c>
      <c r="T29" s="77">
        <v>0.39582178107333682</v>
      </c>
      <c r="U29" s="78" t="s">
        <v>156</v>
      </c>
    </row>
    <row r="30" spans="1:21" x14ac:dyDescent="0.25">
      <c r="A30" s="17" t="s">
        <v>174</v>
      </c>
      <c r="B30" s="18">
        <v>209204</v>
      </c>
      <c r="C30" s="18">
        <v>255184</v>
      </c>
      <c r="D30" s="19">
        <v>300066</v>
      </c>
      <c r="E30" s="77">
        <v>0.68242719314678746</v>
      </c>
      <c r="F30" s="77">
        <v>0.75785258154078472</v>
      </c>
      <c r="G30" s="78">
        <v>0.77167344891299117</v>
      </c>
      <c r="I30" s="92">
        <v>1115</v>
      </c>
      <c r="J30" s="18">
        <v>1419</v>
      </c>
      <c r="K30" s="19">
        <v>3249</v>
      </c>
      <c r="L30" s="77">
        <v>4.8125503024806556E-3</v>
      </c>
      <c r="M30" s="77">
        <v>5.5492298419826495E-3</v>
      </c>
      <c r="N30" s="78">
        <v>1.0884147545624728E-2</v>
      </c>
      <c r="P30" s="92">
        <v>208089</v>
      </c>
      <c r="Q30" s="18">
        <v>253765</v>
      </c>
      <c r="R30" s="19">
        <v>296817</v>
      </c>
      <c r="S30" s="77">
        <v>2.7792328377640914</v>
      </c>
      <c r="T30" s="77">
        <v>3.1325655472969069</v>
      </c>
      <c r="U30" s="78">
        <v>3.2854280131781506</v>
      </c>
    </row>
    <row r="31" spans="1:21" x14ac:dyDescent="0.25">
      <c r="A31" s="17" t="s">
        <v>175</v>
      </c>
      <c r="B31" s="18">
        <v>0</v>
      </c>
      <c r="C31" s="18">
        <v>0</v>
      </c>
      <c r="D31" s="19">
        <v>0</v>
      </c>
      <c r="E31" s="77" t="s">
        <v>156</v>
      </c>
      <c r="F31" s="77" t="s">
        <v>156</v>
      </c>
      <c r="G31" s="78" t="s">
        <v>156</v>
      </c>
      <c r="I31" s="92">
        <v>0</v>
      </c>
      <c r="J31" s="18">
        <v>0</v>
      </c>
      <c r="K31" s="19">
        <v>0</v>
      </c>
      <c r="L31" s="77" t="s">
        <v>156</v>
      </c>
      <c r="M31" s="77" t="s">
        <v>156</v>
      </c>
      <c r="N31" s="78" t="s">
        <v>156</v>
      </c>
      <c r="P31" s="92">
        <v>0</v>
      </c>
      <c r="Q31" s="18">
        <v>0</v>
      </c>
      <c r="R31" s="19">
        <v>0</v>
      </c>
      <c r="S31" s="77" t="s">
        <v>156</v>
      </c>
      <c r="T31" s="77" t="s">
        <v>156</v>
      </c>
      <c r="U31" s="78" t="s">
        <v>156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77" t="s">
        <v>156</v>
      </c>
      <c r="F32" s="77" t="s">
        <v>156</v>
      </c>
      <c r="G32" s="78" t="s">
        <v>156</v>
      </c>
      <c r="I32" s="92">
        <v>0</v>
      </c>
      <c r="J32" s="18">
        <v>0</v>
      </c>
      <c r="K32" s="19">
        <v>0</v>
      </c>
      <c r="L32" s="77" t="s">
        <v>156</v>
      </c>
      <c r="M32" s="77" t="s">
        <v>156</v>
      </c>
      <c r="N32" s="78" t="s">
        <v>156</v>
      </c>
      <c r="P32" s="92">
        <v>0</v>
      </c>
      <c r="Q32" s="18">
        <v>0</v>
      </c>
      <c r="R32" s="19">
        <v>0</v>
      </c>
      <c r="S32" s="77" t="s">
        <v>156</v>
      </c>
      <c r="T32" s="77" t="s">
        <v>156</v>
      </c>
      <c r="U32" s="78" t="s">
        <v>156</v>
      </c>
    </row>
    <row r="33" spans="1:21" x14ac:dyDescent="0.25">
      <c r="A33" s="17" t="s">
        <v>177</v>
      </c>
      <c r="B33" s="18">
        <v>302352</v>
      </c>
      <c r="C33" s="18">
        <v>383034</v>
      </c>
      <c r="D33" s="19">
        <v>447571</v>
      </c>
      <c r="E33" s="77">
        <v>0.98627763667194446</v>
      </c>
      <c r="F33" s="77">
        <v>1.1375450879282907</v>
      </c>
      <c r="G33" s="78">
        <v>1.151008968705006</v>
      </c>
      <c r="I33" s="92">
        <v>295593</v>
      </c>
      <c r="J33" s="18">
        <v>377175</v>
      </c>
      <c r="K33" s="19">
        <v>441752</v>
      </c>
      <c r="L33" s="77">
        <v>1.2758351404136006</v>
      </c>
      <c r="M33" s="77">
        <v>1.4750040631781578</v>
      </c>
      <c r="N33" s="78">
        <v>1.4798688662895707</v>
      </c>
      <c r="P33" s="92">
        <v>6759</v>
      </c>
      <c r="Q33" s="18">
        <v>5859</v>
      </c>
      <c r="R33" s="19">
        <v>5819</v>
      </c>
      <c r="S33" s="77">
        <v>9.0273079069280421E-2</v>
      </c>
      <c r="T33" s="77">
        <v>7.2325582888154702E-2</v>
      </c>
      <c r="U33" s="78">
        <v>6.440973936359326E-2</v>
      </c>
    </row>
    <row r="34" spans="1:21" x14ac:dyDescent="0.25">
      <c r="A34" s="17" t="s">
        <v>178</v>
      </c>
      <c r="B34" s="18">
        <v>0</v>
      </c>
      <c r="C34" s="18">
        <v>0</v>
      </c>
      <c r="D34" s="19">
        <v>0</v>
      </c>
      <c r="E34" s="77" t="s">
        <v>156</v>
      </c>
      <c r="F34" s="77" t="s">
        <v>156</v>
      </c>
      <c r="G34" s="78" t="s">
        <v>156</v>
      </c>
      <c r="I34" s="92">
        <v>0</v>
      </c>
      <c r="J34" s="18">
        <v>0</v>
      </c>
      <c r="K34" s="19">
        <v>0</v>
      </c>
      <c r="L34" s="77" t="s">
        <v>156</v>
      </c>
      <c r="M34" s="77" t="s">
        <v>156</v>
      </c>
      <c r="N34" s="78" t="s">
        <v>156</v>
      </c>
      <c r="P34" s="92">
        <v>0</v>
      </c>
      <c r="Q34" s="18">
        <v>0</v>
      </c>
      <c r="R34" s="19">
        <v>0</v>
      </c>
      <c r="S34" s="77" t="s">
        <v>156</v>
      </c>
      <c r="T34" s="77" t="s">
        <v>156</v>
      </c>
      <c r="U34" s="78" t="s">
        <v>156</v>
      </c>
    </row>
    <row r="35" spans="1:21" x14ac:dyDescent="0.25">
      <c r="A35" s="17" t="s">
        <v>179</v>
      </c>
      <c r="B35" s="18">
        <v>0</v>
      </c>
      <c r="C35" s="18">
        <v>0</v>
      </c>
      <c r="D35" s="19">
        <v>0</v>
      </c>
      <c r="E35" s="77" t="s">
        <v>156</v>
      </c>
      <c r="F35" s="77" t="s">
        <v>156</v>
      </c>
      <c r="G35" s="78" t="s">
        <v>156</v>
      </c>
      <c r="I35" s="92">
        <v>0</v>
      </c>
      <c r="J35" s="18">
        <v>0</v>
      </c>
      <c r="K35" s="19">
        <v>0</v>
      </c>
      <c r="L35" s="77" t="s">
        <v>156</v>
      </c>
      <c r="M35" s="77" t="s">
        <v>156</v>
      </c>
      <c r="N35" s="78" t="s">
        <v>156</v>
      </c>
      <c r="P35" s="92">
        <v>0</v>
      </c>
      <c r="Q35" s="18">
        <v>0</v>
      </c>
      <c r="R35" s="19">
        <v>0</v>
      </c>
      <c r="S35" s="77" t="s">
        <v>156</v>
      </c>
      <c r="T35" s="77" t="s">
        <v>156</v>
      </c>
      <c r="U35" s="78" t="s">
        <v>156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77" t="s">
        <v>5</v>
      </c>
      <c r="F36" s="77" t="s">
        <v>5</v>
      </c>
      <c r="G36" s="78" t="s">
        <v>5</v>
      </c>
      <c r="I36" s="92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2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8" thickBot="1" x14ac:dyDescent="0.3">
      <c r="A37" s="20" t="s">
        <v>4</v>
      </c>
      <c r="B37" s="21">
        <v>30655871</v>
      </c>
      <c r="C37" s="21">
        <v>33671984</v>
      </c>
      <c r="D37" s="22">
        <v>38885101</v>
      </c>
      <c r="E37" s="80">
        <v>100</v>
      </c>
      <c r="F37" s="80">
        <v>100</v>
      </c>
      <c r="G37" s="81">
        <v>100</v>
      </c>
      <c r="I37" s="93">
        <v>23168589</v>
      </c>
      <c r="J37" s="21">
        <v>25571116</v>
      </c>
      <c r="K37" s="22">
        <v>29850753</v>
      </c>
      <c r="L37" s="80">
        <v>100</v>
      </c>
      <c r="M37" s="80">
        <v>100</v>
      </c>
      <c r="N37" s="81">
        <v>100</v>
      </c>
      <c r="P37" s="93">
        <v>7487282</v>
      </c>
      <c r="Q37" s="21">
        <v>8100868</v>
      </c>
      <c r="R37" s="22">
        <v>9034348</v>
      </c>
      <c r="S37" s="80">
        <v>100</v>
      </c>
      <c r="T37" s="80">
        <v>100</v>
      </c>
      <c r="U37" s="81">
        <v>100</v>
      </c>
    </row>
    <row r="38" spans="1:21" x14ac:dyDescent="0.25">
      <c r="I38" s="99"/>
      <c r="P38" s="99"/>
    </row>
    <row r="39" spans="1:21" ht="16.2" thickBot="1" x14ac:dyDescent="0.35">
      <c r="A39" s="5" t="s">
        <v>36</v>
      </c>
      <c r="B39" s="6"/>
      <c r="C39" s="6"/>
      <c r="D39" s="185" t="s">
        <v>104</v>
      </c>
      <c r="E39" s="185"/>
      <c r="F39" s="6"/>
      <c r="I39" s="185" t="s">
        <v>91</v>
      </c>
      <c r="J39" s="185"/>
      <c r="K39" s="185"/>
      <c r="L39" s="185"/>
      <c r="M39" s="185"/>
      <c r="N39" s="185"/>
      <c r="P39" s="185" t="s">
        <v>92</v>
      </c>
      <c r="Q39" s="185"/>
      <c r="R39" s="185"/>
      <c r="S39" s="185"/>
      <c r="T39" s="185"/>
      <c r="U39" s="185"/>
    </row>
    <row r="40" spans="1:21" x14ac:dyDescent="0.25">
      <c r="A40" s="7"/>
      <c r="B40" s="8"/>
      <c r="C40" s="9" t="s">
        <v>29</v>
      </c>
      <c r="D40" s="84"/>
      <c r="E40" s="11"/>
      <c r="F40" s="9" t="s">
        <v>2</v>
      </c>
      <c r="G40" s="12"/>
      <c r="I40" s="7"/>
      <c r="J40" s="9" t="s">
        <v>29</v>
      </c>
      <c r="K40" s="84"/>
      <c r="L40" s="11"/>
      <c r="M40" s="9" t="s">
        <v>2</v>
      </c>
      <c r="N40" s="12"/>
      <c r="P40" s="7"/>
      <c r="Q40" s="9" t="s">
        <v>29</v>
      </c>
      <c r="R40" s="84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154</v>
      </c>
      <c r="C41" s="15" t="s">
        <v>152</v>
      </c>
      <c r="D41" s="62" t="s">
        <v>153</v>
      </c>
      <c r="E41" s="15" t="s">
        <v>154</v>
      </c>
      <c r="F41" s="15" t="s">
        <v>152</v>
      </c>
      <c r="G41" s="16" t="s">
        <v>153</v>
      </c>
      <c r="I41" s="91" t="s">
        <v>154</v>
      </c>
      <c r="J41" s="15" t="s">
        <v>152</v>
      </c>
      <c r="K41" s="62" t="s">
        <v>153</v>
      </c>
      <c r="L41" s="15" t="s">
        <v>154</v>
      </c>
      <c r="M41" s="15" t="s">
        <v>152</v>
      </c>
      <c r="N41" s="16" t="s">
        <v>153</v>
      </c>
      <c r="P41" s="91" t="s">
        <v>154</v>
      </c>
      <c r="Q41" s="15" t="s">
        <v>152</v>
      </c>
      <c r="R41" s="62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81</v>
      </c>
      <c r="B42" s="18">
        <v>1013877</v>
      </c>
      <c r="C42" s="18">
        <v>1004896</v>
      </c>
      <c r="D42" s="19">
        <v>1032010</v>
      </c>
      <c r="E42" s="77">
        <v>20.658810747634035</v>
      </c>
      <c r="F42" s="77">
        <v>20.427563680627014</v>
      </c>
      <c r="G42" s="78">
        <v>20.690075495990634</v>
      </c>
      <c r="I42" s="92">
        <v>800028</v>
      </c>
      <c r="J42" s="18">
        <v>793184</v>
      </c>
      <c r="K42" s="19">
        <v>817496</v>
      </c>
      <c r="L42" s="77">
        <v>20.544022630503264</v>
      </c>
      <c r="M42" s="77">
        <v>20.304003030814993</v>
      </c>
      <c r="N42" s="78">
        <v>20.648364338445901</v>
      </c>
      <c r="P42" s="92">
        <v>213849</v>
      </c>
      <c r="Q42" s="18">
        <v>211712</v>
      </c>
      <c r="R42" s="19">
        <v>214514</v>
      </c>
      <c r="S42" s="77">
        <v>21.099861964718617</v>
      </c>
      <c r="T42" s="77">
        <v>20.904170130749801</v>
      </c>
      <c r="U42" s="78">
        <v>20.850590242171819</v>
      </c>
    </row>
    <row r="43" spans="1:21" x14ac:dyDescent="0.25">
      <c r="A43" s="17" t="s">
        <v>155</v>
      </c>
      <c r="B43" s="18">
        <v>274013</v>
      </c>
      <c r="C43" s="18">
        <v>296713</v>
      </c>
      <c r="D43" s="19">
        <v>329607</v>
      </c>
      <c r="E43" s="77">
        <v>5.5833032107360605</v>
      </c>
      <c r="F43" s="77">
        <v>6.03159302292962</v>
      </c>
      <c r="G43" s="78">
        <v>6.608069412124868</v>
      </c>
      <c r="I43" s="92">
        <v>262371</v>
      </c>
      <c r="J43" s="18">
        <v>283323</v>
      </c>
      <c r="K43" s="19">
        <v>311526</v>
      </c>
      <c r="L43" s="77">
        <v>6.7374588909235316</v>
      </c>
      <c r="M43" s="77">
        <v>7.2525303721451717</v>
      </c>
      <c r="N43" s="78">
        <v>7.8685429028382989</v>
      </c>
      <c r="P43" s="92">
        <v>11642</v>
      </c>
      <c r="Q43" s="18">
        <v>13390</v>
      </c>
      <c r="R43" s="19">
        <v>18081</v>
      </c>
      <c r="S43" s="77">
        <v>1.148682448799172</v>
      </c>
      <c r="T43" s="77">
        <v>1.3221113496199548</v>
      </c>
      <c r="U43" s="78">
        <v>1.7574588239868199</v>
      </c>
    </row>
    <row r="44" spans="1:21" x14ac:dyDescent="0.25">
      <c r="A44" s="17" t="s">
        <v>182</v>
      </c>
      <c r="B44" s="18">
        <v>0</v>
      </c>
      <c r="C44" s="18">
        <v>0</v>
      </c>
      <c r="D44" s="19">
        <v>0</v>
      </c>
      <c r="E44" s="77" t="s">
        <v>156</v>
      </c>
      <c r="F44" s="77" t="s">
        <v>156</v>
      </c>
      <c r="G44" s="78" t="s">
        <v>156</v>
      </c>
      <c r="I44" s="92">
        <v>0</v>
      </c>
      <c r="J44" s="18">
        <v>0</v>
      </c>
      <c r="K44" s="19">
        <v>0</v>
      </c>
      <c r="L44" s="77" t="s">
        <v>156</v>
      </c>
      <c r="M44" s="77" t="s">
        <v>156</v>
      </c>
      <c r="N44" s="78" t="s">
        <v>156</v>
      </c>
      <c r="P44" s="92">
        <v>0</v>
      </c>
      <c r="Q44" s="18">
        <v>0</v>
      </c>
      <c r="R44" s="19">
        <v>0</v>
      </c>
      <c r="S44" s="77" t="s">
        <v>156</v>
      </c>
      <c r="T44" s="77" t="s">
        <v>156</v>
      </c>
      <c r="U44" s="78" t="s">
        <v>156</v>
      </c>
    </row>
    <row r="45" spans="1:21" x14ac:dyDescent="0.25">
      <c r="A45" s="17" t="s">
        <v>82</v>
      </c>
      <c r="B45" s="18">
        <v>1209966</v>
      </c>
      <c r="C45" s="18">
        <v>1223228</v>
      </c>
      <c r="D45" s="19">
        <v>1223856</v>
      </c>
      <c r="E45" s="77">
        <v>24.654330461260844</v>
      </c>
      <c r="F45" s="77">
        <v>24.865824787765124</v>
      </c>
      <c r="G45" s="78">
        <v>24.53626712553281</v>
      </c>
      <c r="I45" s="92">
        <v>878120</v>
      </c>
      <c r="J45" s="18">
        <v>878459</v>
      </c>
      <c r="K45" s="19">
        <v>886155</v>
      </c>
      <c r="L45" s="77">
        <v>22.549357212869456</v>
      </c>
      <c r="M45" s="77">
        <v>22.486880973956495</v>
      </c>
      <c r="N45" s="78">
        <v>22.382557590906291</v>
      </c>
      <c r="P45" s="92">
        <v>331846</v>
      </c>
      <c r="Q45" s="18">
        <v>344769</v>
      </c>
      <c r="R45" s="19">
        <v>337701</v>
      </c>
      <c r="S45" s="77">
        <v>32.742284478973545</v>
      </c>
      <c r="T45" s="77">
        <v>34.042046892988957</v>
      </c>
      <c r="U45" s="78">
        <v>32.824268697482054</v>
      </c>
    </row>
    <row r="46" spans="1:21" x14ac:dyDescent="0.25">
      <c r="A46" s="17" t="s">
        <v>84</v>
      </c>
      <c r="B46" s="18">
        <v>653435</v>
      </c>
      <c r="C46" s="18">
        <v>612452</v>
      </c>
      <c r="D46" s="19">
        <v>573174</v>
      </c>
      <c r="E46" s="77">
        <v>13.31442571523</v>
      </c>
      <c r="F46" s="77">
        <v>12.449947289398482</v>
      </c>
      <c r="G46" s="78">
        <v>11.491180640050906</v>
      </c>
      <c r="I46" s="92">
        <v>560045</v>
      </c>
      <c r="J46" s="18">
        <v>534722</v>
      </c>
      <c r="K46" s="19">
        <v>501528</v>
      </c>
      <c r="L46" s="77">
        <v>14.381468091242056</v>
      </c>
      <c r="M46" s="77">
        <v>13.687867012752973</v>
      </c>
      <c r="N46" s="78">
        <v>12.667625125911437</v>
      </c>
      <c r="P46" s="92">
        <v>93390</v>
      </c>
      <c r="Q46" s="18">
        <v>77730</v>
      </c>
      <c r="R46" s="19">
        <v>71646</v>
      </c>
      <c r="S46" s="77">
        <v>9.2145210353336768</v>
      </c>
      <c r="T46" s="77">
        <v>7.6749600601911183</v>
      </c>
      <c r="U46" s="78">
        <v>6.9639342350179572</v>
      </c>
    </row>
    <row r="47" spans="1:21" x14ac:dyDescent="0.25">
      <c r="A47" s="17" t="s">
        <v>180</v>
      </c>
      <c r="B47" s="18">
        <v>720741</v>
      </c>
      <c r="C47" s="18">
        <v>713033</v>
      </c>
      <c r="D47" s="19">
        <v>962142</v>
      </c>
      <c r="E47" s="77">
        <v>14.685856289333422</v>
      </c>
      <c r="F47" s="77">
        <v>14.494561640098599</v>
      </c>
      <c r="G47" s="78">
        <v>19.289338880304864</v>
      </c>
      <c r="I47" s="92">
        <v>650906</v>
      </c>
      <c r="J47" s="18">
        <v>646010</v>
      </c>
      <c r="K47" s="19">
        <v>848236</v>
      </c>
      <c r="L47" s="77">
        <v>16.7146994784312</v>
      </c>
      <c r="M47" s="77">
        <v>16.536628320713469</v>
      </c>
      <c r="N47" s="78">
        <v>21.424797152507164</v>
      </c>
      <c r="P47" s="92">
        <v>69835</v>
      </c>
      <c r="Q47" s="18">
        <v>67023</v>
      </c>
      <c r="R47" s="19">
        <v>113906</v>
      </c>
      <c r="S47" s="77">
        <v>6.8904173519919407</v>
      </c>
      <c r="T47" s="77">
        <v>6.6177646740536389</v>
      </c>
      <c r="U47" s="78">
        <v>11.071572634535849</v>
      </c>
    </row>
    <row r="48" spans="1:21" x14ac:dyDescent="0.25">
      <c r="A48" s="17" t="s">
        <v>157</v>
      </c>
      <c r="B48" s="18">
        <v>143455</v>
      </c>
      <c r="C48" s="18">
        <v>147114</v>
      </c>
      <c r="D48" s="19">
        <v>149343</v>
      </c>
      <c r="E48" s="77">
        <v>2.9230465784329267</v>
      </c>
      <c r="F48" s="77">
        <v>2.9905389247362537</v>
      </c>
      <c r="G48" s="78">
        <v>2.9940775232776131</v>
      </c>
      <c r="I48" s="92">
        <v>143455</v>
      </c>
      <c r="J48" s="18">
        <v>147114</v>
      </c>
      <c r="K48" s="19">
        <v>149343</v>
      </c>
      <c r="L48" s="77">
        <v>3.6837995250901785</v>
      </c>
      <c r="M48" s="77">
        <v>3.765838824125697</v>
      </c>
      <c r="N48" s="78">
        <v>3.7721146958474736</v>
      </c>
      <c r="P48" s="92">
        <v>0</v>
      </c>
      <c r="Q48" s="18">
        <v>0</v>
      </c>
      <c r="R48" s="19">
        <v>0</v>
      </c>
      <c r="S48" s="77" t="s">
        <v>156</v>
      </c>
      <c r="T48" s="77" t="s">
        <v>156</v>
      </c>
      <c r="U48" s="78" t="s">
        <v>156</v>
      </c>
    </row>
    <row r="49" spans="1:21" x14ac:dyDescent="0.25">
      <c r="A49" s="17" t="s">
        <v>158</v>
      </c>
      <c r="B49" s="18">
        <v>81411</v>
      </c>
      <c r="C49" s="18">
        <v>82545</v>
      </c>
      <c r="D49" s="19">
        <v>87997</v>
      </c>
      <c r="E49" s="77">
        <v>1.6588347913757135</v>
      </c>
      <c r="F49" s="77">
        <v>1.6779778643932874</v>
      </c>
      <c r="G49" s="78">
        <v>1.7641927630746679</v>
      </c>
      <c r="I49" s="92">
        <v>0</v>
      </c>
      <c r="J49" s="18">
        <v>0</v>
      </c>
      <c r="K49" s="19">
        <v>0</v>
      </c>
      <c r="L49" s="77" t="s">
        <v>156</v>
      </c>
      <c r="M49" s="77" t="s">
        <v>156</v>
      </c>
      <c r="N49" s="78" t="s">
        <v>156</v>
      </c>
      <c r="P49" s="92">
        <v>81411</v>
      </c>
      <c r="Q49" s="18">
        <v>82545</v>
      </c>
      <c r="R49" s="19">
        <v>87997</v>
      </c>
      <c r="S49" s="77">
        <v>8.0325877717908778</v>
      </c>
      <c r="T49" s="77">
        <v>8.1503869570111398</v>
      </c>
      <c r="U49" s="78">
        <v>8.5532384345096055</v>
      </c>
    </row>
    <row r="50" spans="1:21" x14ac:dyDescent="0.25">
      <c r="A50" s="17" t="s">
        <v>159</v>
      </c>
      <c r="B50" s="18">
        <v>119679</v>
      </c>
      <c r="C50" s="18">
        <v>125398</v>
      </c>
      <c r="D50" s="19">
        <v>127362</v>
      </c>
      <c r="E50" s="77">
        <v>2.4385855596547645</v>
      </c>
      <c r="F50" s="77">
        <v>2.5490952600301586</v>
      </c>
      <c r="G50" s="78">
        <v>2.5533952145040835</v>
      </c>
      <c r="I50" s="92">
        <v>102343</v>
      </c>
      <c r="J50" s="18">
        <v>106273</v>
      </c>
      <c r="K50" s="19">
        <v>106040</v>
      </c>
      <c r="L50" s="77">
        <v>2.6280791523216629</v>
      </c>
      <c r="M50" s="77">
        <v>2.7203868384811112</v>
      </c>
      <c r="N50" s="78">
        <v>2.6783648537103586</v>
      </c>
      <c r="P50" s="92">
        <v>17336</v>
      </c>
      <c r="Q50" s="18">
        <v>19125</v>
      </c>
      <c r="R50" s="19">
        <v>21322</v>
      </c>
      <c r="S50" s="77">
        <v>1.7104929507286073</v>
      </c>
      <c r="T50" s="77">
        <v>1.8883778612010182</v>
      </c>
      <c r="U50" s="78">
        <v>2.0724814471017625</v>
      </c>
    </row>
    <row r="51" spans="1:21" x14ac:dyDescent="0.25">
      <c r="A51" s="17" t="s">
        <v>160</v>
      </c>
      <c r="B51" s="18">
        <v>0</v>
      </c>
      <c r="C51" s="18">
        <v>0</v>
      </c>
      <c r="D51" s="19">
        <v>0</v>
      </c>
      <c r="E51" s="77" t="s">
        <v>156</v>
      </c>
      <c r="F51" s="77" t="s">
        <v>156</v>
      </c>
      <c r="G51" s="78" t="s">
        <v>156</v>
      </c>
      <c r="I51" s="92">
        <v>0</v>
      </c>
      <c r="J51" s="18">
        <v>0</v>
      </c>
      <c r="K51" s="19">
        <v>0</v>
      </c>
      <c r="L51" s="77" t="s">
        <v>156</v>
      </c>
      <c r="M51" s="77" t="s">
        <v>156</v>
      </c>
      <c r="N51" s="78" t="s">
        <v>156</v>
      </c>
      <c r="P51" s="92">
        <v>0</v>
      </c>
      <c r="Q51" s="18">
        <v>0</v>
      </c>
      <c r="R51" s="19">
        <v>0</v>
      </c>
      <c r="S51" s="77" t="s">
        <v>156</v>
      </c>
      <c r="T51" s="77" t="s">
        <v>156</v>
      </c>
      <c r="U51" s="78" t="s">
        <v>156</v>
      </c>
    </row>
    <row r="52" spans="1:21" x14ac:dyDescent="0.25">
      <c r="A52" s="17" t="s">
        <v>161</v>
      </c>
      <c r="B52" s="18">
        <v>0</v>
      </c>
      <c r="C52" s="18">
        <v>0</v>
      </c>
      <c r="D52" s="19">
        <v>0</v>
      </c>
      <c r="E52" s="77" t="s">
        <v>156</v>
      </c>
      <c r="F52" s="77" t="s">
        <v>156</v>
      </c>
      <c r="G52" s="78" t="s">
        <v>156</v>
      </c>
      <c r="I52" s="92">
        <v>0</v>
      </c>
      <c r="J52" s="18">
        <v>0</v>
      </c>
      <c r="K52" s="19">
        <v>0</v>
      </c>
      <c r="L52" s="77" t="s">
        <v>156</v>
      </c>
      <c r="M52" s="77" t="s">
        <v>156</v>
      </c>
      <c r="N52" s="78" t="s">
        <v>156</v>
      </c>
      <c r="P52" s="92">
        <v>0</v>
      </c>
      <c r="Q52" s="18">
        <v>0</v>
      </c>
      <c r="R52" s="19">
        <v>0</v>
      </c>
      <c r="S52" s="77" t="s">
        <v>156</v>
      </c>
      <c r="T52" s="77" t="s">
        <v>156</v>
      </c>
      <c r="U52" s="78" t="s">
        <v>156</v>
      </c>
    </row>
    <row r="53" spans="1:21" x14ac:dyDescent="0.25">
      <c r="A53" s="17" t="s">
        <v>162</v>
      </c>
      <c r="B53" s="18">
        <v>0</v>
      </c>
      <c r="C53" s="18">
        <v>0</v>
      </c>
      <c r="D53" s="19">
        <v>0</v>
      </c>
      <c r="E53" s="77" t="s">
        <v>156</v>
      </c>
      <c r="F53" s="77" t="s">
        <v>156</v>
      </c>
      <c r="G53" s="78" t="s">
        <v>156</v>
      </c>
      <c r="I53" s="92">
        <v>0</v>
      </c>
      <c r="J53" s="18">
        <v>0</v>
      </c>
      <c r="K53" s="19">
        <v>0</v>
      </c>
      <c r="L53" s="77" t="s">
        <v>156</v>
      </c>
      <c r="M53" s="77" t="s">
        <v>156</v>
      </c>
      <c r="N53" s="78" t="s">
        <v>156</v>
      </c>
      <c r="P53" s="92">
        <v>0</v>
      </c>
      <c r="Q53" s="18">
        <v>0</v>
      </c>
      <c r="R53" s="19">
        <v>0</v>
      </c>
      <c r="S53" s="77" t="s">
        <v>156</v>
      </c>
      <c r="T53" s="77" t="s">
        <v>156</v>
      </c>
      <c r="U53" s="78" t="s">
        <v>156</v>
      </c>
    </row>
    <row r="54" spans="1:21" x14ac:dyDescent="0.25">
      <c r="A54" s="17" t="s">
        <v>163</v>
      </c>
      <c r="B54" s="18">
        <v>0</v>
      </c>
      <c r="C54" s="18">
        <v>3761</v>
      </c>
      <c r="D54" s="19">
        <v>7729</v>
      </c>
      <c r="E54" s="77" t="s">
        <v>156</v>
      </c>
      <c r="F54" s="77">
        <v>7.6453749445552777E-2</v>
      </c>
      <c r="G54" s="78">
        <v>0.15495353098178469</v>
      </c>
      <c r="I54" s="92">
        <v>0</v>
      </c>
      <c r="J54" s="18">
        <v>605</v>
      </c>
      <c r="K54" s="19">
        <v>1411</v>
      </c>
      <c r="L54" s="77" t="s">
        <v>156</v>
      </c>
      <c r="M54" s="77">
        <v>1.5486850256236978E-2</v>
      </c>
      <c r="N54" s="78">
        <v>3.5639124939506946E-2</v>
      </c>
      <c r="P54" s="92">
        <v>0</v>
      </c>
      <c r="Q54" s="18">
        <v>3156</v>
      </c>
      <c r="R54" s="19">
        <v>6318</v>
      </c>
      <c r="S54" s="77" t="s">
        <v>156</v>
      </c>
      <c r="T54" s="77">
        <v>0.3116193741150543</v>
      </c>
      <c r="U54" s="78">
        <v>0.61410457662456319</v>
      </c>
    </row>
    <row r="55" spans="1:21" x14ac:dyDescent="0.25">
      <c r="A55" s="17" t="s">
        <v>164</v>
      </c>
      <c r="B55" s="18">
        <v>35909</v>
      </c>
      <c r="C55" s="18">
        <v>32750</v>
      </c>
      <c r="D55" s="19">
        <v>34645</v>
      </c>
      <c r="E55" s="77">
        <v>0.73168366097346182</v>
      </c>
      <c r="F55" s="77">
        <v>0.66574323167823801</v>
      </c>
      <c r="G55" s="78">
        <v>0.69457434090618841</v>
      </c>
      <c r="I55" s="92">
        <v>0</v>
      </c>
      <c r="J55" s="18">
        <v>0</v>
      </c>
      <c r="K55" s="19">
        <v>0</v>
      </c>
      <c r="L55" s="77" t="s">
        <v>156</v>
      </c>
      <c r="M55" s="77" t="s">
        <v>156</v>
      </c>
      <c r="N55" s="78" t="s">
        <v>156</v>
      </c>
      <c r="P55" s="92">
        <v>35909</v>
      </c>
      <c r="Q55" s="18">
        <v>32750</v>
      </c>
      <c r="R55" s="19">
        <v>34645</v>
      </c>
      <c r="S55" s="77">
        <v>3.5430371116586041</v>
      </c>
      <c r="T55" s="77">
        <v>3.2336928080697174</v>
      </c>
      <c r="U55" s="78">
        <v>3.3674664541244055</v>
      </c>
    </row>
    <row r="56" spans="1:21" x14ac:dyDescent="0.25">
      <c r="A56" s="17" t="s">
        <v>165</v>
      </c>
      <c r="B56" s="18">
        <v>257105</v>
      </c>
      <c r="C56" s="18">
        <v>255259</v>
      </c>
      <c r="D56" s="19">
        <v>0</v>
      </c>
      <c r="E56" s="77">
        <v>5.2387849189501772</v>
      </c>
      <c r="F56" s="77">
        <v>5.1889145519070343</v>
      </c>
      <c r="G56" s="78" t="s">
        <v>156</v>
      </c>
      <c r="I56" s="92">
        <v>205653</v>
      </c>
      <c r="J56" s="18">
        <v>205157</v>
      </c>
      <c r="K56" s="19">
        <v>0</v>
      </c>
      <c r="L56" s="77">
        <v>5.2809900228878082</v>
      </c>
      <c r="M56" s="77">
        <v>5.2516293190393544</v>
      </c>
      <c r="N56" s="78" t="s">
        <v>156</v>
      </c>
      <c r="P56" s="92">
        <v>51452</v>
      </c>
      <c r="Q56" s="18">
        <v>50102</v>
      </c>
      <c r="R56" s="19">
        <v>0</v>
      </c>
      <c r="S56" s="77">
        <v>5.0766199412141386</v>
      </c>
      <c r="T56" s="77">
        <v>4.947006933432335</v>
      </c>
      <c r="U56" s="78" t="s">
        <v>156</v>
      </c>
    </row>
    <row r="57" spans="1:21" x14ac:dyDescent="0.25">
      <c r="A57" s="17" t="s">
        <v>166</v>
      </c>
      <c r="B57" s="18">
        <v>0</v>
      </c>
      <c r="C57" s="18">
        <v>0</v>
      </c>
      <c r="D57" s="19">
        <v>0</v>
      </c>
      <c r="E57" s="77" t="s">
        <v>156</v>
      </c>
      <c r="F57" s="77" t="s">
        <v>156</v>
      </c>
      <c r="G57" s="78" t="s">
        <v>156</v>
      </c>
      <c r="I57" s="92">
        <v>0</v>
      </c>
      <c r="J57" s="18">
        <v>0</v>
      </c>
      <c r="K57" s="19">
        <v>0</v>
      </c>
      <c r="L57" s="77" t="s">
        <v>156</v>
      </c>
      <c r="M57" s="77" t="s">
        <v>156</v>
      </c>
      <c r="N57" s="78" t="s">
        <v>156</v>
      </c>
      <c r="P57" s="92">
        <v>0</v>
      </c>
      <c r="Q57" s="18">
        <v>0</v>
      </c>
      <c r="R57" s="19">
        <v>0</v>
      </c>
      <c r="S57" s="77" t="s">
        <v>156</v>
      </c>
      <c r="T57" s="77" t="s">
        <v>156</v>
      </c>
      <c r="U57" s="78" t="s">
        <v>156</v>
      </c>
    </row>
    <row r="58" spans="1:21" x14ac:dyDescent="0.25">
      <c r="A58" s="17" t="s">
        <v>167</v>
      </c>
      <c r="B58" s="18">
        <v>0</v>
      </c>
      <c r="C58" s="18">
        <v>0</v>
      </c>
      <c r="D58" s="19">
        <v>0</v>
      </c>
      <c r="E58" s="77" t="s">
        <v>156</v>
      </c>
      <c r="F58" s="77" t="s">
        <v>156</v>
      </c>
      <c r="G58" s="78" t="s">
        <v>156</v>
      </c>
      <c r="I58" s="92">
        <v>0</v>
      </c>
      <c r="J58" s="18">
        <v>0</v>
      </c>
      <c r="K58" s="19">
        <v>0</v>
      </c>
      <c r="L58" s="77" t="s">
        <v>156</v>
      </c>
      <c r="M58" s="77" t="s">
        <v>156</v>
      </c>
      <c r="N58" s="78" t="s">
        <v>156</v>
      </c>
      <c r="P58" s="92">
        <v>0</v>
      </c>
      <c r="Q58" s="18">
        <v>0</v>
      </c>
      <c r="R58" s="19">
        <v>0</v>
      </c>
      <c r="S58" s="77" t="s">
        <v>156</v>
      </c>
      <c r="T58" s="77" t="s">
        <v>156</v>
      </c>
      <c r="U58" s="78" t="s">
        <v>156</v>
      </c>
    </row>
    <row r="59" spans="1:21" x14ac:dyDescent="0.25">
      <c r="A59" s="17" t="s">
        <v>168</v>
      </c>
      <c r="B59" s="18">
        <v>8062</v>
      </c>
      <c r="C59" s="18">
        <v>11147</v>
      </c>
      <c r="D59" s="19">
        <v>11147</v>
      </c>
      <c r="E59" s="77">
        <v>0.16427173340299225</v>
      </c>
      <c r="F59" s="77">
        <v>0.2265966352219029</v>
      </c>
      <c r="G59" s="78">
        <v>0.22347871779712175</v>
      </c>
      <c r="I59" s="92">
        <v>6202</v>
      </c>
      <c r="J59" s="18">
        <v>9068</v>
      </c>
      <c r="K59" s="19">
        <v>9068</v>
      </c>
      <c r="L59" s="77">
        <v>0.15926196127433193</v>
      </c>
      <c r="M59" s="77">
        <v>0.23212356714637505</v>
      </c>
      <c r="N59" s="78">
        <v>0.22904010272958819</v>
      </c>
      <c r="P59" s="92">
        <v>1860</v>
      </c>
      <c r="Q59" s="18">
        <v>2079</v>
      </c>
      <c r="R59" s="19">
        <v>2079</v>
      </c>
      <c r="S59" s="77">
        <v>0.18352081727937294</v>
      </c>
      <c r="T59" s="77">
        <v>0.20527778161761656</v>
      </c>
      <c r="U59" s="78">
        <v>0.20207714700893747</v>
      </c>
    </row>
    <row r="60" spans="1:21" x14ac:dyDescent="0.25">
      <c r="A60" s="17" t="s">
        <v>169</v>
      </c>
      <c r="B60" s="18">
        <v>1979</v>
      </c>
      <c r="C60" s="18">
        <v>1988</v>
      </c>
      <c r="D60" s="19">
        <v>1998</v>
      </c>
      <c r="E60" s="77">
        <v>4.032420744288287E-2</v>
      </c>
      <c r="F60" s="77">
        <v>4.0412138765689685E-2</v>
      </c>
      <c r="G60" s="78">
        <v>4.0056560344366131E-2</v>
      </c>
      <c r="I60" s="92">
        <v>0</v>
      </c>
      <c r="J60" s="18">
        <v>0</v>
      </c>
      <c r="K60" s="19">
        <v>0</v>
      </c>
      <c r="L60" s="77" t="s">
        <v>156</v>
      </c>
      <c r="M60" s="77" t="s">
        <v>156</v>
      </c>
      <c r="N60" s="78" t="s">
        <v>156</v>
      </c>
      <c r="P60" s="92">
        <v>1979</v>
      </c>
      <c r="Q60" s="18">
        <v>1988</v>
      </c>
      <c r="R60" s="19">
        <v>1998</v>
      </c>
      <c r="S60" s="77">
        <v>0.19526220290101026</v>
      </c>
      <c r="T60" s="77">
        <v>0.19629255885320912</v>
      </c>
      <c r="U60" s="78">
        <v>0.19420401141118665</v>
      </c>
    </row>
    <row r="61" spans="1:21" x14ac:dyDescent="0.25">
      <c r="A61" s="17" t="s">
        <v>170</v>
      </c>
      <c r="B61" s="18">
        <v>217240</v>
      </c>
      <c r="C61" s="18">
        <v>224862</v>
      </c>
      <c r="D61" s="19">
        <v>248575</v>
      </c>
      <c r="E61" s="77">
        <v>4.42649359519549</v>
      </c>
      <c r="F61" s="77">
        <v>4.5710031927215864</v>
      </c>
      <c r="G61" s="78">
        <v>4.9835132570574627</v>
      </c>
      <c r="I61" s="92">
        <v>186822</v>
      </c>
      <c r="J61" s="18">
        <v>192538</v>
      </c>
      <c r="K61" s="19">
        <v>208907</v>
      </c>
      <c r="L61" s="77">
        <v>4.7974263349231281</v>
      </c>
      <c r="M61" s="77">
        <v>4.9286069002237278</v>
      </c>
      <c r="N61" s="78">
        <v>5.2765858779146537</v>
      </c>
      <c r="P61" s="92">
        <v>30418</v>
      </c>
      <c r="Q61" s="18">
        <v>32324</v>
      </c>
      <c r="R61" s="19">
        <v>39668</v>
      </c>
      <c r="S61" s="77">
        <v>3.0012560322601969</v>
      </c>
      <c r="T61" s="77">
        <v>3.1916301168868868</v>
      </c>
      <c r="U61" s="78">
        <v>3.8556980603898658</v>
      </c>
    </row>
    <row r="62" spans="1:21" x14ac:dyDescent="0.25">
      <c r="A62" s="17" t="s">
        <v>171</v>
      </c>
      <c r="B62" s="18">
        <v>28375</v>
      </c>
      <c r="C62" s="18">
        <v>30753</v>
      </c>
      <c r="D62" s="19">
        <v>29221</v>
      </c>
      <c r="E62" s="77">
        <v>0.57817048316917707</v>
      </c>
      <c r="F62" s="77">
        <v>0.62514814057407186</v>
      </c>
      <c r="G62" s="78">
        <v>0.58583220711847983</v>
      </c>
      <c r="I62" s="92">
        <v>18097</v>
      </c>
      <c r="J62" s="18">
        <v>20242</v>
      </c>
      <c r="K62" s="19">
        <v>18522</v>
      </c>
      <c r="L62" s="77">
        <v>0.46471520689803048</v>
      </c>
      <c r="M62" s="77">
        <v>0.51815673204421309</v>
      </c>
      <c r="N62" s="78">
        <v>0.4678298172427694</v>
      </c>
      <c r="P62" s="92">
        <v>10278</v>
      </c>
      <c r="Q62" s="18">
        <v>10511</v>
      </c>
      <c r="R62" s="19">
        <v>10699</v>
      </c>
      <c r="S62" s="77">
        <v>1.0141005161276317</v>
      </c>
      <c r="T62" s="77">
        <v>1.03784259864491</v>
      </c>
      <c r="U62" s="78">
        <v>1.0399342933374804</v>
      </c>
    </row>
    <row r="63" spans="1:21" x14ac:dyDescent="0.25">
      <c r="A63" s="17" t="s">
        <v>172</v>
      </c>
      <c r="B63" s="18">
        <v>49733</v>
      </c>
      <c r="C63" s="18">
        <v>52952</v>
      </c>
      <c r="D63" s="19">
        <v>69115</v>
      </c>
      <c r="E63" s="77">
        <v>1.0133622075578037</v>
      </c>
      <c r="F63" s="77">
        <v>1.0764102474450705</v>
      </c>
      <c r="G63" s="78">
        <v>1.3856402243247572</v>
      </c>
      <c r="I63" s="92">
        <v>22665</v>
      </c>
      <c r="J63" s="18">
        <v>26776</v>
      </c>
      <c r="K63" s="19">
        <v>35812</v>
      </c>
      <c r="L63" s="77">
        <v>0.58201747053897668</v>
      </c>
      <c r="M63" s="77">
        <v>0.68541471481157235</v>
      </c>
      <c r="N63" s="78">
        <v>0.90454170257521094</v>
      </c>
      <c r="P63" s="92">
        <v>27068</v>
      </c>
      <c r="Q63" s="18">
        <v>26176</v>
      </c>
      <c r="R63" s="19">
        <v>33303</v>
      </c>
      <c r="S63" s="77">
        <v>2.6707212269451972</v>
      </c>
      <c r="T63" s="77">
        <v>2.5845845173750512</v>
      </c>
      <c r="U63" s="78">
        <v>3.2370251211345091</v>
      </c>
    </row>
    <row r="64" spans="1:21" x14ac:dyDescent="0.25">
      <c r="A64" s="17" t="s">
        <v>173</v>
      </c>
      <c r="B64" s="18">
        <v>0</v>
      </c>
      <c r="C64" s="18">
        <v>0</v>
      </c>
      <c r="D64" s="19">
        <v>0</v>
      </c>
      <c r="E64" s="77" t="s">
        <v>156</v>
      </c>
      <c r="F64" s="77" t="s">
        <v>156</v>
      </c>
      <c r="G64" s="78" t="s">
        <v>156</v>
      </c>
      <c r="I64" s="92">
        <v>0</v>
      </c>
      <c r="J64" s="18">
        <v>0</v>
      </c>
      <c r="K64" s="19">
        <v>0</v>
      </c>
      <c r="L64" s="77" t="s">
        <v>156</v>
      </c>
      <c r="M64" s="77" t="s">
        <v>156</v>
      </c>
      <c r="N64" s="78" t="s">
        <v>156</v>
      </c>
      <c r="P64" s="92">
        <v>0</v>
      </c>
      <c r="Q64" s="18">
        <v>0</v>
      </c>
      <c r="R64" s="19">
        <v>0</v>
      </c>
      <c r="S64" s="77" t="s">
        <v>156</v>
      </c>
      <c r="T64" s="77" t="s">
        <v>156</v>
      </c>
      <c r="U64" s="78" t="s">
        <v>156</v>
      </c>
    </row>
    <row r="65" spans="1:21" x14ac:dyDescent="0.25">
      <c r="A65" s="17" t="s">
        <v>174</v>
      </c>
      <c r="B65" s="18">
        <v>34659</v>
      </c>
      <c r="C65" s="18">
        <v>36985</v>
      </c>
      <c r="D65" s="19">
        <v>34745</v>
      </c>
      <c r="E65" s="77">
        <v>0.70621359563561259</v>
      </c>
      <c r="F65" s="77">
        <v>0.75183247095021788</v>
      </c>
      <c r="G65" s="78">
        <v>0.69657917375625689</v>
      </c>
      <c r="I65" s="92">
        <v>131</v>
      </c>
      <c r="J65" s="18">
        <v>178</v>
      </c>
      <c r="K65" s="19">
        <v>330</v>
      </c>
      <c r="L65" s="77">
        <v>3.3639659669360664E-3</v>
      </c>
      <c r="M65" s="77">
        <v>4.5564617282812924E-3</v>
      </c>
      <c r="N65" s="78">
        <v>8.335160333123523E-3</v>
      </c>
      <c r="P65" s="92">
        <v>34528</v>
      </c>
      <c r="Q65" s="18">
        <v>36807</v>
      </c>
      <c r="R65" s="19">
        <v>34415</v>
      </c>
      <c r="S65" s="77">
        <v>3.4067778381839728</v>
      </c>
      <c r="T65" s="77">
        <v>3.6342757614235754</v>
      </c>
      <c r="U65" s="78">
        <v>3.3451106369949892</v>
      </c>
    </row>
    <row r="66" spans="1:21" x14ac:dyDescent="0.25">
      <c r="A66" s="17" t="s">
        <v>175</v>
      </c>
      <c r="B66" s="18">
        <v>0</v>
      </c>
      <c r="C66" s="18">
        <v>0</v>
      </c>
      <c r="D66" s="19">
        <v>0</v>
      </c>
      <c r="E66" s="77" t="s">
        <v>156</v>
      </c>
      <c r="F66" s="77" t="s">
        <v>156</v>
      </c>
      <c r="G66" s="78" t="s">
        <v>156</v>
      </c>
      <c r="I66" s="92">
        <v>0</v>
      </c>
      <c r="J66" s="18">
        <v>0</v>
      </c>
      <c r="K66" s="19">
        <v>0</v>
      </c>
      <c r="L66" s="77" t="s">
        <v>156</v>
      </c>
      <c r="M66" s="77" t="s">
        <v>156</v>
      </c>
      <c r="N66" s="78" t="s">
        <v>156</v>
      </c>
      <c r="P66" s="92">
        <v>0</v>
      </c>
      <c r="Q66" s="18">
        <v>0</v>
      </c>
      <c r="R66" s="19">
        <v>0</v>
      </c>
      <c r="S66" s="77" t="s">
        <v>156</v>
      </c>
      <c r="T66" s="77" t="s">
        <v>156</v>
      </c>
      <c r="U66" s="78" t="s">
        <v>156</v>
      </c>
    </row>
    <row r="67" spans="1:21" x14ac:dyDescent="0.25">
      <c r="A67" s="17" t="s">
        <v>176</v>
      </c>
      <c r="B67" s="18">
        <v>0</v>
      </c>
      <c r="C67" s="18">
        <v>0</v>
      </c>
      <c r="D67" s="19">
        <v>0</v>
      </c>
      <c r="E67" s="77" t="s">
        <v>156</v>
      </c>
      <c r="F67" s="77" t="s">
        <v>156</v>
      </c>
      <c r="G67" s="78" t="s">
        <v>156</v>
      </c>
      <c r="I67" s="92">
        <v>0</v>
      </c>
      <c r="J67" s="18">
        <v>0</v>
      </c>
      <c r="K67" s="19">
        <v>0</v>
      </c>
      <c r="L67" s="77" t="s">
        <v>156</v>
      </c>
      <c r="M67" s="77" t="s">
        <v>156</v>
      </c>
      <c r="N67" s="78" t="s">
        <v>156</v>
      </c>
      <c r="P67" s="92">
        <v>0</v>
      </c>
      <c r="Q67" s="18">
        <v>0</v>
      </c>
      <c r="R67" s="19">
        <v>0</v>
      </c>
      <c r="S67" s="77" t="s">
        <v>156</v>
      </c>
      <c r="T67" s="77" t="s">
        <v>156</v>
      </c>
      <c r="U67" s="78" t="s">
        <v>156</v>
      </c>
    </row>
    <row r="68" spans="1:21" x14ac:dyDescent="0.25">
      <c r="A68" s="17" t="s">
        <v>177</v>
      </c>
      <c r="B68" s="18">
        <v>58083</v>
      </c>
      <c r="C68" s="18">
        <v>63478</v>
      </c>
      <c r="D68" s="19">
        <v>65281</v>
      </c>
      <c r="E68" s="77">
        <v>1.1835022440146366</v>
      </c>
      <c r="F68" s="77">
        <v>1.2903831713120977</v>
      </c>
      <c r="G68" s="78">
        <v>1.3087749328531357</v>
      </c>
      <c r="I68" s="92">
        <v>57375</v>
      </c>
      <c r="J68" s="18">
        <v>62891</v>
      </c>
      <c r="K68" s="19">
        <v>64758</v>
      </c>
      <c r="L68" s="77">
        <v>1.4733400561294414</v>
      </c>
      <c r="M68" s="77">
        <v>1.6098900817603301</v>
      </c>
      <c r="N68" s="78">
        <v>1.6356615540982216</v>
      </c>
      <c r="P68" s="92">
        <v>708</v>
      </c>
      <c r="Q68" s="18">
        <v>587</v>
      </c>
      <c r="R68" s="19">
        <v>523</v>
      </c>
      <c r="S68" s="77">
        <v>6.9856311093438733E-2</v>
      </c>
      <c r="T68" s="77">
        <v>5.7959623766012949E-2</v>
      </c>
      <c r="U68" s="78">
        <v>5.0835184168193506E-2</v>
      </c>
    </row>
    <row r="69" spans="1:21" x14ac:dyDescent="0.25">
      <c r="A69" s="17" t="s">
        <v>178</v>
      </c>
      <c r="B69" s="18">
        <v>0</v>
      </c>
      <c r="C69" s="18">
        <v>0</v>
      </c>
      <c r="D69" s="19">
        <v>0</v>
      </c>
      <c r="E69" s="77" t="s">
        <v>156</v>
      </c>
      <c r="F69" s="77" t="s">
        <v>156</v>
      </c>
      <c r="G69" s="78" t="s">
        <v>156</v>
      </c>
      <c r="I69" s="92">
        <v>0</v>
      </c>
      <c r="J69" s="18">
        <v>0</v>
      </c>
      <c r="K69" s="19">
        <v>0</v>
      </c>
      <c r="L69" s="77" t="s">
        <v>156</v>
      </c>
      <c r="M69" s="77" t="s">
        <v>156</v>
      </c>
      <c r="N69" s="78" t="s">
        <v>156</v>
      </c>
      <c r="P69" s="92">
        <v>0</v>
      </c>
      <c r="Q69" s="18">
        <v>0</v>
      </c>
      <c r="R69" s="19">
        <v>0</v>
      </c>
      <c r="S69" s="77" t="s">
        <v>156</v>
      </c>
      <c r="T69" s="77" t="s">
        <v>156</v>
      </c>
      <c r="U69" s="78" t="s">
        <v>156</v>
      </c>
    </row>
    <row r="70" spans="1:21" x14ac:dyDescent="0.25">
      <c r="A70" s="17" t="s">
        <v>179</v>
      </c>
      <c r="B70" s="18">
        <v>0</v>
      </c>
      <c r="C70" s="18">
        <v>0</v>
      </c>
      <c r="D70" s="19">
        <v>0</v>
      </c>
      <c r="E70" s="77" t="s">
        <v>156</v>
      </c>
      <c r="F70" s="77" t="s">
        <v>156</v>
      </c>
      <c r="G70" s="78" t="s">
        <v>156</v>
      </c>
      <c r="I70" s="92">
        <v>0</v>
      </c>
      <c r="J70" s="18">
        <v>0</v>
      </c>
      <c r="K70" s="19">
        <v>0</v>
      </c>
      <c r="L70" s="77" t="s">
        <v>156</v>
      </c>
      <c r="M70" s="77" t="s">
        <v>156</v>
      </c>
      <c r="N70" s="78" t="s">
        <v>156</v>
      </c>
      <c r="P70" s="92">
        <v>0</v>
      </c>
      <c r="Q70" s="18">
        <v>0</v>
      </c>
      <c r="R70" s="19">
        <v>0</v>
      </c>
      <c r="S70" s="77" t="s">
        <v>156</v>
      </c>
      <c r="T70" s="77" t="s">
        <v>156</v>
      </c>
      <c r="U70" s="78" t="s">
        <v>156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77" t="s">
        <v>5</v>
      </c>
      <c r="F71" s="77" t="s">
        <v>5</v>
      </c>
      <c r="G71" s="78" t="s">
        <v>5</v>
      </c>
      <c r="I71" s="92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2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8" thickBot="1" x14ac:dyDescent="0.3">
      <c r="A72" s="20" t="s">
        <v>4</v>
      </c>
      <c r="B72" s="21">
        <v>4907722</v>
      </c>
      <c r="C72" s="21">
        <v>4919314</v>
      </c>
      <c r="D72" s="22">
        <v>4987947</v>
      </c>
      <c r="E72" s="80">
        <v>100</v>
      </c>
      <c r="F72" s="80">
        <v>100</v>
      </c>
      <c r="G72" s="81">
        <v>100</v>
      </c>
      <c r="I72" s="93">
        <v>3894213</v>
      </c>
      <c r="J72" s="21">
        <v>3906540</v>
      </c>
      <c r="K72" s="22">
        <v>3959132</v>
      </c>
      <c r="L72" s="80">
        <v>100</v>
      </c>
      <c r="M72" s="80">
        <v>100</v>
      </c>
      <c r="N72" s="81">
        <v>100</v>
      </c>
      <c r="P72" s="93">
        <v>1013509</v>
      </c>
      <c r="Q72" s="21">
        <v>1012774</v>
      </c>
      <c r="R72" s="22">
        <v>1028815</v>
      </c>
      <c r="S72" s="80">
        <v>100</v>
      </c>
      <c r="T72" s="80">
        <v>100</v>
      </c>
      <c r="U72" s="81">
        <v>100</v>
      </c>
    </row>
    <row r="73" spans="1:21" x14ac:dyDescent="0.25">
      <c r="A73" s="24"/>
      <c r="B73" s="24"/>
      <c r="C73" s="24"/>
      <c r="D73" s="24"/>
      <c r="E73" s="24"/>
      <c r="F73" s="24"/>
      <c r="G73" s="24"/>
      <c r="I73" s="24"/>
      <c r="J73" s="24"/>
      <c r="K73" s="24"/>
      <c r="L73" s="24"/>
      <c r="M73" s="24"/>
      <c r="N73" s="24"/>
      <c r="P73" s="24"/>
      <c r="Q73" s="24"/>
      <c r="R73" s="24"/>
      <c r="S73" s="24"/>
      <c r="T73" s="24"/>
      <c r="U73" s="24"/>
    </row>
    <row r="74" spans="1:21" ht="12.75" customHeight="1" x14ac:dyDescent="0.25">
      <c r="A74" s="26" t="str">
        <f>+Innhold!B53</f>
        <v>Finans Norge / Skadeforsikringsstatistikk</v>
      </c>
      <c r="F74" s="25"/>
      <c r="G74" s="25"/>
      <c r="H74" s="90"/>
      <c r="I74" s="25"/>
      <c r="J74" s="25"/>
      <c r="K74" s="25"/>
      <c r="L74" s="25"/>
      <c r="M74" s="25"/>
      <c r="N74" s="25"/>
      <c r="O74" s="90"/>
      <c r="P74" s="25"/>
      <c r="T74" s="25"/>
      <c r="U74" s="180">
        <f>Innhold!H23</f>
        <v>8</v>
      </c>
    </row>
    <row r="75" spans="1:21" ht="12.75" customHeight="1" x14ac:dyDescent="0.25">
      <c r="A75" s="26" t="str">
        <f>+Innhold!B54</f>
        <v>Premiestatistikk skadeforsikring 2. kvartal 2025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T75" s="25"/>
      <c r="U75" s="180"/>
    </row>
    <row r="80" spans="1:21" ht="12.75" customHeight="1" x14ac:dyDescent="0.25"/>
    <row r="81" ht="12.75" customHeight="1" x14ac:dyDescent="0.25"/>
  </sheetData>
  <mergeCells count="7">
    <mergeCell ref="D4:E4"/>
    <mergeCell ref="D39:E39"/>
    <mergeCell ref="I39:N39"/>
    <mergeCell ref="P39:U39"/>
    <mergeCell ref="U74:U75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5"/>
  <sheetViews>
    <sheetView showGridLines="0" showRowColHeaders="0" zoomScaleNormal="100" workbookViewId="0">
      <selection activeCell="K60" sqref="K60"/>
    </sheetView>
  </sheetViews>
  <sheetFormatPr defaultColWidth="11.44140625" defaultRowHeight="13.2" x14ac:dyDescent="0.25"/>
  <cols>
    <col min="1" max="1" width="26.5546875" style="114" customWidth="1"/>
    <col min="2" max="4" width="13.109375" style="114" customWidth="1"/>
    <col min="5" max="7" width="9.88671875" style="114" customWidth="1"/>
    <col min="8" max="16384" width="11.44140625" style="114"/>
  </cols>
  <sheetData>
    <row r="1" spans="1:7" ht="5.25" customHeight="1" x14ac:dyDescent="0.25"/>
    <row r="2" spans="1:7" x14ac:dyDescent="0.25">
      <c r="A2" s="115" t="s">
        <v>0</v>
      </c>
      <c r="B2" s="116"/>
      <c r="C2" s="116"/>
      <c r="D2" s="116"/>
      <c r="E2" s="116"/>
      <c r="F2" s="116"/>
    </row>
    <row r="3" spans="1:7" ht="6" customHeight="1" x14ac:dyDescent="0.25">
      <c r="A3" s="117"/>
      <c r="B3" s="116"/>
      <c r="C3" s="116"/>
      <c r="D3" s="116"/>
      <c r="E3" s="116"/>
      <c r="F3" s="116"/>
    </row>
    <row r="4" spans="1:7" ht="16.2" thickBot="1" x14ac:dyDescent="0.35">
      <c r="A4" s="118" t="s">
        <v>146</v>
      </c>
      <c r="B4" s="119"/>
      <c r="C4" s="119"/>
      <c r="D4" s="119"/>
      <c r="E4" s="119"/>
      <c r="F4" s="119"/>
    </row>
    <row r="5" spans="1:7" x14ac:dyDescent="0.25">
      <c r="A5" s="120"/>
      <c r="B5" s="121"/>
      <c r="C5" s="122" t="s">
        <v>1</v>
      </c>
      <c r="D5" s="123"/>
      <c r="E5" s="124"/>
      <c r="F5" s="122" t="s">
        <v>2</v>
      </c>
      <c r="G5" s="125"/>
    </row>
    <row r="6" spans="1:7" x14ac:dyDescent="0.25">
      <c r="A6" s="126" t="s">
        <v>3</v>
      </c>
      <c r="B6" s="14" t="s">
        <v>154</v>
      </c>
      <c r="C6" s="15" t="s">
        <v>152</v>
      </c>
      <c r="D6" s="62" t="s">
        <v>153</v>
      </c>
      <c r="E6" s="128" t="s">
        <v>154</v>
      </c>
      <c r="F6" s="128" t="s">
        <v>152</v>
      </c>
      <c r="G6" s="130" t="s">
        <v>153</v>
      </c>
    </row>
    <row r="7" spans="1:7" x14ac:dyDescent="0.25">
      <c r="A7" s="131" t="s">
        <v>81</v>
      </c>
      <c r="B7" s="18">
        <v>4682464</v>
      </c>
      <c r="C7" s="18">
        <v>4940549</v>
      </c>
      <c r="D7" s="18">
        <v>5664161</v>
      </c>
      <c r="E7" s="132">
        <v>18.596187349181577</v>
      </c>
      <c r="F7" s="133">
        <v>17.760123556462812</v>
      </c>
      <c r="G7" s="134">
        <v>17.535788368864484</v>
      </c>
    </row>
    <row r="8" spans="1:7" x14ac:dyDescent="0.25">
      <c r="A8" s="131" t="s">
        <v>155</v>
      </c>
      <c r="B8" s="18">
        <v>1624886</v>
      </c>
      <c r="C8" s="18">
        <v>1969335</v>
      </c>
      <c r="D8" s="18">
        <v>2622574</v>
      </c>
      <c r="E8" s="135">
        <v>6.4531589515823837</v>
      </c>
      <c r="F8" s="133">
        <v>7.0793008882346253</v>
      </c>
      <c r="G8" s="134">
        <v>8.1192788562483305</v>
      </c>
    </row>
    <row r="9" spans="1:7" x14ac:dyDescent="0.25">
      <c r="A9" s="131" t="s">
        <v>182</v>
      </c>
      <c r="B9" s="18">
        <v>0</v>
      </c>
      <c r="C9" s="18">
        <v>0</v>
      </c>
      <c r="D9" s="18">
        <v>0</v>
      </c>
      <c r="E9" s="135" t="s">
        <v>156</v>
      </c>
      <c r="F9" s="133" t="s">
        <v>156</v>
      </c>
      <c r="G9" s="134" t="s">
        <v>156</v>
      </c>
    </row>
    <row r="10" spans="1:7" x14ac:dyDescent="0.25">
      <c r="A10" s="131" t="s">
        <v>82</v>
      </c>
      <c r="B10" s="18">
        <v>6246966</v>
      </c>
      <c r="C10" s="18">
        <v>6900149</v>
      </c>
      <c r="D10" s="18">
        <v>8070251</v>
      </c>
      <c r="E10" s="135">
        <v>24.809534061546962</v>
      </c>
      <c r="F10" s="133">
        <v>24.804429385884706</v>
      </c>
      <c r="G10" s="134">
        <v>24.984850116304422</v>
      </c>
    </row>
    <row r="11" spans="1:7" x14ac:dyDescent="0.25">
      <c r="A11" s="131" t="s">
        <v>84</v>
      </c>
      <c r="B11" s="18">
        <v>3960578</v>
      </c>
      <c r="C11" s="18">
        <v>4242991</v>
      </c>
      <c r="D11" s="18">
        <v>4777668</v>
      </c>
      <c r="E11" s="135">
        <v>15.729250774602191</v>
      </c>
      <c r="F11" s="133">
        <v>15.252564929314474</v>
      </c>
      <c r="G11" s="134">
        <v>14.7912771096542</v>
      </c>
    </row>
    <row r="12" spans="1:7" x14ac:dyDescent="0.25">
      <c r="A12" s="131" t="s">
        <v>181</v>
      </c>
      <c r="B12" s="18">
        <v>4120379</v>
      </c>
      <c r="C12" s="18">
        <v>4460205</v>
      </c>
      <c r="D12" s="18">
        <v>6465388</v>
      </c>
      <c r="E12" s="135">
        <v>16.363892991731156</v>
      </c>
      <c r="F12" s="133">
        <v>16.033398694589046</v>
      </c>
      <c r="G12" s="134">
        <v>20.016322927719745</v>
      </c>
    </row>
    <row r="13" spans="1:7" x14ac:dyDescent="0.25">
      <c r="A13" s="131" t="s">
        <v>157</v>
      </c>
      <c r="B13" s="18">
        <v>576820</v>
      </c>
      <c r="C13" s="18">
        <v>662909</v>
      </c>
      <c r="D13" s="18">
        <v>794353</v>
      </c>
      <c r="E13" s="135">
        <v>2.2908137225945393</v>
      </c>
      <c r="F13" s="133">
        <v>2.3830035380058381</v>
      </c>
      <c r="G13" s="134">
        <v>2.4592532059333427</v>
      </c>
    </row>
    <row r="14" spans="1:7" x14ac:dyDescent="0.25">
      <c r="A14" s="131" t="s">
        <v>158</v>
      </c>
      <c r="B14" s="18">
        <v>207797</v>
      </c>
      <c r="C14" s="18">
        <v>287972</v>
      </c>
      <c r="D14" s="18">
        <v>384022</v>
      </c>
      <c r="E14" s="135">
        <v>0.8252560922193708</v>
      </c>
      <c r="F14" s="133">
        <v>1.0351923036896726</v>
      </c>
      <c r="G14" s="134">
        <v>1.1889013255428433</v>
      </c>
    </row>
    <row r="15" spans="1:7" x14ac:dyDescent="0.25">
      <c r="A15" s="131" t="s">
        <v>159</v>
      </c>
      <c r="B15" s="18">
        <v>591575</v>
      </c>
      <c r="C15" s="18">
        <v>687065</v>
      </c>
      <c r="D15" s="18">
        <v>787383</v>
      </c>
      <c r="E15" s="135">
        <v>2.3494125168057014</v>
      </c>
      <c r="F15" s="133">
        <v>2.4698387347886079</v>
      </c>
      <c r="G15" s="134">
        <v>2.4376746447075961</v>
      </c>
    </row>
    <row r="16" spans="1:7" x14ac:dyDescent="0.25">
      <c r="A16" s="131" t="s">
        <v>160</v>
      </c>
      <c r="B16" s="18">
        <v>0</v>
      </c>
      <c r="C16" s="18">
        <v>0</v>
      </c>
      <c r="D16" s="18">
        <v>0</v>
      </c>
      <c r="E16" s="135" t="s">
        <v>156</v>
      </c>
      <c r="F16" s="133" t="s">
        <v>156</v>
      </c>
      <c r="G16" s="134" t="s">
        <v>156</v>
      </c>
    </row>
    <row r="17" spans="1:7" x14ac:dyDescent="0.25">
      <c r="A17" s="131" t="s">
        <v>161</v>
      </c>
      <c r="B17" s="18">
        <v>0</v>
      </c>
      <c r="C17" s="18">
        <v>0</v>
      </c>
      <c r="D17" s="18">
        <v>0</v>
      </c>
      <c r="E17" s="135" t="s">
        <v>156</v>
      </c>
      <c r="F17" s="133" t="s">
        <v>156</v>
      </c>
      <c r="G17" s="134" t="s">
        <v>156</v>
      </c>
    </row>
    <row r="18" spans="1:7" x14ac:dyDescent="0.25">
      <c r="A18" s="131" t="s">
        <v>162</v>
      </c>
      <c r="B18" s="18">
        <v>0</v>
      </c>
      <c r="C18" s="18">
        <v>0</v>
      </c>
      <c r="D18" s="18">
        <v>0</v>
      </c>
      <c r="E18" s="135" t="s">
        <v>156</v>
      </c>
      <c r="F18" s="133" t="s">
        <v>156</v>
      </c>
      <c r="G18" s="134" t="s">
        <v>156</v>
      </c>
    </row>
    <row r="19" spans="1:7" x14ac:dyDescent="0.25">
      <c r="A19" s="131" t="s">
        <v>163</v>
      </c>
      <c r="B19" s="18">
        <v>0</v>
      </c>
      <c r="C19" s="18">
        <v>23895</v>
      </c>
      <c r="D19" s="18">
        <v>46600</v>
      </c>
      <c r="E19" s="135" t="s">
        <v>156</v>
      </c>
      <c r="F19" s="133">
        <v>8.5896962540332841E-2</v>
      </c>
      <c r="G19" s="134">
        <v>0.14426986414918025</v>
      </c>
    </row>
    <row r="20" spans="1:7" x14ac:dyDescent="0.25">
      <c r="A20" s="131" t="s">
        <v>164</v>
      </c>
      <c r="B20" s="18">
        <v>145011</v>
      </c>
      <c r="C20" s="18">
        <v>154502</v>
      </c>
      <c r="D20" s="18">
        <v>161825</v>
      </c>
      <c r="E20" s="135">
        <v>0.57590442205047809</v>
      </c>
      <c r="F20" s="133">
        <v>0.55539872385045008</v>
      </c>
      <c r="G20" s="134">
        <v>0.50099722673693337</v>
      </c>
    </row>
    <row r="21" spans="1:7" x14ac:dyDescent="0.25">
      <c r="A21" s="131" t="s">
        <v>165</v>
      </c>
      <c r="B21" s="18">
        <v>1161108</v>
      </c>
      <c r="C21" s="18">
        <v>1279039</v>
      </c>
      <c r="D21" s="18">
        <v>0</v>
      </c>
      <c r="E21" s="135">
        <v>4.6112862588230303</v>
      </c>
      <c r="F21" s="133">
        <v>4.5978474605827486</v>
      </c>
      <c r="G21" s="134" t="s">
        <v>156</v>
      </c>
    </row>
    <row r="22" spans="1:7" x14ac:dyDescent="0.25">
      <c r="A22" s="131" t="s">
        <v>166</v>
      </c>
      <c r="B22" s="18">
        <v>0</v>
      </c>
      <c r="C22" s="18">
        <v>0</v>
      </c>
      <c r="D22" s="18">
        <v>0</v>
      </c>
      <c r="E22" s="135" t="s">
        <v>156</v>
      </c>
      <c r="F22" s="133" t="s">
        <v>156</v>
      </c>
      <c r="G22" s="134" t="s">
        <v>156</v>
      </c>
    </row>
    <row r="23" spans="1:7" x14ac:dyDescent="0.25">
      <c r="A23" s="131" t="s">
        <v>167</v>
      </c>
      <c r="B23" s="18">
        <v>0</v>
      </c>
      <c r="C23" s="18">
        <v>0</v>
      </c>
      <c r="D23" s="18">
        <v>0</v>
      </c>
      <c r="E23" s="135" t="s">
        <v>156</v>
      </c>
      <c r="F23" s="133" t="s">
        <v>156</v>
      </c>
      <c r="G23" s="134" t="s">
        <v>156</v>
      </c>
    </row>
    <row r="24" spans="1:7" x14ac:dyDescent="0.25">
      <c r="A24" s="131" t="s">
        <v>168</v>
      </c>
      <c r="B24" s="18">
        <v>86886</v>
      </c>
      <c r="C24" s="18">
        <v>116501</v>
      </c>
      <c r="D24" s="18">
        <v>116501</v>
      </c>
      <c r="E24" s="135">
        <v>0.34506369595601599</v>
      </c>
      <c r="F24" s="133">
        <v>0.41879397501198223</v>
      </c>
      <c r="G24" s="134">
        <v>0.36067775629278215</v>
      </c>
    </row>
    <row r="25" spans="1:7" x14ac:dyDescent="0.25">
      <c r="A25" s="131" t="s">
        <v>169</v>
      </c>
      <c r="B25" s="18">
        <v>6087</v>
      </c>
      <c r="C25" s="18">
        <v>6460</v>
      </c>
      <c r="D25" s="18">
        <v>7137</v>
      </c>
      <c r="E25" s="135">
        <v>2.417423655461489E-2</v>
      </c>
      <c r="F25" s="133">
        <v>2.3222196192113419E-2</v>
      </c>
      <c r="G25" s="134">
        <v>2.2095579837611574E-2</v>
      </c>
    </row>
    <row r="26" spans="1:7" x14ac:dyDescent="0.25">
      <c r="A26" s="131" t="s">
        <v>170</v>
      </c>
      <c r="B26" s="18">
        <v>918304</v>
      </c>
      <c r="C26" s="18">
        <v>1043932</v>
      </c>
      <c r="D26" s="18">
        <v>1336564</v>
      </c>
      <c r="E26" s="135">
        <v>3.6470014991044968</v>
      </c>
      <c r="F26" s="133">
        <v>3.7526925255766788</v>
      </c>
      <c r="G26" s="134">
        <v>4.137894993705685</v>
      </c>
    </row>
    <row r="27" spans="1:7" x14ac:dyDescent="0.25">
      <c r="A27" s="131" t="s">
        <v>171</v>
      </c>
      <c r="B27" s="18">
        <v>168132</v>
      </c>
      <c r="C27" s="18">
        <v>186530</v>
      </c>
      <c r="D27" s="18">
        <v>181073</v>
      </c>
      <c r="E27" s="135">
        <v>0.66772839500583392</v>
      </c>
      <c r="F27" s="133">
        <v>0.670531928129244</v>
      </c>
      <c r="G27" s="134">
        <v>0.5605874916541741</v>
      </c>
    </row>
    <row r="28" spans="1:7" x14ac:dyDescent="0.25">
      <c r="A28" s="131" t="s">
        <v>172</v>
      </c>
      <c r="B28" s="18">
        <v>166868</v>
      </c>
      <c r="C28" s="18">
        <v>221233</v>
      </c>
      <c r="D28" s="18">
        <v>306367</v>
      </c>
      <c r="E28" s="135">
        <v>0.66270847796870014</v>
      </c>
      <c r="F28" s="133">
        <v>0.79528113470121176</v>
      </c>
      <c r="G28" s="134">
        <v>0.94848767102557729</v>
      </c>
    </row>
    <row r="29" spans="1:7" x14ac:dyDescent="0.25">
      <c r="A29" s="131" t="s">
        <v>173</v>
      </c>
      <c r="B29" s="18">
        <v>59551</v>
      </c>
      <c r="C29" s="18">
        <v>63924</v>
      </c>
      <c r="D29" s="18">
        <v>0</v>
      </c>
      <c r="E29" s="135">
        <v>0.23650401857464617</v>
      </c>
      <c r="F29" s="133">
        <v>0.2297918992855508</v>
      </c>
      <c r="G29" s="134" t="s">
        <v>156</v>
      </c>
    </row>
    <row r="30" spans="1:7" x14ac:dyDescent="0.25">
      <c r="A30" s="131" t="s">
        <v>174</v>
      </c>
      <c r="B30" s="18">
        <v>184111</v>
      </c>
      <c r="C30" s="18">
        <v>224942</v>
      </c>
      <c r="D30" s="18">
        <v>175883</v>
      </c>
      <c r="E30" s="135">
        <v>0.73118824812004302</v>
      </c>
      <c r="F30" s="133">
        <v>0.80861412629200879</v>
      </c>
      <c r="G30" s="134">
        <v>0.54451966772854654</v>
      </c>
    </row>
    <row r="31" spans="1:7" x14ac:dyDescent="0.25">
      <c r="A31" s="131" t="s">
        <v>175</v>
      </c>
      <c r="B31" s="18">
        <v>0</v>
      </c>
      <c r="C31" s="18">
        <v>0</v>
      </c>
      <c r="D31" s="18">
        <v>0</v>
      </c>
      <c r="E31" s="135" t="s">
        <v>156</v>
      </c>
      <c r="F31" s="133" t="s">
        <v>156</v>
      </c>
      <c r="G31" s="134" t="s">
        <v>156</v>
      </c>
    </row>
    <row r="32" spans="1:7" x14ac:dyDescent="0.25">
      <c r="A32" s="131" t="s">
        <v>176</v>
      </c>
      <c r="B32" s="18">
        <v>0</v>
      </c>
      <c r="C32" s="18">
        <v>0</v>
      </c>
      <c r="D32" s="18">
        <v>0</v>
      </c>
      <c r="E32" s="135" t="s">
        <v>156</v>
      </c>
      <c r="F32" s="133" t="s">
        <v>156</v>
      </c>
      <c r="G32" s="134" t="s">
        <v>156</v>
      </c>
    </row>
    <row r="33" spans="1:7" x14ac:dyDescent="0.25">
      <c r="A33" s="131" t="s">
        <v>177</v>
      </c>
      <c r="B33" s="18">
        <v>272176</v>
      </c>
      <c r="C33" s="18">
        <v>346080</v>
      </c>
      <c r="D33" s="18">
        <v>402828</v>
      </c>
      <c r="E33" s="135">
        <v>1.080934287578259</v>
      </c>
      <c r="F33" s="133">
        <v>1.2440770368678966</v>
      </c>
      <c r="G33" s="134">
        <v>1.2471231938945488</v>
      </c>
    </row>
    <row r="34" spans="1:7" x14ac:dyDescent="0.25">
      <c r="A34" s="131" t="s">
        <v>178</v>
      </c>
      <c r="B34" s="18">
        <v>0</v>
      </c>
      <c r="C34" s="18">
        <v>0</v>
      </c>
      <c r="D34" s="18">
        <v>0</v>
      </c>
      <c r="E34" s="135" t="s">
        <v>156</v>
      </c>
      <c r="F34" s="133" t="s">
        <v>156</v>
      </c>
      <c r="G34" s="134" t="s">
        <v>156</v>
      </c>
    </row>
    <row r="35" spans="1:7" x14ac:dyDescent="0.25">
      <c r="A35" s="131" t="s">
        <v>179</v>
      </c>
      <c r="B35" s="18">
        <v>0</v>
      </c>
      <c r="C35" s="18">
        <v>0</v>
      </c>
      <c r="D35" s="18">
        <v>0</v>
      </c>
      <c r="E35" s="135" t="s">
        <v>156</v>
      </c>
      <c r="F35" s="133" t="s">
        <v>156</v>
      </c>
      <c r="G35" s="134" t="s">
        <v>156</v>
      </c>
    </row>
    <row r="36" spans="1:7" x14ac:dyDescent="0.25">
      <c r="A36" s="131" t="s">
        <v>5</v>
      </c>
      <c r="B36" s="18" t="s">
        <v>5</v>
      </c>
      <c r="C36" s="18" t="s">
        <v>5</v>
      </c>
      <c r="D36" s="18" t="s">
        <v>5</v>
      </c>
      <c r="E36" s="135" t="s">
        <v>5</v>
      </c>
      <c r="F36" s="133" t="s">
        <v>5</v>
      </c>
      <c r="G36" s="134" t="s">
        <v>5</v>
      </c>
    </row>
    <row r="37" spans="1:7" ht="13.8" thickBot="1" x14ac:dyDescent="0.3">
      <c r="A37" s="136" t="s">
        <v>4</v>
      </c>
      <c r="B37" s="21">
        <v>25179699</v>
      </c>
      <c r="C37" s="21">
        <v>27818213</v>
      </c>
      <c r="D37" s="21">
        <v>32300578</v>
      </c>
      <c r="E37" s="137">
        <v>100</v>
      </c>
      <c r="F37" s="138">
        <v>100</v>
      </c>
      <c r="G37" s="139">
        <v>100</v>
      </c>
    </row>
    <row r="39" spans="1:7" ht="16.2" thickBot="1" x14ac:dyDescent="0.35">
      <c r="A39" s="118" t="s">
        <v>147</v>
      </c>
      <c r="B39" s="119"/>
      <c r="C39" s="119"/>
      <c r="D39" s="119"/>
      <c r="E39" s="119"/>
      <c r="F39" s="119"/>
    </row>
    <row r="40" spans="1:7" x14ac:dyDescent="0.25">
      <c r="A40" s="120"/>
      <c r="B40" s="121"/>
      <c r="C40" s="122" t="s">
        <v>145</v>
      </c>
      <c r="D40" s="123"/>
      <c r="E40" s="124"/>
      <c r="F40" s="122" t="s">
        <v>2</v>
      </c>
      <c r="G40" s="125"/>
    </row>
    <row r="41" spans="1:7" x14ac:dyDescent="0.25">
      <c r="A41" s="126" t="s">
        <v>3</v>
      </c>
      <c r="B41" s="127" t="s">
        <v>154</v>
      </c>
      <c r="C41" s="128" t="s">
        <v>152</v>
      </c>
      <c r="D41" s="129" t="s">
        <v>153</v>
      </c>
      <c r="E41" s="128" t="s">
        <v>154</v>
      </c>
      <c r="F41" s="128" t="s">
        <v>152</v>
      </c>
      <c r="G41" s="130" t="s">
        <v>153</v>
      </c>
    </row>
    <row r="42" spans="1:7" x14ac:dyDescent="0.25">
      <c r="A42" s="131" t="s">
        <v>81</v>
      </c>
      <c r="B42" s="18">
        <v>579253</v>
      </c>
      <c r="C42" s="18">
        <v>569065</v>
      </c>
      <c r="D42" s="18">
        <v>585145</v>
      </c>
      <c r="E42" s="132">
        <v>17.738004975496111</v>
      </c>
      <c r="F42" s="133">
        <v>17.439259164371833</v>
      </c>
      <c r="G42" s="134">
        <v>17.822523732348269</v>
      </c>
    </row>
    <row r="43" spans="1:7" x14ac:dyDescent="0.25">
      <c r="A43" s="131" t="s">
        <v>155</v>
      </c>
      <c r="B43" s="18">
        <v>220256</v>
      </c>
      <c r="C43" s="18">
        <v>235897</v>
      </c>
      <c r="D43" s="18">
        <v>256116</v>
      </c>
      <c r="E43" s="135">
        <v>6.7447247124881029</v>
      </c>
      <c r="F43" s="133">
        <v>7.2291722722322094</v>
      </c>
      <c r="G43" s="134">
        <v>7.8008587413959098</v>
      </c>
    </row>
    <row r="44" spans="1:7" x14ac:dyDescent="0.25">
      <c r="A44" s="131" t="s">
        <v>182</v>
      </c>
      <c r="B44" s="18">
        <v>0</v>
      </c>
      <c r="C44" s="18">
        <v>0</v>
      </c>
      <c r="D44" s="18">
        <v>0</v>
      </c>
      <c r="E44" s="135" t="s">
        <v>156</v>
      </c>
      <c r="F44" s="133" t="s">
        <v>156</v>
      </c>
      <c r="G44" s="134" t="s">
        <v>156</v>
      </c>
    </row>
    <row r="45" spans="1:7" x14ac:dyDescent="0.25">
      <c r="A45" s="131" t="s">
        <v>82</v>
      </c>
      <c r="B45" s="18">
        <v>770866</v>
      </c>
      <c r="C45" s="18">
        <v>779122</v>
      </c>
      <c r="D45" s="18">
        <v>775786</v>
      </c>
      <c r="E45" s="135">
        <v>23.605617827513687</v>
      </c>
      <c r="F45" s="133">
        <v>23.876552728886349</v>
      </c>
      <c r="G45" s="134">
        <v>23.629125082199344</v>
      </c>
    </row>
    <row r="46" spans="1:7" x14ac:dyDescent="0.25">
      <c r="A46" s="131" t="s">
        <v>84</v>
      </c>
      <c r="B46" s="18">
        <v>478104</v>
      </c>
      <c r="C46" s="18">
        <v>450019</v>
      </c>
      <c r="D46" s="18">
        <v>420952</v>
      </c>
      <c r="E46" s="135">
        <v>14.640599411318702</v>
      </c>
      <c r="F46" s="133">
        <v>13.791039635000303</v>
      </c>
      <c r="G46" s="134">
        <v>12.821483581299455</v>
      </c>
    </row>
    <row r="47" spans="1:7" x14ac:dyDescent="0.25">
      <c r="A47" s="131" t="s">
        <v>181</v>
      </c>
      <c r="B47" s="18">
        <v>534163</v>
      </c>
      <c r="C47" s="18">
        <v>523209</v>
      </c>
      <c r="D47" s="18">
        <v>681947</v>
      </c>
      <c r="E47" s="135">
        <v>16.357249684897496</v>
      </c>
      <c r="F47" s="133">
        <v>16.033980912781178</v>
      </c>
      <c r="G47" s="134">
        <v>20.770948383227587</v>
      </c>
    </row>
    <row r="48" spans="1:7" x14ac:dyDescent="0.25">
      <c r="A48" s="131" t="s">
        <v>157</v>
      </c>
      <c r="B48" s="18">
        <v>99983</v>
      </c>
      <c r="C48" s="18">
        <v>101773</v>
      </c>
      <c r="D48" s="18">
        <v>102361</v>
      </c>
      <c r="E48" s="135">
        <v>3.0617000714109857</v>
      </c>
      <c r="F48" s="133">
        <v>3.1188804845415103</v>
      </c>
      <c r="G48" s="134">
        <v>3.1177423574787468</v>
      </c>
    </row>
    <row r="49" spans="1:7" x14ac:dyDescent="0.25">
      <c r="A49" s="131" t="s">
        <v>158</v>
      </c>
      <c r="B49" s="18">
        <v>37573</v>
      </c>
      <c r="C49" s="18">
        <v>39070</v>
      </c>
      <c r="D49" s="18">
        <v>42379</v>
      </c>
      <c r="E49" s="135">
        <v>1.150568164419201</v>
      </c>
      <c r="F49" s="133">
        <v>1.1973181544322837</v>
      </c>
      <c r="G49" s="134">
        <v>1.2907924245327012</v>
      </c>
    </row>
    <row r="50" spans="1:7" x14ac:dyDescent="0.25">
      <c r="A50" s="131" t="s">
        <v>159</v>
      </c>
      <c r="B50" s="18">
        <v>96859</v>
      </c>
      <c r="C50" s="18">
        <v>100865</v>
      </c>
      <c r="D50" s="18">
        <v>101547</v>
      </c>
      <c r="E50" s="135">
        <v>2.9660362983386839</v>
      </c>
      <c r="F50" s="133">
        <v>3.0910544061124212</v>
      </c>
      <c r="G50" s="134">
        <v>3.0929492988041765</v>
      </c>
    </row>
    <row r="51" spans="1:7" x14ac:dyDescent="0.25">
      <c r="A51" s="131" t="s">
        <v>160</v>
      </c>
      <c r="B51" s="18">
        <v>0</v>
      </c>
      <c r="C51" s="18">
        <v>0</v>
      </c>
      <c r="D51" s="18">
        <v>0</v>
      </c>
      <c r="E51" s="135" t="s">
        <v>156</v>
      </c>
      <c r="F51" s="133" t="s">
        <v>156</v>
      </c>
      <c r="G51" s="134" t="s">
        <v>156</v>
      </c>
    </row>
    <row r="52" spans="1:7" x14ac:dyDescent="0.25">
      <c r="A52" s="131" t="s">
        <v>161</v>
      </c>
      <c r="B52" s="18">
        <v>0</v>
      </c>
      <c r="C52" s="18">
        <v>0</v>
      </c>
      <c r="D52" s="18">
        <v>0</v>
      </c>
      <c r="E52" s="135" t="s">
        <v>156</v>
      </c>
      <c r="F52" s="133" t="s">
        <v>156</v>
      </c>
      <c r="G52" s="134" t="s">
        <v>156</v>
      </c>
    </row>
    <row r="53" spans="1:7" x14ac:dyDescent="0.25">
      <c r="A53" s="131" t="s">
        <v>162</v>
      </c>
      <c r="B53" s="18">
        <v>0</v>
      </c>
      <c r="C53" s="18">
        <v>0</v>
      </c>
      <c r="D53" s="18">
        <v>0</v>
      </c>
      <c r="E53" s="135" t="s">
        <v>156</v>
      </c>
      <c r="F53" s="133" t="s">
        <v>156</v>
      </c>
      <c r="G53" s="134" t="s">
        <v>156</v>
      </c>
    </row>
    <row r="54" spans="1:7" x14ac:dyDescent="0.25">
      <c r="A54" s="131" t="s">
        <v>163</v>
      </c>
      <c r="B54" s="18">
        <v>0</v>
      </c>
      <c r="C54" s="18">
        <v>3137</v>
      </c>
      <c r="D54" s="18">
        <v>6219</v>
      </c>
      <c r="E54" s="135" t="s">
        <v>156</v>
      </c>
      <c r="F54" s="133">
        <v>9.613481060798755E-2</v>
      </c>
      <c r="G54" s="134">
        <v>0.1894201866058394</v>
      </c>
    </row>
    <row r="55" spans="1:7" x14ac:dyDescent="0.25">
      <c r="A55" s="131" t="s">
        <v>164</v>
      </c>
      <c r="B55" s="18">
        <v>19734</v>
      </c>
      <c r="C55" s="18">
        <v>17943</v>
      </c>
      <c r="D55" s="18">
        <v>20291</v>
      </c>
      <c r="E55" s="135">
        <v>0.60429862285812974</v>
      </c>
      <c r="F55" s="133">
        <v>0.54987150358276082</v>
      </c>
      <c r="G55" s="134">
        <v>0.61802942698489904</v>
      </c>
    </row>
    <row r="56" spans="1:7" x14ac:dyDescent="0.25">
      <c r="A56" s="131" t="s">
        <v>165</v>
      </c>
      <c r="B56" s="18">
        <v>165192</v>
      </c>
      <c r="C56" s="18">
        <v>163219</v>
      </c>
      <c r="D56" s="18">
        <v>0</v>
      </c>
      <c r="E56" s="135">
        <v>5.0585435343660778</v>
      </c>
      <c r="F56" s="133">
        <v>5.0019214703937269</v>
      </c>
      <c r="G56" s="134" t="s">
        <v>156</v>
      </c>
    </row>
    <row r="57" spans="1:7" x14ac:dyDescent="0.25">
      <c r="A57" s="131" t="s">
        <v>166</v>
      </c>
      <c r="B57" s="18">
        <v>0</v>
      </c>
      <c r="C57" s="18">
        <v>0</v>
      </c>
      <c r="D57" s="18">
        <v>0</v>
      </c>
      <c r="E57" s="135" t="s">
        <v>156</v>
      </c>
      <c r="F57" s="133" t="s">
        <v>156</v>
      </c>
      <c r="G57" s="134" t="s">
        <v>156</v>
      </c>
    </row>
    <row r="58" spans="1:7" x14ac:dyDescent="0.25">
      <c r="A58" s="131" t="s">
        <v>167</v>
      </c>
      <c r="B58" s="18">
        <v>0</v>
      </c>
      <c r="C58" s="18">
        <v>0</v>
      </c>
      <c r="D58" s="18">
        <v>0</v>
      </c>
      <c r="E58" s="135" t="s">
        <v>156</v>
      </c>
      <c r="F58" s="133" t="s">
        <v>156</v>
      </c>
      <c r="G58" s="134" t="s">
        <v>156</v>
      </c>
    </row>
    <row r="59" spans="1:7" x14ac:dyDescent="0.25">
      <c r="A59" s="131" t="s">
        <v>168</v>
      </c>
      <c r="B59" s="18">
        <v>7170</v>
      </c>
      <c r="C59" s="18">
        <v>9557</v>
      </c>
      <c r="D59" s="18">
        <v>9557</v>
      </c>
      <c r="E59" s="135">
        <v>0.21956122052765736</v>
      </c>
      <c r="F59" s="133">
        <v>0.2928786691044109</v>
      </c>
      <c r="G59" s="134">
        <v>0.29109000215340203</v>
      </c>
    </row>
    <row r="60" spans="1:7" x14ac:dyDescent="0.25">
      <c r="A60" s="131" t="s">
        <v>169</v>
      </c>
      <c r="B60" s="18">
        <v>1283</v>
      </c>
      <c r="C60" s="18">
        <v>1296</v>
      </c>
      <c r="D60" s="18">
        <v>1304</v>
      </c>
      <c r="E60" s="135">
        <v>3.9288290925660309E-2</v>
      </c>
      <c r="F60" s="133">
        <v>3.9716517229184532E-2</v>
      </c>
      <c r="G60" s="134">
        <v>3.971762716417665E-2</v>
      </c>
    </row>
    <row r="61" spans="1:7" x14ac:dyDescent="0.25">
      <c r="A61" s="131" t="s">
        <v>170</v>
      </c>
      <c r="B61" s="18">
        <v>147101</v>
      </c>
      <c r="C61" s="18">
        <v>150277</v>
      </c>
      <c r="D61" s="18">
        <v>163183</v>
      </c>
      <c r="E61" s="135">
        <v>4.5045571967697251</v>
      </c>
      <c r="F61" s="133">
        <v>4.6053079163967316</v>
      </c>
      <c r="G61" s="134">
        <v>4.9702772649784039</v>
      </c>
    </row>
    <row r="62" spans="1:7" x14ac:dyDescent="0.25">
      <c r="A62" s="131" t="s">
        <v>171</v>
      </c>
      <c r="B62" s="18">
        <v>19693</v>
      </c>
      <c r="C62" s="18">
        <v>20693</v>
      </c>
      <c r="D62" s="18">
        <v>19980</v>
      </c>
      <c r="E62" s="135">
        <v>0.60304311239207198</v>
      </c>
      <c r="F62" s="133">
        <v>0.63414652085147805</v>
      </c>
      <c r="G62" s="134">
        <v>0.60855689473945507</v>
      </c>
    </row>
    <row r="63" spans="1:7" x14ac:dyDescent="0.25">
      <c r="A63" s="131" t="s">
        <v>172</v>
      </c>
      <c r="B63" s="18">
        <v>19742</v>
      </c>
      <c r="C63" s="18">
        <v>22435</v>
      </c>
      <c r="D63" s="18">
        <v>34443</v>
      </c>
      <c r="E63" s="135">
        <v>0.60454360051004352</v>
      </c>
      <c r="F63" s="133">
        <v>0.68753091360860719</v>
      </c>
      <c r="G63" s="134">
        <v>1.0490753316071597</v>
      </c>
    </row>
    <row r="64" spans="1:7" x14ac:dyDescent="0.25">
      <c r="A64" s="131" t="s">
        <v>173</v>
      </c>
      <c r="B64" s="18">
        <v>0</v>
      </c>
      <c r="C64" s="18">
        <v>0</v>
      </c>
      <c r="D64" s="18">
        <v>0</v>
      </c>
      <c r="E64" s="135" t="s">
        <v>156</v>
      </c>
      <c r="F64" s="133" t="s">
        <v>156</v>
      </c>
      <c r="G64" s="134" t="s">
        <v>156</v>
      </c>
    </row>
    <row r="65" spans="1:7" x14ac:dyDescent="0.25">
      <c r="A65" s="131" t="s">
        <v>174</v>
      </c>
      <c r="B65" s="18">
        <v>29000</v>
      </c>
      <c r="C65" s="18">
        <v>31364</v>
      </c>
      <c r="D65" s="18">
        <v>17992</v>
      </c>
      <c r="E65" s="135">
        <v>0.88804398818717767</v>
      </c>
      <c r="F65" s="133">
        <v>0.96116423331492562</v>
      </c>
      <c r="G65" s="134">
        <v>0.54800578829590973</v>
      </c>
    </row>
    <row r="66" spans="1:7" x14ac:dyDescent="0.25">
      <c r="A66" s="131" t="s">
        <v>175</v>
      </c>
      <c r="B66" s="18">
        <v>0</v>
      </c>
      <c r="C66" s="18">
        <v>0</v>
      </c>
      <c r="D66" s="18">
        <v>0</v>
      </c>
      <c r="E66" s="135" t="s">
        <v>156</v>
      </c>
      <c r="F66" s="133" t="s">
        <v>156</v>
      </c>
      <c r="G66" s="134" t="s">
        <v>156</v>
      </c>
    </row>
    <row r="67" spans="1:7" x14ac:dyDescent="0.25">
      <c r="A67" s="131" t="s">
        <v>176</v>
      </c>
      <c r="B67" s="18">
        <v>0</v>
      </c>
      <c r="C67" s="18">
        <v>0</v>
      </c>
      <c r="D67" s="18">
        <v>0</v>
      </c>
      <c r="E67" s="135" t="s">
        <v>156</v>
      </c>
      <c r="F67" s="133" t="s">
        <v>156</v>
      </c>
      <c r="G67" s="134" t="s">
        <v>156</v>
      </c>
    </row>
    <row r="68" spans="1:7" x14ac:dyDescent="0.25">
      <c r="A68" s="131" t="s">
        <v>177</v>
      </c>
      <c r="B68" s="18">
        <v>39632</v>
      </c>
      <c r="C68" s="18">
        <v>44185</v>
      </c>
      <c r="D68" s="18">
        <v>43975</v>
      </c>
      <c r="E68" s="135">
        <v>1.2136192875804905</v>
      </c>
      <c r="F68" s="133">
        <v>1.3540696865520976</v>
      </c>
      <c r="G68" s="134">
        <v>1.3394038761845615</v>
      </c>
    </row>
    <row r="69" spans="1:7" x14ac:dyDescent="0.25">
      <c r="A69" s="131" t="s">
        <v>178</v>
      </c>
      <c r="B69" s="18">
        <v>0</v>
      </c>
      <c r="C69" s="18">
        <v>0</v>
      </c>
      <c r="D69" s="18">
        <v>0</v>
      </c>
      <c r="E69" s="135" t="s">
        <v>156</v>
      </c>
      <c r="F69" s="133" t="s">
        <v>156</v>
      </c>
      <c r="G69" s="134" t="s">
        <v>156</v>
      </c>
    </row>
    <row r="70" spans="1:7" x14ac:dyDescent="0.25">
      <c r="A70" s="131" t="s">
        <v>179</v>
      </c>
      <c r="B70" s="18">
        <v>0</v>
      </c>
      <c r="C70" s="18">
        <v>0</v>
      </c>
      <c r="D70" s="18">
        <v>0</v>
      </c>
      <c r="E70" s="135" t="s">
        <v>156</v>
      </c>
      <c r="F70" s="133" t="s">
        <v>156</v>
      </c>
      <c r="G70" s="134" t="s">
        <v>156</v>
      </c>
    </row>
    <row r="71" spans="1:7" x14ac:dyDescent="0.25">
      <c r="A71" s="131" t="s">
        <v>5</v>
      </c>
      <c r="B71" s="18" t="s">
        <v>5</v>
      </c>
      <c r="C71" s="18" t="s">
        <v>5</v>
      </c>
      <c r="D71" s="18" t="s">
        <v>5</v>
      </c>
      <c r="E71" s="135" t="s">
        <v>5</v>
      </c>
      <c r="F71" s="133" t="s">
        <v>5</v>
      </c>
      <c r="G71" s="134" t="s">
        <v>5</v>
      </c>
    </row>
    <row r="72" spans="1:7" ht="13.8" thickBot="1" x14ac:dyDescent="0.3">
      <c r="A72" s="136" t="s">
        <v>4</v>
      </c>
      <c r="B72" s="21">
        <v>3265604</v>
      </c>
      <c r="C72" s="21">
        <v>3263126</v>
      </c>
      <c r="D72" s="21">
        <v>3283177</v>
      </c>
      <c r="E72" s="137">
        <v>100</v>
      </c>
      <c r="F72" s="138">
        <v>100</v>
      </c>
      <c r="G72" s="139">
        <v>100</v>
      </c>
    </row>
    <row r="73" spans="1:7" x14ac:dyDescent="0.25">
      <c r="A73" s="140"/>
      <c r="B73" s="140"/>
      <c r="C73" s="140"/>
      <c r="D73" s="140"/>
      <c r="E73" s="140"/>
      <c r="F73" s="140"/>
      <c r="G73" s="140"/>
    </row>
    <row r="74" spans="1:7" x14ac:dyDescent="0.25">
      <c r="A74" s="142" t="str">
        <f>Innhold!B53</f>
        <v>Finans Norge / Skadeforsikringsstatistikk</v>
      </c>
      <c r="F74" s="141"/>
      <c r="G74" s="192">
        <f>Innhold!H25</f>
        <v>9</v>
      </c>
    </row>
    <row r="75" spans="1:7" x14ac:dyDescent="0.25">
      <c r="A75" s="142" t="str">
        <f>Innhold!B54</f>
        <v>Premiestatistikk skadeforsikring 2. kvartal 2025</v>
      </c>
      <c r="F75" s="141"/>
      <c r="G75" s="193"/>
    </row>
  </sheetData>
  <mergeCells count="1">
    <mergeCell ref="G74:G75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683EF44FAD7C47A850056520B2E969" ma:contentTypeVersion="19" ma:contentTypeDescription="Opprett et nytt dokument." ma:contentTypeScope="" ma:versionID="acd26d890e8a7192c810a3847c58ccec">
  <xsd:schema xmlns:xsd="http://www.w3.org/2001/XMLSchema" xmlns:xs="http://www.w3.org/2001/XMLSchema" xmlns:p="http://schemas.microsoft.com/office/2006/metadata/properties" xmlns:ns2="c0a106e9-1018-4606-bc95-f0056290cdbf" xmlns:ns3="d1f0685f-21c9-4365-9f92-50f85d18d402" targetNamespace="http://schemas.microsoft.com/office/2006/metadata/properties" ma:root="true" ma:fieldsID="1af4d56effe732669e7aba05e838938a" ns2:_="" ns3:_="">
    <xsd:import namespace="c0a106e9-1018-4606-bc95-f0056290cdbf"/>
    <xsd:import namespace="d1f0685f-21c9-4365-9f92-50f85d18d4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106e9-1018-4606-bc95-f0056290c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d0b69f77-55ff-434e-ae2e-5cb16f2743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0685f-21c9-4365-9f92-50f85d18d4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7e74b48-2924-426a-b68e-c8f27751ab6c}" ma:internalName="TaxCatchAll" ma:showField="CatchAllData" ma:web="d1f0685f-21c9-4365-9f92-50f85d18d4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f0685f-21c9-4365-9f92-50f85d18d402" xsi:nil="true"/>
    <lcf76f155ced4ddcb4097134ff3c332f xmlns="c0a106e9-1018-4606-bc95-f0056290cd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C24D61-ACF1-49EE-BB5A-A7A0F1F4C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106e9-1018-4606-bc95-f0056290cdbf"/>
    <ds:schemaRef ds:uri="d1f0685f-21c9-4365-9f92-50f85d18d4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9E9EAF-DAB6-4FFC-9595-8452E0EFC6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29E5F3-DDC4-4168-AB4C-04D2DF48FD65}">
  <ds:schemaRefs>
    <ds:schemaRef ds:uri="http://schemas.microsoft.com/office/2006/metadata/properties"/>
    <ds:schemaRef ds:uri="http://schemas.microsoft.com/office/infopath/2007/PartnerControls"/>
    <ds:schemaRef ds:uri="d1f0685f-21c9-4365-9f92-50f85d18d402"/>
    <ds:schemaRef ds:uri="c0a106e9-1018-4606-bc95-f0056290cd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Tab5</vt:lpstr>
      <vt:lpstr>Tab4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Tab15</vt:lpstr>
      <vt:lpstr>Tab14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Espen Navrud</cp:lastModifiedBy>
  <cp:lastPrinted>2014-08-07T08:18:02Z</cp:lastPrinted>
  <dcterms:created xsi:type="dcterms:W3CDTF">2001-06-06T07:37:41Z</dcterms:created>
  <dcterms:modified xsi:type="dcterms:W3CDTF">2025-08-21T09:05:43Z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0x01010090683EF44FAD7C47A850056520B2E969</vt:lpwstr>
  </property>
  <property fmtid="{D5CDD505-2E9C-101B-9397-08002B2CF9AE}" pid="3" name="MediaServiceImageTags">
    <vt:lpwstr/>
  </property>
</Properties>
</file>