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O:\Statistikk og analyse\HMoseby\Kvartalstatistikkene\Premiestatistikk\Rapport\"/>
    </mc:Choice>
  </mc:AlternateContent>
  <xr:revisionPtr revIDLastSave="0" documentId="13_ncr:1_{B7F2A69F-F8A4-4C6C-9669-A43336388137}" xr6:coauthVersionLast="41" xr6:coauthVersionMax="41" xr10:uidLastSave="{00000000-0000-0000-0000-000000000000}"/>
  <bookViews>
    <workbookView xWindow="-120" yWindow="-120" windowWidth="29040" windowHeight="15840" tabRatio="805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Innhold!$A$1:$H$56</definedName>
    <definedName name="_xlnm.Print_Area" localSheetId="2">'Tab1'!$A$1:$E$55</definedName>
    <definedName name="_xlnm.Print_Area" localSheetId="11">'Tab10'!$A$1:$V$72</definedName>
    <definedName name="_xlnm.Print_Area" localSheetId="12">'Tab11'!$A$1:$H$72</definedName>
    <definedName name="_xlnm.Print_Area" localSheetId="13">'Tab12'!$A$1:$V$72</definedName>
    <definedName name="_xlnm.Print_Area" localSheetId="14">'Tab13'!$A$1:$V$73</definedName>
    <definedName name="_xlnm.Print_Area" localSheetId="15">'Tab14'!$A$1:$V$72</definedName>
    <definedName name="_xlnm.Print_Area" localSheetId="16">'Tab15'!$A$1:$V$67</definedName>
    <definedName name="_xlnm.Print_Area" localSheetId="17">'Tab16'!$A$1:$H$72</definedName>
    <definedName name="_xlnm.Print_Area" localSheetId="18">'Tab17'!$A$1:$E$56</definedName>
    <definedName name="_xlnm.Print_Area" localSheetId="3">'Tab2'!$A$1:$K$107</definedName>
    <definedName name="_xlnm.Print_Area" localSheetId="4">'Tab3'!$A$1:$M$58</definedName>
    <definedName name="_xlnm.Print_Area" localSheetId="5">'Tab4'!$A$1:$N$57</definedName>
    <definedName name="_xlnm.Print_Area" localSheetId="6">'Tab5'!$A$1:$V$62</definedName>
    <definedName name="_xlnm.Print_Area" localSheetId="7">'Tab6'!$A$1:$V$73</definedName>
    <definedName name="_xlnm.Print_Area" localSheetId="8">'Tab7'!$A$1:$H$72</definedName>
    <definedName name="_xlnm.Print_Area" localSheetId="9">'Tab8'!$A$1:$V$73</definedName>
    <definedName name="_xlnm.Print_Area" localSheetId="10">'Tab9'!$A$1:$V$72</definedName>
    <definedName name="_xlnm.Print_Area">'Tab5'!$A$4:$G$61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2" l="1"/>
  <c r="A71" i="60" l="1"/>
  <c r="G70" i="60"/>
  <c r="H27" i="2"/>
  <c r="C52" i="18" l="1"/>
  <c r="G70" i="17"/>
  <c r="U63" i="16"/>
  <c r="U70" i="54"/>
  <c r="U70" i="53"/>
  <c r="U70" i="52"/>
  <c r="G70" i="15"/>
  <c r="U70" i="14"/>
  <c r="U70" i="8"/>
  <c r="U60" i="7"/>
  <c r="L55" i="6"/>
  <c r="L55" i="5"/>
  <c r="K64" i="4"/>
  <c r="E64" i="4"/>
  <c r="C52" i="3"/>
  <c r="H25" i="2" l="1"/>
  <c r="H29" i="2" l="1"/>
  <c r="U70" i="10"/>
  <c r="A71" i="55" l="1"/>
  <c r="B97" i="4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54" i="2" l="1"/>
  <c r="A70" i="55" l="1"/>
  <c r="A70" i="60"/>
  <c r="A71" i="53"/>
  <c r="A71" i="52"/>
  <c r="A71" i="54"/>
  <c r="A70" i="54"/>
  <c r="A70" i="53"/>
  <c r="A70" i="52"/>
  <c r="B107" i="4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3" i="2"/>
  <c r="H35" i="2" s="1"/>
  <c r="A71" i="10"/>
  <c r="A61" i="7"/>
  <c r="A64" i="16"/>
  <c r="A71" i="8"/>
  <c r="A56" i="6"/>
  <c r="A65" i="4"/>
  <c r="A56" i="5"/>
  <c r="A53" i="18"/>
  <c r="G65" i="4"/>
  <c r="A71" i="17"/>
  <c r="A71" i="15"/>
  <c r="A71" i="14"/>
  <c r="A53" i="3"/>
  <c r="A70" i="8"/>
  <c r="A60" i="7"/>
  <c r="A55" i="6"/>
  <c r="A70" i="17"/>
  <c r="A63" i="16"/>
  <c r="A70" i="15"/>
  <c r="A70" i="14"/>
  <c r="A70" i="10"/>
  <c r="A55" i="5"/>
  <c r="A64" i="4"/>
  <c r="G64" i="4"/>
  <c r="A52" i="18"/>
  <c r="B83" i="4"/>
  <c r="C83" i="4"/>
  <c r="H31" i="2" l="1"/>
  <c r="U70" i="55"/>
  <c r="G96" i="4"/>
  <c r="E96" i="4" s="1"/>
  <c r="H37" i="2"/>
  <c r="H39" i="2" s="1"/>
  <c r="H41" i="2" s="1"/>
  <c r="H44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<sst xmlns="http://schemas.openxmlformats.org/spreadsheetml/2006/main" count="3253" uniqueCount="183">
  <si>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</si>
  <si>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</si>
  <si>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</si>
  <si>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</si>
  <si>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</si>
  <si>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</si>
  <si>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</si>
  <si>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</si>
  <si>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</si>
  <si>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Figur 3. Bestandspremie for Motorvognforsikring, med kaskoandel ………………………………………….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</si>
  <si>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</si>
  <si>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</si>
  <si>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</si>
  <si>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</si>
  <si>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</si>
  <si>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</si>
  <si>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</si>
  <si>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</si>
  <si>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</si>
  <si>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</si>
  <si>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</si>
  <si>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</si>
  <si>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</si>
  <si>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</si>
  <si>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</si>
  <si>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</si>
  <si>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</si>
  <si>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</si>
  <si>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</si>
  <si>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</si>
  <si>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</si>
  <si>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</si>
  <si>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</si>
  <si>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</si>
  <si>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</si>
  <si>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</si>
  <si>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</si>
  <si>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</si>
  <si>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</si>
  <si>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</si>
  <si>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</si>
  <si>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</si>
  <si>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</si>
  <si>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</si>
  <si>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</si>
  <si>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</si>
  <si>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</si>
  <si>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</si>
  <si>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</si>
  <si>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</si>
  <si>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</si>
  <si>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</si>
  <si>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</si>
  <si>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</si>
  <si>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</si>
  <si>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</si>
  <si>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</si>
  <si>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</si>
  <si>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</si>
  <si>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</si>
  <si>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</si>
  <si>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</si>
  <si>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</si>
  <si>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</si>
  <si>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</si>
  <si>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</si>
  <si>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</si>
  <si>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</si>
  <si>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</si>
  <si>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</si>
  <si>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</si>
  <si>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</si>
  <si>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</si>
  <si>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</si>
  <si>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</si>
  <si>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</si>
  <si>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</si>
  <si>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</si>
  <si>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</si>
  <si>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</si>
  <si>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</si>
  <si>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</si>
  <si>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</si>
  <si>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</si>
  <si>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</si>
  <si>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</si>
  <si>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</si>
  <si>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</si>
  <si>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</si>
  <si>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</si>
  <si>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</si>
  <si>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</si>
  <si>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</si>
  <si>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</si>
  <si>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</si>
  <si>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</si>
  <si>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</si>
  <si>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</si>
  <si>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</si>
  <si>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</si>
  <si>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</si>
  <si>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</si>
  <si>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</si>
  <si>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</si>
  <si>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</si>
  <si>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</si>
  <si>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</si>
  <si>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</si>
  <si>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Figur 4. Bestandspremie fordelt på private forsikringer og næringslivsforsikringer ………………………………………………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</si>
  <si>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</si>
  <si>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</si>
  <si>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</si>
  <si>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</si>
  <si>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</si>
  <si>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</si>
  <si>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</si>
  <si>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</si>
  <si>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</si>
  <si>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</si>
  <si>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</si>
  <si>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</si>
  <si>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</si>
  <si>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</si>
  <si>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</si>
  <si>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</si>
  <si>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</si>
  <si>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</si>
  <si>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</si>
  <si>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</si>
  <si>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</si>
  <si>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</si>
  <si>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</si>
  <si>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</si>
  <si>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</si>
  <si>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</si>
  <si>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</si>
  <si>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</si>
  <si>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</si>
  <si>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</si>
  <si>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</si>
  <si>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</si>
  <si>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</si>
  <si>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</si>
  <si>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</si>
  <si>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</si>
  <si>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</si>
  <si>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</si>
  <si>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</si>
  <si>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</si>
  <si>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</si>
  <si>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</si>
  <si>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</si>
  <si>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</si>
  <si>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</si>
  <si>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30.06.2018</t>
  </si>
  <si>
    <t>30.06.2019</t>
  </si>
  <si>
    <t>30.06.2017</t>
  </si>
  <si>
    <t>Storebrand</t>
  </si>
  <si>
    <t>Fremtind Forsikring</t>
  </si>
  <si>
    <t>SpareBank 1 Livsforsikring</t>
  </si>
  <si>
    <t xml:space="preserve">-   </t>
  </si>
  <si>
    <t>Jernbanepersonalets forsikring</t>
  </si>
  <si>
    <t>Codan</t>
  </si>
  <si>
    <t>Protector Forsikring</t>
  </si>
  <si>
    <t>KLP Skadeforsikring</t>
  </si>
  <si>
    <t>DNB Forsikring</t>
  </si>
  <si>
    <t>Nordea</t>
  </si>
  <si>
    <t>Danica</t>
  </si>
  <si>
    <t>Oslo Pensjonsforsikring</t>
  </si>
  <si>
    <t>Eika Forsikring</t>
  </si>
  <si>
    <t>Telenor Forsikring</t>
  </si>
  <si>
    <t>Oslo Forsikring</t>
  </si>
  <si>
    <t>Inter Hannover</t>
  </si>
  <si>
    <t>ACE European Group</t>
  </si>
  <si>
    <t>Frende Skadeforsikring</t>
  </si>
  <si>
    <t>KNIF Trygghet Forsikring</t>
  </si>
  <si>
    <t>Landkreditt Forsikring</t>
  </si>
  <si>
    <t>Møretrygd</t>
  </si>
  <si>
    <t>Euro Insurance LTD</t>
  </si>
  <si>
    <t>Skogbrand</t>
  </si>
  <si>
    <t>W R Berkley</t>
  </si>
  <si>
    <t>Insr</t>
  </si>
  <si>
    <t>WaterCircles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</si>
</sst>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.0_ ;_ * \-#.0_ ;_ * &quot;-&quot;??_ ;_ @_ "/>
    <numFmt numFmtId="172" formatCode="_ * 0.0_)\ ;_ * \-0.0_)\ ;_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0" fillId="0" borderId="0"/>
    <xf numFmtId="164" fontId="30" fillId="0" borderId="0" applyFont="0" applyFill="0" applyBorder="0" applyAlignment="0" applyProtection="0"/>
    <xf numFmtId="0" fontId="6" fillId="0" borderId="0"/>
    <xf numFmtId="0" fontId="36" fillId="0" borderId="0"/>
  </cellStyleXfs>
  <cellXfs count="203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4" fontId="0" fillId="0" borderId="0" xfId="0" quotePrefix="1" applyNumberFormat="1"/>
    <xf numFmtId="169" fontId="6" fillId="0" borderId="0" xfId="7" applyNumberFormat="1"/>
    <xf numFmtId="0" fontId="10" fillId="0" borderId="0" xfId="3" applyFont="1" applyAlignment="1" applyProtection="1">
      <alignment horizontal="left"/>
    </xf>
    <xf numFmtId="14" fontId="19" fillId="0" borderId="0" xfId="0" quotePrefix="1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6" fontId="9" fillId="0" borderId="28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1" fontId="9" fillId="0" borderId="17" xfId="0" applyNumberFormat="1" applyFont="1" applyBorder="1" applyAlignment="1">
      <alignment horizontal="right"/>
    </xf>
    <xf numFmtId="172" fontId="9" fillId="0" borderId="17" xfId="0" applyNumberFormat="1" applyFont="1" applyBorder="1" applyAlignment="1">
      <alignment horizontal="right"/>
    </xf>
    <xf numFmtId="172" fontId="12" fillId="0" borderId="17" xfId="0" applyNumberFormat="1" applyFont="1" applyBorder="1" applyAlignment="1">
      <alignment horizontal="right"/>
    </xf>
    <xf numFmtId="172" fontId="9" fillId="0" borderId="0" xfId="0" applyNumberFormat="1" applyFont="1" applyAlignment="1" applyProtection="1">
      <alignment horizontal="right"/>
    </xf>
    <xf numFmtId="172" fontId="9" fillId="0" borderId="14" xfId="0" applyNumberFormat="1" applyFont="1" applyBorder="1" applyAlignment="1">
      <alignment horizontal="right"/>
    </xf>
    <xf numFmtId="172" fontId="9" fillId="0" borderId="28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12" fillId="0" borderId="12" xfId="0" applyNumberFormat="1" applyFont="1" applyBorder="1" applyProtection="1"/>
    <xf numFmtId="172" fontId="12" fillId="0" borderId="22" xfId="0" applyNumberFormat="1" applyFont="1" applyBorder="1"/>
    <xf numFmtId="172" fontId="12" fillId="0" borderId="19" xfId="0" applyNumberFormat="1" applyFont="1" applyBorder="1" applyAlignment="1">
      <alignment horizontal="right"/>
    </xf>
    <xf numFmtId="172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2" fontId="9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Protection="1"/>
    <xf numFmtId="172" fontId="12" fillId="0" borderId="0" xfId="0" applyNumberFormat="1" applyFont="1" applyBorder="1"/>
    <xf numFmtId="167" fontId="9" fillId="0" borderId="26" xfId="1" applyNumberFormat="1" applyFont="1" applyBorder="1" applyProtection="1"/>
    <xf numFmtId="172" fontId="9" fillId="0" borderId="26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2" fontId="9" fillId="0" borderId="31" xfId="9" applyNumberFormat="1" applyFont="1" applyBorder="1" applyAlignment="1" applyProtection="1">
      <alignment horizontal="right"/>
    </xf>
    <xf numFmtId="172" fontId="9" fillId="0" borderId="0" xfId="9" applyNumberFormat="1" applyFont="1" applyAlignment="1" applyProtection="1">
      <alignment horizontal="right"/>
    </xf>
    <xf numFmtId="172" fontId="9" fillId="0" borderId="14" xfId="9" applyNumberFormat="1" applyFont="1" applyBorder="1" applyAlignment="1">
      <alignment horizontal="right"/>
    </xf>
    <xf numFmtId="172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2" fontId="12" fillId="0" borderId="16" xfId="9" applyNumberFormat="1" applyFont="1" applyBorder="1" applyProtection="1"/>
    <xf numFmtId="172" fontId="12" fillId="0" borderId="12" xfId="9" applyNumberFormat="1" applyFont="1" applyBorder="1" applyProtection="1"/>
    <xf numFmtId="172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4" fillId="0" borderId="0" xfId="16" applyFont="1"/>
    <xf numFmtId="0" fontId="6" fillId="0" borderId="0" xfId="16"/>
    <xf numFmtId="0" fontId="0" fillId="0" borderId="0" xfId="16" applyFont="1"/>
    <xf numFmtId="0" fontId="22" fillId="0" borderId="0" xfId="16" applyFont="1" applyAlignment="1">
      <alignment horizontal="right"/>
    </xf>
    <xf numFmtId="0" fontId="27" fillId="0" borderId="0" xfId="16" applyFont="1" applyAlignment="1">
      <alignment horizontal="left"/>
    </xf>
    <xf numFmtId="0" fontId="31" fillId="0" borderId="0" xfId="16" applyFont="1" applyAlignment="1">
      <alignment horizontal="left"/>
    </xf>
    <xf numFmtId="0" fontId="21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8" fillId="0" borderId="0" xfId="16" applyFont="1" applyAlignment="1">
      <alignment horizontal="left"/>
    </xf>
    <xf numFmtId="14" fontId="29" fillId="0" borderId="0" xfId="16" applyNumberFormat="1" applyFont="1" applyAlignment="1">
      <alignment horizontal="left"/>
    </xf>
    <xf numFmtId="0" fontId="29" fillId="0" borderId="0" xfId="16" applyFont="1" applyAlignment="1">
      <alignment horizontal="left"/>
    </xf>
    <xf numFmtId="14" fontId="23" fillId="0" borderId="0" xfId="16" applyNumberFormat="1" applyFont="1"/>
    <xf numFmtId="14" fontId="35" fillId="0" borderId="0" xfId="16" applyNumberFormat="1" applyFont="1" applyAlignment="1">
      <alignment horizontal="right"/>
    </xf>
    <xf numFmtId="0" fontId="36" fillId="0" borderId="0" xfId="17"/>
    <xf numFmtId="0" fontId="20" fillId="0" borderId="0" xfId="17" applyFont="1" applyAlignment="1">
      <alignment horizontal="left"/>
    </xf>
    <xf numFmtId="0" fontId="32" fillId="0" borderId="0" xfId="17" applyFont="1" applyAlignment="1">
      <alignment vertical="center"/>
    </xf>
    <xf numFmtId="0" fontId="33" fillId="0" borderId="0" xfId="17" applyFont="1" applyAlignment="1">
      <alignment vertical="center"/>
    </xf>
    <xf numFmtId="0" fontId="34" fillId="0" borderId="0" xfId="17" applyFont="1"/>
    <xf numFmtId="14" fontId="20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7" fontId="12" fillId="0" borderId="21" xfId="1" applyNumberFormat="1" applyFont="1" applyBorder="1" applyAlignment="1" applyProtection="1">
      <alignment horizontal="center"/>
    </xf>
    <xf numFmtId="167" fontId="12" fillId="0" borderId="10" xfId="1" applyNumberFormat="1" applyFont="1" applyBorder="1" applyAlignment="1" applyProtection="1">
      <alignment horizontal="center"/>
    </xf>
    <xf numFmtId="167" fontId="12" fillId="0" borderId="1" xfId="1" applyNumberFormat="1" applyFont="1" applyBorder="1" applyAlignment="1" applyProtection="1">
      <alignment horizontal="center"/>
    </xf>
    <xf numFmtId="167" fontId="12" fillId="0" borderId="20" xfId="1" applyNumberFormat="1" applyFont="1" applyBorder="1" applyAlignment="1" applyProtection="1">
      <alignment horizontal="center"/>
    </xf>
    <xf numFmtId="167" fontId="12" fillId="0" borderId="2" xfId="1" applyNumberFormat="1" applyFont="1" applyBorder="1" applyAlignment="1" applyProtection="1">
      <alignment horizontal="center"/>
    </xf>
    <xf numFmtId="167" fontId="12" fillId="0" borderId="28" xfId="1" applyNumberFormat="1" applyFont="1" applyBorder="1" applyAlignment="1" applyProtection="1">
      <alignment horizontal="center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  <xf numFmtId="0" fontId="37" fillId="0" borderId="0" xfId="0" applyFont="1"/>
    <xf numFmtId="169" fontId="37" fillId="0" borderId="0" xfId="7" applyNumberFormat="1" applyFont="1"/>
    <xf numFmtId="0" fontId="38" fillId="0" borderId="0" xfId="0" applyFont="1"/>
    <xf numFmtId="0" fontId="39" fillId="0" borderId="0" xfId="0" applyFont="1"/>
    <xf numFmtId="14" fontId="40" fillId="0" borderId="0" xfId="0" applyNumberFormat="1" applyFont="1"/>
    <xf numFmtId="168" fontId="37" fillId="0" borderId="0" xfId="0" applyNumberFormat="1" applyFont="1"/>
    <xf numFmtId="0" fontId="38" fillId="0" borderId="0" xfId="0" applyFont="1" applyAlignment="1">
      <alignment horizontal="right"/>
    </xf>
    <xf numFmtId="14" fontId="40" fillId="0" borderId="0" xfId="0" quotePrefix="1" applyNumberFormat="1" applyFont="1" applyAlignment="1">
      <alignment horizontal="right"/>
    </xf>
    <xf numFmtId="14" fontId="40" fillId="0" borderId="0" xfId="0" quotePrefix="1" applyNumberFormat="1" applyFont="1"/>
    <xf numFmtId="170" fontId="37" fillId="0" borderId="0" xfId="0" applyNumberFormat="1" applyFont="1"/>
    <xf numFmtId="3" fontId="38" fillId="0" borderId="0" xfId="0" applyNumberFormat="1" applyFont="1"/>
    <xf numFmtId="14" fontId="37" fillId="0" borderId="0" xfId="0" quotePrefix="1" applyNumberFormat="1" applyFont="1"/>
  </cellXfs>
  <cellStyles count="18">
    <cellStyle name="Comma 2" xfId="2" xr:uid="{00000000-0005-0000-0000-000001000000}"/>
    <cellStyle name="Hyperkobling" xfId="4" builtinId="8"/>
    <cellStyle name="Hyperkobling_premiestatistikken" xfId="3" xr:uid="{00000000-0005-0000-0000-000002000000}"/>
    <cellStyle name="Hyperlink 2" xfId="5" xr:uid="{00000000-0005-0000-0000-000004000000}"/>
    <cellStyle name="Komma" xfId="1" builtinId="3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ros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0.25526217691354353</c:v>
                </c:pt>
                <c:pt idx="1">
                  <c:v>0.21242223331144214</c:v>
                </c:pt>
                <c:pt idx="2">
                  <c:v>0.13105602365782404</c:v>
                </c:pt>
                <c:pt idx="3">
                  <c:v>0.13891928819386537</c:v>
                </c:pt>
                <c:pt idx="4">
                  <c:v>0.26234027792332493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30.06.2018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2401.9540000000002</c:v>
                </c:pt>
                <c:pt idx="1">
                  <c:v>7476.1859999999997</c:v>
                </c:pt>
                <c:pt idx="2">
                  <c:v>1803.3190000000013</c:v>
                </c:pt>
                <c:pt idx="3">
                  <c:v>7816.0020000000004</c:v>
                </c:pt>
                <c:pt idx="4">
                  <c:v>1065.4560000000001</c:v>
                </c:pt>
                <c:pt idx="5">
                  <c:v>2209.8240000000001</c:v>
                </c:pt>
                <c:pt idx="6">
                  <c:v>3346.59</c:v>
                </c:pt>
                <c:pt idx="7">
                  <c:v>1742.5719999999999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30.06.2019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2472.8780000000002</c:v>
                </c:pt>
                <c:pt idx="1">
                  <c:v>7974.4740000000002</c:v>
                </c:pt>
                <c:pt idx="2">
                  <c:v>2009.6959999999999</c:v>
                </c:pt>
                <c:pt idx="3">
                  <c:v>8233.94</c:v>
                </c:pt>
                <c:pt idx="4">
                  <c:v>1128.0250000000001</c:v>
                </c:pt>
                <c:pt idx="5">
                  <c:v>2230.8090000000002</c:v>
                </c:pt>
                <c:pt idx="6">
                  <c:v>3534.404</c:v>
                </c:pt>
                <c:pt idx="7">
                  <c:v>1916.6410000000001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39489473</c:v>
                </c:pt>
                <c:pt idx="1">
                  <c:v>21821322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47-43CE-9949-FFD9D5F7C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73170</xdr:rowOff>
    </xdr:from>
    <xdr:to>
      <xdr:col>7</xdr:col>
      <xdr:colOff>863167</xdr:colOff>
      <xdr:row>44</xdr:row>
      <xdr:rowOff>155431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128B96B5-DCD8-405F-BE26-64A795E4E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7020"/>
          <a:ext cx="6701992" cy="9369136"/>
        </a:xfrm>
        <a:prstGeom prst="rect">
          <a:avLst/>
        </a:prstGeom>
      </xdr:spPr>
    </xdr:pic>
    <xdr:clientData/>
  </xdr:twoCellAnchor>
  <xdr:twoCellAnchor editAs="oneCell">
    <xdr:from>
      <xdr:col>21</xdr:col>
      <xdr:colOff>542925</xdr:colOff>
      <xdr:row>74</xdr:row>
      <xdr:rowOff>66676</xdr:rowOff>
    </xdr:from>
    <xdr:to>
      <xdr:col>22</xdr:col>
      <xdr:colOff>95250</xdr:colOff>
      <xdr:row>76</xdr:row>
      <xdr:rowOff>85725</xdr:rowOff>
    </xdr:to>
    <xdr:pic>
      <xdr:nvPicPr>
        <xdr:cNvPr id="2" name="Picture 1" descr="Statistikk_forside.pd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316450" y="14611351"/>
          <a:ext cx="314325" cy="342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41</xdr:row>
      <xdr:rowOff>123825</xdr:rowOff>
    </xdr:from>
    <xdr:to>
      <xdr:col>4</xdr:col>
      <xdr:colOff>815992</xdr:colOff>
      <xdr:row>44</xdr:row>
      <xdr:rowOff>85725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5325" y="9237345"/>
          <a:ext cx="3595387" cy="52578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2. KVARTAL 2019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23. august 2019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30</xdr:row>
      <xdr:rowOff>95250</xdr:rowOff>
    </xdr:from>
    <xdr:to>
      <xdr:col>7</xdr:col>
      <xdr:colOff>466725</xdr:colOff>
      <xdr:row>35</xdr:row>
      <xdr:rowOff>168275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6750" y="6677025"/>
          <a:ext cx="5638800" cy="116840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635000</xdr:colOff>
      <xdr:row>35</xdr:row>
      <xdr:rowOff>234950</xdr:rowOff>
    </xdr:from>
    <xdr:to>
      <xdr:col>7</xdr:col>
      <xdr:colOff>276253</xdr:colOff>
      <xdr:row>37</xdr:row>
      <xdr:rowOff>28659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5000" y="7912100"/>
          <a:ext cx="5480078" cy="374734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23133</xdr:colOff>
      <xdr:row>3</xdr:row>
      <xdr:rowOff>152400</xdr:rowOff>
    </xdr:from>
    <xdr:to>
      <xdr:col>2</xdr:col>
      <xdr:colOff>260608</xdr:colOff>
      <xdr:row>10</xdr:row>
      <xdr:rowOff>85725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3133" y="638175"/>
          <a:ext cx="2085325" cy="133350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Fra og med 1. kvartal 2014 er bransjene barn, kritisk sykdom og behandlingsforsikring inkludert i statistikken. Videre er oversiktene i tabell 1.1 og 1.2 splittet på privat og næring.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I statistikken for 2. kvartal 2014 er det gjennomført et tydelig skille mellom private og næringslivsforsikringer. Samtidig er det innført en tabell over samlede personforsikringer.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Bestand på landbruksforsikring er tatt ut av statistikken fra og med 3. kvartal 2014.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NEMI fusjonerte med Insr 2.kvartal 2018 og tallene rapporteres nå inn samlet via Insr.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I juni 2017 overtok Tryg Forsikring OBOS Forsikring. Tryg kjøpte også Troll Forsikring i mars 2018.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Fremtind Forsikring startet 1.januar 2019 etter en fusjonering mellom Sparebank 1 og DNB. </a:t>
          </a: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.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8125" y="1111250"/>
          <a:ext cx="2873375" cy="7943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31.03.17:</a:t>
          </a:r>
          <a:endParaRPr kumimoji="0" lang="nb-NO" sz="12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og Møretrygd har ikke levert oppdaterte premietall.</a:t>
          </a:r>
          <a:endParaRPr kumimoji="0" lang="nb-N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30.09.18:</a:t>
          </a: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har meldt seg ut av Finans Norge og følgelig ikke levert premietall.</a:t>
          </a: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31.12.18:</a:t>
          </a: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Landbruksforsikring har skiftet navn til Landkreditt Forsikring.WaterCircles Forsikring leverer tall for første gang. </a:t>
          </a: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31.03.19: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Etableringen av Fremtind fra 1.kvartal 2019 framkommer slik i statistikken: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-Fremtind Forsikring omfatter fra og med 1. kv. 2019, Fremtinds portefølje, mens tidligere kvartaler omfatter SpareBank 1 Forsikring.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-Gjenværende portefølje fra DNB fremkommer etter 1.kv 2019 som DNB Livsforsikring (egentlig Livsforsikringsselskapets gjenværende portefølje).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-Gjenværende portefølje fra SpareBank 1 etter 1.kv. 2019 fremkommer som SpareBank 1 Livsforsikring.</a:t>
          </a:r>
        </a:p>
        <a:p>
          <a:pPr fontAlgn="base"/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535781</xdr:colOff>
      <xdr:row>9</xdr:row>
      <xdr:rowOff>11906</xdr:rowOff>
    </xdr:from>
    <xdr:to>
      <xdr:col>9</xdr:col>
      <xdr:colOff>502444</xdr:colOff>
      <xdr:row>24</xdr:row>
      <xdr:rowOff>147638</xdr:rowOff>
    </xdr:to>
    <xdr:graphicFrame macro="">
      <xdr:nvGraphicFramePr>
        <xdr:cNvPr id="8" name="Chart 6">
          <a:extLst>
            <a:ext uri="{FF2B5EF4-FFF2-40B4-BE49-F238E27FC236}">
              <a16:creationId xmlns:a16="http://schemas.microsoft.com/office/drawing/2014/main" id="{E30D91CB-C49A-4245-B886-5BB1AF1824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Insr (tidl. Vardia)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bank og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NEMI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OBOS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Pensjonsforsikring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304800</xdr:colOff>
      <xdr:row>4</xdr:row>
      <xdr:rowOff>28575</xdr:rowOff>
    </xdr:from>
    <xdr:to>
      <xdr:col>3</xdr:col>
      <xdr:colOff>152400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867025" y="552450"/>
          <a:ext cx="2781300" cy="9296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topLeftCell="A19" zoomScaleNormal="100" zoomScaleSheetLayoutView="100" workbookViewId="0">
      <selection activeCell="V77" sqref="V77"/>
    </sheetView>
  </sheetViews>
  <sheetFormatPr baseColWidth="10" defaultColWidth="11.42578125" defaultRowHeight="12.75" x14ac:dyDescent="0.2"/>
  <cols>
    <col min="1" max="1" width="16.28515625" style="157" customWidth="1"/>
    <col min="2" max="4" width="11.42578125" style="157"/>
    <col min="5" max="5" width="14.140625" style="157" bestFit="1" customWidth="1"/>
    <col min="6" max="7" width="11.42578125" style="157"/>
    <col min="8" max="8" width="13.42578125" style="157" customWidth="1"/>
    <col min="9" max="9" width="11.42578125" style="157"/>
    <col min="10" max="10" width="13.42578125" style="157" bestFit="1" customWidth="1"/>
    <col min="11" max="256" width="11.42578125" style="157"/>
    <col min="257" max="257" width="16.28515625" style="157" customWidth="1"/>
    <col min="258" max="260" width="11.42578125" style="157"/>
    <col min="261" max="261" width="14.140625" style="157" bestFit="1" customWidth="1"/>
    <col min="262" max="263" width="11.42578125" style="157"/>
    <col min="264" max="264" width="13.42578125" style="157" customWidth="1"/>
    <col min="265" max="265" width="11.42578125" style="157"/>
    <col min="266" max="266" width="13.42578125" style="157" bestFit="1" customWidth="1"/>
    <col min="267" max="512" width="11.42578125" style="157"/>
    <col min="513" max="513" width="16.28515625" style="157" customWidth="1"/>
    <col min="514" max="516" width="11.42578125" style="157"/>
    <col min="517" max="517" width="14.140625" style="157" bestFit="1" customWidth="1"/>
    <col min="518" max="519" width="11.42578125" style="157"/>
    <col min="520" max="520" width="13.42578125" style="157" customWidth="1"/>
    <col min="521" max="521" width="11.42578125" style="157"/>
    <col min="522" max="522" width="13.42578125" style="157" bestFit="1" customWidth="1"/>
    <col min="523" max="768" width="11.42578125" style="157"/>
    <col min="769" max="769" width="16.28515625" style="157" customWidth="1"/>
    <col min="770" max="772" width="11.42578125" style="157"/>
    <col min="773" max="773" width="14.140625" style="157" bestFit="1" customWidth="1"/>
    <col min="774" max="775" width="11.42578125" style="157"/>
    <col min="776" max="776" width="13.42578125" style="157" customWidth="1"/>
    <col min="777" max="777" width="11.42578125" style="157"/>
    <col min="778" max="778" width="13.42578125" style="157" bestFit="1" customWidth="1"/>
    <col min="779" max="1024" width="11.42578125" style="157"/>
    <col min="1025" max="1025" width="16.28515625" style="157" customWidth="1"/>
    <col min="1026" max="1028" width="11.42578125" style="157"/>
    <col min="1029" max="1029" width="14.140625" style="157" bestFit="1" customWidth="1"/>
    <col min="1030" max="1031" width="11.42578125" style="157"/>
    <col min="1032" max="1032" width="13.42578125" style="157" customWidth="1"/>
    <col min="1033" max="1033" width="11.42578125" style="157"/>
    <col min="1034" max="1034" width="13.42578125" style="157" bestFit="1" customWidth="1"/>
    <col min="1035" max="1280" width="11.42578125" style="157"/>
    <col min="1281" max="1281" width="16.28515625" style="157" customWidth="1"/>
    <col min="1282" max="1284" width="11.42578125" style="157"/>
    <col min="1285" max="1285" width="14.140625" style="157" bestFit="1" customWidth="1"/>
    <col min="1286" max="1287" width="11.42578125" style="157"/>
    <col min="1288" max="1288" width="13.42578125" style="157" customWidth="1"/>
    <col min="1289" max="1289" width="11.42578125" style="157"/>
    <col min="1290" max="1290" width="13.42578125" style="157" bestFit="1" customWidth="1"/>
    <col min="1291" max="1536" width="11.42578125" style="157"/>
    <col min="1537" max="1537" width="16.28515625" style="157" customWidth="1"/>
    <col min="1538" max="1540" width="11.42578125" style="157"/>
    <col min="1541" max="1541" width="14.140625" style="157" bestFit="1" customWidth="1"/>
    <col min="1542" max="1543" width="11.42578125" style="157"/>
    <col min="1544" max="1544" width="13.42578125" style="157" customWidth="1"/>
    <col min="1545" max="1545" width="11.42578125" style="157"/>
    <col min="1546" max="1546" width="13.42578125" style="157" bestFit="1" customWidth="1"/>
    <col min="1547" max="1792" width="11.42578125" style="157"/>
    <col min="1793" max="1793" width="16.28515625" style="157" customWidth="1"/>
    <col min="1794" max="1796" width="11.42578125" style="157"/>
    <col min="1797" max="1797" width="14.140625" style="157" bestFit="1" customWidth="1"/>
    <col min="1798" max="1799" width="11.42578125" style="157"/>
    <col min="1800" max="1800" width="13.42578125" style="157" customWidth="1"/>
    <col min="1801" max="1801" width="11.42578125" style="157"/>
    <col min="1802" max="1802" width="13.42578125" style="157" bestFit="1" customWidth="1"/>
    <col min="1803" max="2048" width="11.42578125" style="157"/>
    <col min="2049" max="2049" width="16.28515625" style="157" customWidth="1"/>
    <col min="2050" max="2052" width="11.42578125" style="157"/>
    <col min="2053" max="2053" width="14.140625" style="157" bestFit="1" customWidth="1"/>
    <col min="2054" max="2055" width="11.42578125" style="157"/>
    <col min="2056" max="2056" width="13.42578125" style="157" customWidth="1"/>
    <col min="2057" max="2057" width="11.42578125" style="157"/>
    <col min="2058" max="2058" width="13.42578125" style="157" bestFit="1" customWidth="1"/>
    <col min="2059" max="2304" width="11.42578125" style="157"/>
    <col min="2305" max="2305" width="16.28515625" style="157" customWidth="1"/>
    <col min="2306" max="2308" width="11.42578125" style="157"/>
    <col min="2309" max="2309" width="14.140625" style="157" bestFit="1" customWidth="1"/>
    <col min="2310" max="2311" width="11.42578125" style="157"/>
    <col min="2312" max="2312" width="13.42578125" style="157" customWidth="1"/>
    <col min="2313" max="2313" width="11.42578125" style="157"/>
    <col min="2314" max="2314" width="13.42578125" style="157" bestFit="1" customWidth="1"/>
    <col min="2315" max="2560" width="11.42578125" style="157"/>
    <col min="2561" max="2561" width="16.28515625" style="157" customWidth="1"/>
    <col min="2562" max="2564" width="11.42578125" style="157"/>
    <col min="2565" max="2565" width="14.140625" style="157" bestFit="1" customWidth="1"/>
    <col min="2566" max="2567" width="11.42578125" style="157"/>
    <col min="2568" max="2568" width="13.42578125" style="157" customWidth="1"/>
    <col min="2569" max="2569" width="11.42578125" style="157"/>
    <col min="2570" max="2570" width="13.42578125" style="157" bestFit="1" customWidth="1"/>
    <col min="2571" max="2816" width="11.42578125" style="157"/>
    <col min="2817" max="2817" width="16.28515625" style="157" customWidth="1"/>
    <col min="2818" max="2820" width="11.42578125" style="157"/>
    <col min="2821" max="2821" width="14.140625" style="157" bestFit="1" customWidth="1"/>
    <col min="2822" max="2823" width="11.42578125" style="157"/>
    <col min="2824" max="2824" width="13.42578125" style="157" customWidth="1"/>
    <col min="2825" max="2825" width="11.42578125" style="157"/>
    <col min="2826" max="2826" width="13.42578125" style="157" bestFit="1" customWidth="1"/>
    <col min="2827" max="3072" width="11.42578125" style="157"/>
    <col min="3073" max="3073" width="16.28515625" style="157" customWidth="1"/>
    <col min="3074" max="3076" width="11.42578125" style="157"/>
    <col min="3077" max="3077" width="14.140625" style="157" bestFit="1" customWidth="1"/>
    <col min="3078" max="3079" width="11.42578125" style="157"/>
    <col min="3080" max="3080" width="13.42578125" style="157" customWidth="1"/>
    <col min="3081" max="3081" width="11.42578125" style="157"/>
    <col min="3082" max="3082" width="13.42578125" style="157" bestFit="1" customWidth="1"/>
    <col min="3083" max="3328" width="11.42578125" style="157"/>
    <col min="3329" max="3329" width="16.28515625" style="157" customWidth="1"/>
    <col min="3330" max="3332" width="11.42578125" style="157"/>
    <col min="3333" max="3333" width="14.140625" style="157" bestFit="1" customWidth="1"/>
    <col min="3334" max="3335" width="11.42578125" style="157"/>
    <col min="3336" max="3336" width="13.42578125" style="157" customWidth="1"/>
    <col min="3337" max="3337" width="11.42578125" style="157"/>
    <col min="3338" max="3338" width="13.42578125" style="157" bestFit="1" customWidth="1"/>
    <col min="3339" max="3584" width="11.42578125" style="157"/>
    <col min="3585" max="3585" width="16.28515625" style="157" customWidth="1"/>
    <col min="3586" max="3588" width="11.42578125" style="157"/>
    <col min="3589" max="3589" width="14.140625" style="157" bestFit="1" customWidth="1"/>
    <col min="3590" max="3591" width="11.42578125" style="157"/>
    <col min="3592" max="3592" width="13.42578125" style="157" customWidth="1"/>
    <col min="3593" max="3593" width="11.42578125" style="157"/>
    <col min="3594" max="3594" width="13.42578125" style="157" bestFit="1" customWidth="1"/>
    <col min="3595" max="3840" width="11.42578125" style="157"/>
    <col min="3841" max="3841" width="16.28515625" style="157" customWidth="1"/>
    <col min="3842" max="3844" width="11.42578125" style="157"/>
    <col min="3845" max="3845" width="14.140625" style="157" bestFit="1" customWidth="1"/>
    <col min="3846" max="3847" width="11.42578125" style="157"/>
    <col min="3848" max="3848" width="13.42578125" style="157" customWidth="1"/>
    <col min="3849" max="3849" width="11.42578125" style="157"/>
    <col min="3850" max="3850" width="13.42578125" style="157" bestFit="1" customWidth="1"/>
    <col min="3851" max="4096" width="11.42578125" style="157"/>
    <col min="4097" max="4097" width="16.28515625" style="157" customWidth="1"/>
    <col min="4098" max="4100" width="11.42578125" style="157"/>
    <col min="4101" max="4101" width="14.140625" style="157" bestFit="1" customWidth="1"/>
    <col min="4102" max="4103" width="11.42578125" style="157"/>
    <col min="4104" max="4104" width="13.42578125" style="157" customWidth="1"/>
    <col min="4105" max="4105" width="11.42578125" style="157"/>
    <col min="4106" max="4106" width="13.42578125" style="157" bestFit="1" customWidth="1"/>
    <col min="4107" max="4352" width="11.42578125" style="157"/>
    <col min="4353" max="4353" width="16.28515625" style="157" customWidth="1"/>
    <col min="4354" max="4356" width="11.42578125" style="157"/>
    <col min="4357" max="4357" width="14.140625" style="157" bestFit="1" customWidth="1"/>
    <col min="4358" max="4359" width="11.42578125" style="157"/>
    <col min="4360" max="4360" width="13.42578125" style="157" customWidth="1"/>
    <col min="4361" max="4361" width="11.42578125" style="157"/>
    <col min="4362" max="4362" width="13.42578125" style="157" bestFit="1" customWidth="1"/>
    <col min="4363" max="4608" width="11.42578125" style="157"/>
    <col min="4609" max="4609" width="16.28515625" style="157" customWidth="1"/>
    <col min="4610" max="4612" width="11.42578125" style="157"/>
    <col min="4613" max="4613" width="14.140625" style="157" bestFit="1" customWidth="1"/>
    <col min="4614" max="4615" width="11.42578125" style="157"/>
    <col min="4616" max="4616" width="13.42578125" style="157" customWidth="1"/>
    <col min="4617" max="4617" width="11.42578125" style="157"/>
    <col min="4618" max="4618" width="13.42578125" style="157" bestFit="1" customWidth="1"/>
    <col min="4619" max="4864" width="11.42578125" style="157"/>
    <col min="4865" max="4865" width="16.28515625" style="157" customWidth="1"/>
    <col min="4866" max="4868" width="11.42578125" style="157"/>
    <col min="4869" max="4869" width="14.140625" style="157" bestFit="1" customWidth="1"/>
    <col min="4870" max="4871" width="11.42578125" style="157"/>
    <col min="4872" max="4872" width="13.42578125" style="157" customWidth="1"/>
    <col min="4873" max="4873" width="11.42578125" style="157"/>
    <col min="4874" max="4874" width="13.42578125" style="157" bestFit="1" customWidth="1"/>
    <col min="4875" max="5120" width="11.42578125" style="157"/>
    <col min="5121" max="5121" width="16.28515625" style="157" customWidth="1"/>
    <col min="5122" max="5124" width="11.42578125" style="157"/>
    <col min="5125" max="5125" width="14.140625" style="157" bestFit="1" customWidth="1"/>
    <col min="5126" max="5127" width="11.42578125" style="157"/>
    <col min="5128" max="5128" width="13.42578125" style="157" customWidth="1"/>
    <col min="5129" max="5129" width="11.42578125" style="157"/>
    <col min="5130" max="5130" width="13.42578125" style="157" bestFit="1" customWidth="1"/>
    <col min="5131" max="5376" width="11.42578125" style="157"/>
    <col min="5377" max="5377" width="16.28515625" style="157" customWidth="1"/>
    <col min="5378" max="5380" width="11.42578125" style="157"/>
    <col min="5381" max="5381" width="14.140625" style="157" bestFit="1" customWidth="1"/>
    <col min="5382" max="5383" width="11.42578125" style="157"/>
    <col min="5384" max="5384" width="13.42578125" style="157" customWidth="1"/>
    <col min="5385" max="5385" width="11.42578125" style="157"/>
    <col min="5386" max="5386" width="13.42578125" style="157" bestFit="1" customWidth="1"/>
    <col min="5387" max="5632" width="11.42578125" style="157"/>
    <col min="5633" max="5633" width="16.28515625" style="157" customWidth="1"/>
    <col min="5634" max="5636" width="11.42578125" style="157"/>
    <col min="5637" max="5637" width="14.140625" style="157" bestFit="1" customWidth="1"/>
    <col min="5638" max="5639" width="11.42578125" style="157"/>
    <col min="5640" max="5640" width="13.42578125" style="157" customWidth="1"/>
    <col min="5641" max="5641" width="11.42578125" style="157"/>
    <col min="5642" max="5642" width="13.42578125" style="157" bestFit="1" customWidth="1"/>
    <col min="5643" max="5888" width="11.42578125" style="157"/>
    <col min="5889" max="5889" width="16.28515625" style="157" customWidth="1"/>
    <col min="5890" max="5892" width="11.42578125" style="157"/>
    <col min="5893" max="5893" width="14.140625" style="157" bestFit="1" customWidth="1"/>
    <col min="5894" max="5895" width="11.42578125" style="157"/>
    <col min="5896" max="5896" width="13.42578125" style="157" customWidth="1"/>
    <col min="5897" max="5897" width="11.42578125" style="157"/>
    <col min="5898" max="5898" width="13.42578125" style="157" bestFit="1" customWidth="1"/>
    <col min="5899" max="6144" width="11.42578125" style="157"/>
    <col min="6145" max="6145" width="16.28515625" style="157" customWidth="1"/>
    <col min="6146" max="6148" width="11.42578125" style="157"/>
    <col min="6149" max="6149" width="14.140625" style="157" bestFit="1" customWidth="1"/>
    <col min="6150" max="6151" width="11.42578125" style="157"/>
    <col min="6152" max="6152" width="13.42578125" style="157" customWidth="1"/>
    <col min="6153" max="6153" width="11.42578125" style="157"/>
    <col min="6154" max="6154" width="13.42578125" style="157" bestFit="1" customWidth="1"/>
    <col min="6155" max="6400" width="11.42578125" style="157"/>
    <col min="6401" max="6401" width="16.28515625" style="157" customWidth="1"/>
    <col min="6402" max="6404" width="11.42578125" style="157"/>
    <col min="6405" max="6405" width="14.140625" style="157" bestFit="1" customWidth="1"/>
    <col min="6406" max="6407" width="11.42578125" style="157"/>
    <col min="6408" max="6408" width="13.42578125" style="157" customWidth="1"/>
    <col min="6409" max="6409" width="11.42578125" style="157"/>
    <col min="6410" max="6410" width="13.42578125" style="157" bestFit="1" customWidth="1"/>
    <col min="6411" max="6656" width="11.42578125" style="157"/>
    <col min="6657" max="6657" width="16.28515625" style="157" customWidth="1"/>
    <col min="6658" max="6660" width="11.42578125" style="157"/>
    <col min="6661" max="6661" width="14.140625" style="157" bestFit="1" customWidth="1"/>
    <col min="6662" max="6663" width="11.42578125" style="157"/>
    <col min="6664" max="6664" width="13.42578125" style="157" customWidth="1"/>
    <col min="6665" max="6665" width="11.42578125" style="157"/>
    <col min="6666" max="6666" width="13.42578125" style="157" bestFit="1" customWidth="1"/>
    <col min="6667" max="6912" width="11.42578125" style="157"/>
    <col min="6913" max="6913" width="16.28515625" style="157" customWidth="1"/>
    <col min="6914" max="6916" width="11.42578125" style="157"/>
    <col min="6917" max="6917" width="14.140625" style="157" bestFit="1" customWidth="1"/>
    <col min="6918" max="6919" width="11.42578125" style="157"/>
    <col min="6920" max="6920" width="13.42578125" style="157" customWidth="1"/>
    <col min="6921" max="6921" width="11.42578125" style="157"/>
    <col min="6922" max="6922" width="13.42578125" style="157" bestFit="1" customWidth="1"/>
    <col min="6923" max="7168" width="11.42578125" style="157"/>
    <col min="7169" max="7169" width="16.28515625" style="157" customWidth="1"/>
    <col min="7170" max="7172" width="11.42578125" style="157"/>
    <col min="7173" max="7173" width="14.140625" style="157" bestFit="1" customWidth="1"/>
    <col min="7174" max="7175" width="11.42578125" style="157"/>
    <col min="7176" max="7176" width="13.42578125" style="157" customWidth="1"/>
    <col min="7177" max="7177" width="11.42578125" style="157"/>
    <col min="7178" max="7178" width="13.42578125" style="157" bestFit="1" customWidth="1"/>
    <col min="7179" max="7424" width="11.42578125" style="157"/>
    <col min="7425" max="7425" width="16.28515625" style="157" customWidth="1"/>
    <col min="7426" max="7428" width="11.42578125" style="157"/>
    <col min="7429" max="7429" width="14.140625" style="157" bestFit="1" customWidth="1"/>
    <col min="7430" max="7431" width="11.42578125" style="157"/>
    <col min="7432" max="7432" width="13.42578125" style="157" customWidth="1"/>
    <col min="7433" max="7433" width="11.42578125" style="157"/>
    <col min="7434" max="7434" width="13.42578125" style="157" bestFit="1" customWidth="1"/>
    <col min="7435" max="7680" width="11.42578125" style="157"/>
    <col min="7681" max="7681" width="16.28515625" style="157" customWidth="1"/>
    <col min="7682" max="7684" width="11.42578125" style="157"/>
    <col min="7685" max="7685" width="14.140625" style="157" bestFit="1" customWidth="1"/>
    <col min="7686" max="7687" width="11.42578125" style="157"/>
    <col min="7688" max="7688" width="13.42578125" style="157" customWidth="1"/>
    <col min="7689" max="7689" width="11.42578125" style="157"/>
    <col min="7690" max="7690" width="13.42578125" style="157" bestFit="1" customWidth="1"/>
    <col min="7691" max="7936" width="11.42578125" style="157"/>
    <col min="7937" max="7937" width="16.28515625" style="157" customWidth="1"/>
    <col min="7938" max="7940" width="11.42578125" style="157"/>
    <col min="7941" max="7941" width="14.140625" style="157" bestFit="1" customWidth="1"/>
    <col min="7942" max="7943" width="11.42578125" style="157"/>
    <col min="7944" max="7944" width="13.42578125" style="157" customWidth="1"/>
    <col min="7945" max="7945" width="11.42578125" style="157"/>
    <col min="7946" max="7946" width="13.42578125" style="157" bestFit="1" customWidth="1"/>
    <col min="7947" max="8192" width="11.42578125" style="157"/>
    <col min="8193" max="8193" width="16.28515625" style="157" customWidth="1"/>
    <col min="8194" max="8196" width="11.42578125" style="157"/>
    <col min="8197" max="8197" width="14.140625" style="157" bestFit="1" customWidth="1"/>
    <col min="8198" max="8199" width="11.42578125" style="157"/>
    <col min="8200" max="8200" width="13.42578125" style="157" customWidth="1"/>
    <col min="8201" max="8201" width="11.42578125" style="157"/>
    <col min="8202" max="8202" width="13.42578125" style="157" bestFit="1" customWidth="1"/>
    <col min="8203" max="8448" width="11.42578125" style="157"/>
    <col min="8449" max="8449" width="16.28515625" style="157" customWidth="1"/>
    <col min="8450" max="8452" width="11.42578125" style="157"/>
    <col min="8453" max="8453" width="14.140625" style="157" bestFit="1" customWidth="1"/>
    <col min="8454" max="8455" width="11.42578125" style="157"/>
    <col min="8456" max="8456" width="13.42578125" style="157" customWidth="1"/>
    <col min="8457" max="8457" width="11.42578125" style="157"/>
    <col min="8458" max="8458" width="13.42578125" style="157" bestFit="1" customWidth="1"/>
    <col min="8459" max="8704" width="11.42578125" style="157"/>
    <col min="8705" max="8705" width="16.28515625" style="157" customWidth="1"/>
    <col min="8706" max="8708" width="11.42578125" style="157"/>
    <col min="8709" max="8709" width="14.140625" style="157" bestFit="1" customWidth="1"/>
    <col min="8710" max="8711" width="11.42578125" style="157"/>
    <col min="8712" max="8712" width="13.42578125" style="157" customWidth="1"/>
    <col min="8713" max="8713" width="11.42578125" style="157"/>
    <col min="8714" max="8714" width="13.42578125" style="157" bestFit="1" customWidth="1"/>
    <col min="8715" max="8960" width="11.42578125" style="157"/>
    <col min="8961" max="8961" width="16.28515625" style="157" customWidth="1"/>
    <col min="8962" max="8964" width="11.42578125" style="157"/>
    <col min="8965" max="8965" width="14.140625" style="157" bestFit="1" customWidth="1"/>
    <col min="8966" max="8967" width="11.42578125" style="157"/>
    <col min="8968" max="8968" width="13.42578125" style="157" customWidth="1"/>
    <col min="8969" max="8969" width="11.42578125" style="157"/>
    <col min="8970" max="8970" width="13.42578125" style="157" bestFit="1" customWidth="1"/>
    <col min="8971" max="9216" width="11.42578125" style="157"/>
    <col min="9217" max="9217" width="16.28515625" style="157" customWidth="1"/>
    <col min="9218" max="9220" width="11.42578125" style="157"/>
    <col min="9221" max="9221" width="14.140625" style="157" bestFit="1" customWidth="1"/>
    <col min="9222" max="9223" width="11.42578125" style="157"/>
    <col min="9224" max="9224" width="13.42578125" style="157" customWidth="1"/>
    <col min="9225" max="9225" width="11.42578125" style="157"/>
    <col min="9226" max="9226" width="13.42578125" style="157" bestFit="1" customWidth="1"/>
    <col min="9227" max="9472" width="11.42578125" style="157"/>
    <col min="9473" max="9473" width="16.28515625" style="157" customWidth="1"/>
    <col min="9474" max="9476" width="11.42578125" style="157"/>
    <col min="9477" max="9477" width="14.140625" style="157" bestFit="1" customWidth="1"/>
    <col min="9478" max="9479" width="11.42578125" style="157"/>
    <col min="9480" max="9480" width="13.42578125" style="157" customWidth="1"/>
    <col min="9481" max="9481" width="11.42578125" style="157"/>
    <col min="9482" max="9482" width="13.42578125" style="157" bestFit="1" customWidth="1"/>
    <col min="9483" max="9728" width="11.42578125" style="157"/>
    <col min="9729" max="9729" width="16.28515625" style="157" customWidth="1"/>
    <col min="9730" max="9732" width="11.42578125" style="157"/>
    <col min="9733" max="9733" width="14.140625" style="157" bestFit="1" customWidth="1"/>
    <col min="9734" max="9735" width="11.42578125" style="157"/>
    <col min="9736" max="9736" width="13.42578125" style="157" customWidth="1"/>
    <col min="9737" max="9737" width="11.42578125" style="157"/>
    <col min="9738" max="9738" width="13.42578125" style="157" bestFit="1" customWidth="1"/>
    <col min="9739" max="9984" width="11.42578125" style="157"/>
    <col min="9985" max="9985" width="16.28515625" style="157" customWidth="1"/>
    <col min="9986" max="9988" width="11.42578125" style="157"/>
    <col min="9989" max="9989" width="14.140625" style="157" bestFit="1" customWidth="1"/>
    <col min="9990" max="9991" width="11.42578125" style="157"/>
    <col min="9992" max="9992" width="13.42578125" style="157" customWidth="1"/>
    <col min="9993" max="9993" width="11.42578125" style="157"/>
    <col min="9994" max="9994" width="13.42578125" style="157" bestFit="1" customWidth="1"/>
    <col min="9995" max="10240" width="11.42578125" style="157"/>
    <col min="10241" max="10241" width="16.28515625" style="157" customWidth="1"/>
    <col min="10242" max="10244" width="11.42578125" style="157"/>
    <col min="10245" max="10245" width="14.140625" style="157" bestFit="1" customWidth="1"/>
    <col min="10246" max="10247" width="11.42578125" style="157"/>
    <col min="10248" max="10248" width="13.42578125" style="157" customWidth="1"/>
    <col min="10249" max="10249" width="11.42578125" style="157"/>
    <col min="10250" max="10250" width="13.42578125" style="157" bestFit="1" customWidth="1"/>
    <col min="10251" max="10496" width="11.42578125" style="157"/>
    <col min="10497" max="10497" width="16.28515625" style="157" customWidth="1"/>
    <col min="10498" max="10500" width="11.42578125" style="157"/>
    <col min="10501" max="10501" width="14.140625" style="157" bestFit="1" customWidth="1"/>
    <col min="10502" max="10503" width="11.42578125" style="157"/>
    <col min="10504" max="10504" width="13.42578125" style="157" customWidth="1"/>
    <col min="10505" max="10505" width="11.42578125" style="157"/>
    <col min="10506" max="10506" width="13.42578125" style="157" bestFit="1" customWidth="1"/>
    <col min="10507" max="10752" width="11.42578125" style="157"/>
    <col min="10753" max="10753" width="16.28515625" style="157" customWidth="1"/>
    <col min="10754" max="10756" width="11.42578125" style="157"/>
    <col min="10757" max="10757" width="14.140625" style="157" bestFit="1" customWidth="1"/>
    <col min="10758" max="10759" width="11.42578125" style="157"/>
    <col min="10760" max="10760" width="13.42578125" style="157" customWidth="1"/>
    <col min="10761" max="10761" width="11.42578125" style="157"/>
    <col min="10762" max="10762" width="13.42578125" style="157" bestFit="1" customWidth="1"/>
    <col min="10763" max="11008" width="11.42578125" style="157"/>
    <col min="11009" max="11009" width="16.28515625" style="157" customWidth="1"/>
    <col min="11010" max="11012" width="11.42578125" style="157"/>
    <col min="11013" max="11013" width="14.140625" style="157" bestFit="1" customWidth="1"/>
    <col min="11014" max="11015" width="11.42578125" style="157"/>
    <col min="11016" max="11016" width="13.42578125" style="157" customWidth="1"/>
    <col min="11017" max="11017" width="11.42578125" style="157"/>
    <col min="11018" max="11018" width="13.42578125" style="157" bestFit="1" customWidth="1"/>
    <col min="11019" max="11264" width="11.42578125" style="157"/>
    <col min="11265" max="11265" width="16.28515625" style="157" customWidth="1"/>
    <col min="11266" max="11268" width="11.42578125" style="157"/>
    <col min="11269" max="11269" width="14.140625" style="157" bestFit="1" customWidth="1"/>
    <col min="11270" max="11271" width="11.42578125" style="157"/>
    <col min="11272" max="11272" width="13.42578125" style="157" customWidth="1"/>
    <col min="11273" max="11273" width="11.42578125" style="157"/>
    <col min="11274" max="11274" width="13.42578125" style="157" bestFit="1" customWidth="1"/>
    <col min="11275" max="11520" width="11.42578125" style="157"/>
    <col min="11521" max="11521" width="16.28515625" style="157" customWidth="1"/>
    <col min="11522" max="11524" width="11.42578125" style="157"/>
    <col min="11525" max="11525" width="14.140625" style="157" bestFit="1" customWidth="1"/>
    <col min="11526" max="11527" width="11.42578125" style="157"/>
    <col min="11528" max="11528" width="13.42578125" style="157" customWidth="1"/>
    <col min="11529" max="11529" width="11.42578125" style="157"/>
    <col min="11530" max="11530" width="13.42578125" style="157" bestFit="1" customWidth="1"/>
    <col min="11531" max="11776" width="11.42578125" style="157"/>
    <col min="11777" max="11777" width="16.28515625" style="157" customWidth="1"/>
    <col min="11778" max="11780" width="11.42578125" style="157"/>
    <col min="11781" max="11781" width="14.140625" style="157" bestFit="1" customWidth="1"/>
    <col min="11782" max="11783" width="11.42578125" style="157"/>
    <col min="11784" max="11784" width="13.42578125" style="157" customWidth="1"/>
    <col min="11785" max="11785" width="11.42578125" style="157"/>
    <col min="11786" max="11786" width="13.42578125" style="157" bestFit="1" customWidth="1"/>
    <col min="11787" max="12032" width="11.42578125" style="157"/>
    <col min="12033" max="12033" width="16.28515625" style="157" customWidth="1"/>
    <col min="12034" max="12036" width="11.42578125" style="157"/>
    <col min="12037" max="12037" width="14.140625" style="157" bestFit="1" customWidth="1"/>
    <col min="12038" max="12039" width="11.42578125" style="157"/>
    <col min="12040" max="12040" width="13.42578125" style="157" customWidth="1"/>
    <col min="12041" max="12041" width="11.42578125" style="157"/>
    <col min="12042" max="12042" width="13.42578125" style="157" bestFit="1" customWidth="1"/>
    <col min="12043" max="12288" width="11.42578125" style="157"/>
    <col min="12289" max="12289" width="16.28515625" style="157" customWidth="1"/>
    <col min="12290" max="12292" width="11.42578125" style="157"/>
    <col min="12293" max="12293" width="14.140625" style="157" bestFit="1" customWidth="1"/>
    <col min="12294" max="12295" width="11.42578125" style="157"/>
    <col min="12296" max="12296" width="13.42578125" style="157" customWidth="1"/>
    <col min="12297" max="12297" width="11.42578125" style="157"/>
    <col min="12298" max="12298" width="13.42578125" style="157" bestFit="1" customWidth="1"/>
    <col min="12299" max="12544" width="11.42578125" style="157"/>
    <col min="12545" max="12545" width="16.28515625" style="157" customWidth="1"/>
    <col min="12546" max="12548" width="11.42578125" style="157"/>
    <col min="12549" max="12549" width="14.140625" style="157" bestFit="1" customWidth="1"/>
    <col min="12550" max="12551" width="11.42578125" style="157"/>
    <col min="12552" max="12552" width="13.42578125" style="157" customWidth="1"/>
    <col min="12553" max="12553" width="11.42578125" style="157"/>
    <col min="12554" max="12554" width="13.42578125" style="157" bestFit="1" customWidth="1"/>
    <col min="12555" max="12800" width="11.42578125" style="157"/>
    <col min="12801" max="12801" width="16.28515625" style="157" customWidth="1"/>
    <col min="12802" max="12804" width="11.42578125" style="157"/>
    <col min="12805" max="12805" width="14.140625" style="157" bestFit="1" customWidth="1"/>
    <col min="12806" max="12807" width="11.42578125" style="157"/>
    <col min="12808" max="12808" width="13.42578125" style="157" customWidth="1"/>
    <col min="12809" max="12809" width="11.42578125" style="157"/>
    <col min="12810" max="12810" width="13.42578125" style="157" bestFit="1" customWidth="1"/>
    <col min="12811" max="13056" width="11.42578125" style="157"/>
    <col min="13057" max="13057" width="16.28515625" style="157" customWidth="1"/>
    <col min="13058" max="13060" width="11.42578125" style="157"/>
    <col min="13061" max="13061" width="14.140625" style="157" bestFit="1" customWidth="1"/>
    <col min="13062" max="13063" width="11.42578125" style="157"/>
    <col min="13064" max="13064" width="13.42578125" style="157" customWidth="1"/>
    <col min="13065" max="13065" width="11.42578125" style="157"/>
    <col min="13066" max="13066" width="13.42578125" style="157" bestFit="1" customWidth="1"/>
    <col min="13067" max="13312" width="11.42578125" style="157"/>
    <col min="13313" max="13313" width="16.28515625" style="157" customWidth="1"/>
    <col min="13314" max="13316" width="11.42578125" style="157"/>
    <col min="13317" max="13317" width="14.140625" style="157" bestFit="1" customWidth="1"/>
    <col min="13318" max="13319" width="11.42578125" style="157"/>
    <col min="13320" max="13320" width="13.42578125" style="157" customWidth="1"/>
    <col min="13321" max="13321" width="11.42578125" style="157"/>
    <col min="13322" max="13322" width="13.42578125" style="157" bestFit="1" customWidth="1"/>
    <col min="13323" max="13568" width="11.42578125" style="157"/>
    <col min="13569" max="13569" width="16.28515625" style="157" customWidth="1"/>
    <col min="13570" max="13572" width="11.42578125" style="157"/>
    <col min="13573" max="13573" width="14.140625" style="157" bestFit="1" customWidth="1"/>
    <col min="13574" max="13575" width="11.42578125" style="157"/>
    <col min="13576" max="13576" width="13.42578125" style="157" customWidth="1"/>
    <col min="13577" max="13577" width="11.42578125" style="157"/>
    <col min="13578" max="13578" width="13.42578125" style="157" bestFit="1" customWidth="1"/>
    <col min="13579" max="13824" width="11.42578125" style="157"/>
    <col min="13825" max="13825" width="16.28515625" style="157" customWidth="1"/>
    <col min="13826" max="13828" width="11.42578125" style="157"/>
    <col min="13829" max="13829" width="14.140625" style="157" bestFit="1" customWidth="1"/>
    <col min="13830" max="13831" width="11.42578125" style="157"/>
    <col min="13832" max="13832" width="13.42578125" style="157" customWidth="1"/>
    <col min="13833" max="13833" width="11.42578125" style="157"/>
    <col min="13834" max="13834" width="13.42578125" style="157" bestFit="1" customWidth="1"/>
    <col min="13835" max="14080" width="11.42578125" style="157"/>
    <col min="14081" max="14081" width="16.28515625" style="157" customWidth="1"/>
    <col min="14082" max="14084" width="11.42578125" style="157"/>
    <col min="14085" max="14085" width="14.140625" style="157" bestFit="1" customWidth="1"/>
    <col min="14086" max="14087" width="11.42578125" style="157"/>
    <col min="14088" max="14088" width="13.42578125" style="157" customWidth="1"/>
    <col min="14089" max="14089" width="11.42578125" style="157"/>
    <col min="14090" max="14090" width="13.42578125" style="157" bestFit="1" customWidth="1"/>
    <col min="14091" max="14336" width="11.42578125" style="157"/>
    <col min="14337" max="14337" width="16.28515625" style="157" customWidth="1"/>
    <col min="14338" max="14340" width="11.42578125" style="157"/>
    <col min="14341" max="14341" width="14.140625" style="157" bestFit="1" customWidth="1"/>
    <col min="14342" max="14343" width="11.42578125" style="157"/>
    <col min="14344" max="14344" width="13.42578125" style="157" customWidth="1"/>
    <col min="14345" max="14345" width="11.42578125" style="157"/>
    <col min="14346" max="14346" width="13.42578125" style="157" bestFit="1" customWidth="1"/>
    <col min="14347" max="14592" width="11.42578125" style="157"/>
    <col min="14593" max="14593" width="16.28515625" style="157" customWidth="1"/>
    <col min="14594" max="14596" width="11.42578125" style="157"/>
    <col min="14597" max="14597" width="14.140625" style="157" bestFit="1" customWidth="1"/>
    <col min="14598" max="14599" width="11.42578125" style="157"/>
    <col min="14600" max="14600" width="13.42578125" style="157" customWidth="1"/>
    <col min="14601" max="14601" width="11.42578125" style="157"/>
    <col min="14602" max="14602" width="13.42578125" style="157" bestFit="1" customWidth="1"/>
    <col min="14603" max="14848" width="11.42578125" style="157"/>
    <col min="14849" max="14849" width="16.28515625" style="157" customWidth="1"/>
    <col min="14850" max="14852" width="11.42578125" style="157"/>
    <col min="14853" max="14853" width="14.140625" style="157" bestFit="1" customWidth="1"/>
    <col min="14854" max="14855" width="11.42578125" style="157"/>
    <col min="14856" max="14856" width="13.42578125" style="157" customWidth="1"/>
    <col min="14857" max="14857" width="11.42578125" style="157"/>
    <col min="14858" max="14858" width="13.42578125" style="157" bestFit="1" customWidth="1"/>
    <col min="14859" max="15104" width="11.42578125" style="157"/>
    <col min="15105" max="15105" width="16.28515625" style="157" customWidth="1"/>
    <col min="15106" max="15108" width="11.42578125" style="157"/>
    <col min="15109" max="15109" width="14.140625" style="157" bestFit="1" customWidth="1"/>
    <col min="15110" max="15111" width="11.42578125" style="157"/>
    <col min="15112" max="15112" width="13.42578125" style="157" customWidth="1"/>
    <col min="15113" max="15113" width="11.42578125" style="157"/>
    <col min="15114" max="15114" width="13.42578125" style="157" bestFit="1" customWidth="1"/>
    <col min="15115" max="15360" width="11.42578125" style="157"/>
    <col min="15361" max="15361" width="16.28515625" style="157" customWidth="1"/>
    <col min="15362" max="15364" width="11.42578125" style="157"/>
    <col min="15365" max="15365" width="14.140625" style="157" bestFit="1" customWidth="1"/>
    <col min="15366" max="15367" width="11.42578125" style="157"/>
    <col min="15368" max="15368" width="13.42578125" style="157" customWidth="1"/>
    <col min="15369" max="15369" width="11.42578125" style="157"/>
    <col min="15370" max="15370" width="13.42578125" style="157" bestFit="1" customWidth="1"/>
    <col min="15371" max="15616" width="11.42578125" style="157"/>
    <col min="15617" max="15617" width="16.28515625" style="157" customWidth="1"/>
    <col min="15618" max="15620" width="11.42578125" style="157"/>
    <col min="15621" max="15621" width="14.140625" style="157" bestFit="1" customWidth="1"/>
    <col min="15622" max="15623" width="11.42578125" style="157"/>
    <col min="15624" max="15624" width="13.42578125" style="157" customWidth="1"/>
    <col min="15625" max="15625" width="11.42578125" style="157"/>
    <col min="15626" max="15626" width="13.42578125" style="157" bestFit="1" customWidth="1"/>
    <col min="15627" max="15872" width="11.42578125" style="157"/>
    <col min="15873" max="15873" width="16.28515625" style="157" customWidth="1"/>
    <col min="15874" max="15876" width="11.42578125" style="157"/>
    <col min="15877" max="15877" width="14.140625" style="157" bestFit="1" customWidth="1"/>
    <col min="15878" max="15879" width="11.42578125" style="157"/>
    <col min="15880" max="15880" width="13.42578125" style="157" customWidth="1"/>
    <col min="15881" max="15881" width="11.42578125" style="157"/>
    <col min="15882" max="15882" width="13.42578125" style="157" bestFit="1" customWidth="1"/>
    <col min="15883" max="16128" width="11.42578125" style="157"/>
    <col min="16129" max="16129" width="16.28515625" style="157" customWidth="1"/>
    <col min="16130" max="16132" width="11.42578125" style="157"/>
    <col min="16133" max="16133" width="14.140625" style="157" bestFit="1" customWidth="1"/>
    <col min="16134" max="16135" width="11.42578125" style="157"/>
    <col min="16136" max="16136" width="13.42578125" style="157" customWidth="1"/>
    <col min="16137" max="16137" width="11.42578125" style="157"/>
    <col min="16138" max="16138" width="13.42578125" style="157" bestFit="1" customWidth="1"/>
    <col min="16139" max="16384" width="11.42578125" style="157"/>
  </cols>
  <sheetData>
    <row r="5" spans="2:9" x14ac:dyDescent="0.2">
      <c r="B5" s="156"/>
      <c r="C5" s="156"/>
      <c r="D5" s="156"/>
      <c r="E5" s="156"/>
      <c r="F5" s="156"/>
      <c r="G5" s="156"/>
      <c r="H5" s="156"/>
    </row>
    <row r="6" spans="2:9" ht="23.25" x14ac:dyDescent="0.35">
      <c r="B6" s="158"/>
      <c r="C6" s="156"/>
      <c r="D6" s="156"/>
      <c r="E6" s="156"/>
      <c r="F6" s="156"/>
      <c r="G6" s="156"/>
      <c r="H6" s="156"/>
      <c r="I6" s="159"/>
    </row>
    <row r="7" spans="2:9" x14ac:dyDescent="0.2">
      <c r="B7" s="156"/>
      <c r="C7" s="156"/>
      <c r="D7" s="156"/>
      <c r="E7" s="156"/>
      <c r="F7" s="156"/>
      <c r="G7" s="156"/>
      <c r="H7" s="156"/>
      <c r="I7" s="156"/>
    </row>
    <row r="8" spans="2:9" x14ac:dyDescent="0.2">
      <c r="B8" s="156"/>
      <c r="C8" s="156"/>
      <c r="D8" s="156"/>
      <c r="F8" s="156"/>
      <c r="G8" s="156"/>
      <c r="H8" s="156"/>
    </row>
    <row r="9" spans="2:9" x14ac:dyDescent="0.2">
      <c r="B9" s="156"/>
      <c r="C9" s="156"/>
      <c r="D9" s="156"/>
      <c r="E9" s="156"/>
      <c r="F9" s="156"/>
      <c r="G9" s="156"/>
      <c r="H9" s="156"/>
    </row>
    <row r="10" spans="2:9" ht="23.25" x14ac:dyDescent="0.35">
      <c r="B10" s="156"/>
      <c r="C10" s="156"/>
      <c r="D10" s="156"/>
      <c r="I10" s="159"/>
    </row>
    <row r="11" spans="2:9" x14ac:dyDescent="0.2">
      <c r="B11" s="156"/>
      <c r="C11" s="156"/>
      <c r="D11" s="156"/>
    </row>
    <row r="12" spans="2:9" ht="27" customHeight="1" x14ac:dyDescent="0.35">
      <c r="B12" s="156"/>
      <c r="C12" s="156"/>
      <c r="D12" s="156"/>
      <c r="E12" s="156"/>
      <c r="F12" s="156"/>
      <c r="G12" s="156"/>
      <c r="H12" s="156"/>
      <c r="I12" s="159"/>
    </row>
    <row r="13" spans="2:9" ht="19.5" customHeight="1" x14ac:dyDescent="0.35">
      <c r="B13" s="156"/>
      <c r="C13" s="169"/>
      <c r="D13" s="169"/>
      <c r="E13" s="169"/>
      <c r="F13" s="169"/>
      <c r="G13" s="169"/>
      <c r="H13" s="169"/>
      <c r="I13" s="159"/>
    </row>
    <row r="14" spans="2:9" x14ac:dyDescent="0.2">
      <c r="B14" s="156"/>
      <c r="C14" s="156"/>
      <c r="D14" s="156"/>
      <c r="F14" s="156"/>
      <c r="G14" s="156"/>
      <c r="H14" s="156"/>
    </row>
    <row r="15" spans="2:9" x14ac:dyDescent="0.2">
      <c r="B15" s="156"/>
      <c r="C15" s="156"/>
      <c r="D15" s="156"/>
      <c r="F15" s="156"/>
      <c r="G15" s="156"/>
      <c r="H15" s="156"/>
      <c r="I15" s="156"/>
    </row>
    <row r="16" spans="2:9" ht="34.5" x14ac:dyDescent="0.45">
      <c r="B16" s="156"/>
      <c r="C16" s="156"/>
      <c r="D16" s="156"/>
      <c r="E16" s="160"/>
      <c r="F16" s="156"/>
      <c r="G16" s="156"/>
      <c r="H16" s="156"/>
      <c r="I16" s="156"/>
    </row>
    <row r="17" spans="2:9" ht="33" x14ac:dyDescent="0.45">
      <c r="B17" s="156"/>
      <c r="C17" s="156"/>
      <c r="D17" s="156"/>
      <c r="E17" s="161"/>
      <c r="F17" s="156"/>
      <c r="G17" s="156"/>
      <c r="H17" s="156"/>
      <c r="I17" s="156"/>
    </row>
    <row r="18" spans="2:9" ht="33" x14ac:dyDescent="0.45">
      <c r="D18" s="161"/>
    </row>
    <row r="19" spans="2:9" ht="18.75" x14ac:dyDescent="0.3">
      <c r="E19" s="170"/>
      <c r="I19" s="162"/>
    </row>
    <row r="21" spans="2:9" x14ac:dyDescent="0.2">
      <c r="E21" s="163"/>
    </row>
    <row r="22" spans="2:9" ht="26.25" x14ac:dyDescent="0.4">
      <c r="E22" s="164"/>
    </row>
    <row r="25" spans="2:9" ht="18.75" x14ac:dyDescent="0.3">
      <c r="E25" s="165"/>
    </row>
    <row r="26" spans="2:9" ht="18.75" x14ac:dyDescent="0.3">
      <c r="E26" s="166"/>
    </row>
    <row r="28" spans="2:9" x14ac:dyDescent="0.2">
      <c r="D28" s="169"/>
      <c r="E28" s="169"/>
      <c r="F28" s="169"/>
      <c r="G28" s="169"/>
      <c r="H28" s="169"/>
    </row>
    <row r="33" spans="1:9" ht="35.25" x14ac:dyDescent="0.2">
      <c r="A33" s="171"/>
    </row>
    <row r="36" spans="1:9" ht="33" x14ac:dyDescent="0.2">
      <c r="B36" s="172"/>
    </row>
    <row r="39" spans="1:9" ht="18" x14ac:dyDescent="0.25">
      <c r="B39" s="173"/>
    </row>
    <row r="41" spans="1:9" ht="18.75" x14ac:dyDescent="0.3">
      <c r="I41" s="167"/>
    </row>
    <row r="43" spans="1:9" ht="18.75" x14ac:dyDescent="0.3">
      <c r="B43" s="174"/>
      <c r="C43" s="174"/>
      <c r="D43" s="174"/>
    </row>
    <row r="57" spans="10:10" ht="18.75" x14ac:dyDescent="0.3">
      <c r="J57" s="168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3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77"/>
  <sheetViews>
    <sheetView showGridLines="0" showRowColHeaders="0" zoomScaleNormal="100" workbookViewId="0">
      <selection activeCell="Y86" sqref="Y86"/>
    </sheetView>
  </sheetViews>
  <sheetFormatPr baseColWidth="10" defaultColWidth="11.42578125" defaultRowHeight="12.75" x14ac:dyDescent="0.2"/>
  <cols>
    <col min="1" max="1" width="25.710937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I2" s="3"/>
      <c r="J2" s="3"/>
      <c r="K2" s="3"/>
      <c r="L2" s="3"/>
      <c r="M2" s="3"/>
    </row>
    <row r="3" spans="1:21" ht="6" customHeight="1" x14ac:dyDescent="0.2">
      <c r="A3" s="4"/>
      <c r="I3" s="3"/>
      <c r="J3" s="3"/>
      <c r="K3" s="3"/>
      <c r="L3" s="3"/>
      <c r="M3" s="3"/>
    </row>
    <row r="4" spans="1:21" ht="16.5" thickBot="1" x14ac:dyDescent="0.3">
      <c r="A4" s="5" t="s">
        <v>112</v>
      </c>
      <c r="D4" s="187" t="s">
        <v>106</v>
      </c>
      <c r="E4" s="187"/>
      <c r="I4" s="187" t="s">
        <v>93</v>
      </c>
      <c r="J4" s="187"/>
      <c r="K4" s="187"/>
      <c r="L4" s="187"/>
      <c r="M4" s="187"/>
      <c r="N4" s="187"/>
      <c r="P4" s="187" t="s">
        <v>94</v>
      </c>
      <c r="Q4" s="187"/>
      <c r="R4" s="187"/>
      <c r="S4" s="187"/>
      <c r="T4" s="187"/>
      <c r="U4" s="187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154</v>
      </c>
      <c r="D6" s="66" t="s">
        <v>155</v>
      </c>
      <c r="E6" s="15" t="s">
        <v>156</v>
      </c>
      <c r="F6" s="15" t="s">
        <v>154</v>
      </c>
      <c r="G6" s="16" t="s">
        <v>155</v>
      </c>
      <c r="I6" s="99" t="s">
        <v>156</v>
      </c>
      <c r="J6" s="15" t="s">
        <v>154</v>
      </c>
      <c r="K6" s="66" t="s">
        <v>155</v>
      </c>
      <c r="L6" s="15" t="s">
        <v>156</v>
      </c>
      <c r="M6" s="15" t="s">
        <v>154</v>
      </c>
      <c r="N6" s="16" t="s">
        <v>155</v>
      </c>
      <c r="P6" s="99" t="s">
        <v>156</v>
      </c>
      <c r="Q6" s="15" t="s">
        <v>154</v>
      </c>
      <c r="R6" s="66" t="s">
        <v>155</v>
      </c>
      <c r="S6" s="15" t="s">
        <v>156</v>
      </c>
      <c r="T6" s="15" t="s">
        <v>154</v>
      </c>
      <c r="U6" s="16" t="s">
        <v>155</v>
      </c>
    </row>
    <row r="7" spans="1:21" x14ac:dyDescent="0.2">
      <c r="A7" s="107" t="s">
        <v>83</v>
      </c>
      <c r="B7" s="111">
        <v>4223564</v>
      </c>
      <c r="C7" s="18">
        <v>4291435</v>
      </c>
      <c r="D7" s="19">
        <v>4516436</v>
      </c>
      <c r="E7" s="27">
        <v>22.310649976746777</v>
      </c>
      <c r="F7" s="27">
        <v>22.010224818503293</v>
      </c>
      <c r="G7" s="28">
        <v>21.828034504683874</v>
      </c>
      <c r="I7" s="100">
        <v>2198918</v>
      </c>
      <c r="J7" s="18">
        <v>2201820</v>
      </c>
      <c r="K7" s="19">
        <v>2259614</v>
      </c>
      <c r="L7" s="27">
        <v>19.28712174802747</v>
      </c>
      <c r="M7" s="27">
        <v>18.848844138390589</v>
      </c>
      <c r="N7" s="28">
        <v>18.139241335507418</v>
      </c>
      <c r="P7" s="100">
        <v>2024646</v>
      </c>
      <c r="Q7" s="18">
        <v>2089615</v>
      </c>
      <c r="R7" s="19">
        <v>2256822</v>
      </c>
      <c r="S7" s="27">
        <v>26.888646797108482</v>
      </c>
      <c r="T7" s="27">
        <v>26.735087836466775</v>
      </c>
      <c r="U7" s="28">
        <v>27.408773928398798</v>
      </c>
    </row>
    <row r="8" spans="1:21" x14ac:dyDescent="0.2">
      <c r="A8" s="107" t="s">
        <v>157</v>
      </c>
      <c r="B8" s="111">
        <v>322033</v>
      </c>
      <c r="C8" s="18">
        <v>314543</v>
      </c>
      <c r="D8" s="19">
        <v>331449</v>
      </c>
      <c r="E8" s="27">
        <v>1.7011144010039139</v>
      </c>
      <c r="F8" s="27">
        <v>1.6132510792046206</v>
      </c>
      <c r="G8" s="28">
        <v>1.6019003055823144</v>
      </c>
      <c r="I8" s="100">
        <v>318708</v>
      </c>
      <c r="J8" s="18">
        <v>310772</v>
      </c>
      <c r="K8" s="19">
        <v>327608</v>
      </c>
      <c r="L8" s="27">
        <v>2.7954475783409563</v>
      </c>
      <c r="M8" s="27">
        <v>2.6603868574978518</v>
      </c>
      <c r="N8" s="28">
        <v>2.6299007597947766</v>
      </c>
      <c r="P8" s="100">
        <v>3325</v>
      </c>
      <c r="Q8" s="18">
        <v>3771</v>
      </c>
      <c r="R8" s="19">
        <v>3841</v>
      </c>
      <c r="S8" s="27">
        <v>4.4158213633586164E-2</v>
      </c>
      <c r="T8" s="27">
        <v>4.8247172915257701E-2</v>
      </c>
      <c r="U8" s="28">
        <v>4.6648384612955646E-2</v>
      </c>
    </row>
    <row r="9" spans="1:21" x14ac:dyDescent="0.2">
      <c r="A9" s="107" t="s">
        <v>84</v>
      </c>
      <c r="B9" s="111">
        <v>5348383</v>
      </c>
      <c r="C9" s="18">
        <v>5464602</v>
      </c>
      <c r="D9" s="19">
        <v>5771893</v>
      </c>
      <c r="E9" s="27">
        <v>28.252419296732061</v>
      </c>
      <c r="F9" s="27">
        <v>28.02724929158725</v>
      </c>
      <c r="G9" s="28">
        <v>27.895685793254533</v>
      </c>
      <c r="I9" s="100">
        <v>2754082</v>
      </c>
      <c r="J9" s="18">
        <v>2804731</v>
      </c>
      <c r="K9" s="19">
        <v>2961467</v>
      </c>
      <c r="L9" s="27">
        <v>24.156569202694683</v>
      </c>
      <c r="M9" s="27">
        <v>24.010108668788718</v>
      </c>
      <c r="N9" s="28">
        <v>23.773425293054984</v>
      </c>
      <c r="P9" s="100">
        <v>2594301</v>
      </c>
      <c r="Q9" s="18">
        <v>2659871</v>
      </c>
      <c r="R9" s="19">
        <v>2810426</v>
      </c>
      <c r="S9" s="27">
        <v>34.454044447466536</v>
      </c>
      <c r="T9" s="27">
        <v>34.031094157857176</v>
      </c>
      <c r="U9" s="28">
        <v>34.132213739716342</v>
      </c>
    </row>
    <row r="10" spans="1:21" x14ac:dyDescent="0.2">
      <c r="A10" s="107" t="s">
        <v>86</v>
      </c>
      <c r="B10" s="111">
        <v>2500824</v>
      </c>
      <c r="C10" s="18">
        <v>2513283</v>
      </c>
      <c r="D10" s="19">
        <v>2662178</v>
      </c>
      <c r="E10" s="27">
        <v>13.210409246183502</v>
      </c>
      <c r="F10" s="27">
        <v>12.890309153586715</v>
      </c>
      <c r="G10" s="28">
        <v>12.866364815445255</v>
      </c>
      <c r="I10" s="100">
        <v>1560157</v>
      </c>
      <c r="J10" s="18">
        <v>1583231</v>
      </c>
      <c r="K10" s="19">
        <v>1702362</v>
      </c>
      <c r="L10" s="27">
        <v>13.684429344358131</v>
      </c>
      <c r="M10" s="27">
        <v>13.553366921032723</v>
      </c>
      <c r="N10" s="28">
        <v>13.665854061090556</v>
      </c>
      <c r="P10" s="100">
        <v>940667</v>
      </c>
      <c r="Q10" s="18">
        <v>930052</v>
      </c>
      <c r="R10" s="19">
        <v>959816</v>
      </c>
      <c r="S10" s="27">
        <v>12.492684013252511</v>
      </c>
      <c r="T10" s="27">
        <v>11.899331653190467</v>
      </c>
      <c r="U10" s="28">
        <v>11.656825286557833</v>
      </c>
    </row>
    <row r="11" spans="1:21" x14ac:dyDescent="0.2">
      <c r="A11" s="107" t="s">
        <v>158</v>
      </c>
      <c r="B11" s="111">
        <v>2265671</v>
      </c>
      <c r="C11" s="18">
        <v>2353862</v>
      </c>
      <c r="D11" s="19">
        <v>3286600</v>
      </c>
      <c r="E11" s="27">
        <v>11.968231721708454</v>
      </c>
      <c r="F11" s="27">
        <v>12.072659101613281</v>
      </c>
      <c r="G11" s="28">
        <v>15.884210072520462</v>
      </c>
      <c r="I11" s="100">
        <v>1921102</v>
      </c>
      <c r="J11" s="18">
        <v>2000442</v>
      </c>
      <c r="K11" s="19">
        <v>2890006</v>
      </c>
      <c r="L11" s="27">
        <v>16.850345562853672</v>
      </c>
      <c r="M11" s="27">
        <v>17.124932767388046</v>
      </c>
      <c r="N11" s="28">
        <v>23.199766108310733</v>
      </c>
      <c r="P11" s="100">
        <v>344569</v>
      </c>
      <c r="Q11" s="18">
        <v>353420</v>
      </c>
      <c r="R11" s="19">
        <v>396594</v>
      </c>
      <c r="S11" s="27">
        <v>4.5761057183492184</v>
      </c>
      <c r="T11" s="27">
        <v>4.5217490988359526</v>
      </c>
      <c r="U11" s="28">
        <v>4.8165762684692872</v>
      </c>
    </row>
    <row r="12" spans="1:21" x14ac:dyDescent="0.2">
      <c r="A12" s="107" t="s">
        <v>159</v>
      </c>
      <c r="B12" s="111">
        <v>0</v>
      </c>
      <c r="C12" s="18">
        <v>0</v>
      </c>
      <c r="D12" s="19">
        <v>0</v>
      </c>
      <c r="E12" s="27" t="s">
        <v>160</v>
      </c>
      <c r="F12" s="27" t="s">
        <v>160</v>
      </c>
      <c r="G12" s="28" t="s">
        <v>160</v>
      </c>
      <c r="I12" s="100">
        <v>0</v>
      </c>
      <c r="J12" s="18">
        <v>0</v>
      </c>
      <c r="K12" s="19">
        <v>0</v>
      </c>
      <c r="L12" s="27" t="s">
        <v>160</v>
      </c>
      <c r="M12" s="27" t="s">
        <v>160</v>
      </c>
      <c r="N12" s="28" t="s">
        <v>160</v>
      </c>
      <c r="P12" s="100">
        <v>0</v>
      </c>
      <c r="Q12" s="18">
        <v>0</v>
      </c>
      <c r="R12" s="19">
        <v>0</v>
      </c>
      <c r="S12" s="27" t="s">
        <v>160</v>
      </c>
      <c r="T12" s="27" t="s">
        <v>160</v>
      </c>
      <c r="U12" s="28" t="s">
        <v>160</v>
      </c>
    </row>
    <row r="13" spans="1:21" x14ac:dyDescent="0.2">
      <c r="A13" s="107" t="s">
        <v>161</v>
      </c>
      <c r="B13" s="111">
        <v>248587</v>
      </c>
      <c r="C13" s="18">
        <v>258196</v>
      </c>
      <c r="D13" s="19">
        <v>265824</v>
      </c>
      <c r="E13" s="27">
        <v>1.3131415898443946</v>
      </c>
      <c r="F13" s="27">
        <v>1.3242544760058759</v>
      </c>
      <c r="G13" s="28">
        <v>1.2847332374848413</v>
      </c>
      <c r="I13" s="100">
        <v>244339</v>
      </c>
      <c r="J13" s="18">
        <v>254040</v>
      </c>
      <c r="K13" s="19">
        <v>261769</v>
      </c>
      <c r="L13" s="27">
        <v>2.1431431462161319</v>
      </c>
      <c r="M13" s="27">
        <v>2.1747283451493518</v>
      </c>
      <c r="N13" s="28">
        <v>2.1013726526541441</v>
      </c>
      <c r="P13" s="100">
        <v>4248</v>
      </c>
      <c r="Q13" s="18">
        <v>4156</v>
      </c>
      <c r="R13" s="19">
        <v>4055</v>
      </c>
      <c r="S13" s="27">
        <v>5.6416268124954594E-2</v>
      </c>
      <c r="T13" s="27">
        <v>5.3172964899446035E-2</v>
      </c>
      <c r="U13" s="28">
        <v>4.9247383391183321E-2</v>
      </c>
    </row>
    <row r="14" spans="1:21" x14ac:dyDescent="0.2">
      <c r="A14" s="107" t="s">
        <v>162</v>
      </c>
      <c r="B14" s="111">
        <v>365443</v>
      </c>
      <c r="C14" s="18">
        <v>380028</v>
      </c>
      <c r="D14" s="19">
        <v>328411</v>
      </c>
      <c r="E14" s="27">
        <v>1.930424366589987</v>
      </c>
      <c r="F14" s="27">
        <v>1.9491153232720917</v>
      </c>
      <c r="G14" s="28">
        <v>1.587217584776522</v>
      </c>
      <c r="I14" s="100">
        <v>176756</v>
      </c>
      <c r="J14" s="18">
        <v>178704</v>
      </c>
      <c r="K14" s="19">
        <v>178262</v>
      </c>
      <c r="L14" s="27">
        <v>1.5503599914568635</v>
      </c>
      <c r="M14" s="27">
        <v>1.5298089048636818</v>
      </c>
      <c r="N14" s="28">
        <v>1.431013190283926</v>
      </c>
      <c r="P14" s="100">
        <v>188687</v>
      </c>
      <c r="Q14" s="18">
        <v>201324</v>
      </c>
      <c r="R14" s="19">
        <v>150149</v>
      </c>
      <c r="S14" s="27">
        <v>2.5058889792121724</v>
      </c>
      <c r="T14" s="27">
        <v>2.5757925855187858</v>
      </c>
      <c r="U14" s="28">
        <v>1.8235376988416239</v>
      </c>
    </row>
    <row r="15" spans="1:21" x14ac:dyDescent="0.2">
      <c r="A15" s="107" t="s">
        <v>163</v>
      </c>
      <c r="B15" s="111">
        <v>212587</v>
      </c>
      <c r="C15" s="18">
        <v>252346</v>
      </c>
      <c r="D15" s="19">
        <v>271723</v>
      </c>
      <c r="E15" s="27">
        <v>1.122974375813097</v>
      </c>
      <c r="F15" s="27">
        <v>1.2942505693433621</v>
      </c>
      <c r="G15" s="28">
        <v>1.313243234204186</v>
      </c>
      <c r="I15" s="100">
        <v>0</v>
      </c>
      <c r="J15" s="18">
        <v>0</v>
      </c>
      <c r="K15" s="19">
        <v>0</v>
      </c>
      <c r="L15" s="27" t="s">
        <v>160</v>
      </c>
      <c r="M15" s="27" t="s">
        <v>160</v>
      </c>
      <c r="N15" s="28" t="s">
        <v>160</v>
      </c>
      <c r="P15" s="100">
        <v>212587</v>
      </c>
      <c r="Q15" s="18">
        <v>252346</v>
      </c>
      <c r="R15" s="19">
        <v>271723</v>
      </c>
      <c r="S15" s="27">
        <v>2.8232968907438143</v>
      </c>
      <c r="T15" s="27">
        <v>3.2285815689402333</v>
      </c>
      <c r="U15" s="28">
        <v>3.3000361916652294</v>
      </c>
    </row>
    <row r="16" spans="1:21" x14ac:dyDescent="0.2">
      <c r="A16" s="107" t="s">
        <v>164</v>
      </c>
      <c r="B16" s="111">
        <v>446246</v>
      </c>
      <c r="C16" s="18">
        <v>441973</v>
      </c>
      <c r="D16" s="19">
        <v>504295</v>
      </c>
      <c r="E16" s="27">
        <v>2.3572599609058469</v>
      </c>
      <c r="F16" s="27">
        <v>2.2668233571540419</v>
      </c>
      <c r="G16" s="28">
        <v>2.4372688244756606</v>
      </c>
      <c r="I16" s="100">
        <v>135663</v>
      </c>
      <c r="J16" s="18">
        <v>154063</v>
      </c>
      <c r="K16" s="19">
        <v>173677</v>
      </c>
      <c r="L16" s="27">
        <v>1.1899255896321057</v>
      </c>
      <c r="M16" s="27">
        <v>1.318867788689752</v>
      </c>
      <c r="N16" s="28">
        <v>1.3942067173539028</v>
      </c>
      <c r="P16" s="100">
        <v>310583</v>
      </c>
      <c r="Q16" s="18">
        <v>287910</v>
      </c>
      <c r="R16" s="19">
        <v>330618</v>
      </c>
      <c r="S16" s="27">
        <v>4.1247490120180732</v>
      </c>
      <c r="T16" s="27">
        <v>3.6835968056302955</v>
      </c>
      <c r="U16" s="28">
        <v>4.0153073741125151</v>
      </c>
    </row>
    <row r="17" spans="1:21" x14ac:dyDescent="0.2">
      <c r="A17" s="107" t="s">
        <v>165</v>
      </c>
      <c r="B17" s="111">
        <v>692493</v>
      </c>
      <c r="C17" s="18">
        <v>741184</v>
      </c>
      <c r="D17" s="19">
        <v>0</v>
      </c>
      <c r="E17" s="27">
        <v>3.658040681838207</v>
      </c>
      <c r="F17" s="27">
        <v>3.8014385565382076</v>
      </c>
      <c r="G17" s="28" t="s">
        <v>160</v>
      </c>
      <c r="I17" s="100">
        <v>680150</v>
      </c>
      <c r="J17" s="18">
        <v>729639</v>
      </c>
      <c r="K17" s="19">
        <v>0</v>
      </c>
      <c r="L17" s="27">
        <v>5.9657230769500655</v>
      </c>
      <c r="M17" s="27">
        <v>6.2461290152197595</v>
      </c>
      <c r="N17" s="28" t="s">
        <v>160</v>
      </c>
      <c r="P17" s="100">
        <v>12343</v>
      </c>
      <c r="Q17" s="18">
        <v>11545</v>
      </c>
      <c r="R17" s="19">
        <v>0</v>
      </c>
      <c r="S17" s="27">
        <v>0.16392325740732452</v>
      </c>
      <c r="T17" s="27">
        <v>0.14770978820118008</v>
      </c>
      <c r="U17" s="28" t="s">
        <v>160</v>
      </c>
    </row>
    <row r="18" spans="1:21" x14ac:dyDescent="0.2">
      <c r="A18" s="107" t="s">
        <v>166</v>
      </c>
      <c r="B18" s="111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100">
        <v>0</v>
      </c>
      <c r="J18" s="18">
        <v>0</v>
      </c>
      <c r="K18" s="19">
        <v>0</v>
      </c>
      <c r="L18" s="27" t="s">
        <v>160</v>
      </c>
      <c r="M18" s="27" t="s">
        <v>160</v>
      </c>
      <c r="N18" s="28" t="s">
        <v>160</v>
      </c>
      <c r="P18" s="100">
        <v>0</v>
      </c>
      <c r="Q18" s="18">
        <v>0</v>
      </c>
      <c r="R18" s="19">
        <v>0</v>
      </c>
      <c r="S18" s="27" t="s">
        <v>160</v>
      </c>
      <c r="T18" s="27" t="s">
        <v>160</v>
      </c>
      <c r="U18" s="28" t="s">
        <v>160</v>
      </c>
    </row>
    <row r="19" spans="1:21" x14ac:dyDescent="0.2">
      <c r="A19" s="107" t="s">
        <v>167</v>
      </c>
      <c r="B19" s="111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  <c r="I19" s="100">
        <v>0</v>
      </c>
      <c r="J19" s="18">
        <v>0</v>
      </c>
      <c r="K19" s="19">
        <v>0</v>
      </c>
      <c r="L19" s="27" t="s">
        <v>160</v>
      </c>
      <c r="M19" s="27" t="s">
        <v>160</v>
      </c>
      <c r="N19" s="28" t="s">
        <v>160</v>
      </c>
      <c r="P19" s="100">
        <v>0</v>
      </c>
      <c r="Q19" s="18">
        <v>0</v>
      </c>
      <c r="R19" s="19">
        <v>0</v>
      </c>
      <c r="S19" s="27" t="s">
        <v>160</v>
      </c>
      <c r="T19" s="27" t="s">
        <v>160</v>
      </c>
      <c r="U19" s="28" t="s">
        <v>160</v>
      </c>
    </row>
    <row r="20" spans="1:21" x14ac:dyDescent="0.2">
      <c r="A20" s="107" t="s">
        <v>168</v>
      </c>
      <c r="B20" s="111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100">
        <v>0</v>
      </c>
      <c r="J20" s="18">
        <v>0</v>
      </c>
      <c r="K20" s="19">
        <v>0</v>
      </c>
      <c r="L20" s="27" t="s">
        <v>160</v>
      </c>
      <c r="M20" s="27" t="s">
        <v>160</v>
      </c>
      <c r="N20" s="28" t="s">
        <v>160</v>
      </c>
      <c r="P20" s="100">
        <v>0</v>
      </c>
      <c r="Q20" s="18">
        <v>0</v>
      </c>
      <c r="R20" s="19">
        <v>0</v>
      </c>
      <c r="S20" s="27" t="s">
        <v>160</v>
      </c>
      <c r="T20" s="27" t="s">
        <v>160</v>
      </c>
      <c r="U20" s="28" t="s">
        <v>160</v>
      </c>
    </row>
    <row r="21" spans="1:21" x14ac:dyDescent="0.2">
      <c r="A21" s="107" t="s">
        <v>169</v>
      </c>
      <c r="B21" s="111">
        <v>968155</v>
      </c>
      <c r="C21" s="18">
        <v>986769</v>
      </c>
      <c r="D21" s="19">
        <v>1031731</v>
      </c>
      <c r="E21" s="27">
        <v>5.1142038639019738</v>
      </c>
      <c r="F21" s="27">
        <v>5.0610128159763983</v>
      </c>
      <c r="G21" s="28">
        <v>4.9863786108232242</v>
      </c>
      <c r="I21" s="100">
        <v>560128</v>
      </c>
      <c r="J21" s="18">
        <v>571015</v>
      </c>
      <c r="K21" s="19">
        <v>595238</v>
      </c>
      <c r="L21" s="27">
        <v>4.9129876286788008</v>
      </c>
      <c r="M21" s="27">
        <v>4.8882164462504214</v>
      </c>
      <c r="N21" s="28">
        <v>4.7783230826436567</v>
      </c>
      <c r="P21" s="100">
        <v>408027</v>
      </c>
      <c r="Q21" s="18">
        <v>415754</v>
      </c>
      <c r="R21" s="19">
        <v>436493</v>
      </c>
      <c r="S21" s="27">
        <v>5.4188702057958684</v>
      </c>
      <c r="T21" s="27">
        <v>5.3192668067382787</v>
      </c>
      <c r="U21" s="28">
        <v>5.3011438023595021</v>
      </c>
    </row>
    <row r="22" spans="1:21" x14ac:dyDescent="0.2">
      <c r="A22" s="107" t="s">
        <v>170</v>
      </c>
      <c r="B22" s="111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100">
        <v>0</v>
      </c>
      <c r="J22" s="18">
        <v>0</v>
      </c>
      <c r="K22" s="19">
        <v>0</v>
      </c>
      <c r="L22" s="27" t="s">
        <v>160</v>
      </c>
      <c r="M22" s="27" t="s">
        <v>160</v>
      </c>
      <c r="N22" s="28" t="s">
        <v>160</v>
      </c>
      <c r="P22" s="100">
        <v>0</v>
      </c>
      <c r="Q22" s="18">
        <v>0</v>
      </c>
      <c r="R22" s="19">
        <v>0</v>
      </c>
      <c r="S22" s="27" t="s">
        <v>160</v>
      </c>
      <c r="T22" s="27" t="s">
        <v>160</v>
      </c>
      <c r="U22" s="28" t="s">
        <v>160</v>
      </c>
    </row>
    <row r="23" spans="1:21" x14ac:dyDescent="0.2">
      <c r="A23" s="107" t="s">
        <v>171</v>
      </c>
      <c r="B23" s="111">
        <v>64937</v>
      </c>
      <c r="C23" s="18">
        <v>66356</v>
      </c>
      <c r="D23" s="19">
        <v>69751</v>
      </c>
      <c r="E23" s="27">
        <v>0.34302467715417723</v>
      </c>
      <c r="F23" s="27">
        <v>0.34033149239277871</v>
      </c>
      <c r="G23" s="28">
        <v>0.33710811682844727</v>
      </c>
      <c r="I23" s="100">
        <v>0</v>
      </c>
      <c r="J23" s="18">
        <v>0</v>
      </c>
      <c r="K23" s="19">
        <v>0</v>
      </c>
      <c r="L23" s="27" t="s">
        <v>160</v>
      </c>
      <c r="M23" s="27" t="s">
        <v>160</v>
      </c>
      <c r="N23" s="28" t="s">
        <v>160</v>
      </c>
      <c r="P23" s="100">
        <v>64937</v>
      </c>
      <c r="Q23" s="18">
        <v>66356</v>
      </c>
      <c r="R23" s="19">
        <v>69751</v>
      </c>
      <c r="S23" s="27">
        <v>0.86240659209749926</v>
      </c>
      <c r="T23" s="27">
        <v>0.84897624130597715</v>
      </c>
      <c r="U23" s="28">
        <v>0.84711571859887247</v>
      </c>
    </row>
    <row r="24" spans="1:21" x14ac:dyDescent="0.2">
      <c r="A24" s="107" t="s">
        <v>172</v>
      </c>
      <c r="B24" s="111">
        <v>11648</v>
      </c>
      <c r="C24" s="18">
        <v>0</v>
      </c>
      <c r="D24" s="19">
        <v>0</v>
      </c>
      <c r="E24" s="27">
        <v>6.1529658584348772E-2</v>
      </c>
      <c r="F24" s="27" t="s">
        <v>160</v>
      </c>
      <c r="G24" s="28" t="s">
        <v>160</v>
      </c>
      <c r="I24" s="100">
        <v>0</v>
      </c>
      <c r="J24" s="18">
        <v>0</v>
      </c>
      <c r="K24" s="19">
        <v>0</v>
      </c>
      <c r="L24" s="27" t="s">
        <v>160</v>
      </c>
      <c r="M24" s="27" t="s">
        <v>160</v>
      </c>
      <c r="N24" s="28" t="s">
        <v>160</v>
      </c>
      <c r="P24" s="100">
        <v>11648</v>
      </c>
      <c r="Q24" s="18">
        <v>0</v>
      </c>
      <c r="R24" s="19">
        <v>0</v>
      </c>
      <c r="S24" s="27">
        <v>0.15469319470797344</v>
      </c>
      <c r="T24" s="27" t="s">
        <v>160</v>
      </c>
      <c r="U24" s="28" t="s">
        <v>160</v>
      </c>
    </row>
    <row r="25" spans="1:21" x14ac:dyDescent="0.2">
      <c r="A25" s="107" t="s">
        <v>173</v>
      </c>
      <c r="B25" s="111">
        <v>0</v>
      </c>
      <c r="C25" s="18">
        <v>0</v>
      </c>
      <c r="D25" s="19">
        <v>0</v>
      </c>
      <c r="E25" s="27" t="s">
        <v>160</v>
      </c>
      <c r="F25" s="27" t="s">
        <v>160</v>
      </c>
      <c r="G25" s="28" t="s">
        <v>160</v>
      </c>
      <c r="I25" s="100">
        <v>0</v>
      </c>
      <c r="J25" s="18">
        <v>0</v>
      </c>
      <c r="K25" s="19">
        <v>0</v>
      </c>
      <c r="L25" s="27" t="s">
        <v>160</v>
      </c>
      <c r="M25" s="27" t="s">
        <v>160</v>
      </c>
      <c r="N25" s="28" t="s">
        <v>160</v>
      </c>
      <c r="P25" s="100">
        <v>0</v>
      </c>
      <c r="Q25" s="18">
        <v>0</v>
      </c>
      <c r="R25" s="19">
        <v>0</v>
      </c>
      <c r="S25" s="27" t="s">
        <v>160</v>
      </c>
      <c r="T25" s="27" t="s">
        <v>160</v>
      </c>
      <c r="U25" s="28" t="s">
        <v>160</v>
      </c>
    </row>
    <row r="26" spans="1:21" x14ac:dyDescent="0.2">
      <c r="A26" s="107" t="s">
        <v>174</v>
      </c>
      <c r="B26" s="111">
        <v>598749</v>
      </c>
      <c r="C26" s="18">
        <v>671973</v>
      </c>
      <c r="D26" s="19">
        <v>739865</v>
      </c>
      <c r="E26" s="27">
        <v>3.1628452565007077</v>
      </c>
      <c r="F26" s="27">
        <v>3.4464641319195355</v>
      </c>
      <c r="G26" s="28">
        <v>3.5757838146733256</v>
      </c>
      <c r="I26" s="100">
        <v>489311</v>
      </c>
      <c r="J26" s="18">
        <v>555071</v>
      </c>
      <c r="K26" s="19">
        <v>613387</v>
      </c>
      <c r="L26" s="27">
        <v>4.2918384540256023</v>
      </c>
      <c r="M26" s="27">
        <v>4.7517266464745544</v>
      </c>
      <c r="N26" s="28">
        <v>4.9240157058076681</v>
      </c>
      <c r="P26" s="100">
        <v>109438</v>
      </c>
      <c r="Q26" s="18">
        <v>116902</v>
      </c>
      <c r="R26" s="19">
        <v>126478</v>
      </c>
      <c r="S26" s="27">
        <v>1.4534094988368129</v>
      </c>
      <c r="T26" s="27">
        <v>1.4956751546378826</v>
      </c>
      <c r="U26" s="28">
        <v>1.5360568573489726</v>
      </c>
    </row>
    <row r="27" spans="1:21" x14ac:dyDescent="0.2">
      <c r="A27" s="107" t="s">
        <v>175</v>
      </c>
      <c r="B27" s="111">
        <v>109900</v>
      </c>
      <c r="C27" s="18">
        <v>114975</v>
      </c>
      <c r="D27" s="19">
        <v>119716</v>
      </c>
      <c r="E27" s="27">
        <v>0.58053824505665608</v>
      </c>
      <c r="F27" s="27">
        <v>0.58969216555940285</v>
      </c>
      <c r="G27" s="28">
        <v>0.57859006056163198</v>
      </c>
      <c r="I27" s="100">
        <v>18990</v>
      </c>
      <c r="J27" s="18">
        <v>20232</v>
      </c>
      <c r="K27" s="19">
        <v>21722</v>
      </c>
      <c r="L27" s="27">
        <v>0.16656484780016428</v>
      </c>
      <c r="M27" s="27">
        <v>0.17319754321784633</v>
      </c>
      <c r="N27" s="28">
        <v>0.17437518102202063</v>
      </c>
      <c r="P27" s="100">
        <v>90910</v>
      </c>
      <c r="Q27" s="18">
        <v>94743</v>
      </c>
      <c r="R27" s="19">
        <v>97994</v>
      </c>
      <c r="S27" s="27">
        <v>1.2073453237381409</v>
      </c>
      <c r="T27" s="27">
        <v>1.2121670388518324</v>
      </c>
      <c r="U27" s="28">
        <v>1.1901228330544065</v>
      </c>
    </row>
    <row r="28" spans="1:21" x14ac:dyDescent="0.2">
      <c r="A28" s="107" t="s">
        <v>176</v>
      </c>
      <c r="B28" s="111">
        <v>144980</v>
      </c>
      <c r="C28" s="18">
        <v>160399</v>
      </c>
      <c r="D28" s="19">
        <v>164125</v>
      </c>
      <c r="E28" s="27">
        <v>0.7658456302849318</v>
      </c>
      <c r="F28" s="27">
        <v>0.82266608970265409</v>
      </c>
      <c r="G28" s="28">
        <v>0.79321973411806146</v>
      </c>
      <c r="I28" s="100">
        <v>72887</v>
      </c>
      <c r="J28" s="18">
        <v>81762</v>
      </c>
      <c r="K28" s="19">
        <v>71861</v>
      </c>
      <c r="L28" s="27">
        <v>0.63930553247027777</v>
      </c>
      <c r="M28" s="27">
        <v>0.69992969200165833</v>
      </c>
      <c r="N28" s="28">
        <v>0.57687021836955277</v>
      </c>
      <c r="P28" s="100">
        <v>72093</v>
      </c>
      <c r="Q28" s="18">
        <v>78637</v>
      </c>
      <c r="R28" s="19">
        <v>92264</v>
      </c>
      <c r="S28" s="27">
        <v>0.95744303623642935</v>
      </c>
      <c r="T28" s="27">
        <v>1.006102608469138</v>
      </c>
      <c r="U28" s="28">
        <v>1.120532819039245</v>
      </c>
    </row>
    <row r="29" spans="1:21" x14ac:dyDescent="0.2">
      <c r="A29" s="107" t="s">
        <v>177</v>
      </c>
      <c r="B29" s="111">
        <v>36381</v>
      </c>
      <c r="C29" s="18">
        <v>38519</v>
      </c>
      <c r="D29" s="19">
        <v>43762</v>
      </c>
      <c r="E29" s="27">
        <v>0.19217981704646228</v>
      </c>
      <c r="F29" s="27">
        <v>0.19755905653561764</v>
      </c>
      <c r="G29" s="28">
        <v>0.21150270832886278</v>
      </c>
      <c r="I29" s="100">
        <v>17468</v>
      </c>
      <c r="J29" s="18">
        <v>18898</v>
      </c>
      <c r="K29" s="19">
        <v>22534</v>
      </c>
      <c r="L29" s="27">
        <v>0.15321510065156765</v>
      </c>
      <c r="M29" s="27">
        <v>0.16177773683920818</v>
      </c>
      <c r="N29" s="28">
        <v>0.18089357928138353</v>
      </c>
      <c r="P29" s="100">
        <v>18913</v>
      </c>
      <c r="Q29" s="18">
        <v>19621</v>
      </c>
      <c r="R29" s="19">
        <v>21228</v>
      </c>
      <c r="S29" s="27">
        <v>0.25117723141413989</v>
      </c>
      <c r="T29" s="27">
        <v>0.25103627148508917</v>
      </c>
      <c r="U29" s="28">
        <v>0.25781096291690248</v>
      </c>
    </row>
    <row r="30" spans="1:21" x14ac:dyDescent="0.2">
      <c r="A30" s="107" t="s">
        <v>178</v>
      </c>
      <c r="B30" s="111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  <c r="I30" s="100">
        <v>0</v>
      </c>
      <c r="J30" s="18">
        <v>0</v>
      </c>
      <c r="K30" s="19">
        <v>0</v>
      </c>
      <c r="L30" s="27" t="s">
        <v>160</v>
      </c>
      <c r="M30" s="27" t="s">
        <v>160</v>
      </c>
      <c r="N30" s="28" t="s">
        <v>160</v>
      </c>
      <c r="P30" s="100">
        <v>0</v>
      </c>
      <c r="Q30" s="18">
        <v>0</v>
      </c>
      <c r="R30" s="19">
        <v>0</v>
      </c>
      <c r="S30" s="27" t="s">
        <v>160</v>
      </c>
      <c r="T30" s="27" t="s">
        <v>160</v>
      </c>
      <c r="U30" s="28" t="s">
        <v>160</v>
      </c>
    </row>
    <row r="31" spans="1:21" x14ac:dyDescent="0.2">
      <c r="A31" s="107" t="s">
        <v>179</v>
      </c>
      <c r="B31" s="111">
        <v>20780</v>
      </c>
      <c r="C31" s="18">
        <v>22553</v>
      </c>
      <c r="D31" s="19">
        <v>22603</v>
      </c>
      <c r="E31" s="27">
        <v>0.10976874187695462</v>
      </c>
      <c r="F31" s="27">
        <v>0.11567147127515731</v>
      </c>
      <c r="G31" s="28">
        <v>0.10924079604125235</v>
      </c>
      <c r="I31" s="100">
        <v>0</v>
      </c>
      <c r="J31" s="18">
        <v>0</v>
      </c>
      <c r="K31" s="19">
        <v>0</v>
      </c>
      <c r="L31" s="27" t="s">
        <v>160</v>
      </c>
      <c r="M31" s="27" t="s">
        <v>160</v>
      </c>
      <c r="N31" s="28" t="s">
        <v>160</v>
      </c>
      <c r="P31" s="100">
        <v>20780</v>
      </c>
      <c r="Q31" s="18">
        <v>22553</v>
      </c>
      <c r="R31" s="19">
        <v>22603</v>
      </c>
      <c r="S31" s="27">
        <v>0.27597223437772045</v>
      </c>
      <c r="T31" s="27">
        <v>0.2885490561542845</v>
      </c>
      <c r="U31" s="28">
        <v>0.27451013730972051</v>
      </c>
    </row>
    <row r="32" spans="1:21" x14ac:dyDescent="0.2">
      <c r="A32" s="107" t="s">
        <v>180</v>
      </c>
      <c r="B32" s="111">
        <v>14817</v>
      </c>
      <c r="C32" s="18">
        <v>117772</v>
      </c>
      <c r="D32" s="19">
        <v>89850</v>
      </c>
      <c r="E32" s="27">
        <v>7.8269655841714955E-2</v>
      </c>
      <c r="F32" s="27">
        <v>0.60403762315513798</v>
      </c>
      <c r="G32" s="28">
        <v>0.43424702580659752</v>
      </c>
      <c r="I32" s="100">
        <v>0</v>
      </c>
      <c r="J32" s="18">
        <v>0</v>
      </c>
      <c r="K32" s="19">
        <v>0</v>
      </c>
      <c r="L32" s="27" t="s">
        <v>160</v>
      </c>
      <c r="M32" s="27" t="s">
        <v>160</v>
      </c>
      <c r="N32" s="28" t="s">
        <v>160</v>
      </c>
      <c r="P32" s="100">
        <v>14817</v>
      </c>
      <c r="Q32" s="18">
        <v>117772</v>
      </c>
      <c r="R32" s="19">
        <v>89850</v>
      </c>
      <c r="S32" s="27">
        <v>0.19677962448386352</v>
      </c>
      <c r="T32" s="27">
        <v>1.5068061650956588</v>
      </c>
      <c r="U32" s="28">
        <v>1.0912151412325084</v>
      </c>
    </row>
    <row r="33" spans="1:21" x14ac:dyDescent="0.2">
      <c r="A33" s="107" t="s">
        <v>181</v>
      </c>
      <c r="B33" s="111">
        <v>334530</v>
      </c>
      <c r="C33" s="18">
        <v>306693</v>
      </c>
      <c r="D33" s="19">
        <v>393698</v>
      </c>
      <c r="E33" s="27">
        <v>1.767128836385834</v>
      </c>
      <c r="F33" s="27">
        <v>1.5729894266745807</v>
      </c>
      <c r="G33" s="28">
        <v>1.9027510914413561</v>
      </c>
      <c r="I33" s="100">
        <v>252306</v>
      </c>
      <c r="J33" s="18">
        <v>217039</v>
      </c>
      <c r="K33" s="19">
        <v>309534</v>
      </c>
      <c r="L33" s="27">
        <v>2.2130231958435096</v>
      </c>
      <c r="M33" s="27">
        <v>1.8579785281958359</v>
      </c>
      <c r="N33" s="28">
        <v>2.4848102054355095</v>
      </c>
      <c r="P33" s="100">
        <v>82224</v>
      </c>
      <c r="Q33" s="18">
        <v>89654</v>
      </c>
      <c r="R33" s="19">
        <v>84164</v>
      </c>
      <c r="S33" s="27">
        <v>1.0919894609948839</v>
      </c>
      <c r="T33" s="27">
        <v>1.1470570248062884</v>
      </c>
      <c r="U33" s="28">
        <v>1.022159500797917</v>
      </c>
    </row>
    <row r="34" spans="1:21" x14ac:dyDescent="0.2">
      <c r="A34" s="107" t="s">
        <v>182</v>
      </c>
      <c r="B34" s="111">
        <v>0</v>
      </c>
      <c r="C34" s="18">
        <v>0</v>
      </c>
      <c r="D34" s="19">
        <v>77078</v>
      </c>
      <c r="E34" s="27" t="s">
        <v>160</v>
      </c>
      <c r="F34" s="27" t="s">
        <v>160</v>
      </c>
      <c r="G34" s="28">
        <v>0.37251966894959293</v>
      </c>
      <c r="I34" s="100">
        <v>0</v>
      </c>
      <c r="J34" s="18">
        <v>0</v>
      </c>
      <c r="K34" s="19">
        <v>68007</v>
      </c>
      <c r="L34" s="27" t="s">
        <v>160</v>
      </c>
      <c r="M34" s="27" t="s">
        <v>160</v>
      </c>
      <c r="N34" s="28">
        <v>0.54593190938976877</v>
      </c>
      <c r="P34" s="100">
        <v>0</v>
      </c>
      <c r="Q34" s="18">
        <v>0</v>
      </c>
      <c r="R34" s="19">
        <v>9071</v>
      </c>
      <c r="S34" s="27" t="s">
        <v>160</v>
      </c>
      <c r="T34" s="27" t="s">
        <v>160</v>
      </c>
      <c r="U34" s="28">
        <v>0.11016597157618345</v>
      </c>
    </row>
    <row r="35" spans="1:21" ht="13.5" thickBot="1" x14ac:dyDescent="0.25">
      <c r="A35" s="110" t="s">
        <v>4</v>
      </c>
      <c r="B35" s="112">
        <v>18930708</v>
      </c>
      <c r="C35" s="21">
        <v>19497461</v>
      </c>
      <c r="D35" s="22">
        <v>20690988</v>
      </c>
      <c r="E35" s="23">
        <v>100</v>
      </c>
      <c r="F35" s="23">
        <v>100</v>
      </c>
      <c r="G35" s="48">
        <v>100</v>
      </c>
      <c r="I35" s="101">
        <v>11400965</v>
      </c>
      <c r="J35" s="21">
        <v>11681459</v>
      </c>
      <c r="K35" s="22">
        <v>12457048</v>
      </c>
      <c r="L35" s="23">
        <v>100</v>
      </c>
      <c r="M35" s="23">
        <v>100</v>
      </c>
      <c r="N35" s="48">
        <v>100</v>
      </c>
      <c r="P35" s="101">
        <v>7529743</v>
      </c>
      <c r="Q35" s="21">
        <v>7816002</v>
      </c>
      <c r="R35" s="22">
        <v>8233940</v>
      </c>
      <c r="S35" s="23">
        <v>100</v>
      </c>
      <c r="T35" s="23">
        <v>100</v>
      </c>
      <c r="U35" s="48">
        <v>100</v>
      </c>
    </row>
    <row r="36" spans="1:21" x14ac:dyDescent="0.2">
      <c r="I36" s="108"/>
    </row>
    <row r="37" spans="1:21" ht="16.5" thickBot="1" x14ac:dyDescent="0.3">
      <c r="A37" s="5" t="s">
        <v>113</v>
      </c>
      <c r="I37" s="187" t="s">
        <v>93</v>
      </c>
      <c r="J37" s="187"/>
      <c r="K37" s="187"/>
      <c r="L37" s="187"/>
      <c r="M37" s="187"/>
      <c r="N37" s="187"/>
      <c r="P37" s="187" t="s">
        <v>94</v>
      </c>
      <c r="Q37" s="187"/>
      <c r="R37" s="187"/>
      <c r="S37" s="187"/>
      <c r="T37" s="187"/>
      <c r="U37" s="187"/>
    </row>
    <row r="38" spans="1:21" x14ac:dyDescent="0.2">
      <c r="A38" s="113"/>
      <c r="I38" s="32"/>
      <c r="J38" s="43" t="s">
        <v>30</v>
      </c>
      <c r="K38" s="92"/>
      <c r="L38" s="11"/>
      <c r="M38" s="90" t="s">
        <v>2</v>
      </c>
      <c r="N38" s="12"/>
      <c r="P38" s="32"/>
      <c r="Q38" s="90" t="s">
        <v>38</v>
      </c>
      <c r="R38" s="92"/>
      <c r="S38" s="11"/>
      <c r="T38" s="90" t="s">
        <v>2</v>
      </c>
      <c r="U38" s="12"/>
    </row>
    <row r="39" spans="1:21" x14ac:dyDescent="0.2">
      <c r="A39" s="114" t="s">
        <v>3</v>
      </c>
      <c r="I39" s="99" t="s">
        <v>156</v>
      </c>
      <c r="J39" s="15" t="s">
        <v>154</v>
      </c>
      <c r="K39" s="66" t="s">
        <v>155</v>
      </c>
      <c r="L39" s="15" t="s">
        <v>156</v>
      </c>
      <c r="M39" s="15" t="s">
        <v>154</v>
      </c>
      <c r="N39" s="16" t="s">
        <v>155</v>
      </c>
      <c r="P39" s="99" t="s">
        <v>156</v>
      </c>
      <c r="Q39" s="15" t="s">
        <v>154</v>
      </c>
      <c r="R39" s="66" t="s">
        <v>155</v>
      </c>
      <c r="S39" s="15" t="s">
        <v>156</v>
      </c>
      <c r="T39" s="15" t="s">
        <v>154</v>
      </c>
      <c r="U39" s="16" t="s">
        <v>155</v>
      </c>
    </row>
    <row r="40" spans="1:21" x14ac:dyDescent="0.2">
      <c r="A40" s="17" t="s">
        <v>83</v>
      </c>
      <c r="I40" s="100">
        <v>581435</v>
      </c>
      <c r="J40" s="18">
        <v>579689</v>
      </c>
      <c r="K40" s="19">
        <v>587265</v>
      </c>
      <c r="L40" s="27">
        <v>14.565658129460214</v>
      </c>
      <c r="M40" s="27">
        <v>14.27930978167292</v>
      </c>
      <c r="N40" s="28">
        <v>13.930502740129285</v>
      </c>
      <c r="P40" s="100">
        <v>3152549</v>
      </c>
      <c r="Q40" s="18">
        <v>3532181</v>
      </c>
      <c r="R40" s="19">
        <v>4415844</v>
      </c>
      <c r="S40" s="27">
        <v>33.05873772638067</v>
      </c>
      <c r="T40" s="27">
        <v>34.389972429067498</v>
      </c>
      <c r="U40" s="28">
        <v>38.708421930042398</v>
      </c>
    </row>
    <row r="41" spans="1:21" x14ac:dyDescent="0.2">
      <c r="A41" s="17" t="s">
        <v>157</v>
      </c>
      <c r="I41" s="100">
        <v>102637</v>
      </c>
      <c r="J41" s="18">
        <v>97878</v>
      </c>
      <c r="K41" s="19">
        <v>104770</v>
      </c>
      <c r="L41" s="27">
        <v>2.5711824252640585</v>
      </c>
      <c r="M41" s="27">
        <v>2.4110001790797861</v>
      </c>
      <c r="N41" s="28">
        <v>2.4852473280092378</v>
      </c>
      <c r="P41" s="100">
        <v>581</v>
      </c>
      <c r="Q41" s="18">
        <v>583</v>
      </c>
      <c r="R41" s="19">
        <v>616</v>
      </c>
      <c r="S41" s="27">
        <v>6.0925703673526312E-3</v>
      </c>
      <c r="T41" s="27">
        <v>5.6761966405873181E-3</v>
      </c>
      <c r="U41" s="28">
        <v>5.3997351149420404E-3</v>
      </c>
    </row>
    <row r="42" spans="1:21" x14ac:dyDescent="0.2">
      <c r="A42" s="17" t="s">
        <v>84</v>
      </c>
      <c r="I42" s="100">
        <v>900078</v>
      </c>
      <c r="J42" s="18">
        <v>891035</v>
      </c>
      <c r="K42" s="19">
        <v>881132</v>
      </c>
      <c r="L42" s="27">
        <v>22.548055135738803</v>
      </c>
      <c r="M42" s="27">
        <v>21.948604840376358</v>
      </c>
      <c r="N42" s="28">
        <v>20.901316680571117</v>
      </c>
      <c r="P42" s="100">
        <v>3078825</v>
      </c>
      <c r="Q42" s="18">
        <v>3197553</v>
      </c>
      <c r="R42" s="19">
        <v>3269074</v>
      </c>
      <c r="S42" s="27">
        <v>32.285641929887205</v>
      </c>
      <c r="T42" s="27">
        <v>31.131971863979246</v>
      </c>
      <c r="U42" s="28">
        <v>28.656061154454601</v>
      </c>
    </row>
    <row r="43" spans="1:21" x14ac:dyDescent="0.2">
      <c r="A43" s="17" t="s">
        <v>86</v>
      </c>
      <c r="I43" s="100">
        <v>433538</v>
      </c>
      <c r="J43" s="18">
        <v>431723</v>
      </c>
      <c r="K43" s="19">
        <v>503168</v>
      </c>
      <c r="L43" s="27">
        <v>10.860657329073623</v>
      </c>
      <c r="M43" s="27">
        <v>10.634506531731979</v>
      </c>
      <c r="N43" s="28">
        <v>11.935639281662233</v>
      </c>
      <c r="P43" s="100">
        <v>1181546</v>
      </c>
      <c r="Q43" s="18">
        <v>1181036</v>
      </c>
      <c r="R43" s="19">
        <v>1231535</v>
      </c>
      <c r="S43" s="27">
        <v>12.390106966031036</v>
      </c>
      <c r="T43" s="27">
        <v>11.498786579095512</v>
      </c>
      <c r="U43" s="28">
        <v>10.7953941311366</v>
      </c>
    </row>
    <row r="44" spans="1:21" x14ac:dyDescent="0.2">
      <c r="A44" s="17" t="s">
        <v>158</v>
      </c>
      <c r="I44" s="100">
        <v>1137370</v>
      </c>
      <c r="J44" s="18">
        <v>1160805</v>
      </c>
      <c r="K44" s="19">
        <v>1475613</v>
      </c>
      <c r="L44" s="27">
        <v>28.492510059945072</v>
      </c>
      <c r="M44" s="27">
        <v>28.593770437449795</v>
      </c>
      <c r="N44" s="28">
        <v>35.002990029833882</v>
      </c>
      <c r="P44" s="100">
        <v>294961</v>
      </c>
      <c r="Q44" s="18">
        <v>313624</v>
      </c>
      <c r="R44" s="19">
        <v>369099</v>
      </c>
      <c r="S44" s="27">
        <v>3.0930647988376929</v>
      </c>
      <c r="T44" s="27">
        <v>3.0535017070455521</v>
      </c>
      <c r="U44" s="28">
        <v>3.2354494012824548</v>
      </c>
    </row>
    <row r="45" spans="1:21" x14ac:dyDescent="0.2">
      <c r="A45" s="17" t="s">
        <v>159</v>
      </c>
      <c r="I45" s="100">
        <v>0</v>
      </c>
      <c r="J45" s="18">
        <v>0</v>
      </c>
      <c r="K45" s="19">
        <v>0</v>
      </c>
      <c r="L45" s="27" t="s">
        <v>160</v>
      </c>
      <c r="M45" s="27" t="s">
        <v>160</v>
      </c>
      <c r="N45" s="28" t="s">
        <v>160</v>
      </c>
      <c r="P45" s="100">
        <v>0</v>
      </c>
      <c r="Q45" s="18">
        <v>0</v>
      </c>
      <c r="R45" s="19">
        <v>0</v>
      </c>
      <c r="S45" s="27" t="s">
        <v>160</v>
      </c>
      <c r="T45" s="27" t="s">
        <v>160</v>
      </c>
      <c r="U45" s="28" t="s">
        <v>160</v>
      </c>
    </row>
    <row r="46" spans="1:21" x14ac:dyDescent="0.2">
      <c r="A46" s="17" t="s">
        <v>161</v>
      </c>
      <c r="I46" s="100">
        <v>73888</v>
      </c>
      <c r="J46" s="18">
        <v>74320</v>
      </c>
      <c r="K46" s="19">
        <v>74539</v>
      </c>
      <c r="L46" s="27">
        <v>1.8509848011721968</v>
      </c>
      <c r="M46" s="27">
        <v>1.8307028475163949</v>
      </c>
      <c r="N46" s="28">
        <v>1.7681383085089299</v>
      </c>
      <c r="P46" s="100">
        <v>4389</v>
      </c>
      <c r="Q46" s="18">
        <v>4363</v>
      </c>
      <c r="R46" s="19">
        <v>4454</v>
      </c>
      <c r="S46" s="27">
        <v>4.6024597835302411E-2</v>
      </c>
      <c r="T46" s="27">
        <v>4.2478981034103719E-2</v>
      </c>
      <c r="U46" s="28">
        <v>3.9042889938233516E-2</v>
      </c>
    </row>
    <row r="47" spans="1:21" x14ac:dyDescent="0.2">
      <c r="A47" s="17" t="s">
        <v>162</v>
      </c>
      <c r="I47" s="100">
        <v>60916</v>
      </c>
      <c r="J47" s="18">
        <v>61464</v>
      </c>
      <c r="K47" s="19">
        <v>62012</v>
      </c>
      <c r="L47" s="27">
        <v>1.5260203300699104</v>
      </c>
      <c r="M47" s="27">
        <v>1.5140247553787365</v>
      </c>
      <c r="N47" s="28">
        <v>1.4709855617496312</v>
      </c>
      <c r="P47" s="100">
        <v>272931</v>
      </c>
      <c r="Q47" s="18">
        <v>278393</v>
      </c>
      <c r="R47" s="19">
        <v>250425</v>
      </c>
      <c r="S47" s="27">
        <v>2.8620504697623428</v>
      </c>
      <c r="T47" s="27">
        <v>2.7104861258370931</v>
      </c>
      <c r="U47" s="28">
        <v>2.1951764061028576</v>
      </c>
    </row>
    <row r="48" spans="1:21" x14ac:dyDescent="0.2">
      <c r="A48" s="17" t="s">
        <v>163</v>
      </c>
      <c r="I48" s="100">
        <v>0</v>
      </c>
      <c r="J48" s="18">
        <v>0</v>
      </c>
      <c r="K48" s="19">
        <v>0</v>
      </c>
      <c r="L48" s="27" t="s">
        <v>160</v>
      </c>
      <c r="M48" s="27" t="s">
        <v>160</v>
      </c>
      <c r="N48" s="28" t="s">
        <v>160</v>
      </c>
      <c r="P48" s="100">
        <v>0</v>
      </c>
      <c r="Q48" s="18">
        <v>0</v>
      </c>
      <c r="R48" s="19">
        <v>0</v>
      </c>
      <c r="S48" s="27" t="s">
        <v>160</v>
      </c>
      <c r="T48" s="27" t="s">
        <v>160</v>
      </c>
      <c r="U48" s="28" t="s">
        <v>160</v>
      </c>
    </row>
    <row r="49" spans="1:21" x14ac:dyDescent="0.2">
      <c r="A49" s="17" t="s">
        <v>164</v>
      </c>
      <c r="I49" s="100">
        <v>36472</v>
      </c>
      <c r="J49" s="18">
        <v>41330</v>
      </c>
      <c r="K49" s="19">
        <v>51886</v>
      </c>
      <c r="L49" s="27">
        <v>0.91366822309918205</v>
      </c>
      <c r="M49" s="27">
        <v>1.018069815498555</v>
      </c>
      <c r="N49" s="28">
        <v>1.230786893777678</v>
      </c>
      <c r="P49" s="100">
        <v>799944</v>
      </c>
      <c r="Q49" s="18">
        <v>774233</v>
      </c>
      <c r="R49" s="19">
        <v>897793</v>
      </c>
      <c r="S49" s="27">
        <v>8.3884941651317266</v>
      </c>
      <c r="T49" s="27">
        <v>7.5380767643770854</v>
      </c>
      <c r="U49" s="28">
        <v>7.8698772533265569</v>
      </c>
    </row>
    <row r="50" spans="1:21" x14ac:dyDescent="0.2">
      <c r="A50" s="17" t="s">
        <v>165</v>
      </c>
      <c r="I50" s="100">
        <v>239570</v>
      </c>
      <c r="J50" s="18">
        <v>287336</v>
      </c>
      <c r="K50" s="19">
        <v>0</v>
      </c>
      <c r="L50" s="27">
        <v>6.001521611314736</v>
      </c>
      <c r="M50" s="27">
        <v>7.0778637431912115</v>
      </c>
      <c r="N50" s="28" t="s">
        <v>160</v>
      </c>
      <c r="P50" s="100">
        <v>1962</v>
      </c>
      <c r="Q50" s="18">
        <v>1804</v>
      </c>
      <c r="R50" s="19">
        <v>0</v>
      </c>
      <c r="S50" s="27">
        <v>2.0574222135535048E-2</v>
      </c>
      <c r="T50" s="27">
        <v>1.7564080170873964E-2</v>
      </c>
      <c r="U50" s="28" t="s">
        <v>160</v>
      </c>
    </row>
    <row r="51" spans="1:21" x14ac:dyDescent="0.2">
      <c r="A51" s="17" t="s">
        <v>166</v>
      </c>
      <c r="I51" s="100">
        <v>0</v>
      </c>
      <c r="J51" s="18">
        <v>0</v>
      </c>
      <c r="K51" s="19">
        <v>0</v>
      </c>
      <c r="L51" s="27" t="s">
        <v>160</v>
      </c>
      <c r="M51" s="27" t="s">
        <v>160</v>
      </c>
      <c r="N51" s="28" t="s">
        <v>160</v>
      </c>
      <c r="P51" s="100">
        <v>0</v>
      </c>
      <c r="Q51" s="18">
        <v>0</v>
      </c>
      <c r="R51" s="19">
        <v>0</v>
      </c>
      <c r="S51" s="27" t="s">
        <v>160</v>
      </c>
      <c r="T51" s="27" t="s">
        <v>160</v>
      </c>
      <c r="U51" s="28" t="s">
        <v>160</v>
      </c>
    </row>
    <row r="52" spans="1:21" x14ac:dyDescent="0.2">
      <c r="A52" s="17" t="s">
        <v>167</v>
      </c>
      <c r="I52" s="100">
        <v>0</v>
      </c>
      <c r="J52" s="18">
        <v>0</v>
      </c>
      <c r="K52" s="19">
        <v>0</v>
      </c>
      <c r="L52" s="27" t="s">
        <v>160</v>
      </c>
      <c r="M52" s="27" t="s">
        <v>160</v>
      </c>
      <c r="N52" s="28" t="s">
        <v>160</v>
      </c>
      <c r="P52" s="100">
        <v>0</v>
      </c>
      <c r="Q52" s="18">
        <v>0</v>
      </c>
      <c r="R52" s="19">
        <v>0</v>
      </c>
      <c r="S52" s="27" t="s">
        <v>160</v>
      </c>
      <c r="T52" s="27" t="s">
        <v>160</v>
      </c>
      <c r="U52" s="28" t="s">
        <v>160</v>
      </c>
    </row>
    <row r="53" spans="1:21" x14ac:dyDescent="0.2">
      <c r="A53" s="17" t="s">
        <v>168</v>
      </c>
      <c r="I53" s="100">
        <v>0</v>
      </c>
      <c r="J53" s="18">
        <v>0</v>
      </c>
      <c r="K53" s="19">
        <v>0</v>
      </c>
      <c r="L53" s="27" t="s">
        <v>160</v>
      </c>
      <c r="M53" s="27" t="s">
        <v>160</v>
      </c>
      <c r="N53" s="28" t="s">
        <v>160</v>
      </c>
      <c r="P53" s="100">
        <v>0</v>
      </c>
      <c r="Q53" s="18">
        <v>0</v>
      </c>
      <c r="R53" s="19">
        <v>0</v>
      </c>
      <c r="S53" s="27" t="s">
        <v>160</v>
      </c>
      <c r="T53" s="27" t="s">
        <v>160</v>
      </c>
      <c r="U53" s="28" t="s">
        <v>160</v>
      </c>
    </row>
    <row r="54" spans="1:21" x14ac:dyDescent="0.2">
      <c r="A54" s="17" t="s">
        <v>169</v>
      </c>
      <c r="I54" s="100">
        <v>114914</v>
      </c>
      <c r="J54" s="18">
        <v>115149</v>
      </c>
      <c r="K54" s="19">
        <v>116368</v>
      </c>
      <c r="L54" s="27">
        <v>2.8787362960413305</v>
      </c>
      <c r="M54" s="27">
        <v>2.8364316763813959</v>
      </c>
      <c r="N54" s="28">
        <v>2.760363282101546</v>
      </c>
      <c r="P54" s="100">
        <v>228198</v>
      </c>
      <c r="Q54" s="18">
        <v>244765</v>
      </c>
      <c r="R54" s="19">
        <v>257026</v>
      </c>
      <c r="S54" s="27">
        <v>2.3929644968831942</v>
      </c>
      <c r="T54" s="27">
        <v>2.3830776513436618</v>
      </c>
      <c r="U54" s="28">
        <v>2.2530394767095663</v>
      </c>
    </row>
    <row r="55" spans="1:21" x14ac:dyDescent="0.2">
      <c r="A55" s="17" t="s">
        <v>170</v>
      </c>
      <c r="I55" s="100">
        <v>0</v>
      </c>
      <c r="J55" s="18">
        <v>0</v>
      </c>
      <c r="K55" s="19">
        <v>0</v>
      </c>
      <c r="L55" s="27" t="s">
        <v>160</v>
      </c>
      <c r="M55" s="27" t="s">
        <v>160</v>
      </c>
      <c r="N55" s="28" t="s">
        <v>160</v>
      </c>
      <c r="P55" s="100">
        <v>0</v>
      </c>
      <c r="Q55" s="18">
        <v>0</v>
      </c>
      <c r="R55" s="19">
        <v>0</v>
      </c>
      <c r="S55" s="27" t="s">
        <v>160</v>
      </c>
      <c r="T55" s="27" t="s">
        <v>160</v>
      </c>
      <c r="U55" s="28" t="s">
        <v>160</v>
      </c>
    </row>
    <row r="56" spans="1:21" x14ac:dyDescent="0.2">
      <c r="A56" s="17" t="s">
        <v>171</v>
      </c>
      <c r="I56" s="100">
        <v>0</v>
      </c>
      <c r="J56" s="18">
        <v>0</v>
      </c>
      <c r="K56" s="19">
        <v>0</v>
      </c>
      <c r="L56" s="27" t="s">
        <v>160</v>
      </c>
      <c r="M56" s="27" t="s">
        <v>160</v>
      </c>
      <c r="N56" s="28" t="s">
        <v>160</v>
      </c>
      <c r="P56" s="100">
        <v>128970</v>
      </c>
      <c r="Q56" s="18">
        <v>128970</v>
      </c>
      <c r="R56" s="19">
        <v>131905</v>
      </c>
      <c r="S56" s="27">
        <v>1.3524247853312716</v>
      </c>
      <c r="T56" s="27">
        <v>1.2556759532359287</v>
      </c>
      <c r="U56" s="28">
        <v>1.1562533447019965</v>
      </c>
    </row>
    <row r="57" spans="1:21" x14ac:dyDescent="0.2">
      <c r="A57" s="17" t="s">
        <v>172</v>
      </c>
      <c r="I57" s="100">
        <v>0</v>
      </c>
      <c r="J57" s="18">
        <v>0</v>
      </c>
      <c r="K57" s="19">
        <v>0</v>
      </c>
      <c r="L57" s="27" t="s">
        <v>160</v>
      </c>
      <c r="M57" s="27" t="s">
        <v>160</v>
      </c>
      <c r="N57" s="28" t="s">
        <v>160</v>
      </c>
      <c r="P57" s="100">
        <v>15436</v>
      </c>
      <c r="Q57" s="18">
        <v>0</v>
      </c>
      <c r="R57" s="19">
        <v>0</v>
      </c>
      <c r="S57" s="27">
        <v>0.16186732562901071</v>
      </c>
      <c r="T57" s="27" t="s">
        <v>160</v>
      </c>
      <c r="U57" s="28" t="s">
        <v>160</v>
      </c>
    </row>
    <row r="58" spans="1:21" x14ac:dyDescent="0.2">
      <c r="A58" s="17" t="s">
        <v>173</v>
      </c>
      <c r="I58" s="100">
        <v>0</v>
      </c>
      <c r="J58" s="18">
        <v>0</v>
      </c>
      <c r="K58" s="19">
        <v>0</v>
      </c>
      <c r="L58" s="27" t="s">
        <v>160</v>
      </c>
      <c r="M58" s="27" t="s">
        <v>160</v>
      </c>
      <c r="N58" s="28" t="s">
        <v>160</v>
      </c>
      <c r="P58" s="100">
        <v>0</v>
      </c>
      <c r="Q58" s="18">
        <v>0</v>
      </c>
      <c r="R58" s="19">
        <v>0</v>
      </c>
      <c r="S58" s="27" t="s">
        <v>160</v>
      </c>
      <c r="T58" s="27" t="s">
        <v>160</v>
      </c>
      <c r="U58" s="28" t="s">
        <v>160</v>
      </c>
    </row>
    <row r="59" spans="1:21" x14ac:dyDescent="0.2">
      <c r="A59" s="17" t="s">
        <v>174</v>
      </c>
      <c r="I59" s="100">
        <v>179900</v>
      </c>
      <c r="J59" s="18">
        <v>197124</v>
      </c>
      <c r="K59" s="19">
        <v>205019</v>
      </c>
      <c r="L59" s="27">
        <v>4.5067151057124057</v>
      </c>
      <c r="M59" s="27">
        <v>4.8556979025002933</v>
      </c>
      <c r="N59" s="28">
        <v>4.8632520945034452</v>
      </c>
      <c r="P59" s="100">
        <v>77182</v>
      </c>
      <c r="Q59" s="18">
        <v>83729</v>
      </c>
      <c r="R59" s="19">
        <v>90442</v>
      </c>
      <c r="S59" s="27">
        <v>0.80935760084855557</v>
      </c>
      <c r="T59" s="27">
        <v>0.81520114668908328</v>
      </c>
      <c r="U59" s="28">
        <v>0.79279682348309743</v>
      </c>
    </row>
    <row r="60" spans="1:21" x14ac:dyDescent="0.2">
      <c r="A60" s="17" t="s">
        <v>175</v>
      </c>
      <c r="I60" s="100">
        <v>9840</v>
      </c>
      <c r="J60" s="18">
        <v>10321</v>
      </c>
      <c r="K60" s="19">
        <v>10712</v>
      </c>
      <c r="L60" s="27">
        <v>0.24650403913401928</v>
      </c>
      <c r="M60" s="27">
        <v>0.25423417773434759</v>
      </c>
      <c r="N60" s="28">
        <v>0.25409916366932284</v>
      </c>
      <c r="P60" s="100">
        <v>87306</v>
      </c>
      <c r="Q60" s="18">
        <v>89398</v>
      </c>
      <c r="R60" s="19">
        <v>93778</v>
      </c>
      <c r="S60" s="27">
        <v>0.91552142597605646</v>
      </c>
      <c r="T60" s="27">
        <v>0.87039558709301035</v>
      </c>
      <c r="U60" s="28">
        <v>0.82203954481986141</v>
      </c>
    </row>
    <row r="61" spans="1:21" x14ac:dyDescent="0.2">
      <c r="A61" s="17" t="s">
        <v>176</v>
      </c>
      <c r="I61" s="100">
        <v>18430</v>
      </c>
      <c r="J61" s="18">
        <v>25473</v>
      </c>
      <c r="K61" s="19">
        <v>18960</v>
      </c>
      <c r="L61" s="27">
        <v>0.46169404890650156</v>
      </c>
      <c r="M61" s="27">
        <v>0.62746896709883115</v>
      </c>
      <c r="N61" s="28">
        <v>0.44974982665892099</v>
      </c>
      <c r="P61" s="100">
        <v>82450</v>
      </c>
      <c r="Q61" s="18">
        <v>95556</v>
      </c>
      <c r="R61" s="19">
        <v>101261</v>
      </c>
      <c r="S61" s="27">
        <v>0.86459970187301971</v>
      </c>
      <c r="T61" s="27">
        <v>0.93035102262086067</v>
      </c>
      <c r="U61" s="28">
        <v>0.88763405434114595</v>
      </c>
    </row>
    <row r="62" spans="1:21" x14ac:dyDescent="0.2">
      <c r="A62" s="17" t="s">
        <v>177</v>
      </c>
      <c r="I62" s="100">
        <v>0</v>
      </c>
      <c r="J62" s="18">
        <v>0</v>
      </c>
      <c r="K62" s="19">
        <v>0</v>
      </c>
      <c r="L62" s="27" t="s">
        <v>160</v>
      </c>
      <c r="M62" s="27" t="s">
        <v>160</v>
      </c>
      <c r="N62" s="28" t="s">
        <v>160</v>
      </c>
      <c r="P62" s="100">
        <v>0</v>
      </c>
      <c r="Q62" s="18">
        <v>0</v>
      </c>
      <c r="R62" s="19">
        <v>0</v>
      </c>
      <c r="S62" s="27" t="s">
        <v>160</v>
      </c>
      <c r="T62" s="27" t="s">
        <v>160</v>
      </c>
      <c r="U62" s="28" t="s">
        <v>160</v>
      </c>
    </row>
    <row r="63" spans="1:21" x14ac:dyDescent="0.2">
      <c r="A63" s="17" t="s">
        <v>178</v>
      </c>
      <c r="I63" s="100">
        <v>0</v>
      </c>
      <c r="J63" s="18">
        <v>0</v>
      </c>
      <c r="K63" s="19">
        <v>0</v>
      </c>
      <c r="L63" s="27" t="s">
        <v>160</v>
      </c>
      <c r="M63" s="27" t="s">
        <v>160</v>
      </c>
      <c r="N63" s="28" t="s">
        <v>160</v>
      </c>
      <c r="P63" s="100">
        <v>0</v>
      </c>
      <c r="Q63" s="18">
        <v>0</v>
      </c>
      <c r="R63" s="19">
        <v>0</v>
      </c>
      <c r="S63" s="27" t="s">
        <v>160</v>
      </c>
      <c r="T63" s="27" t="s">
        <v>160</v>
      </c>
      <c r="U63" s="28" t="s">
        <v>160</v>
      </c>
    </row>
    <row r="64" spans="1:21" x14ac:dyDescent="0.2">
      <c r="A64" s="17" t="s">
        <v>179</v>
      </c>
      <c r="I64" s="100">
        <v>0</v>
      </c>
      <c r="J64" s="18">
        <v>0</v>
      </c>
      <c r="K64" s="19">
        <v>0</v>
      </c>
      <c r="L64" s="27" t="s">
        <v>160</v>
      </c>
      <c r="M64" s="27" t="s">
        <v>160</v>
      </c>
      <c r="N64" s="28" t="s">
        <v>160</v>
      </c>
      <c r="P64" s="100">
        <v>518</v>
      </c>
      <c r="Q64" s="18">
        <v>1084</v>
      </c>
      <c r="R64" s="19">
        <v>216</v>
      </c>
      <c r="S64" s="27">
        <v>5.4319302070372855E-3</v>
      </c>
      <c r="T64" s="27">
        <v>1.0554026000680365E-2</v>
      </c>
      <c r="U64" s="28">
        <v>1.893413611732923E-3</v>
      </c>
    </row>
    <row r="65" spans="1:21" x14ac:dyDescent="0.2">
      <c r="A65" s="17" t="s">
        <v>180</v>
      </c>
      <c r="I65" s="100">
        <v>0</v>
      </c>
      <c r="J65" s="18">
        <v>0</v>
      </c>
      <c r="K65" s="19">
        <v>0</v>
      </c>
      <c r="L65" s="27" t="s">
        <v>160</v>
      </c>
      <c r="M65" s="27" t="s">
        <v>160</v>
      </c>
      <c r="N65" s="28" t="s">
        <v>160</v>
      </c>
      <c r="P65" s="100">
        <v>27258</v>
      </c>
      <c r="Q65" s="18">
        <v>204820</v>
      </c>
      <c r="R65" s="19">
        <v>165352</v>
      </c>
      <c r="S65" s="27">
        <v>0.28583697602977287</v>
      </c>
      <c r="T65" s="27">
        <v>1.9941656876931295</v>
      </c>
      <c r="U65" s="28">
        <v>1.4494431829965848</v>
      </c>
    </row>
    <row r="66" spans="1:21" x14ac:dyDescent="0.2">
      <c r="A66" s="17" t="s">
        <v>181</v>
      </c>
      <c r="I66" s="100">
        <v>102833</v>
      </c>
      <c r="J66" s="18">
        <v>85996</v>
      </c>
      <c r="K66" s="19">
        <v>110573</v>
      </c>
      <c r="L66" s="27">
        <v>2.5760924650679478</v>
      </c>
      <c r="M66" s="27">
        <v>2.1183143443893959</v>
      </c>
      <c r="N66" s="28">
        <v>2.6229001889850667</v>
      </c>
      <c r="P66" s="100">
        <v>101199</v>
      </c>
      <c r="Q66" s="18">
        <v>138870</v>
      </c>
      <c r="R66" s="19">
        <v>120082</v>
      </c>
      <c r="S66" s="27">
        <v>1.0612083108532169</v>
      </c>
      <c r="T66" s="27">
        <v>1.3520641980760906</v>
      </c>
      <c r="U66" s="28">
        <v>1.0526152468708929</v>
      </c>
    </row>
    <row r="67" spans="1:21" x14ac:dyDescent="0.2">
      <c r="A67" s="17" t="s">
        <v>182</v>
      </c>
      <c r="I67" s="100">
        <v>0</v>
      </c>
      <c r="J67" s="18">
        <v>0</v>
      </c>
      <c r="K67" s="19">
        <v>13660</v>
      </c>
      <c r="L67" s="27" t="s">
        <v>160</v>
      </c>
      <c r="M67" s="27" t="s">
        <v>160</v>
      </c>
      <c r="N67" s="28">
        <v>0.32402861983970782</v>
      </c>
      <c r="P67" s="100">
        <v>0</v>
      </c>
      <c r="Q67" s="18">
        <v>0</v>
      </c>
      <c r="R67" s="19">
        <v>9065</v>
      </c>
      <c r="S67" s="27" t="s">
        <v>160</v>
      </c>
      <c r="T67" s="27" t="s">
        <v>160</v>
      </c>
      <c r="U67" s="28">
        <v>7.9462011066476615E-2</v>
      </c>
    </row>
    <row r="68" spans="1:21" ht="13.5" thickBot="1" x14ac:dyDescent="0.25">
      <c r="A68" s="20" t="s">
        <v>4</v>
      </c>
      <c r="I68" s="101">
        <v>3991821</v>
      </c>
      <c r="J68" s="21">
        <v>4059643</v>
      </c>
      <c r="K68" s="22">
        <v>4215677</v>
      </c>
      <c r="L68" s="23">
        <v>100</v>
      </c>
      <c r="M68" s="23">
        <v>100</v>
      </c>
      <c r="N68" s="48">
        <v>100</v>
      </c>
      <c r="P68" s="101">
        <v>9536205</v>
      </c>
      <c r="Q68" s="21">
        <v>10270962</v>
      </c>
      <c r="R68" s="22">
        <v>11407967</v>
      </c>
      <c r="S68" s="23">
        <v>100</v>
      </c>
      <c r="T68" s="23">
        <v>100</v>
      </c>
      <c r="U68" s="48">
        <v>100</v>
      </c>
    </row>
    <row r="69" spans="1:21" x14ac:dyDescent="0.2">
      <c r="A69" s="50"/>
      <c r="I69" s="50"/>
      <c r="J69" s="50"/>
      <c r="K69" s="50"/>
      <c r="L69" s="50"/>
      <c r="M69" s="50"/>
      <c r="N69" s="50"/>
    </row>
    <row r="70" spans="1:21" x14ac:dyDescent="0.2">
      <c r="A70" s="61" t="str">
        <f>+Innhold!B54</f>
        <v>Finans Norge / Skadestatistikk</v>
      </c>
      <c r="B70" s="109"/>
      <c r="C70" s="109"/>
      <c r="D70" s="109"/>
      <c r="E70" s="109"/>
      <c r="F70" s="109"/>
      <c r="G70" s="109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98"/>
      <c r="U70" s="177">
        <f>Innhold!H28</f>
        <v>10</v>
      </c>
    </row>
    <row r="71" spans="1:21" x14ac:dyDescent="0.2">
      <c r="A71" s="26" t="str">
        <f>+Innhold!B55</f>
        <v>Premiestatistikk skadeforsikring 2. kvartal 2019</v>
      </c>
      <c r="T71" s="25"/>
      <c r="U71" s="176"/>
    </row>
    <row r="76" spans="1:21" ht="12.75" customHeight="1" x14ac:dyDescent="0.2"/>
    <row r="77" spans="1:21" ht="12.75" customHeight="1" x14ac:dyDescent="0.2"/>
  </sheetData>
  <mergeCells count="6">
    <mergeCell ref="U70:U71"/>
    <mergeCell ref="P4:U4"/>
    <mergeCell ref="I4:N4"/>
    <mergeCell ref="D4:E4"/>
    <mergeCell ref="I37:N37"/>
    <mergeCell ref="P37:U37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4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77"/>
  <sheetViews>
    <sheetView showGridLines="0" showRowColHeaders="0" zoomScaleNormal="100" workbookViewId="0">
      <selection activeCell="Y89" sqref="Y89"/>
    </sheetView>
  </sheetViews>
  <sheetFormatPr baseColWidth="10"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114</v>
      </c>
      <c r="B4" s="6"/>
      <c r="C4" s="6"/>
      <c r="D4" s="187" t="s">
        <v>106</v>
      </c>
      <c r="E4" s="187"/>
      <c r="F4" s="6"/>
      <c r="I4" s="187" t="s">
        <v>110</v>
      </c>
      <c r="J4" s="187"/>
      <c r="K4" s="187"/>
      <c r="L4" s="187"/>
      <c r="M4" s="187"/>
      <c r="N4" s="187"/>
      <c r="P4" s="187" t="s">
        <v>111</v>
      </c>
      <c r="Q4" s="187"/>
      <c r="R4" s="187"/>
      <c r="S4" s="187"/>
      <c r="T4" s="187"/>
      <c r="U4" s="187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154</v>
      </c>
      <c r="D6" s="66" t="s">
        <v>155</v>
      </c>
      <c r="E6" s="15" t="s">
        <v>156</v>
      </c>
      <c r="F6" s="15" t="s">
        <v>154</v>
      </c>
      <c r="G6" s="16" t="s">
        <v>155</v>
      </c>
      <c r="I6" s="99" t="s">
        <v>156</v>
      </c>
      <c r="J6" s="15" t="s">
        <v>154</v>
      </c>
      <c r="K6" s="66" t="s">
        <v>155</v>
      </c>
      <c r="L6" s="15" t="s">
        <v>156</v>
      </c>
      <c r="M6" s="15" t="s">
        <v>154</v>
      </c>
      <c r="N6" s="16" t="s">
        <v>155</v>
      </c>
      <c r="P6" s="99" t="s">
        <v>156</v>
      </c>
      <c r="Q6" s="15" t="s">
        <v>154</v>
      </c>
      <c r="R6" s="66" t="s">
        <v>155</v>
      </c>
      <c r="S6" s="15" t="s">
        <v>156</v>
      </c>
      <c r="T6" s="15" t="s">
        <v>154</v>
      </c>
      <c r="U6" s="16" t="s">
        <v>155</v>
      </c>
    </row>
    <row r="7" spans="1:21" x14ac:dyDescent="0.2">
      <c r="A7" s="17" t="s">
        <v>83</v>
      </c>
      <c r="B7" s="18">
        <v>1429834</v>
      </c>
      <c r="C7" s="18">
        <v>1695421</v>
      </c>
      <c r="D7" s="19">
        <v>1904789</v>
      </c>
      <c r="E7" s="82">
        <v>16.465182747321649</v>
      </c>
      <c r="F7" s="82">
        <v>19.405803355282963</v>
      </c>
      <c r="G7" s="83">
        <v>20.365385871656486</v>
      </c>
      <c r="I7" s="100">
        <v>543995</v>
      </c>
      <c r="J7" s="18">
        <v>577330</v>
      </c>
      <c r="K7" s="19">
        <v>702760</v>
      </c>
      <c r="L7" s="82">
        <v>16.500902856411404</v>
      </c>
      <c r="M7" s="82">
        <v>16.815267107982599</v>
      </c>
      <c r="N7" s="83">
        <v>19.033004425669152</v>
      </c>
      <c r="P7" s="100">
        <v>885839</v>
      </c>
      <c r="Q7" s="18">
        <v>1118091</v>
      </c>
      <c r="R7" s="19">
        <v>1202029</v>
      </c>
      <c r="S7" s="82">
        <v>16.443323521233378</v>
      </c>
      <c r="T7" s="82">
        <v>21.082921545859541</v>
      </c>
      <c r="U7" s="83">
        <v>21.234455234537908</v>
      </c>
    </row>
    <row r="8" spans="1:21" x14ac:dyDescent="0.2">
      <c r="A8" s="17" t="s">
        <v>157</v>
      </c>
      <c r="B8" s="18">
        <v>689166</v>
      </c>
      <c r="C8" s="18">
        <v>687334</v>
      </c>
      <c r="D8" s="19">
        <v>742221</v>
      </c>
      <c r="E8" s="82">
        <v>7.9360570060864912</v>
      </c>
      <c r="F8" s="82">
        <v>7.8672308785841745</v>
      </c>
      <c r="G8" s="83">
        <v>7.9355860764876054</v>
      </c>
      <c r="I8" s="100">
        <v>309371</v>
      </c>
      <c r="J8" s="18">
        <v>315170</v>
      </c>
      <c r="K8" s="19">
        <v>329682</v>
      </c>
      <c r="L8" s="82">
        <v>9.3840951067396805</v>
      </c>
      <c r="M8" s="82">
        <v>9.1796160504787139</v>
      </c>
      <c r="N8" s="83">
        <v>8.9288504824740418</v>
      </c>
      <c r="P8" s="100">
        <v>379795</v>
      </c>
      <c r="Q8" s="18">
        <v>372164</v>
      </c>
      <c r="R8" s="19">
        <v>412539</v>
      </c>
      <c r="S8" s="82">
        <v>7.049917712752352</v>
      </c>
      <c r="T8" s="82">
        <v>7.0175901730657619</v>
      </c>
      <c r="U8" s="83">
        <v>7.2877118006312944</v>
      </c>
    </row>
    <row r="9" spans="1:21" x14ac:dyDescent="0.2">
      <c r="A9" s="17" t="s">
        <v>84</v>
      </c>
      <c r="B9" s="18">
        <v>1812652</v>
      </c>
      <c r="C9" s="18">
        <v>1882327</v>
      </c>
      <c r="D9" s="19">
        <v>1981213</v>
      </c>
      <c r="E9" s="82">
        <v>20.873504502829057</v>
      </c>
      <c r="F9" s="82">
        <v>21.545131039629517</v>
      </c>
      <c r="G9" s="83">
        <v>21.182486479574465</v>
      </c>
      <c r="I9" s="100">
        <v>729429</v>
      </c>
      <c r="J9" s="18">
        <v>751959</v>
      </c>
      <c r="K9" s="19">
        <v>791189</v>
      </c>
      <c r="L9" s="82">
        <v>22.125639150450489</v>
      </c>
      <c r="M9" s="82">
        <v>21.901497305269928</v>
      </c>
      <c r="N9" s="83">
        <v>21.427946579971472</v>
      </c>
      <c r="P9" s="100">
        <v>1083223</v>
      </c>
      <c r="Q9" s="18">
        <v>1130368</v>
      </c>
      <c r="R9" s="19">
        <v>1190024</v>
      </c>
      <c r="S9" s="82">
        <v>20.10725000213468</v>
      </c>
      <c r="T9" s="82">
        <v>21.314418828118782</v>
      </c>
      <c r="U9" s="83">
        <v>21.022380787839346</v>
      </c>
    </row>
    <row r="10" spans="1:21" x14ac:dyDescent="0.2">
      <c r="A10" s="17" t="s">
        <v>86</v>
      </c>
      <c r="B10" s="18">
        <v>1063925</v>
      </c>
      <c r="C10" s="18">
        <v>945096</v>
      </c>
      <c r="D10" s="19">
        <v>1016288</v>
      </c>
      <c r="E10" s="82">
        <v>12.251575745467088</v>
      </c>
      <c r="F10" s="82">
        <v>10.81757694865435</v>
      </c>
      <c r="G10" s="83">
        <v>10.86582150397447</v>
      </c>
      <c r="I10" s="100">
        <v>226536</v>
      </c>
      <c r="J10" s="18">
        <v>249058</v>
      </c>
      <c r="K10" s="19">
        <v>285376</v>
      </c>
      <c r="L10" s="82">
        <v>6.8714758949622947</v>
      </c>
      <c r="M10" s="82">
        <v>7.254043260145723</v>
      </c>
      <c r="N10" s="83">
        <v>7.7289012905967329</v>
      </c>
      <c r="P10" s="100">
        <v>837389</v>
      </c>
      <c r="Q10" s="18">
        <v>696038</v>
      </c>
      <c r="R10" s="19">
        <v>730912</v>
      </c>
      <c r="S10" s="82">
        <v>15.543973837370105</v>
      </c>
      <c r="T10" s="82">
        <v>13.124615569696012</v>
      </c>
      <c r="U10" s="83">
        <v>12.91193319328117</v>
      </c>
    </row>
    <row r="11" spans="1:21" x14ac:dyDescent="0.2">
      <c r="A11" s="17" t="s">
        <v>158</v>
      </c>
      <c r="B11" s="18">
        <v>787414</v>
      </c>
      <c r="C11" s="18">
        <v>818809</v>
      </c>
      <c r="D11" s="19">
        <v>609859</v>
      </c>
      <c r="E11" s="82">
        <v>9.0674269934828313</v>
      </c>
      <c r="F11" s="82">
        <v>9.3720948599409155</v>
      </c>
      <c r="G11" s="83">
        <v>6.5204145248122245</v>
      </c>
      <c r="I11" s="100">
        <v>539126</v>
      </c>
      <c r="J11" s="18">
        <v>564491</v>
      </c>
      <c r="K11" s="19">
        <v>359511</v>
      </c>
      <c r="L11" s="82">
        <v>16.353212351888626</v>
      </c>
      <c r="M11" s="82">
        <v>16.441319427454324</v>
      </c>
      <c r="N11" s="83">
        <v>9.7367158831987339</v>
      </c>
      <c r="P11" s="100">
        <v>248288</v>
      </c>
      <c r="Q11" s="18">
        <v>254318</v>
      </c>
      <c r="R11" s="19">
        <v>250348</v>
      </c>
      <c r="S11" s="82">
        <v>4.6088283654704663</v>
      </c>
      <c r="T11" s="82">
        <v>4.7954651649104649</v>
      </c>
      <c r="U11" s="83">
        <v>4.422525079724446</v>
      </c>
    </row>
    <row r="12" spans="1:21" x14ac:dyDescent="0.2">
      <c r="A12" s="17" t="s">
        <v>159</v>
      </c>
      <c r="B12" s="18">
        <v>0</v>
      </c>
      <c r="C12" s="18">
        <v>0</v>
      </c>
      <c r="D12" s="19">
        <v>446699</v>
      </c>
      <c r="E12" s="82" t="s">
        <v>160</v>
      </c>
      <c r="F12" s="82" t="s">
        <v>160</v>
      </c>
      <c r="G12" s="83">
        <v>4.77596075128693</v>
      </c>
      <c r="I12" s="100">
        <v>0</v>
      </c>
      <c r="J12" s="18">
        <v>0</v>
      </c>
      <c r="K12" s="19">
        <v>446699</v>
      </c>
      <c r="L12" s="82" t="s">
        <v>160</v>
      </c>
      <c r="M12" s="82" t="s">
        <v>160</v>
      </c>
      <c r="N12" s="83">
        <v>12.098047760176994</v>
      </c>
      <c r="P12" s="100">
        <v>0</v>
      </c>
      <c r="Q12" s="18">
        <v>0</v>
      </c>
      <c r="R12" s="19">
        <v>0</v>
      </c>
      <c r="S12" s="82" t="s">
        <v>160</v>
      </c>
      <c r="T12" s="82" t="s">
        <v>160</v>
      </c>
      <c r="U12" s="83" t="s">
        <v>160</v>
      </c>
    </row>
    <row r="13" spans="1:21" x14ac:dyDescent="0.2">
      <c r="A13" s="17" t="s">
        <v>161</v>
      </c>
      <c r="B13" s="18">
        <v>33366</v>
      </c>
      <c r="C13" s="18">
        <v>38385</v>
      </c>
      <c r="D13" s="19">
        <v>41496</v>
      </c>
      <c r="E13" s="82">
        <v>0.38422452364899295</v>
      </c>
      <c r="F13" s="82">
        <v>0.4393550403071193</v>
      </c>
      <c r="G13" s="83">
        <v>0.44366176627975989</v>
      </c>
      <c r="I13" s="100">
        <v>33216</v>
      </c>
      <c r="J13" s="18">
        <v>38236</v>
      </c>
      <c r="K13" s="19">
        <v>41491</v>
      </c>
      <c r="L13" s="82">
        <v>1.0075349760173553</v>
      </c>
      <c r="M13" s="82">
        <v>1.1136586582038395</v>
      </c>
      <c r="N13" s="83">
        <v>1.1237099246192708</v>
      </c>
      <c r="P13" s="100">
        <v>150</v>
      </c>
      <c r="Q13" s="18">
        <v>149</v>
      </c>
      <c r="R13" s="19">
        <v>5</v>
      </c>
      <c r="S13" s="82">
        <v>2.7843643463259199E-3</v>
      </c>
      <c r="T13" s="82">
        <v>2.8095703393847832E-3</v>
      </c>
      <c r="U13" s="83">
        <v>8.8327549645382549E-5</v>
      </c>
    </row>
    <row r="14" spans="1:21" x14ac:dyDescent="0.2">
      <c r="A14" s="17" t="s">
        <v>162</v>
      </c>
      <c r="B14" s="18">
        <v>526825</v>
      </c>
      <c r="C14" s="18">
        <v>242623</v>
      </c>
      <c r="D14" s="19">
        <v>197769</v>
      </c>
      <c r="E14" s="82">
        <v>6.0666272454408894</v>
      </c>
      <c r="F14" s="82">
        <v>2.7770649457974264</v>
      </c>
      <c r="G14" s="83">
        <v>2.1144819706810738</v>
      </c>
      <c r="I14" s="100">
        <v>90131</v>
      </c>
      <c r="J14" s="18">
        <v>35789</v>
      </c>
      <c r="K14" s="19">
        <v>13109</v>
      </c>
      <c r="L14" s="82">
        <v>2.7339274724054747</v>
      </c>
      <c r="M14" s="82">
        <v>1.0423875331744223</v>
      </c>
      <c r="N14" s="83">
        <v>0.35503394475510403</v>
      </c>
      <c r="P14" s="100">
        <v>436694</v>
      </c>
      <c r="Q14" s="18">
        <v>206834</v>
      </c>
      <c r="R14" s="19">
        <v>184660</v>
      </c>
      <c r="S14" s="82">
        <v>8.1061013590296742</v>
      </c>
      <c r="T14" s="82">
        <v>3.9000984669551158</v>
      </c>
      <c r="U14" s="83">
        <v>3.2621130635032687</v>
      </c>
    </row>
    <row r="15" spans="1:21" x14ac:dyDescent="0.2">
      <c r="A15" s="17" t="s">
        <v>163</v>
      </c>
      <c r="B15" s="18">
        <v>473979</v>
      </c>
      <c r="C15" s="18">
        <v>511935</v>
      </c>
      <c r="D15" s="19">
        <v>546083</v>
      </c>
      <c r="E15" s="82">
        <v>5.458081744728946</v>
      </c>
      <c r="F15" s="82">
        <v>5.8596124152566134</v>
      </c>
      <c r="G15" s="83">
        <v>5.8385422285364879</v>
      </c>
      <c r="I15" s="100">
        <v>0</v>
      </c>
      <c r="J15" s="18">
        <v>0</v>
      </c>
      <c r="K15" s="19">
        <v>0</v>
      </c>
      <c r="L15" s="82" t="s">
        <v>160</v>
      </c>
      <c r="M15" s="82" t="s">
        <v>160</v>
      </c>
      <c r="N15" s="83" t="s">
        <v>160</v>
      </c>
      <c r="P15" s="100">
        <v>473979</v>
      </c>
      <c r="Q15" s="18">
        <v>511935</v>
      </c>
      <c r="R15" s="19">
        <v>546083</v>
      </c>
      <c r="S15" s="82">
        <v>8.7982015233814206</v>
      </c>
      <c r="T15" s="82">
        <v>9.6531368569996587</v>
      </c>
      <c r="U15" s="83">
        <v>9.6468346585998876</v>
      </c>
    </row>
    <row r="16" spans="1:21" x14ac:dyDescent="0.2">
      <c r="A16" s="17" t="s">
        <v>164</v>
      </c>
      <c r="B16" s="18">
        <v>179979</v>
      </c>
      <c r="C16" s="18">
        <v>177243</v>
      </c>
      <c r="D16" s="19">
        <v>192257</v>
      </c>
      <c r="E16" s="82">
        <v>2.0725392777624556</v>
      </c>
      <c r="F16" s="82">
        <v>2.028724903195382</v>
      </c>
      <c r="G16" s="83">
        <v>2.0555494553607043</v>
      </c>
      <c r="I16" s="100">
        <v>7636</v>
      </c>
      <c r="J16" s="18">
        <v>10512</v>
      </c>
      <c r="K16" s="19">
        <v>14229</v>
      </c>
      <c r="L16" s="82">
        <v>0.23162141970341174</v>
      </c>
      <c r="M16" s="82">
        <v>0.30617166583949057</v>
      </c>
      <c r="N16" s="83">
        <v>0.3853671523320143</v>
      </c>
      <c r="P16" s="100">
        <v>172343</v>
      </c>
      <c r="Q16" s="18">
        <v>166731</v>
      </c>
      <c r="R16" s="19">
        <v>178028</v>
      </c>
      <c r="S16" s="82">
        <v>3.1991046969256534</v>
      </c>
      <c r="T16" s="82">
        <v>3.1439092097715724</v>
      </c>
      <c r="U16" s="83">
        <v>3.144955401653633</v>
      </c>
    </row>
    <row r="17" spans="1:21" x14ac:dyDescent="0.2">
      <c r="A17" s="17" t="s">
        <v>165</v>
      </c>
      <c r="B17" s="18">
        <v>677504</v>
      </c>
      <c r="C17" s="18">
        <v>673009</v>
      </c>
      <c r="D17" s="19">
        <v>587764</v>
      </c>
      <c r="E17" s="82">
        <v>7.8017638215634877</v>
      </c>
      <c r="F17" s="82">
        <v>7.7032668053159838</v>
      </c>
      <c r="G17" s="83">
        <v>6.2841819547825519</v>
      </c>
      <c r="I17" s="100">
        <v>305819</v>
      </c>
      <c r="J17" s="18">
        <v>309020</v>
      </c>
      <c r="K17" s="19">
        <v>104906</v>
      </c>
      <c r="L17" s="82">
        <v>9.2763529272233729</v>
      </c>
      <c r="M17" s="82">
        <v>9.0004916455212491</v>
      </c>
      <c r="N17" s="83">
        <v>2.8411923875565601</v>
      </c>
      <c r="P17" s="100">
        <v>371685</v>
      </c>
      <c r="Q17" s="18">
        <v>363989</v>
      </c>
      <c r="R17" s="19">
        <v>482858</v>
      </c>
      <c r="S17" s="82">
        <v>6.8993764137609972</v>
      </c>
      <c r="T17" s="82">
        <v>6.8634409279350868</v>
      </c>
      <c r="U17" s="83">
        <v>8.5299327933340265</v>
      </c>
    </row>
    <row r="18" spans="1:21" x14ac:dyDescent="0.2">
      <c r="A18" s="17" t="s">
        <v>166</v>
      </c>
      <c r="B18" s="18">
        <v>136449</v>
      </c>
      <c r="C18" s="18">
        <v>152073</v>
      </c>
      <c r="D18" s="19">
        <v>168854</v>
      </c>
      <c r="E18" s="82">
        <v>1.5712717145411927</v>
      </c>
      <c r="F18" s="82">
        <v>1.740628866604782</v>
      </c>
      <c r="G18" s="83">
        <v>1.805332173785487</v>
      </c>
      <c r="I18" s="100">
        <v>136449</v>
      </c>
      <c r="J18" s="18">
        <v>152073</v>
      </c>
      <c r="K18" s="19">
        <v>168854</v>
      </c>
      <c r="L18" s="82">
        <v>4.1388830666724505</v>
      </c>
      <c r="M18" s="82">
        <v>4.42926595692626</v>
      </c>
      <c r="N18" s="83">
        <v>4.573110207313932</v>
      </c>
      <c r="P18" s="100">
        <v>0</v>
      </c>
      <c r="Q18" s="18">
        <v>0</v>
      </c>
      <c r="R18" s="19">
        <v>0</v>
      </c>
      <c r="S18" s="82" t="s">
        <v>160</v>
      </c>
      <c r="T18" s="82" t="s">
        <v>160</v>
      </c>
      <c r="U18" s="83" t="s">
        <v>160</v>
      </c>
    </row>
    <row r="19" spans="1:21" x14ac:dyDescent="0.2">
      <c r="A19" s="17" t="s">
        <v>167</v>
      </c>
      <c r="B19" s="18">
        <v>37423</v>
      </c>
      <c r="C19" s="18">
        <v>44159</v>
      </c>
      <c r="D19" s="19">
        <v>48402</v>
      </c>
      <c r="E19" s="82">
        <v>0.43094270660301692</v>
      </c>
      <c r="F19" s="82">
        <v>0.50544429399302027</v>
      </c>
      <c r="G19" s="83">
        <v>0.51749847723811782</v>
      </c>
      <c r="I19" s="100">
        <v>36719</v>
      </c>
      <c r="J19" s="18">
        <v>43558</v>
      </c>
      <c r="K19" s="19">
        <v>47723</v>
      </c>
      <c r="L19" s="82">
        <v>1.1137908473139833</v>
      </c>
      <c r="M19" s="82">
        <v>1.2686668018109333</v>
      </c>
      <c r="N19" s="83">
        <v>1.2924925582079358</v>
      </c>
      <c r="P19" s="100">
        <v>704</v>
      </c>
      <c r="Q19" s="18">
        <v>601</v>
      </c>
      <c r="R19" s="19">
        <v>679</v>
      </c>
      <c r="S19" s="82">
        <v>1.3067949998756318E-2</v>
      </c>
      <c r="T19" s="82">
        <v>1.1332562241411106E-2</v>
      </c>
      <c r="U19" s="83">
        <v>1.1994881241842951E-2</v>
      </c>
    </row>
    <row r="20" spans="1:21" x14ac:dyDescent="0.2">
      <c r="A20" s="17" t="s">
        <v>168</v>
      </c>
      <c r="B20" s="18">
        <v>86811</v>
      </c>
      <c r="C20" s="18">
        <v>80727</v>
      </c>
      <c r="D20" s="19">
        <v>74180</v>
      </c>
      <c r="E20" s="82">
        <v>0.99966777925111572</v>
      </c>
      <c r="F20" s="82">
        <v>0.92400193666465602</v>
      </c>
      <c r="G20" s="83">
        <v>0.79310848811048262</v>
      </c>
      <c r="I20" s="100">
        <v>0</v>
      </c>
      <c r="J20" s="18">
        <v>0</v>
      </c>
      <c r="K20" s="19">
        <v>0</v>
      </c>
      <c r="L20" s="82" t="s">
        <v>160</v>
      </c>
      <c r="M20" s="82" t="s">
        <v>160</v>
      </c>
      <c r="N20" s="83" t="s">
        <v>160</v>
      </c>
      <c r="P20" s="100">
        <v>86811</v>
      </c>
      <c r="Q20" s="18">
        <v>80727</v>
      </c>
      <c r="R20" s="19">
        <v>74180</v>
      </c>
      <c r="S20" s="82">
        <v>1.6114230217926628</v>
      </c>
      <c r="T20" s="82">
        <v>1.5222025824665464</v>
      </c>
      <c r="U20" s="83">
        <v>1.3104275265388956</v>
      </c>
    </row>
    <row r="21" spans="1:21" x14ac:dyDescent="0.2">
      <c r="A21" s="17" t="s">
        <v>169</v>
      </c>
      <c r="B21" s="18">
        <v>221219</v>
      </c>
      <c r="C21" s="18">
        <v>237294</v>
      </c>
      <c r="D21" s="19">
        <v>262450</v>
      </c>
      <c r="E21" s="82">
        <v>2.5474364591831975</v>
      </c>
      <c r="F21" s="82">
        <v>2.7160691659407989</v>
      </c>
      <c r="G21" s="83">
        <v>2.8060302332784599</v>
      </c>
      <c r="I21" s="100">
        <v>121065</v>
      </c>
      <c r="J21" s="18">
        <v>137263</v>
      </c>
      <c r="K21" s="19">
        <v>152113</v>
      </c>
      <c r="L21" s="82">
        <v>3.6722429513349324</v>
      </c>
      <c r="M21" s="82">
        <v>3.9979110890530816</v>
      </c>
      <c r="N21" s="83">
        <v>4.1197100037022762</v>
      </c>
      <c r="P21" s="100">
        <v>100154</v>
      </c>
      <c r="Q21" s="18">
        <v>100031</v>
      </c>
      <c r="R21" s="19">
        <v>110337</v>
      </c>
      <c r="S21" s="82">
        <v>1.8591015116128411</v>
      </c>
      <c r="T21" s="82">
        <v>1.8862022189194581</v>
      </c>
      <c r="U21" s="83">
        <v>1.949159369044515</v>
      </c>
    </row>
    <row r="22" spans="1:21" x14ac:dyDescent="0.2">
      <c r="A22" s="17" t="s">
        <v>170</v>
      </c>
      <c r="B22" s="18">
        <v>12127</v>
      </c>
      <c r="C22" s="18">
        <v>10432</v>
      </c>
      <c r="D22" s="19">
        <v>0</v>
      </c>
      <c r="E22" s="82">
        <v>0.13964786903708379</v>
      </c>
      <c r="F22" s="82">
        <v>0.1194047617684999</v>
      </c>
      <c r="G22" s="83" t="s">
        <v>160</v>
      </c>
      <c r="I22" s="100">
        <v>0</v>
      </c>
      <c r="J22" s="18">
        <v>0</v>
      </c>
      <c r="K22" s="19">
        <v>0</v>
      </c>
      <c r="L22" s="82" t="s">
        <v>160</v>
      </c>
      <c r="M22" s="82" t="s">
        <v>160</v>
      </c>
      <c r="N22" s="83" t="s">
        <v>160</v>
      </c>
      <c r="P22" s="100">
        <v>12127</v>
      </c>
      <c r="Q22" s="18">
        <v>10432</v>
      </c>
      <c r="R22" s="19">
        <v>0</v>
      </c>
      <c r="S22" s="82">
        <v>0.22510657618596286</v>
      </c>
      <c r="T22" s="82">
        <v>0.19670763611048361</v>
      </c>
      <c r="U22" s="83" t="s">
        <v>160</v>
      </c>
    </row>
    <row r="23" spans="1:21" x14ac:dyDescent="0.2">
      <c r="A23" s="17" t="s">
        <v>171</v>
      </c>
      <c r="B23" s="18">
        <v>0</v>
      </c>
      <c r="C23" s="18">
        <v>0</v>
      </c>
      <c r="D23" s="19">
        <v>0</v>
      </c>
      <c r="E23" s="82" t="s">
        <v>160</v>
      </c>
      <c r="F23" s="82" t="s">
        <v>160</v>
      </c>
      <c r="G23" s="83" t="s">
        <v>160</v>
      </c>
      <c r="I23" s="100">
        <v>0</v>
      </c>
      <c r="J23" s="18">
        <v>0</v>
      </c>
      <c r="K23" s="19">
        <v>0</v>
      </c>
      <c r="L23" s="82" t="s">
        <v>160</v>
      </c>
      <c r="M23" s="82" t="s">
        <v>160</v>
      </c>
      <c r="N23" s="83" t="s">
        <v>160</v>
      </c>
      <c r="P23" s="100">
        <v>0</v>
      </c>
      <c r="Q23" s="18">
        <v>0</v>
      </c>
      <c r="R23" s="19">
        <v>0</v>
      </c>
      <c r="S23" s="82" t="s">
        <v>160</v>
      </c>
      <c r="T23" s="82" t="s">
        <v>160</v>
      </c>
      <c r="U23" s="83" t="s">
        <v>160</v>
      </c>
    </row>
    <row r="24" spans="1:21" x14ac:dyDescent="0.2">
      <c r="A24" s="17" t="s">
        <v>172</v>
      </c>
      <c r="B24" s="18">
        <v>21307</v>
      </c>
      <c r="C24" s="18">
        <v>0</v>
      </c>
      <c r="D24" s="19">
        <v>0</v>
      </c>
      <c r="E24" s="82">
        <v>0.24535970525052728</v>
      </c>
      <c r="F24" s="82" t="s">
        <v>160</v>
      </c>
      <c r="G24" s="83" t="s">
        <v>160</v>
      </c>
      <c r="I24" s="100">
        <v>0</v>
      </c>
      <c r="J24" s="18">
        <v>0</v>
      </c>
      <c r="K24" s="19">
        <v>0</v>
      </c>
      <c r="L24" s="82" t="s">
        <v>160</v>
      </c>
      <c r="M24" s="82" t="s">
        <v>160</v>
      </c>
      <c r="N24" s="83" t="s">
        <v>160</v>
      </c>
      <c r="P24" s="100">
        <v>21307</v>
      </c>
      <c r="Q24" s="18">
        <v>0</v>
      </c>
      <c r="R24" s="19">
        <v>0</v>
      </c>
      <c r="S24" s="82">
        <v>0.39550967418110916</v>
      </c>
      <c r="T24" s="82" t="s">
        <v>160</v>
      </c>
      <c r="U24" s="83" t="s">
        <v>160</v>
      </c>
    </row>
    <row r="25" spans="1:21" x14ac:dyDescent="0.2">
      <c r="A25" s="17" t="s">
        <v>173</v>
      </c>
      <c r="B25" s="18">
        <v>32207</v>
      </c>
      <c r="C25" s="18">
        <v>27834</v>
      </c>
      <c r="D25" s="19">
        <v>0</v>
      </c>
      <c r="E25" s="82">
        <v>0.3708781164407815</v>
      </c>
      <c r="F25" s="82">
        <v>0.31858820351461142</v>
      </c>
      <c r="G25" s="83" t="s">
        <v>160</v>
      </c>
      <c r="I25" s="100">
        <v>32207</v>
      </c>
      <c r="J25" s="18">
        <v>27834</v>
      </c>
      <c r="K25" s="19">
        <v>0</v>
      </c>
      <c r="L25" s="82">
        <v>0.97692915982029627</v>
      </c>
      <c r="M25" s="82">
        <v>0.81069084350992959</v>
      </c>
      <c r="N25" s="83" t="s">
        <v>160</v>
      </c>
      <c r="P25" s="100">
        <v>0</v>
      </c>
      <c r="Q25" s="18">
        <v>0</v>
      </c>
      <c r="R25" s="19">
        <v>0</v>
      </c>
      <c r="S25" s="82" t="s">
        <v>160</v>
      </c>
      <c r="T25" s="82" t="s">
        <v>160</v>
      </c>
      <c r="U25" s="83" t="s">
        <v>160</v>
      </c>
    </row>
    <row r="26" spans="1:21" x14ac:dyDescent="0.2">
      <c r="A26" s="17" t="s">
        <v>174</v>
      </c>
      <c r="B26" s="18">
        <v>188665</v>
      </c>
      <c r="C26" s="18">
        <v>205977</v>
      </c>
      <c r="D26" s="19">
        <v>223387</v>
      </c>
      <c r="E26" s="82">
        <v>2.1725624813953504</v>
      </c>
      <c r="F26" s="82">
        <v>2.3576145144545921</v>
      </c>
      <c r="G26" s="83">
        <v>2.3883813134744729</v>
      </c>
      <c r="I26" s="100">
        <v>132775</v>
      </c>
      <c r="J26" s="18">
        <v>146377</v>
      </c>
      <c r="K26" s="19">
        <v>159668</v>
      </c>
      <c r="L26" s="82">
        <v>4.0274402830173512</v>
      </c>
      <c r="M26" s="82">
        <v>4.2633647194241924</v>
      </c>
      <c r="N26" s="83">
        <v>4.3243237387411666</v>
      </c>
      <c r="P26" s="100">
        <v>55890</v>
      </c>
      <c r="Q26" s="18">
        <v>59600</v>
      </c>
      <c r="R26" s="19">
        <v>63719</v>
      </c>
      <c r="S26" s="82">
        <v>1.0374541554410377</v>
      </c>
      <c r="T26" s="82">
        <v>1.1238281357539133</v>
      </c>
      <c r="U26" s="83">
        <v>1.1256286271708262</v>
      </c>
    </row>
    <row r="27" spans="1:21" x14ac:dyDescent="0.2">
      <c r="A27" s="17" t="s">
        <v>175</v>
      </c>
      <c r="B27" s="18">
        <v>92352</v>
      </c>
      <c r="C27" s="18">
        <v>93782</v>
      </c>
      <c r="D27" s="19">
        <v>94631</v>
      </c>
      <c r="E27" s="82">
        <v>1.063474890847923</v>
      </c>
      <c r="F27" s="82">
        <v>1.0734295790043575</v>
      </c>
      <c r="G27" s="83">
        <v>1.0117639436287824</v>
      </c>
      <c r="I27" s="100">
        <v>6933</v>
      </c>
      <c r="J27" s="18">
        <v>7055</v>
      </c>
      <c r="K27" s="19">
        <v>7212</v>
      </c>
      <c r="L27" s="82">
        <v>0.21029744667414269</v>
      </c>
      <c r="M27" s="82">
        <v>0.2054833621097418</v>
      </c>
      <c r="N27" s="83">
        <v>0.1953241902184614</v>
      </c>
      <c r="P27" s="100">
        <v>85419</v>
      </c>
      <c r="Q27" s="18">
        <v>86727</v>
      </c>
      <c r="R27" s="19">
        <v>87419</v>
      </c>
      <c r="S27" s="82">
        <v>1.5855841206587584</v>
      </c>
      <c r="T27" s="82">
        <v>1.6353396431129135</v>
      </c>
      <c r="U27" s="83">
        <v>1.5443012124899396</v>
      </c>
    </row>
    <row r="28" spans="1:21" x14ac:dyDescent="0.2">
      <c r="A28" s="17" t="s">
        <v>176</v>
      </c>
      <c r="B28" s="18">
        <v>68328</v>
      </c>
      <c r="C28" s="18">
        <v>103200</v>
      </c>
      <c r="D28" s="19">
        <v>108318</v>
      </c>
      <c r="E28" s="82">
        <v>0.78682770640437538</v>
      </c>
      <c r="F28" s="82">
        <v>1.1812280880472765</v>
      </c>
      <c r="G28" s="83">
        <v>1.1581009061088063</v>
      </c>
      <c r="I28" s="100">
        <v>7029</v>
      </c>
      <c r="J28" s="18">
        <v>34652</v>
      </c>
      <c r="K28" s="19">
        <v>34824</v>
      </c>
      <c r="L28" s="82">
        <v>0.21320939747188072</v>
      </c>
      <c r="M28" s="82">
        <v>1.0092713626969203</v>
      </c>
      <c r="N28" s="83">
        <v>0.94314608987350235</v>
      </c>
      <c r="P28" s="100">
        <v>61299</v>
      </c>
      <c r="Q28" s="18">
        <v>68548</v>
      </c>
      <c r="R28" s="19">
        <v>73494</v>
      </c>
      <c r="S28" s="82">
        <v>1.1378583337695505</v>
      </c>
      <c r="T28" s="82">
        <v>1.2925532055311955</v>
      </c>
      <c r="U28" s="83">
        <v>1.298308986727549</v>
      </c>
    </row>
    <row r="29" spans="1:21" x14ac:dyDescent="0.2">
      <c r="A29" s="17" t="s">
        <v>177</v>
      </c>
      <c r="B29" s="18">
        <v>2244</v>
      </c>
      <c r="C29" s="18">
        <v>2801</v>
      </c>
      <c r="D29" s="19">
        <v>3370</v>
      </c>
      <c r="E29" s="82">
        <v>2.5840671074397296E-2</v>
      </c>
      <c r="F29" s="82">
        <v>3.2060270102911063E-2</v>
      </c>
      <c r="G29" s="83">
        <v>3.6030946413215512E-2</v>
      </c>
      <c r="I29" s="100">
        <v>276</v>
      </c>
      <c r="J29" s="18">
        <v>291</v>
      </c>
      <c r="K29" s="19">
        <v>336</v>
      </c>
      <c r="L29" s="82">
        <v>8.3718585434968094E-3</v>
      </c>
      <c r="M29" s="82">
        <v>8.4756425760361253E-3</v>
      </c>
      <c r="N29" s="83">
        <v>9.0999622730730759E-3</v>
      </c>
      <c r="P29" s="100">
        <v>1968</v>
      </c>
      <c r="Q29" s="18">
        <v>2510</v>
      </c>
      <c r="R29" s="19">
        <v>3034</v>
      </c>
      <c r="S29" s="82">
        <v>3.653086022379607E-2</v>
      </c>
      <c r="T29" s="82">
        <v>4.7329003703730242E-2</v>
      </c>
      <c r="U29" s="83">
        <v>5.3597157124818134E-2</v>
      </c>
    </row>
    <row r="30" spans="1:21" x14ac:dyDescent="0.2">
      <c r="A30" s="17" t="s">
        <v>178</v>
      </c>
      <c r="B30" s="18">
        <v>0</v>
      </c>
      <c r="C30" s="18">
        <v>0</v>
      </c>
      <c r="D30" s="19">
        <v>0</v>
      </c>
      <c r="E30" s="82" t="s">
        <v>160</v>
      </c>
      <c r="F30" s="82" t="s">
        <v>160</v>
      </c>
      <c r="G30" s="83" t="s">
        <v>160</v>
      </c>
      <c r="I30" s="100">
        <v>0</v>
      </c>
      <c r="J30" s="18">
        <v>0</v>
      </c>
      <c r="K30" s="19">
        <v>0</v>
      </c>
      <c r="L30" s="82" t="s">
        <v>160</v>
      </c>
      <c r="M30" s="82" t="s">
        <v>160</v>
      </c>
      <c r="N30" s="83" t="s">
        <v>160</v>
      </c>
      <c r="P30" s="100">
        <v>0</v>
      </c>
      <c r="Q30" s="18">
        <v>0</v>
      </c>
      <c r="R30" s="19">
        <v>0</v>
      </c>
      <c r="S30" s="82" t="s">
        <v>160</v>
      </c>
      <c r="T30" s="82" t="s">
        <v>160</v>
      </c>
      <c r="U30" s="83" t="s">
        <v>160</v>
      </c>
    </row>
    <row r="31" spans="1:21" x14ac:dyDescent="0.2">
      <c r="A31" s="17" t="s">
        <v>179</v>
      </c>
      <c r="B31" s="18">
        <v>550</v>
      </c>
      <c r="C31" s="18">
        <v>562</v>
      </c>
      <c r="D31" s="19">
        <v>212</v>
      </c>
      <c r="E31" s="82">
        <v>6.3334978123522788E-3</v>
      </c>
      <c r="F31" s="82">
        <v>6.4326568360714093E-3</v>
      </c>
      <c r="G31" s="83">
        <v>2.266635204629581E-3</v>
      </c>
      <c r="I31" s="100">
        <v>0</v>
      </c>
      <c r="J31" s="18">
        <v>0</v>
      </c>
      <c r="K31" s="19">
        <v>0</v>
      </c>
      <c r="L31" s="82" t="s">
        <v>160</v>
      </c>
      <c r="M31" s="82" t="s">
        <v>160</v>
      </c>
      <c r="N31" s="83" t="s">
        <v>160</v>
      </c>
      <c r="P31" s="100">
        <v>550</v>
      </c>
      <c r="Q31" s="18">
        <v>562</v>
      </c>
      <c r="R31" s="19">
        <v>212</v>
      </c>
      <c r="S31" s="82">
        <v>1.0209335936528372E-2</v>
      </c>
      <c r="T31" s="82">
        <v>1.059717134720972E-2</v>
      </c>
      <c r="U31" s="83">
        <v>3.7450881049642202E-3</v>
      </c>
    </row>
    <row r="32" spans="1:21" x14ac:dyDescent="0.2">
      <c r="A32" s="17" t="s">
        <v>180</v>
      </c>
      <c r="B32" s="18">
        <v>4040</v>
      </c>
      <c r="C32" s="18">
        <v>19353</v>
      </c>
      <c r="D32" s="19">
        <v>18665</v>
      </c>
      <c r="E32" s="82">
        <v>4.6522420294369461E-2</v>
      </c>
      <c r="F32" s="82">
        <v>0.22151460453467969</v>
      </c>
      <c r="G32" s="83">
        <v>0.19956012308684495</v>
      </c>
      <c r="I32" s="100">
        <v>0</v>
      </c>
      <c r="J32" s="18">
        <v>0</v>
      </c>
      <c r="K32" s="19">
        <v>0</v>
      </c>
      <c r="L32" s="82" t="s">
        <v>160</v>
      </c>
      <c r="M32" s="82" t="s">
        <v>160</v>
      </c>
      <c r="N32" s="83" t="s">
        <v>160</v>
      </c>
      <c r="P32" s="100">
        <v>4040</v>
      </c>
      <c r="Q32" s="18">
        <v>19353</v>
      </c>
      <c r="R32" s="19">
        <v>18665</v>
      </c>
      <c r="S32" s="82">
        <v>7.4992213061044768E-2</v>
      </c>
      <c r="T32" s="82">
        <v>0.36492358911485712</v>
      </c>
      <c r="U32" s="83">
        <v>0.32972674282621306</v>
      </c>
    </row>
    <row r="33" spans="1:21" x14ac:dyDescent="0.2">
      <c r="A33" s="17" t="s">
        <v>181</v>
      </c>
      <c r="B33" s="18">
        <v>105619</v>
      </c>
      <c r="C33" s="18">
        <v>86294</v>
      </c>
      <c r="D33" s="19">
        <v>74062</v>
      </c>
      <c r="E33" s="82">
        <v>1.2162503735324277</v>
      </c>
      <c r="F33" s="82">
        <v>0.98772186656929928</v>
      </c>
      <c r="G33" s="83">
        <v>0.79184687040224544</v>
      </c>
      <c r="I33" s="100">
        <v>38047</v>
      </c>
      <c r="J33" s="18">
        <v>32700</v>
      </c>
      <c r="K33" s="19">
        <v>28153</v>
      </c>
      <c r="L33" s="82">
        <v>1.1540728333493591</v>
      </c>
      <c r="M33" s="82">
        <v>0.95241756782261611</v>
      </c>
      <c r="N33" s="83">
        <v>0.76247392224353072</v>
      </c>
      <c r="P33" s="100">
        <v>67572</v>
      </c>
      <c r="Q33" s="18">
        <v>53594</v>
      </c>
      <c r="R33" s="19">
        <v>45909</v>
      </c>
      <c r="S33" s="82">
        <v>1.2543004507329005</v>
      </c>
      <c r="T33" s="82">
        <v>1.0105779380468998</v>
      </c>
      <c r="U33" s="83">
        <v>0.81100589533397349</v>
      </c>
    </row>
    <row r="34" spans="1:21" x14ac:dyDescent="0.2">
      <c r="A34" s="17" t="s">
        <v>182</v>
      </c>
      <c r="B34" s="18">
        <v>0</v>
      </c>
      <c r="C34" s="18">
        <v>0</v>
      </c>
      <c r="D34" s="19">
        <v>10102</v>
      </c>
      <c r="E34" s="82" t="s">
        <v>160</v>
      </c>
      <c r="F34" s="82" t="s">
        <v>160</v>
      </c>
      <c r="G34" s="83">
        <v>0.10800730583569824</v>
      </c>
      <c r="I34" s="100">
        <v>0</v>
      </c>
      <c r="J34" s="18">
        <v>0</v>
      </c>
      <c r="K34" s="19">
        <v>4488</v>
      </c>
      <c r="L34" s="82" t="s">
        <v>160</v>
      </c>
      <c r="M34" s="82" t="s">
        <v>160</v>
      </c>
      <c r="N34" s="83">
        <v>0.12154949607604752</v>
      </c>
      <c r="P34" s="100">
        <v>0</v>
      </c>
      <c r="Q34" s="18">
        <v>0</v>
      </c>
      <c r="R34" s="19">
        <v>5614</v>
      </c>
      <c r="S34" s="82" t="s">
        <v>160</v>
      </c>
      <c r="T34" s="82" t="s">
        <v>160</v>
      </c>
      <c r="U34" s="83">
        <v>9.9174172741835528E-2</v>
      </c>
    </row>
    <row r="35" spans="1:21" ht="13.5" thickBot="1" x14ac:dyDescent="0.25">
      <c r="A35" s="20" t="s">
        <v>4</v>
      </c>
      <c r="B35" s="21">
        <v>8683985</v>
      </c>
      <c r="C35" s="21">
        <v>8736670</v>
      </c>
      <c r="D35" s="22">
        <v>9353071</v>
      </c>
      <c r="E35" s="86">
        <v>100</v>
      </c>
      <c r="F35" s="86">
        <v>100</v>
      </c>
      <c r="G35" s="87">
        <v>100</v>
      </c>
      <c r="I35" s="101">
        <v>3296759</v>
      </c>
      <c r="J35" s="21">
        <v>3433368</v>
      </c>
      <c r="K35" s="22">
        <v>3692323</v>
      </c>
      <c r="L35" s="86">
        <v>100</v>
      </c>
      <c r="M35" s="86">
        <v>100</v>
      </c>
      <c r="N35" s="87">
        <v>100</v>
      </c>
      <c r="P35" s="101">
        <v>5387226</v>
      </c>
      <c r="Q35" s="21">
        <v>5303302</v>
      </c>
      <c r="R35" s="22">
        <v>5660748</v>
      </c>
      <c r="S35" s="86">
        <v>100</v>
      </c>
      <c r="T35" s="86">
        <v>100</v>
      </c>
      <c r="U35" s="87">
        <v>100</v>
      </c>
    </row>
    <row r="36" spans="1:21" x14ac:dyDescent="0.2">
      <c r="I36" s="108"/>
      <c r="P36" s="108"/>
    </row>
    <row r="37" spans="1:21" ht="16.5" thickBot="1" x14ac:dyDescent="0.3">
      <c r="A37" s="5" t="s">
        <v>115</v>
      </c>
      <c r="B37" s="6"/>
      <c r="C37" s="6"/>
      <c r="D37" s="187" t="s">
        <v>106</v>
      </c>
      <c r="E37" s="187"/>
      <c r="F37" s="6"/>
      <c r="I37" s="187" t="s">
        <v>110</v>
      </c>
      <c r="J37" s="187"/>
      <c r="K37" s="187"/>
      <c r="L37" s="187"/>
      <c r="M37" s="187"/>
      <c r="N37" s="187"/>
      <c r="P37" s="187" t="s">
        <v>111</v>
      </c>
      <c r="Q37" s="187"/>
      <c r="R37" s="187"/>
      <c r="S37" s="187"/>
      <c r="T37" s="187"/>
      <c r="U37" s="187"/>
    </row>
    <row r="38" spans="1:21" x14ac:dyDescent="0.2">
      <c r="A38" s="7"/>
      <c r="B38" s="91"/>
      <c r="C38" s="90" t="s">
        <v>32</v>
      </c>
      <c r="D38" s="92"/>
      <c r="E38" s="11"/>
      <c r="F38" s="90" t="s">
        <v>2</v>
      </c>
      <c r="G38" s="12"/>
      <c r="I38" s="32"/>
      <c r="J38" s="90" t="s">
        <v>32</v>
      </c>
      <c r="K38" s="92"/>
      <c r="L38" s="11"/>
      <c r="M38" s="90" t="s">
        <v>2</v>
      </c>
      <c r="N38" s="12"/>
      <c r="P38" s="32"/>
      <c r="Q38" s="90" t="s">
        <v>32</v>
      </c>
      <c r="R38" s="92"/>
      <c r="S38" s="11"/>
      <c r="T38" s="90" t="s">
        <v>2</v>
      </c>
      <c r="U38" s="12"/>
    </row>
    <row r="39" spans="1:21" x14ac:dyDescent="0.2">
      <c r="A39" s="13" t="s">
        <v>3</v>
      </c>
      <c r="B39" s="14" t="s">
        <v>156</v>
      </c>
      <c r="C39" s="15" t="s">
        <v>154</v>
      </c>
      <c r="D39" s="66" t="s">
        <v>155</v>
      </c>
      <c r="E39" s="15" t="s">
        <v>156</v>
      </c>
      <c r="F39" s="15" t="s">
        <v>154</v>
      </c>
      <c r="G39" s="16" t="s">
        <v>155</v>
      </c>
      <c r="I39" s="99" t="s">
        <v>156</v>
      </c>
      <c r="J39" s="15" t="s">
        <v>154</v>
      </c>
      <c r="K39" s="66" t="s">
        <v>155</v>
      </c>
      <c r="L39" s="15" t="s">
        <v>156</v>
      </c>
      <c r="M39" s="15" t="s">
        <v>154</v>
      </c>
      <c r="N39" s="16" t="s">
        <v>155</v>
      </c>
      <c r="P39" s="99" t="s">
        <v>156</v>
      </c>
      <c r="Q39" s="15" t="s">
        <v>154</v>
      </c>
      <c r="R39" s="66" t="s">
        <v>155</v>
      </c>
      <c r="S39" s="15" t="s">
        <v>156</v>
      </c>
      <c r="T39" s="15" t="s">
        <v>154</v>
      </c>
      <c r="U39" s="16" t="s">
        <v>155</v>
      </c>
    </row>
    <row r="40" spans="1:21" x14ac:dyDescent="0.2">
      <c r="A40" s="17" t="s">
        <v>83</v>
      </c>
      <c r="B40" s="18">
        <v>1777501</v>
      </c>
      <c r="C40" s="18">
        <v>1877169</v>
      </c>
      <c r="D40" s="19">
        <v>2015215</v>
      </c>
      <c r="E40" s="82">
        <v>16.603718913348626</v>
      </c>
      <c r="F40" s="82">
        <v>17.153712393506009</v>
      </c>
      <c r="G40" s="83">
        <v>17.614698128959223</v>
      </c>
      <c r="I40" s="100">
        <v>365824</v>
      </c>
      <c r="J40" s="18">
        <v>371795</v>
      </c>
      <c r="K40" s="19">
        <v>400041</v>
      </c>
      <c r="L40" s="82">
        <v>14.74517669270214</v>
      </c>
      <c r="M40" s="82">
        <v>15.062808461539085</v>
      </c>
      <c r="N40" s="83">
        <v>16.106207944458603</v>
      </c>
      <c r="P40" s="100">
        <v>1411677</v>
      </c>
      <c r="Q40" s="18">
        <v>1505374</v>
      </c>
      <c r="R40" s="19">
        <v>1615174</v>
      </c>
      <c r="S40" s="82">
        <v>17.164362666750968</v>
      </c>
      <c r="T40" s="82">
        <v>17.762682265624768</v>
      </c>
      <c r="U40" s="83">
        <v>18.033012376570909</v>
      </c>
    </row>
    <row r="41" spans="1:21" x14ac:dyDescent="0.2">
      <c r="A41" s="17" t="s">
        <v>157</v>
      </c>
      <c r="B41" s="18">
        <v>397550</v>
      </c>
      <c r="C41" s="18">
        <v>407015</v>
      </c>
      <c r="D41" s="19">
        <v>452622</v>
      </c>
      <c r="E41" s="82">
        <v>3.7135329060302897</v>
      </c>
      <c r="F41" s="82">
        <v>3.7193338744901752</v>
      </c>
      <c r="G41" s="83">
        <v>3.9563023779228428</v>
      </c>
      <c r="I41" s="100">
        <v>107684</v>
      </c>
      <c r="J41" s="18">
        <v>105464</v>
      </c>
      <c r="K41" s="19">
        <v>103428</v>
      </c>
      <c r="L41" s="82">
        <v>4.3403921201915052</v>
      </c>
      <c r="M41" s="82">
        <v>4.2727417840147339</v>
      </c>
      <c r="N41" s="83">
        <v>4.1641553622740277</v>
      </c>
      <c r="P41" s="100">
        <v>289866</v>
      </c>
      <c r="Q41" s="18">
        <v>301551</v>
      </c>
      <c r="R41" s="19">
        <v>349194</v>
      </c>
      <c r="S41" s="82">
        <v>3.5244359359544966</v>
      </c>
      <c r="T41" s="82">
        <v>3.5581553819060345</v>
      </c>
      <c r="U41" s="83">
        <v>3.8986633785736409</v>
      </c>
    </row>
    <row r="42" spans="1:21" x14ac:dyDescent="0.2">
      <c r="A42" s="17" t="s">
        <v>84</v>
      </c>
      <c r="B42" s="18">
        <v>1990974</v>
      </c>
      <c r="C42" s="18">
        <v>2164519</v>
      </c>
      <c r="D42" s="19">
        <v>2149319</v>
      </c>
      <c r="E42" s="82">
        <v>18.597780063012831</v>
      </c>
      <c r="F42" s="82">
        <v>19.779538441280049</v>
      </c>
      <c r="G42" s="83">
        <v>18.786881483036058</v>
      </c>
      <c r="I42" s="100">
        <v>434742</v>
      </c>
      <c r="J42" s="18">
        <v>403417</v>
      </c>
      <c r="K42" s="19">
        <v>401383</v>
      </c>
      <c r="L42" s="82">
        <v>17.523037323244822</v>
      </c>
      <c r="M42" s="82">
        <v>16.343934160299931</v>
      </c>
      <c r="N42" s="83">
        <v>16.160238733956337</v>
      </c>
      <c r="P42" s="100">
        <v>1556232</v>
      </c>
      <c r="Q42" s="18">
        <v>1761102</v>
      </c>
      <c r="R42" s="19">
        <v>1747936</v>
      </c>
      <c r="S42" s="82">
        <v>18.921984591094983</v>
      </c>
      <c r="T42" s="82">
        <v>20.780148496889353</v>
      </c>
      <c r="U42" s="83">
        <v>19.515266789493793</v>
      </c>
    </row>
    <row r="43" spans="1:21" x14ac:dyDescent="0.2">
      <c r="A43" s="17" t="s">
        <v>86</v>
      </c>
      <c r="B43" s="18">
        <v>1240203</v>
      </c>
      <c r="C43" s="18">
        <v>1157996</v>
      </c>
      <c r="D43" s="19">
        <v>1217839</v>
      </c>
      <c r="E43" s="82">
        <v>11.584793486750053</v>
      </c>
      <c r="F43" s="82">
        <v>10.581855089675136</v>
      </c>
      <c r="G43" s="83">
        <v>10.644951707224079</v>
      </c>
      <c r="I43" s="100">
        <v>215335</v>
      </c>
      <c r="J43" s="18">
        <v>211596</v>
      </c>
      <c r="K43" s="19">
        <v>211155</v>
      </c>
      <c r="L43" s="82">
        <v>8.6794541176167108</v>
      </c>
      <c r="M43" s="82">
        <v>8.5725467508380273</v>
      </c>
      <c r="N43" s="83">
        <v>8.5013944533489223</v>
      </c>
      <c r="P43" s="100">
        <v>1024868</v>
      </c>
      <c r="Q43" s="18">
        <v>946400</v>
      </c>
      <c r="R43" s="19">
        <v>1006684</v>
      </c>
      <c r="S43" s="82">
        <v>12.461211762710402</v>
      </c>
      <c r="T43" s="82">
        <v>11.167060475461435</v>
      </c>
      <c r="U43" s="83">
        <v>11.239374229213638</v>
      </c>
    </row>
    <row r="44" spans="1:21" x14ac:dyDescent="0.2">
      <c r="A44" s="17" t="s">
        <v>158</v>
      </c>
      <c r="B44" s="18">
        <v>868408</v>
      </c>
      <c r="C44" s="18">
        <v>867017</v>
      </c>
      <c r="D44" s="19">
        <v>857148</v>
      </c>
      <c r="E44" s="82">
        <v>8.1118392249024076</v>
      </c>
      <c r="F44" s="82">
        <v>7.9228669652441512</v>
      </c>
      <c r="G44" s="83">
        <v>7.4922046887508982</v>
      </c>
      <c r="I44" s="100">
        <v>714539</v>
      </c>
      <c r="J44" s="18">
        <v>711083</v>
      </c>
      <c r="K44" s="19">
        <v>703540</v>
      </c>
      <c r="L44" s="82">
        <v>28.800745191203131</v>
      </c>
      <c r="M44" s="82">
        <v>28.808636558470656</v>
      </c>
      <c r="N44" s="83">
        <v>28.325500479311884</v>
      </c>
      <c r="P44" s="100">
        <v>153869</v>
      </c>
      <c r="Q44" s="18">
        <v>155934</v>
      </c>
      <c r="R44" s="19">
        <v>153608</v>
      </c>
      <c r="S44" s="82">
        <v>1.8708694121745304</v>
      </c>
      <c r="T44" s="82">
        <v>1.8399454862432412</v>
      </c>
      <c r="U44" s="83">
        <v>1.7149947715480214</v>
      </c>
    </row>
    <row r="45" spans="1:21" x14ac:dyDescent="0.2">
      <c r="A45" s="17" t="s">
        <v>159</v>
      </c>
      <c r="B45" s="18">
        <v>0</v>
      </c>
      <c r="C45" s="18">
        <v>0</v>
      </c>
      <c r="D45" s="19">
        <v>222179</v>
      </c>
      <c r="E45" s="82" t="s">
        <v>160</v>
      </c>
      <c r="F45" s="82" t="s">
        <v>160</v>
      </c>
      <c r="G45" s="83">
        <v>1.9420339842617445</v>
      </c>
      <c r="I45" s="100">
        <v>0</v>
      </c>
      <c r="J45" s="18">
        <v>0</v>
      </c>
      <c r="K45" s="19">
        <v>222179</v>
      </c>
      <c r="L45" s="82" t="s">
        <v>160</v>
      </c>
      <c r="M45" s="82" t="s">
        <v>160</v>
      </c>
      <c r="N45" s="83">
        <v>8.9452360505344899</v>
      </c>
      <c r="P45" s="100">
        <v>0</v>
      </c>
      <c r="Q45" s="18">
        <v>0</v>
      </c>
      <c r="R45" s="19">
        <v>0</v>
      </c>
      <c r="S45" s="82" t="s">
        <v>160</v>
      </c>
      <c r="T45" s="82" t="s">
        <v>160</v>
      </c>
      <c r="U45" s="83" t="s">
        <v>160</v>
      </c>
    </row>
    <row r="46" spans="1:21" x14ac:dyDescent="0.2">
      <c r="A46" s="17" t="s">
        <v>161</v>
      </c>
      <c r="B46" s="18">
        <v>33517</v>
      </c>
      <c r="C46" s="18">
        <v>35225</v>
      </c>
      <c r="D46" s="19">
        <v>35551</v>
      </c>
      <c r="E46" s="82">
        <v>0.31308384457657457</v>
      </c>
      <c r="F46" s="82">
        <v>0.32188871596603669</v>
      </c>
      <c r="G46" s="83">
        <v>0.31074606589501835</v>
      </c>
      <c r="I46" s="100">
        <v>33352</v>
      </c>
      <c r="J46" s="18">
        <v>35061</v>
      </c>
      <c r="K46" s="19">
        <v>35549</v>
      </c>
      <c r="L46" s="82">
        <v>1.3443107424745282</v>
      </c>
      <c r="M46" s="82">
        <v>1.4204524737288609</v>
      </c>
      <c r="N46" s="83">
        <v>1.431252262187023</v>
      </c>
      <c r="P46" s="100">
        <v>165</v>
      </c>
      <c r="Q46" s="18">
        <v>164</v>
      </c>
      <c r="R46" s="19">
        <v>2</v>
      </c>
      <c r="S46" s="82">
        <v>2.0062095224431011E-3</v>
      </c>
      <c r="T46" s="82">
        <v>1.9351203697967828E-3</v>
      </c>
      <c r="U46" s="83">
        <v>2.2329498093172511E-5</v>
      </c>
    </row>
    <row r="47" spans="1:21" x14ac:dyDescent="0.2">
      <c r="A47" s="17" t="s">
        <v>162</v>
      </c>
      <c r="B47" s="18">
        <v>448694</v>
      </c>
      <c r="C47" s="18">
        <v>333794</v>
      </c>
      <c r="D47" s="19">
        <v>297778</v>
      </c>
      <c r="E47" s="82">
        <v>4.1912713714963017</v>
      </c>
      <c r="F47" s="82">
        <v>3.0502348348379633</v>
      </c>
      <c r="G47" s="83">
        <v>2.6028337321056165</v>
      </c>
      <c r="I47" s="100">
        <v>42105</v>
      </c>
      <c r="J47" s="18">
        <v>23413</v>
      </c>
      <c r="K47" s="19">
        <v>14966</v>
      </c>
      <c r="L47" s="82">
        <v>1.6971157295481534</v>
      </c>
      <c r="M47" s="82">
        <v>0.94854835194129716</v>
      </c>
      <c r="N47" s="83">
        <v>0.60255200866103087</v>
      </c>
      <c r="P47" s="100">
        <v>406589</v>
      </c>
      <c r="Q47" s="18">
        <v>310381</v>
      </c>
      <c r="R47" s="19">
        <v>282812</v>
      </c>
      <c r="S47" s="82">
        <v>4.9436528698219275</v>
      </c>
      <c r="T47" s="82">
        <v>3.6623450944993614</v>
      </c>
      <c r="U47" s="83">
        <v>3.157525007363152</v>
      </c>
    </row>
    <row r="48" spans="1:21" x14ac:dyDescent="0.2">
      <c r="A48" s="17" t="s">
        <v>163</v>
      </c>
      <c r="B48" s="18">
        <v>1016397</v>
      </c>
      <c r="C48" s="18">
        <v>1010525</v>
      </c>
      <c r="D48" s="19">
        <v>1021177</v>
      </c>
      <c r="E48" s="82">
        <v>9.4942113069814322</v>
      </c>
      <c r="F48" s="82">
        <v>9.234253930491958</v>
      </c>
      <c r="G48" s="83">
        <v>8.9259580696035883</v>
      </c>
      <c r="I48" s="100">
        <v>0</v>
      </c>
      <c r="J48" s="18">
        <v>0</v>
      </c>
      <c r="K48" s="19">
        <v>0</v>
      </c>
      <c r="L48" s="82" t="s">
        <v>160</v>
      </c>
      <c r="M48" s="82" t="s">
        <v>160</v>
      </c>
      <c r="N48" s="83" t="s">
        <v>160</v>
      </c>
      <c r="P48" s="100">
        <v>1016397</v>
      </c>
      <c r="Q48" s="18">
        <v>1010525</v>
      </c>
      <c r="R48" s="19">
        <v>1021177</v>
      </c>
      <c r="S48" s="82">
        <v>12.358214181712732</v>
      </c>
      <c r="T48" s="82">
        <v>11.923704339566427</v>
      </c>
      <c r="U48" s="83">
        <v>11.401184937145812</v>
      </c>
    </row>
    <row r="49" spans="1:21" x14ac:dyDescent="0.2">
      <c r="A49" s="17" t="s">
        <v>164</v>
      </c>
      <c r="B49" s="18">
        <v>822932</v>
      </c>
      <c r="C49" s="18">
        <v>982253</v>
      </c>
      <c r="D49" s="19">
        <v>1138961</v>
      </c>
      <c r="E49" s="82">
        <v>7.6870458091443048</v>
      </c>
      <c r="F49" s="82">
        <v>8.9759022547562086</v>
      </c>
      <c r="G49" s="83">
        <v>9.9554907023109322</v>
      </c>
      <c r="I49" s="100">
        <v>8652</v>
      </c>
      <c r="J49" s="18">
        <v>11124</v>
      </c>
      <c r="K49" s="19">
        <v>13936</v>
      </c>
      <c r="L49" s="82">
        <v>0.34873400527373521</v>
      </c>
      <c r="M49" s="82">
        <v>0.45067491850659847</v>
      </c>
      <c r="N49" s="83">
        <v>0.56108277380062321</v>
      </c>
      <c r="P49" s="100">
        <v>814280</v>
      </c>
      <c r="Q49" s="18">
        <v>971129</v>
      </c>
      <c r="R49" s="19">
        <v>1125025</v>
      </c>
      <c r="S49" s="82">
        <v>9.9007047874846563</v>
      </c>
      <c r="T49" s="82">
        <v>11.458850668295</v>
      </c>
      <c r="U49" s="83">
        <v>12.560621796135703</v>
      </c>
    </row>
    <row r="50" spans="1:21" x14ac:dyDescent="0.2">
      <c r="A50" s="17" t="s">
        <v>165</v>
      </c>
      <c r="B50" s="18">
        <v>619681</v>
      </c>
      <c r="C50" s="18">
        <v>593938</v>
      </c>
      <c r="D50" s="19">
        <v>481282</v>
      </c>
      <c r="E50" s="82">
        <v>5.7884688334593282</v>
      </c>
      <c r="F50" s="82">
        <v>5.4274503955553133</v>
      </c>
      <c r="G50" s="83">
        <v>4.2068152256219573</v>
      </c>
      <c r="I50" s="100">
        <v>268378</v>
      </c>
      <c r="J50" s="18">
        <v>265193</v>
      </c>
      <c r="K50" s="19">
        <v>52954</v>
      </c>
      <c r="L50" s="82">
        <v>10.81744508406779</v>
      </c>
      <c r="M50" s="82">
        <v>10.743962033757674</v>
      </c>
      <c r="N50" s="83">
        <v>2.1320018085417765</v>
      </c>
      <c r="P50" s="100">
        <v>351303</v>
      </c>
      <c r="Q50" s="18">
        <v>328745</v>
      </c>
      <c r="R50" s="19">
        <v>428328</v>
      </c>
      <c r="S50" s="82">
        <v>4.2714389325019928</v>
      </c>
      <c r="T50" s="82">
        <v>3.879031377858801</v>
      </c>
      <c r="U50" s="83">
        <v>4.7821746296261978</v>
      </c>
    </row>
    <row r="51" spans="1:21" x14ac:dyDescent="0.2">
      <c r="A51" s="17" t="s">
        <v>166</v>
      </c>
      <c r="B51" s="18">
        <v>55520</v>
      </c>
      <c r="C51" s="18">
        <v>57121</v>
      </c>
      <c r="D51" s="19">
        <v>59634</v>
      </c>
      <c r="E51" s="82">
        <v>0.51861488351855534</v>
      </c>
      <c r="F51" s="82">
        <v>0.52197602114112085</v>
      </c>
      <c r="G51" s="83">
        <v>0.5212520292982904</v>
      </c>
      <c r="I51" s="100">
        <v>55520</v>
      </c>
      <c r="J51" s="18">
        <v>57121</v>
      </c>
      <c r="K51" s="19">
        <v>59634</v>
      </c>
      <c r="L51" s="82">
        <v>2.2378307874246164</v>
      </c>
      <c r="M51" s="82">
        <v>2.3141857263588106</v>
      </c>
      <c r="N51" s="83">
        <v>2.4009479142384014</v>
      </c>
      <c r="P51" s="100">
        <v>0</v>
      </c>
      <c r="Q51" s="18">
        <v>0</v>
      </c>
      <c r="R51" s="19">
        <v>0</v>
      </c>
      <c r="S51" s="82" t="s">
        <v>160</v>
      </c>
      <c r="T51" s="82" t="s">
        <v>160</v>
      </c>
      <c r="U51" s="83" t="s">
        <v>160</v>
      </c>
    </row>
    <row r="52" spans="1:21" x14ac:dyDescent="0.2">
      <c r="A52" s="17" t="s">
        <v>167</v>
      </c>
      <c r="B52" s="18">
        <v>21448</v>
      </c>
      <c r="C52" s="18">
        <v>22788</v>
      </c>
      <c r="D52" s="19">
        <v>23994</v>
      </c>
      <c r="E52" s="82">
        <v>0.20034675831602983</v>
      </c>
      <c r="F52" s="82">
        <v>0.20823846868513965</v>
      </c>
      <c r="G52" s="83">
        <v>0.20972802748403899</v>
      </c>
      <c r="I52" s="100">
        <v>19521</v>
      </c>
      <c r="J52" s="18">
        <v>21104</v>
      </c>
      <c r="K52" s="19">
        <v>21626</v>
      </c>
      <c r="L52" s="82">
        <v>0.78682807639257812</v>
      </c>
      <c r="M52" s="82">
        <v>0.85500211076620403</v>
      </c>
      <c r="N52" s="83">
        <v>0.87069288649628851</v>
      </c>
      <c r="P52" s="100">
        <v>1927</v>
      </c>
      <c r="Q52" s="18">
        <v>1684</v>
      </c>
      <c r="R52" s="19">
        <v>2368</v>
      </c>
      <c r="S52" s="82">
        <v>2.3430095453017309E-2</v>
      </c>
      <c r="T52" s="82">
        <v>1.9870382333766964E-2</v>
      </c>
      <c r="U52" s="83">
        <v>2.6438125742316253E-2</v>
      </c>
    </row>
    <row r="53" spans="1:21" x14ac:dyDescent="0.2">
      <c r="A53" s="17" t="s">
        <v>168</v>
      </c>
      <c r="B53" s="18">
        <v>231913</v>
      </c>
      <c r="C53" s="18">
        <v>234707</v>
      </c>
      <c r="D53" s="19">
        <v>237902</v>
      </c>
      <c r="E53" s="82">
        <v>2.166310041092196</v>
      </c>
      <c r="F53" s="82">
        <v>2.1447703295455094</v>
      </c>
      <c r="G53" s="83">
        <v>2.0794664163752539</v>
      </c>
      <c r="I53" s="100">
        <v>0</v>
      </c>
      <c r="J53" s="18">
        <v>0</v>
      </c>
      <c r="K53" s="19">
        <v>0</v>
      </c>
      <c r="L53" s="82" t="s">
        <v>160</v>
      </c>
      <c r="M53" s="82" t="s">
        <v>160</v>
      </c>
      <c r="N53" s="83" t="s">
        <v>160</v>
      </c>
      <c r="P53" s="100">
        <v>231913</v>
      </c>
      <c r="Q53" s="18">
        <v>234707</v>
      </c>
      <c r="R53" s="19">
        <v>237902</v>
      </c>
      <c r="S53" s="82">
        <v>2.8197943574445268</v>
      </c>
      <c r="T53" s="82">
        <v>2.7694286380115458</v>
      </c>
      <c r="U53" s="83">
        <v>2.6561161276809631</v>
      </c>
    </row>
    <row r="54" spans="1:21" x14ac:dyDescent="0.2">
      <c r="A54" s="17" t="s">
        <v>169</v>
      </c>
      <c r="B54" s="18">
        <v>115524</v>
      </c>
      <c r="C54" s="18">
        <v>123593</v>
      </c>
      <c r="D54" s="19">
        <v>132227</v>
      </c>
      <c r="E54" s="82">
        <v>1.0791150180763256</v>
      </c>
      <c r="F54" s="82">
        <v>1.1294021880025655</v>
      </c>
      <c r="G54" s="83">
        <v>1.155776772948738</v>
      </c>
      <c r="I54" s="100">
        <v>87287</v>
      </c>
      <c r="J54" s="18">
        <v>93789</v>
      </c>
      <c r="K54" s="19">
        <v>99183</v>
      </c>
      <c r="L54" s="82">
        <v>3.5182553303662192</v>
      </c>
      <c r="M54" s="82">
        <v>3.7997437910657466</v>
      </c>
      <c r="N54" s="83">
        <v>3.9932457486988526</v>
      </c>
      <c r="P54" s="100">
        <v>28237</v>
      </c>
      <c r="Q54" s="18">
        <v>29804</v>
      </c>
      <c r="R54" s="19">
        <v>33044</v>
      </c>
      <c r="S54" s="82">
        <v>0.34332932294076274</v>
      </c>
      <c r="T54" s="82">
        <v>0.35167272866721533</v>
      </c>
      <c r="U54" s="83">
        <v>0.36892796749539619</v>
      </c>
    </row>
    <row r="55" spans="1:21" x14ac:dyDescent="0.2">
      <c r="A55" s="17" t="s">
        <v>170</v>
      </c>
      <c r="B55" s="18">
        <v>6076</v>
      </c>
      <c r="C55" s="18">
        <v>5154</v>
      </c>
      <c r="D55" s="19">
        <v>0</v>
      </c>
      <c r="E55" s="82">
        <v>5.6756196546447091E-2</v>
      </c>
      <c r="F55" s="82">
        <v>4.7097642074917054E-2</v>
      </c>
      <c r="G55" s="83" t="s">
        <v>160</v>
      </c>
      <c r="I55" s="100">
        <v>0</v>
      </c>
      <c r="J55" s="18">
        <v>0</v>
      </c>
      <c r="K55" s="19">
        <v>0</v>
      </c>
      <c r="L55" s="82" t="s">
        <v>160</v>
      </c>
      <c r="M55" s="82" t="s">
        <v>160</v>
      </c>
      <c r="N55" s="83" t="s">
        <v>160</v>
      </c>
      <c r="P55" s="100">
        <v>6076</v>
      </c>
      <c r="Q55" s="18">
        <v>5154</v>
      </c>
      <c r="R55" s="19">
        <v>0</v>
      </c>
      <c r="S55" s="82">
        <v>7.3877145808268374E-2</v>
      </c>
      <c r="T55" s="82">
        <v>6.0814697475198895E-2</v>
      </c>
      <c r="U55" s="83" t="s">
        <v>160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82" t="s">
        <v>160</v>
      </c>
      <c r="F56" s="82" t="s">
        <v>160</v>
      </c>
      <c r="G56" s="83" t="s">
        <v>160</v>
      </c>
      <c r="I56" s="100">
        <v>0</v>
      </c>
      <c r="J56" s="18">
        <v>0</v>
      </c>
      <c r="K56" s="19">
        <v>0</v>
      </c>
      <c r="L56" s="82" t="s">
        <v>160</v>
      </c>
      <c r="M56" s="82" t="s">
        <v>160</v>
      </c>
      <c r="N56" s="83" t="s">
        <v>160</v>
      </c>
      <c r="P56" s="100">
        <v>0</v>
      </c>
      <c r="Q56" s="18">
        <v>0</v>
      </c>
      <c r="R56" s="19">
        <v>0</v>
      </c>
      <c r="S56" s="82" t="s">
        <v>160</v>
      </c>
      <c r="T56" s="82" t="s">
        <v>160</v>
      </c>
      <c r="U56" s="83" t="s">
        <v>160</v>
      </c>
    </row>
    <row r="57" spans="1:21" x14ac:dyDescent="0.2">
      <c r="A57" s="17" t="s">
        <v>172</v>
      </c>
      <c r="B57" s="18">
        <v>56635</v>
      </c>
      <c r="C57" s="18">
        <v>0</v>
      </c>
      <c r="D57" s="19">
        <v>0</v>
      </c>
      <c r="E57" s="82">
        <v>0.52903015000132181</v>
      </c>
      <c r="F57" s="82" t="s">
        <v>160</v>
      </c>
      <c r="G57" s="83" t="s">
        <v>160</v>
      </c>
      <c r="I57" s="100">
        <v>0</v>
      </c>
      <c r="J57" s="18">
        <v>0</v>
      </c>
      <c r="K57" s="19">
        <v>0</v>
      </c>
      <c r="L57" s="82" t="s">
        <v>160</v>
      </c>
      <c r="M57" s="82" t="s">
        <v>160</v>
      </c>
      <c r="N57" s="83" t="s">
        <v>160</v>
      </c>
      <c r="P57" s="100">
        <v>56635</v>
      </c>
      <c r="Q57" s="18">
        <v>0</v>
      </c>
      <c r="R57" s="19">
        <v>0</v>
      </c>
      <c r="S57" s="82">
        <v>0.68861622002160627</v>
      </c>
      <c r="T57" s="82" t="s">
        <v>160</v>
      </c>
      <c r="U57" s="83" t="s">
        <v>160</v>
      </c>
    </row>
    <row r="58" spans="1:21" x14ac:dyDescent="0.2">
      <c r="A58" s="17" t="s">
        <v>173</v>
      </c>
      <c r="B58" s="18">
        <v>21805</v>
      </c>
      <c r="C58" s="18">
        <v>18688</v>
      </c>
      <c r="D58" s="19">
        <v>0</v>
      </c>
      <c r="E58" s="82">
        <v>0.20368151179974964</v>
      </c>
      <c r="F58" s="82">
        <v>0.17077235838107294</v>
      </c>
      <c r="G58" s="83" t="s">
        <v>160</v>
      </c>
      <c r="I58" s="100">
        <v>21805</v>
      </c>
      <c r="J58" s="18">
        <v>18688</v>
      </c>
      <c r="K58" s="19">
        <v>0</v>
      </c>
      <c r="L58" s="82">
        <v>0.878888694520781</v>
      </c>
      <c r="M58" s="82">
        <v>0.75712089869213528</v>
      </c>
      <c r="N58" s="83" t="s">
        <v>160</v>
      </c>
      <c r="P58" s="100">
        <v>0</v>
      </c>
      <c r="Q58" s="18">
        <v>0</v>
      </c>
      <c r="R58" s="19">
        <v>0</v>
      </c>
      <c r="S58" s="82" t="s">
        <v>160</v>
      </c>
      <c r="T58" s="82" t="s">
        <v>160</v>
      </c>
      <c r="U58" s="83" t="s">
        <v>160</v>
      </c>
    </row>
    <row r="59" spans="1:21" x14ac:dyDescent="0.2">
      <c r="A59" s="17" t="s">
        <v>174</v>
      </c>
      <c r="B59" s="18">
        <v>105548</v>
      </c>
      <c r="C59" s="18">
        <v>115712</v>
      </c>
      <c r="D59" s="19">
        <v>121504</v>
      </c>
      <c r="E59" s="82">
        <v>0.98592874145562825</v>
      </c>
      <c r="F59" s="82">
        <v>1.0573850135376022</v>
      </c>
      <c r="G59" s="83">
        <v>1.0620486059606848</v>
      </c>
      <c r="I59" s="100">
        <v>69534</v>
      </c>
      <c r="J59" s="18">
        <v>75504</v>
      </c>
      <c r="K59" s="19">
        <v>78452</v>
      </c>
      <c r="L59" s="82">
        <v>2.802689588846961</v>
      </c>
      <c r="M59" s="82">
        <v>3.0589499323015295</v>
      </c>
      <c r="N59" s="83">
        <v>3.1585868089987432</v>
      </c>
      <c r="P59" s="100">
        <v>36014</v>
      </c>
      <c r="Q59" s="18">
        <v>40208</v>
      </c>
      <c r="R59" s="19">
        <v>43052</v>
      </c>
      <c r="S59" s="82">
        <v>0.43788866509858088</v>
      </c>
      <c r="T59" s="82">
        <v>0.47443487700481124</v>
      </c>
      <c r="U59" s="83">
        <v>0.48066477595363144</v>
      </c>
    </row>
    <row r="60" spans="1:21" x14ac:dyDescent="0.2">
      <c r="A60" s="17" t="s">
        <v>175</v>
      </c>
      <c r="B60" s="18">
        <v>757573</v>
      </c>
      <c r="C60" s="18">
        <v>763306</v>
      </c>
      <c r="D60" s="19">
        <v>766619</v>
      </c>
      <c r="E60" s="82">
        <v>7.0765243723307378</v>
      </c>
      <c r="F60" s="82">
        <v>6.9751479979892581</v>
      </c>
      <c r="G60" s="83">
        <v>6.700904005242414</v>
      </c>
      <c r="I60" s="100">
        <v>2394</v>
      </c>
      <c r="J60" s="18">
        <v>2374</v>
      </c>
      <c r="K60" s="19">
        <v>2388</v>
      </c>
      <c r="L60" s="82">
        <v>9.6494360682538388E-2</v>
      </c>
      <c r="M60" s="82">
        <v>9.6179634711854076E-2</v>
      </c>
      <c r="N60" s="83">
        <v>9.6144206647236524E-2</v>
      </c>
      <c r="P60" s="100">
        <v>755179</v>
      </c>
      <c r="Q60" s="18">
        <v>760932</v>
      </c>
      <c r="R60" s="19">
        <v>764231</v>
      </c>
      <c r="S60" s="82">
        <v>9.1821048542367194</v>
      </c>
      <c r="T60" s="82">
        <v>8.9786281294524724</v>
      </c>
      <c r="U60" s="83">
        <v>8.5324473286216609</v>
      </c>
    </row>
    <row r="61" spans="1:21" x14ac:dyDescent="0.2">
      <c r="A61" s="17" t="s">
        <v>176</v>
      </c>
      <c r="B61" s="18">
        <v>66805</v>
      </c>
      <c r="C61" s="18">
        <v>104591</v>
      </c>
      <c r="D61" s="19">
        <v>135908</v>
      </c>
      <c r="E61" s="82">
        <v>0.62402858957955853</v>
      </c>
      <c r="F61" s="82">
        <v>0.95576047385674223</v>
      </c>
      <c r="G61" s="83">
        <v>1.1879518529340989</v>
      </c>
      <c r="I61" s="100">
        <v>6206</v>
      </c>
      <c r="J61" s="18">
        <v>38171</v>
      </c>
      <c r="K61" s="19">
        <v>40423</v>
      </c>
      <c r="L61" s="82">
        <v>0.25014369356551097</v>
      </c>
      <c r="M61" s="82">
        <v>1.546450226026193</v>
      </c>
      <c r="N61" s="83">
        <v>1.6274862920021951</v>
      </c>
      <c r="P61" s="100">
        <v>60599</v>
      </c>
      <c r="Q61" s="18">
        <v>66420</v>
      </c>
      <c r="R61" s="19">
        <v>95485</v>
      </c>
      <c r="S61" s="82">
        <v>0.73681388394260294</v>
      </c>
      <c r="T61" s="82">
        <v>0.7837237497676971</v>
      </c>
      <c r="U61" s="83">
        <v>1.0660660627132885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82" t="s">
        <v>160</v>
      </c>
      <c r="F62" s="82" t="s">
        <v>160</v>
      </c>
      <c r="G62" s="83" t="s">
        <v>160</v>
      </c>
      <c r="I62" s="100">
        <v>0</v>
      </c>
      <c r="J62" s="18">
        <v>0</v>
      </c>
      <c r="K62" s="19">
        <v>0</v>
      </c>
      <c r="L62" s="82" t="s">
        <v>160</v>
      </c>
      <c r="M62" s="82" t="s">
        <v>160</v>
      </c>
      <c r="N62" s="83" t="s">
        <v>160</v>
      </c>
      <c r="P62" s="100">
        <v>0</v>
      </c>
      <c r="Q62" s="18">
        <v>0</v>
      </c>
      <c r="R62" s="19">
        <v>0</v>
      </c>
      <c r="S62" s="82" t="s">
        <v>160</v>
      </c>
      <c r="T62" s="82" t="s">
        <v>160</v>
      </c>
      <c r="U62" s="83" t="s">
        <v>160</v>
      </c>
    </row>
    <row r="63" spans="1:21" x14ac:dyDescent="0.2">
      <c r="A63" s="17" t="s">
        <v>178</v>
      </c>
      <c r="B63" s="18">
        <v>0</v>
      </c>
      <c r="C63" s="18">
        <v>0</v>
      </c>
      <c r="D63" s="19">
        <v>0</v>
      </c>
      <c r="E63" s="82" t="s">
        <v>160</v>
      </c>
      <c r="F63" s="82" t="s">
        <v>160</v>
      </c>
      <c r="G63" s="83" t="s">
        <v>160</v>
      </c>
      <c r="I63" s="100">
        <v>0</v>
      </c>
      <c r="J63" s="18">
        <v>0</v>
      </c>
      <c r="K63" s="19">
        <v>0</v>
      </c>
      <c r="L63" s="82" t="s">
        <v>160</v>
      </c>
      <c r="M63" s="82" t="s">
        <v>160</v>
      </c>
      <c r="N63" s="83" t="s">
        <v>160</v>
      </c>
      <c r="P63" s="100">
        <v>0</v>
      </c>
      <c r="Q63" s="18">
        <v>0</v>
      </c>
      <c r="R63" s="19">
        <v>0</v>
      </c>
      <c r="S63" s="82" t="s">
        <v>160</v>
      </c>
      <c r="T63" s="82" t="s">
        <v>160</v>
      </c>
      <c r="U63" s="83" t="s">
        <v>160</v>
      </c>
    </row>
    <row r="64" spans="1:21" x14ac:dyDescent="0.2">
      <c r="A64" s="17" t="s">
        <v>179</v>
      </c>
      <c r="B64" s="18">
        <v>264</v>
      </c>
      <c r="C64" s="18">
        <v>317</v>
      </c>
      <c r="D64" s="19">
        <v>57</v>
      </c>
      <c r="E64" s="82">
        <v>2.466036189641546E-3</v>
      </c>
      <c r="F64" s="82">
        <v>2.8967699918022323E-3</v>
      </c>
      <c r="G64" s="83">
        <v>4.9822862243020013E-4</v>
      </c>
      <c r="I64" s="100">
        <v>0</v>
      </c>
      <c r="J64" s="18">
        <v>0</v>
      </c>
      <c r="K64" s="19">
        <v>0</v>
      </c>
      <c r="L64" s="82" t="s">
        <v>160</v>
      </c>
      <c r="M64" s="82" t="s">
        <v>160</v>
      </c>
      <c r="N64" s="83" t="s">
        <v>160</v>
      </c>
      <c r="P64" s="100">
        <v>264</v>
      </c>
      <c r="Q64" s="18">
        <v>317</v>
      </c>
      <c r="R64" s="19">
        <v>57</v>
      </c>
      <c r="S64" s="82">
        <v>3.2099352359089618E-3</v>
      </c>
      <c r="T64" s="82">
        <v>3.7404460806437817E-3</v>
      </c>
      <c r="U64" s="83">
        <v>6.3639069565541654E-4</v>
      </c>
    </row>
    <row r="65" spans="1:21" x14ac:dyDescent="0.2">
      <c r="A65" s="17" t="s">
        <v>180</v>
      </c>
      <c r="B65" s="18">
        <v>4046</v>
      </c>
      <c r="C65" s="18">
        <v>20059</v>
      </c>
      <c r="D65" s="19">
        <v>20720</v>
      </c>
      <c r="E65" s="82">
        <v>3.7793872815491264E-2</v>
      </c>
      <c r="F65" s="82">
        <v>0.18330066014372548</v>
      </c>
      <c r="G65" s="83">
        <v>0.1811104746798903</v>
      </c>
      <c r="I65" s="100">
        <v>0</v>
      </c>
      <c r="J65" s="18">
        <v>0</v>
      </c>
      <c r="K65" s="19">
        <v>0</v>
      </c>
      <c r="L65" s="82" t="s">
        <v>160</v>
      </c>
      <c r="M65" s="82" t="s">
        <v>160</v>
      </c>
      <c r="N65" s="83" t="s">
        <v>160</v>
      </c>
      <c r="P65" s="100">
        <v>4046</v>
      </c>
      <c r="Q65" s="18">
        <v>20059</v>
      </c>
      <c r="R65" s="19">
        <v>20720</v>
      </c>
      <c r="S65" s="82">
        <v>4.9194689259422955E-2</v>
      </c>
      <c r="T65" s="82">
        <v>0.23668646035215651</v>
      </c>
      <c r="U65" s="83">
        <v>0.2313336002452672</v>
      </c>
    </row>
    <row r="66" spans="1:21" x14ac:dyDescent="0.2">
      <c r="A66" s="17" t="s">
        <v>181</v>
      </c>
      <c r="B66" s="18">
        <v>46425</v>
      </c>
      <c r="C66" s="18">
        <v>47736</v>
      </c>
      <c r="D66" s="19">
        <v>45587</v>
      </c>
      <c r="E66" s="82">
        <v>0.43365806857616956</v>
      </c>
      <c r="F66" s="82">
        <v>0.43621518084754374</v>
      </c>
      <c r="G66" s="83">
        <v>0.39846926685483391</v>
      </c>
      <c r="I66" s="100">
        <v>28096</v>
      </c>
      <c r="J66" s="18">
        <v>23401</v>
      </c>
      <c r="K66" s="19">
        <v>19190</v>
      </c>
      <c r="L66" s="82">
        <v>1.1324584618782785</v>
      </c>
      <c r="M66" s="82">
        <v>0.94806218698066436</v>
      </c>
      <c r="N66" s="83">
        <v>0.7726161329817709</v>
      </c>
      <c r="P66" s="100">
        <v>18329</v>
      </c>
      <c r="Q66" s="18">
        <v>24335</v>
      </c>
      <c r="R66" s="19">
        <v>26397</v>
      </c>
      <c r="S66" s="82">
        <v>0.22285948082945212</v>
      </c>
      <c r="T66" s="82">
        <v>0.28714118414027262</v>
      </c>
      <c r="U66" s="83">
        <v>0.2947158805827374</v>
      </c>
    </row>
    <row r="67" spans="1:21" x14ac:dyDescent="0.2">
      <c r="A67" s="17" t="s">
        <v>182</v>
      </c>
      <c r="B67" s="18">
        <v>0</v>
      </c>
      <c r="C67" s="18">
        <v>0</v>
      </c>
      <c r="D67" s="19">
        <v>7308</v>
      </c>
      <c r="E67" s="82" t="s">
        <v>160</v>
      </c>
      <c r="F67" s="82" t="s">
        <v>160</v>
      </c>
      <c r="G67" s="83">
        <v>6.3878153907366717E-2</v>
      </c>
      <c r="I67" s="100">
        <v>0</v>
      </c>
      <c r="J67" s="18">
        <v>0</v>
      </c>
      <c r="K67" s="19">
        <v>3742</v>
      </c>
      <c r="L67" s="82" t="s">
        <v>160</v>
      </c>
      <c r="M67" s="82" t="s">
        <v>160</v>
      </c>
      <c r="N67" s="83">
        <v>0.15065813286179189</v>
      </c>
      <c r="P67" s="100">
        <v>0</v>
      </c>
      <c r="Q67" s="18">
        <v>0</v>
      </c>
      <c r="R67" s="19">
        <v>3566</v>
      </c>
      <c r="S67" s="82" t="s">
        <v>160</v>
      </c>
      <c r="T67" s="82" t="s">
        <v>160</v>
      </c>
      <c r="U67" s="83">
        <v>3.9813495100126585E-2</v>
      </c>
    </row>
    <row r="68" spans="1:21" ht="13.5" thickBot="1" x14ac:dyDescent="0.25">
      <c r="A68" s="20" t="s">
        <v>4</v>
      </c>
      <c r="B68" s="21">
        <v>10705439</v>
      </c>
      <c r="C68" s="21">
        <v>10943223</v>
      </c>
      <c r="D68" s="22">
        <v>11440531</v>
      </c>
      <c r="E68" s="86">
        <v>100</v>
      </c>
      <c r="F68" s="86">
        <v>100</v>
      </c>
      <c r="G68" s="87">
        <v>100</v>
      </c>
      <c r="I68" s="101">
        <v>2480974</v>
      </c>
      <c r="J68" s="21">
        <v>2468298</v>
      </c>
      <c r="K68" s="22">
        <v>2483769</v>
      </c>
      <c r="L68" s="86">
        <v>100</v>
      </c>
      <c r="M68" s="86">
        <v>100</v>
      </c>
      <c r="N68" s="87">
        <v>100</v>
      </c>
      <c r="P68" s="101">
        <v>8224465</v>
      </c>
      <c r="Q68" s="21">
        <v>8474925</v>
      </c>
      <c r="R68" s="22">
        <v>8956762</v>
      </c>
      <c r="S68" s="86">
        <v>100</v>
      </c>
      <c r="T68" s="86">
        <v>100</v>
      </c>
      <c r="U68" s="87">
        <v>100</v>
      </c>
    </row>
    <row r="69" spans="1:21" x14ac:dyDescent="0.2">
      <c r="A69" s="24"/>
      <c r="B69" s="24"/>
      <c r="C69" s="24"/>
      <c r="D69" s="24"/>
      <c r="E69" s="24"/>
      <c r="F69" s="24"/>
      <c r="G69" s="24"/>
      <c r="I69" s="24"/>
      <c r="J69" s="24"/>
      <c r="K69" s="24"/>
      <c r="L69" s="24"/>
      <c r="M69" s="24"/>
      <c r="N69" s="24"/>
      <c r="P69" s="24"/>
      <c r="Q69" s="24"/>
      <c r="R69" s="24"/>
      <c r="S69" s="24"/>
      <c r="T69" s="24"/>
      <c r="U69" s="24"/>
    </row>
    <row r="70" spans="1:21" ht="12.75" customHeight="1" x14ac:dyDescent="0.2">
      <c r="A70" s="26" t="str">
        <f>+Innhold!B54</f>
        <v>Finans Norge / Skadestatistikk</v>
      </c>
      <c r="F70" s="25"/>
      <c r="G70" s="25"/>
      <c r="H70" s="98"/>
      <c r="I70" s="25"/>
      <c r="J70" s="25"/>
      <c r="K70" s="25"/>
      <c r="L70" s="25"/>
      <c r="M70" s="25"/>
      <c r="N70" s="25"/>
      <c r="O70" s="98"/>
      <c r="P70" s="25"/>
      <c r="T70" s="25"/>
      <c r="U70" s="175">
        <f>Innhold!H30</f>
        <v>11</v>
      </c>
    </row>
    <row r="71" spans="1:21" ht="12.75" customHeight="1" x14ac:dyDescent="0.2">
      <c r="A71" s="26" t="str">
        <f>+Innhold!B55</f>
        <v>Premiestatistikk skadeforsikring 2. kvartal 2019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T71" s="25"/>
      <c r="U71" s="176"/>
    </row>
    <row r="76" spans="1:21" ht="12.75" customHeight="1" x14ac:dyDescent="0.2"/>
    <row r="77" spans="1:21" ht="12.75" customHeight="1" x14ac:dyDescent="0.2"/>
  </sheetData>
  <mergeCells count="7">
    <mergeCell ref="U70:U71"/>
    <mergeCell ref="D4:E4"/>
    <mergeCell ref="I4:N4"/>
    <mergeCell ref="P4:U4"/>
    <mergeCell ref="D37:E37"/>
    <mergeCell ref="I37:N37"/>
    <mergeCell ref="P37:U37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77"/>
  <sheetViews>
    <sheetView showGridLines="0" showRowColHeaders="0" zoomScaleNormal="100" workbookViewId="0">
      <selection activeCell="Y109" sqref="Y109"/>
    </sheetView>
  </sheetViews>
  <sheetFormatPr baseColWidth="10"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116</v>
      </c>
      <c r="B4" s="6"/>
      <c r="C4" s="6"/>
      <c r="D4" s="187" t="s">
        <v>106</v>
      </c>
      <c r="E4" s="187"/>
      <c r="F4" s="6"/>
      <c r="I4" s="187" t="s">
        <v>110</v>
      </c>
      <c r="J4" s="187"/>
      <c r="K4" s="187"/>
      <c r="L4" s="187"/>
      <c r="M4" s="187"/>
      <c r="N4" s="187"/>
      <c r="P4" s="187" t="s">
        <v>111</v>
      </c>
      <c r="Q4" s="187"/>
      <c r="R4" s="187"/>
      <c r="S4" s="187"/>
      <c r="T4" s="187"/>
      <c r="U4" s="187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154</v>
      </c>
      <c r="D6" s="66" t="s">
        <v>155</v>
      </c>
      <c r="E6" s="15" t="s">
        <v>156</v>
      </c>
      <c r="F6" s="15" t="s">
        <v>154</v>
      </c>
      <c r="G6" s="16" t="s">
        <v>155</v>
      </c>
      <c r="I6" s="99" t="s">
        <v>156</v>
      </c>
      <c r="J6" s="15" t="s">
        <v>154</v>
      </c>
      <c r="K6" s="66" t="s">
        <v>155</v>
      </c>
      <c r="L6" s="15" t="s">
        <v>156</v>
      </c>
      <c r="M6" s="15" t="s">
        <v>154</v>
      </c>
      <c r="N6" s="16" t="s">
        <v>155</v>
      </c>
      <c r="P6" s="99" t="s">
        <v>156</v>
      </c>
      <c r="Q6" s="15" t="s">
        <v>154</v>
      </c>
      <c r="R6" s="66" t="s">
        <v>155</v>
      </c>
      <c r="S6" s="15" t="s">
        <v>156</v>
      </c>
      <c r="T6" s="15" t="s">
        <v>154</v>
      </c>
      <c r="U6" s="16" t="s">
        <v>155</v>
      </c>
    </row>
    <row r="7" spans="1:21" x14ac:dyDescent="0.2">
      <c r="A7" s="17" t="s">
        <v>83</v>
      </c>
      <c r="B7" s="18">
        <v>266754</v>
      </c>
      <c r="C7" s="18">
        <v>271383</v>
      </c>
      <c r="D7" s="19">
        <v>297956</v>
      </c>
      <c r="E7" s="27">
        <v>25.022442472696163</v>
      </c>
      <c r="F7" s="27">
        <v>25.471065909807631</v>
      </c>
      <c r="G7" s="28">
        <v>26.413953591454089</v>
      </c>
      <c r="I7" s="100">
        <v>195964</v>
      </c>
      <c r="J7" s="18">
        <v>192876</v>
      </c>
      <c r="K7" s="19">
        <v>194424</v>
      </c>
      <c r="L7" s="82">
        <v>25.121270857049094</v>
      </c>
      <c r="M7" s="82">
        <v>24.343440462847969</v>
      </c>
      <c r="N7" s="83">
        <v>24.113318607503725</v>
      </c>
      <c r="P7" s="100">
        <v>70790</v>
      </c>
      <c r="Q7" s="18">
        <v>78507</v>
      </c>
      <c r="R7" s="19">
        <v>103532</v>
      </c>
      <c r="S7" s="82">
        <v>24.75287338235654</v>
      </c>
      <c r="T7" s="82">
        <v>28.741982251120287</v>
      </c>
      <c r="U7" s="83">
        <v>32.179578033891559</v>
      </c>
    </row>
    <row r="8" spans="1:21" x14ac:dyDescent="0.2">
      <c r="A8" s="17" t="s">
        <v>157</v>
      </c>
      <c r="B8" s="18">
        <v>16589</v>
      </c>
      <c r="C8" s="18">
        <v>15762</v>
      </c>
      <c r="D8" s="19">
        <v>17015</v>
      </c>
      <c r="E8" s="27">
        <v>1.5561052437060239</v>
      </c>
      <c r="F8" s="27">
        <v>1.4793665810695138</v>
      </c>
      <c r="G8" s="28">
        <v>1.508388555218191</v>
      </c>
      <c r="I8" s="100">
        <v>8567</v>
      </c>
      <c r="J8" s="18">
        <v>8399</v>
      </c>
      <c r="K8" s="19">
        <v>9320</v>
      </c>
      <c r="L8" s="82">
        <v>1.0982319580756648</v>
      </c>
      <c r="M8" s="82">
        <v>1.0600621977200901</v>
      </c>
      <c r="N8" s="83">
        <v>1.1559073438563896</v>
      </c>
      <c r="P8" s="100">
        <v>8022</v>
      </c>
      <c r="Q8" s="18">
        <v>7363</v>
      </c>
      <c r="R8" s="19">
        <v>7695</v>
      </c>
      <c r="S8" s="82">
        <v>2.8050226059226469</v>
      </c>
      <c r="T8" s="82">
        <v>2.6956477169551594</v>
      </c>
      <c r="U8" s="83">
        <v>2.391742195367573</v>
      </c>
    </row>
    <row r="9" spans="1:21" x14ac:dyDescent="0.2">
      <c r="A9" s="17" t="s">
        <v>84</v>
      </c>
      <c r="B9" s="18">
        <v>207299</v>
      </c>
      <c r="C9" s="18">
        <v>181217</v>
      </c>
      <c r="D9" s="19">
        <v>193912</v>
      </c>
      <c r="E9" s="27">
        <v>19.445359027971246</v>
      </c>
      <c r="F9" s="27">
        <v>17.008398282050127</v>
      </c>
      <c r="G9" s="28">
        <v>17.190399148955031</v>
      </c>
      <c r="I9" s="100">
        <v>148349</v>
      </c>
      <c r="J9" s="18">
        <v>122709</v>
      </c>
      <c r="K9" s="19">
        <v>127607</v>
      </c>
      <c r="L9" s="82">
        <v>19.017347116676408</v>
      </c>
      <c r="M9" s="82">
        <v>15.487459485657165</v>
      </c>
      <c r="N9" s="83">
        <v>15.82638073256248</v>
      </c>
      <c r="P9" s="100">
        <v>58950</v>
      </c>
      <c r="Q9" s="18">
        <v>58508</v>
      </c>
      <c r="R9" s="19">
        <v>66305</v>
      </c>
      <c r="S9" s="82">
        <v>20.612825058481679</v>
      </c>
      <c r="T9" s="82">
        <v>21.420203262747854</v>
      </c>
      <c r="U9" s="83">
        <v>20.60876754565912</v>
      </c>
    </row>
    <row r="10" spans="1:21" x14ac:dyDescent="0.2">
      <c r="A10" s="17" t="s">
        <v>86</v>
      </c>
      <c r="B10" s="18">
        <v>152547</v>
      </c>
      <c r="C10" s="18">
        <v>154030</v>
      </c>
      <c r="D10" s="19">
        <v>183442</v>
      </c>
      <c r="E10" s="27">
        <v>14.309433155200603</v>
      </c>
      <c r="F10" s="27">
        <v>14.456720878196752</v>
      </c>
      <c r="G10" s="28">
        <v>16.262228230757298</v>
      </c>
      <c r="I10" s="100">
        <v>89652</v>
      </c>
      <c r="J10" s="18">
        <v>100145</v>
      </c>
      <c r="K10" s="19">
        <v>117060</v>
      </c>
      <c r="L10" s="82">
        <v>11.492785281358644</v>
      </c>
      <c r="M10" s="82">
        <v>12.639591474065773</v>
      </c>
      <c r="N10" s="83">
        <v>14.518295458350748</v>
      </c>
      <c r="P10" s="100">
        <v>62895</v>
      </c>
      <c r="Q10" s="18">
        <v>53885</v>
      </c>
      <c r="R10" s="19">
        <v>66382</v>
      </c>
      <c r="S10" s="82">
        <v>21.99225838936735</v>
      </c>
      <c r="T10" s="82">
        <v>19.727689423893622</v>
      </c>
      <c r="U10" s="83">
        <v>20.632700508497756</v>
      </c>
    </row>
    <row r="11" spans="1:21" x14ac:dyDescent="0.2">
      <c r="A11" s="17" t="s">
        <v>158</v>
      </c>
      <c r="B11" s="18">
        <v>173848</v>
      </c>
      <c r="C11" s="18">
        <v>179082</v>
      </c>
      <c r="D11" s="19">
        <v>178779</v>
      </c>
      <c r="E11" s="27">
        <v>16.307540201808717</v>
      </c>
      <c r="F11" s="27">
        <v>16.808014596567105</v>
      </c>
      <c r="G11" s="28">
        <v>15.84885086766694</v>
      </c>
      <c r="I11" s="100">
        <v>173848</v>
      </c>
      <c r="J11" s="18">
        <v>179082</v>
      </c>
      <c r="K11" s="19">
        <v>178779</v>
      </c>
      <c r="L11" s="82">
        <v>22.286147945317868</v>
      </c>
      <c r="M11" s="82">
        <v>22.602459637112652</v>
      </c>
      <c r="N11" s="83">
        <v>22.17295697717827</v>
      </c>
      <c r="P11" s="100">
        <v>0</v>
      </c>
      <c r="Q11" s="18">
        <v>0</v>
      </c>
      <c r="R11" s="19">
        <v>0</v>
      </c>
      <c r="S11" s="82" t="s">
        <v>160</v>
      </c>
      <c r="T11" s="82" t="s">
        <v>160</v>
      </c>
      <c r="U11" s="83" t="s">
        <v>160</v>
      </c>
    </row>
    <row r="12" spans="1:21" x14ac:dyDescent="0.2">
      <c r="A12" s="17" t="s">
        <v>159</v>
      </c>
      <c r="B12" s="18">
        <v>0</v>
      </c>
      <c r="C12" s="18">
        <v>0</v>
      </c>
      <c r="D12" s="19">
        <v>72315</v>
      </c>
      <c r="E12" s="27" t="s">
        <v>160</v>
      </c>
      <c r="F12" s="27" t="s">
        <v>160</v>
      </c>
      <c r="G12" s="28">
        <v>6.4107621728241835</v>
      </c>
      <c r="I12" s="100">
        <v>0</v>
      </c>
      <c r="J12" s="18">
        <v>0</v>
      </c>
      <c r="K12" s="19">
        <v>72315</v>
      </c>
      <c r="L12" s="82" t="s">
        <v>160</v>
      </c>
      <c r="M12" s="82" t="s">
        <v>160</v>
      </c>
      <c r="N12" s="83">
        <v>8.9688239883020184</v>
      </c>
      <c r="P12" s="100">
        <v>0</v>
      </c>
      <c r="Q12" s="18">
        <v>0</v>
      </c>
      <c r="R12" s="19">
        <v>0</v>
      </c>
      <c r="S12" s="82" t="s">
        <v>160</v>
      </c>
      <c r="T12" s="82" t="s">
        <v>160</v>
      </c>
      <c r="U12" s="83" t="s">
        <v>160</v>
      </c>
    </row>
    <row r="13" spans="1:21" x14ac:dyDescent="0.2">
      <c r="A13" s="17" t="s">
        <v>161</v>
      </c>
      <c r="B13" s="18">
        <v>12702</v>
      </c>
      <c r="C13" s="18">
        <v>12820</v>
      </c>
      <c r="D13" s="19">
        <v>12602</v>
      </c>
      <c r="E13" s="27">
        <v>1.1914912776872575</v>
      </c>
      <c r="F13" s="27">
        <v>1.2032406781697227</v>
      </c>
      <c r="G13" s="28">
        <v>1.1171738215021829</v>
      </c>
      <c r="I13" s="100">
        <v>12702</v>
      </c>
      <c r="J13" s="18">
        <v>12820</v>
      </c>
      <c r="K13" s="19">
        <v>12602</v>
      </c>
      <c r="L13" s="82">
        <v>1.6283112328092793</v>
      </c>
      <c r="M13" s="82">
        <v>1.6180494552650977</v>
      </c>
      <c r="N13" s="83">
        <v>1.5629554020684788</v>
      </c>
      <c r="P13" s="100">
        <v>0</v>
      </c>
      <c r="Q13" s="18">
        <v>0</v>
      </c>
      <c r="R13" s="19">
        <v>0</v>
      </c>
      <c r="S13" s="82" t="s">
        <v>160</v>
      </c>
      <c r="T13" s="82" t="s">
        <v>160</v>
      </c>
      <c r="U13" s="83" t="s">
        <v>160</v>
      </c>
    </row>
    <row r="14" spans="1:21" x14ac:dyDescent="0.2">
      <c r="A14" s="17" t="s">
        <v>162</v>
      </c>
      <c r="B14" s="18">
        <v>20373</v>
      </c>
      <c r="C14" s="18">
        <v>20750</v>
      </c>
      <c r="D14" s="19">
        <v>19295</v>
      </c>
      <c r="E14" s="27">
        <v>1.9110574555442053</v>
      </c>
      <c r="F14" s="27">
        <v>1.9475229385352375</v>
      </c>
      <c r="G14" s="28">
        <v>1.7105117351122536</v>
      </c>
      <c r="I14" s="100">
        <v>7391</v>
      </c>
      <c r="J14" s="18">
        <v>7405</v>
      </c>
      <c r="K14" s="19">
        <v>7524</v>
      </c>
      <c r="L14" s="82">
        <v>0.94747664318165503</v>
      </c>
      <c r="M14" s="82">
        <v>0.93460656912933293</v>
      </c>
      <c r="N14" s="83">
        <v>0.93315953381711114</v>
      </c>
      <c r="P14" s="100">
        <v>12982</v>
      </c>
      <c r="Q14" s="18">
        <v>13345</v>
      </c>
      <c r="R14" s="19">
        <v>11771</v>
      </c>
      <c r="S14" s="82">
        <v>4.5393671740323862</v>
      </c>
      <c r="T14" s="82">
        <v>4.8857013150572595</v>
      </c>
      <c r="U14" s="83">
        <v>3.6586351373192594</v>
      </c>
    </row>
    <row r="15" spans="1:21" x14ac:dyDescent="0.2">
      <c r="A15" s="17" t="s">
        <v>163</v>
      </c>
      <c r="B15" s="18">
        <v>23261</v>
      </c>
      <c r="C15" s="18">
        <v>18567</v>
      </c>
      <c r="D15" s="19">
        <v>17252</v>
      </c>
      <c r="E15" s="27">
        <v>2.1819617863551644</v>
      </c>
      <c r="F15" s="27">
        <v>1.7426341397486147</v>
      </c>
      <c r="G15" s="28">
        <v>1.5293987278650738</v>
      </c>
      <c r="I15" s="100">
        <v>0</v>
      </c>
      <c r="J15" s="18">
        <v>0</v>
      </c>
      <c r="K15" s="19">
        <v>0</v>
      </c>
      <c r="L15" s="82" t="s">
        <v>160</v>
      </c>
      <c r="M15" s="82" t="s">
        <v>160</v>
      </c>
      <c r="N15" s="83" t="s">
        <v>160</v>
      </c>
      <c r="P15" s="100">
        <v>23261</v>
      </c>
      <c r="Q15" s="18">
        <v>18567</v>
      </c>
      <c r="R15" s="19">
        <v>17252</v>
      </c>
      <c r="S15" s="82">
        <v>8.1335864916936789</v>
      </c>
      <c r="T15" s="82">
        <v>6.797513399525525</v>
      </c>
      <c r="U15" s="83">
        <v>5.3622269466512504</v>
      </c>
    </row>
    <row r="16" spans="1:21" x14ac:dyDescent="0.2">
      <c r="A16" s="17" t="s">
        <v>164</v>
      </c>
      <c r="B16" s="18">
        <v>10194</v>
      </c>
      <c r="C16" s="18">
        <v>9869</v>
      </c>
      <c r="D16" s="19">
        <v>10833</v>
      </c>
      <c r="E16" s="27">
        <v>0.95623225356195107</v>
      </c>
      <c r="F16" s="27">
        <v>0.92627006652550647</v>
      </c>
      <c r="G16" s="28">
        <v>0.96035105604928972</v>
      </c>
      <c r="I16" s="100">
        <v>4215</v>
      </c>
      <c r="J16" s="18">
        <v>4633</v>
      </c>
      <c r="K16" s="19">
        <v>5201</v>
      </c>
      <c r="L16" s="82">
        <v>0.54033473833184631</v>
      </c>
      <c r="M16" s="82">
        <v>0.58474439362271424</v>
      </c>
      <c r="N16" s="83">
        <v>0.64505086860483718</v>
      </c>
      <c r="P16" s="100">
        <v>5979</v>
      </c>
      <c r="Q16" s="18">
        <v>5236</v>
      </c>
      <c r="R16" s="19">
        <v>5632</v>
      </c>
      <c r="S16" s="82">
        <v>2.0906544703080909</v>
      </c>
      <c r="T16" s="82">
        <v>1.9169375860352049</v>
      </c>
      <c r="U16" s="83">
        <v>1.7505252819116532</v>
      </c>
    </row>
    <row r="17" spans="1:21" x14ac:dyDescent="0.2">
      <c r="A17" s="17" t="s">
        <v>165</v>
      </c>
      <c r="B17" s="18">
        <v>81923</v>
      </c>
      <c r="C17" s="18">
        <v>80109</v>
      </c>
      <c r="D17" s="19">
        <v>13537</v>
      </c>
      <c r="E17" s="27">
        <v>7.6846591042334431</v>
      </c>
      <c r="F17" s="27">
        <v>7.5187525341262331</v>
      </c>
      <c r="G17" s="28">
        <v>1.2000620553622481</v>
      </c>
      <c r="I17" s="100">
        <v>67885</v>
      </c>
      <c r="J17" s="18">
        <v>68600</v>
      </c>
      <c r="K17" s="19">
        <v>0</v>
      </c>
      <c r="L17" s="82">
        <v>8.7024018295747059</v>
      </c>
      <c r="M17" s="82">
        <v>8.6582053534466219</v>
      </c>
      <c r="N17" s="83" t="s">
        <v>160</v>
      </c>
      <c r="P17" s="100">
        <v>14038</v>
      </c>
      <c r="Q17" s="18">
        <v>11509</v>
      </c>
      <c r="R17" s="19">
        <v>13537</v>
      </c>
      <c r="S17" s="82">
        <v>4.9086147272428464</v>
      </c>
      <c r="T17" s="82">
        <v>4.2135283952786811</v>
      </c>
      <c r="U17" s="83">
        <v>4.2075391941118694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100">
        <v>0</v>
      </c>
      <c r="J18" s="18">
        <v>0</v>
      </c>
      <c r="K18" s="19">
        <v>0</v>
      </c>
      <c r="L18" s="82" t="s">
        <v>160</v>
      </c>
      <c r="M18" s="82" t="s">
        <v>160</v>
      </c>
      <c r="N18" s="83" t="s">
        <v>160</v>
      </c>
      <c r="P18" s="100">
        <v>0</v>
      </c>
      <c r="Q18" s="18">
        <v>0</v>
      </c>
      <c r="R18" s="19">
        <v>0</v>
      </c>
      <c r="S18" s="82" t="s">
        <v>160</v>
      </c>
      <c r="T18" s="82" t="s">
        <v>160</v>
      </c>
      <c r="U18" s="83" t="s">
        <v>160</v>
      </c>
    </row>
    <row r="19" spans="1:21" x14ac:dyDescent="0.2">
      <c r="A19" s="17" t="s">
        <v>167</v>
      </c>
      <c r="B19" s="18">
        <v>827</v>
      </c>
      <c r="C19" s="18">
        <v>753</v>
      </c>
      <c r="D19" s="19">
        <v>669</v>
      </c>
      <c r="E19" s="27">
        <v>7.7575443760617382E-2</v>
      </c>
      <c r="F19" s="27">
        <v>7.0673964950218493E-2</v>
      </c>
      <c r="G19" s="28">
        <v>5.9307196205757848E-2</v>
      </c>
      <c r="I19" s="100">
        <v>827</v>
      </c>
      <c r="J19" s="18">
        <v>753</v>
      </c>
      <c r="K19" s="19">
        <v>669</v>
      </c>
      <c r="L19" s="82">
        <v>0.10601585494672287</v>
      </c>
      <c r="M19" s="82">
        <v>9.5038318238269776E-2</v>
      </c>
      <c r="N19" s="83">
        <v>8.2972318995700081E-2</v>
      </c>
      <c r="P19" s="100">
        <v>0</v>
      </c>
      <c r="Q19" s="18">
        <v>0</v>
      </c>
      <c r="R19" s="19">
        <v>0</v>
      </c>
      <c r="S19" s="82" t="s">
        <v>160</v>
      </c>
      <c r="T19" s="82" t="s">
        <v>160</v>
      </c>
      <c r="U19" s="83" t="s">
        <v>160</v>
      </c>
    </row>
    <row r="20" spans="1:21" x14ac:dyDescent="0.2">
      <c r="A20" s="17" t="s">
        <v>168</v>
      </c>
      <c r="B20" s="18">
        <v>6983</v>
      </c>
      <c r="C20" s="18">
        <v>7079</v>
      </c>
      <c r="D20" s="19">
        <v>7226</v>
      </c>
      <c r="E20" s="27">
        <v>0.65502941206818754</v>
      </c>
      <c r="F20" s="27">
        <v>0.66441035575378049</v>
      </c>
      <c r="G20" s="28">
        <v>0.64058863943618272</v>
      </c>
      <c r="I20" s="100">
        <v>0</v>
      </c>
      <c r="J20" s="18">
        <v>0</v>
      </c>
      <c r="K20" s="19">
        <v>0</v>
      </c>
      <c r="L20" s="82" t="s">
        <v>160</v>
      </c>
      <c r="M20" s="82" t="s">
        <v>160</v>
      </c>
      <c r="N20" s="83" t="s">
        <v>160</v>
      </c>
      <c r="P20" s="100">
        <v>6983</v>
      </c>
      <c r="Q20" s="18">
        <v>7079</v>
      </c>
      <c r="R20" s="19">
        <v>7226</v>
      </c>
      <c r="S20" s="82">
        <v>2.441719378852885</v>
      </c>
      <c r="T20" s="82">
        <v>2.5916732565972529</v>
      </c>
      <c r="U20" s="83">
        <v>2.2459686944413364</v>
      </c>
    </row>
    <row r="21" spans="1:21" x14ac:dyDescent="0.2">
      <c r="A21" s="17" t="s">
        <v>169</v>
      </c>
      <c r="B21" s="18">
        <v>29014</v>
      </c>
      <c r="C21" s="18">
        <v>29096</v>
      </c>
      <c r="D21" s="19">
        <v>29455</v>
      </c>
      <c r="E21" s="27">
        <v>2.7216129688882136</v>
      </c>
      <c r="F21" s="27">
        <v>2.7308495141986153</v>
      </c>
      <c r="G21" s="28">
        <v>2.611200992885796</v>
      </c>
      <c r="I21" s="100">
        <v>23520</v>
      </c>
      <c r="J21" s="18">
        <v>23295</v>
      </c>
      <c r="K21" s="19">
        <v>23003</v>
      </c>
      <c r="L21" s="82">
        <v>3.0151062978801955</v>
      </c>
      <c r="M21" s="82">
        <v>2.9401296458970707</v>
      </c>
      <c r="N21" s="83">
        <v>2.8529331148850354</v>
      </c>
      <c r="P21" s="100">
        <v>5494</v>
      </c>
      <c r="Q21" s="18">
        <v>5801</v>
      </c>
      <c r="R21" s="19">
        <v>6452</v>
      </c>
      <c r="S21" s="82">
        <v>1.9210663421763927</v>
      </c>
      <c r="T21" s="82">
        <v>2.1237881849866738</v>
      </c>
      <c r="U21" s="83">
        <v>2.0053957952581651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100">
        <v>0</v>
      </c>
      <c r="J22" s="18">
        <v>0</v>
      </c>
      <c r="K22" s="19">
        <v>0</v>
      </c>
      <c r="L22" s="82" t="s">
        <v>160</v>
      </c>
      <c r="M22" s="82" t="s">
        <v>160</v>
      </c>
      <c r="N22" s="83" t="s">
        <v>160</v>
      </c>
      <c r="P22" s="100">
        <v>0</v>
      </c>
      <c r="Q22" s="18">
        <v>0</v>
      </c>
      <c r="R22" s="19">
        <v>0</v>
      </c>
      <c r="S22" s="82" t="s">
        <v>160</v>
      </c>
      <c r="T22" s="82" t="s">
        <v>160</v>
      </c>
      <c r="U22" s="83" t="s">
        <v>160</v>
      </c>
    </row>
    <row r="23" spans="1:21" x14ac:dyDescent="0.2">
      <c r="A23" s="17" t="s">
        <v>171</v>
      </c>
      <c r="B23" s="18">
        <v>0</v>
      </c>
      <c r="C23" s="18">
        <v>0</v>
      </c>
      <c r="D23" s="19">
        <v>0</v>
      </c>
      <c r="E23" s="27" t="s">
        <v>160</v>
      </c>
      <c r="F23" s="27" t="s">
        <v>160</v>
      </c>
      <c r="G23" s="28" t="s">
        <v>160</v>
      </c>
      <c r="I23" s="100">
        <v>0</v>
      </c>
      <c r="J23" s="18">
        <v>0</v>
      </c>
      <c r="K23" s="19">
        <v>0</v>
      </c>
      <c r="L23" s="82" t="s">
        <v>160</v>
      </c>
      <c r="M23" s="82" t="s">
        <v>160</v>
      </c>
      <c r="N23" s="83" t="s">
        <v>160</v>
      </c>
      <c r="P23" s="100">
        <v>0</v>
      </c>
      <c r="Q23" s="18">
        <v>0</v>
      </c>
      <c r="R23" s="19">
        <v>0</v>
      </c>
      <c r="S23" s="82" t="s">
        <v>160</v>
      </c>
      <c r="T23" s="82" t="s">
        <v>160</v>
      </c>
      <c r="U23" s="83" t="s">
        <v>160</v>
      </c>
    </row>
    <row r="24" spans="1:21" x14ac:dyDescent="0.2">
      <c r="A24" s="17" t="s">
        <v>172</v>
      </c>
      <c r="B24" s="18">
        <v>4325</v>
      </c>
      <c r="C24" s="18">
        <v>0</v>
      </c>
      <c r="D24" s="19">
        <v>0</v>
      </c>
      <c r="E24" s="27">
        <v>0.40569987214591313</v>
      </c>
      <c r="F24" s="27" t="s">
        <v>160</v>
      </c>
      <c r="G24" s="28" t="s">
        <v>160</v>
      </c>
      <c r="I24" s="100">
        <v>0</v>
      </c>
      <c r="J24" s="18">
        <v>0</v>
      </c>
      <c r="K24" s="19">
        <v>0</v>
      </c>
      <c r="L24" s="82" t="s">
        <v>160</v>
      </c>
      <c r="M24" s="82" t="s">
        <v>160</v>
      </c>
      <c r="N24" s="83" t="s">
        <v>160</v>
      </c>
      <c r="P24" s="100">
        <v>4325</v>
      </c>
      <c r="Q24" s="18">
        <v>0</v>
      </c>
      <c r="R24" s="19">
        <v>0</v>
      </c>
      <c r="S24" s="82">
        <v>1.5123065034424641</v>
      </c>
      <c r="T24" s="82" t="s">
        <v>160</v>
      </c>
      <c r="U24" s="83" t="s">
        <v>160</v>
      </c>
    </row>
    <row r="25" spans="1:21" x14ac:dyDescent="0.2">
      <c r="A25" s="17" t="s">
        <v>173</v>
      </c>
      <c r="B25" s="18">
        <v>16492</v>
      </c>
      <c r="C25" s="18">
        <v>14622</v>
      </c>
      <c r="D25" s="19">
        <v>0</v>
      </c>
      <c r="E25" s="27">
        <v>1.5470063101573177</v>
      </c>
      <c r="F25" s="27">
        <v>1.3723701401090238</v>
      </c>
      <c r="G25" s="28" t="s">
        <v>160</v>
      </c>
      <c r="I25" s="100">
        <v>16492</v>
      </c>
      <c r="J25" s="18">
        <v>14622</v>
      </c>
      <c r="K25" s="19">
        <v>0</v>
      </c>
      <c r="L25" s="82">
        <v>2.1141638207755182</v>
      </c>
      <c r="M25" s="82">
        <v>1.845485111925605</v>
      </c>
      <c r="N25" s="83" t="s">
        <v>160</v>
      </c>
      <c r="P25" s="100">
        <v>0</v>
      </c>
      <c r="Q25" s="18">
        <v>0</v>
      </c>
      <c r="R25" s="19">
        <v>0</v>
      </c>
      <c r="S25" s="82" t="s">
        <v>160</v>
      </c>
      <c r="T25" s="82" t="s">
        <v>160</v>
      </c>
      <c r="U25" s="83" t="s">
        <v>160</v>
      </c>
    </row>
    <row r="26" spans="1:21" x14ac:dyDescent="0.2">
      <c r="A26" s="17" t="s">
        <v>174</v>
      </c>
      <c r="B26" s="18">
        <v>14164</v>
      </c>
      <c r="C26" s="18">
        <v>15443</v>
      </c>
      <c r="D26" s="19">
        <v>16425</v>
      </c>
      <c r="E26" s="27">
        <v>1.328631904988373</v>
      </c>
      <c r="F26" s="27">
        <v>1.4494263489060084</v>
      </c>
      <c r="G26" s="28">
        <v>1.4560847498947276</v>
      </c>
      <c r="I26" s="100">
        <v>13039</v>
      </c>
      <c r="J26" s="18">
        <v>14407</v>
      </c>
      <c r="K26" s="19">
        <v>15523</v>
      </c>
      <c r="L26" s="82">
        <v>1.6715123732168313</v>
      </c>
      <c r="M26" s="82">
        <v>1.8183493371298176</v>
      </c>
      <c r="N26" s="83">
        <v>1.9252306543651005</v>
      </c>
      <c r="P26" s="100">
        <v>1125</v>
      </c>
      <c r="Q26" s="18">
        <v>1036</v>
      </c>
      <c r="R26" s="19">
        <v>902</v>
      </c>
      <c r="S26" s="82">
        <v>0.39337452401682593</v>
      </c>
      <c r="T26" s="82">
        <v>0.37928711595348974</v>
      </c>
      <c r="U26" s="83">
        <v>0.28035756468116318</v>
      </c>
    </row>
    <row r="27" spans="1:21" x14ac:dyDescent="0.2">
      <c r="A27" s="17" t="s">
        <v>175</v>
      </c>
      <c r="B27" s="18">
        <v>4858</v>
      </c>
      <c r="C27" s="18">
        <v>4826</v>
      </c>
      <c r="D27" s="19">
        <v>6809</v>
      </c>
      <c r="E27" s="27">
        <v>0.45569710494447307</v>
      </c>
      <c r="F27" s="27">
        <v>0.45295160006607499</v>
      </c>
      <c r="G27" s="28">
        <v>0.60362137363976864</v>
      </c>
      <c r="I27" s="100">
        <v>791</v>
      </c>
      <c r="J27" s="18">
        <v>787</v>
      </c>
      <c r="K27" s="19">
        <v>786</v>
      </c>
      <c r="L27" s="82">
        <v>0.10140089632751849</v>
      </c>
      <c r="M27" s="82">
        <v>9.932955704318501E-2</v>
      </c>
      <c r="N27" s="83">
        <v>9.7483172990463759E-2</v>
      </c>
      <c r="P27" s="100">
        <v>4067</v>
      </c>
      <c r="Q27" s="18">
        <v>4039</v>
      </c>
      <c r="R27" s="19">
        <v>6023</v>
      </c>
      <c r="S27" s="82">
        <v>1.4220926126012721</v>
      </c>
      <c r="T27" s="82">
        <v>1.4787072020619161</v>
      </c>
      <c r="U27" s="83">
        <v>1.8720550023000511</v>
      </c>
    </row>
    <row r="28" spans="1:21" x14ac:dyDescent="0.2">
      <c r="A28" s="17" t="s">
        <v>176</v>
      </c>
      <c r="B28" s="18">
        <v>8417</v>
      </c>
      <c r="C28" s="18">
        <v>35470</v>
      </c>
      <c r="D28" s="19">
        <v>34638</v>
      </c>
      <c r="E28" s="27">
        <v>0.78954354308720254</v>
      </c>
      <c r="F28" s="27">
        <v>3.3290910183057769</v>
      </c>
      <c r="G28" s="28">
        <v>3.0706766250747988</v>
      </c>
      <c r="I28" s="100">
        <v>3368</v>
      </c>
      <c r="J28" s="18">
        <v>29944</v>
      </c>
      <c r="K28" s="19">
        <v>28822</v>
      </c>
      <c r="L28" s="82">
        <v>0.43175501748556544</v>
      </c>
      <c r="M28" s="82">
        <v>3.7793192580700534</v>
      </c>
      <c r="N28" s="83">
        <v>3.5746310584365735</v>
      </c>
      <c r="P28" s="100">
        <v>5049</v>
      </c>
      <c r="Q28" s="18">
        <v>5526</v>
      </c>
      <c r="R28" s="19">
        <v>5816</v>
      </c>
      <c r="S28" s="82">
        <v>1.7654648637875148</v>
      </c>
      <c r="T28" s="82">
        <v>2.0231086899217994</v>
      </c>
      <c r="U28" s="83">
        <v>1.8077157385650169</v>
      </c>
    </row>
    <row r="29" spans="1:21" x14ac:dyDescent="0.2">
      <c r="A29" s="17" t="s">
        <v>177</v>
      </c>
      <c r="B29" s="18">
        <v>314</v>
      </c>
      <c r="C29" s="18">
        <v>349</v>
      </c>
      <c r="D29" s="19">
        <v>391</v>
      </c>
      <c r="E29" s="27">
        <v>2.9454279734986526E-2</v>
      </c>
      <c r="F29" s="27">
        <v>3.2755927978255321E-2</v>
      </c>
      <c r="G29" s="28">
        <v>3.4662352341481795E-2</v>
      </c>
      <c r="I29" s="100">
        <v>276</v>
      </c>
      <c r="J29" s="18">
        <v>291</v>
      </c>
      <c r="K29" s="19">
        <v>336</v>
      </c>
      <c r="L29" s="82">
        <v>3.5381349413900254E-2</v>
      </c>
      <c r="M29" s="82">
        <v>3.6727955653833341E-2</v>
      </c>
      <c r="N29" s="83">
        <v>4.1672196087526495E-2</v>
      </c>
      <c r="P29" s="100">
        <v>38</v>
      </c>
      <c r="Q29" s="18">
        <v>58</v>
      </c>
      <c r="R29" s="19">
        <v>55</v>
      </c>
      <c r="S29" s="82">
        <v>1.3287317255679453E-2</v>
      </c>
      <c r="T29" s="82">
        <v>2.1234220777318923E-2</v>
      </c>
      <c r="U29" s="83">
        <v>1.7094973456168488E-2</v>
      </c>
    </row>
    <row r="30" spans="1:21" x14ac:dyDescent="0.2">
      <c r="A30" s="17" t="s">
        <v>178</v>
      </c>
      <c r="B30" s="18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  <c r="I30" s="100">
        <v>0</v>
      </c>
      <c r="J30" s="18">
        <v>0</v>
      </c>
      <c r="K30" s="19">
        <v>0</v>
      </c>
      <c r="L30" s="82" t="s">
        <v>160</v>
      </c>
      <c r="M30" s="82" t="s">
        <v>160</v>
      </c>
      <c r="N30" s="83" t="s">
        <v>160</v>
      </c>
      <c r="P30" s="100">
        <v>0</v>
      </c>
      <c r="Q30" s="18">
        <v>0</v>
      </c>
      <c r="R30" s="19">
        <v>0</v>
      </c>
      <c r="S30" s="82" t="s">
        <v>160</v>
      </c>
      <c r="T30" s="82" t="s">
        <v>160</v>
      </c>
      <c r="U30" s="83" t="s">
        <v>160</v>
      </c>
    </row>
    <row r="31" spans="1:21" x14ac:dyDescent="0.2">
      <c r="A31" s="17" t="s">
        <v>179</v>
      </c>
      <c r="B31" s="18">
        <v>23</v>
      </c>
      <c r="C31" s="18">
        <v>24</v>
      </c>
      <c r="D31" s="19">
        <v>6</v>
      </c>
      <c r="E31" s="27">
        <v>2.1574790888684399E-3</v>
      </c>
      <c r="F31" s="27">
        <v>2.2525566517997927E-3</v>
      </c>
      <c r="G31" s="28">
        <v>5.3190310498437538E-4</v>
      </c>
      <c r="I31" s="100">
        <v>0</v>
      </c>
      <c r="J31" s="18">
        <v>0</v>
      </c>
      <c r="K31" s="19">
        <v>0</v>
      </c>
      <c r="L31" s="82" t="s">
        <v>160</v>
      </c>
      <c r="M31" s="82" t="s">
        <v>160</v>
      </c>
      <c r="N31" s="83" t="s">
        <v>160</v>
      </c>
      <c r="P31" s="100">
        <v>23</v>
      </c>
      <c r="Q31" s="18">
        <v>24</v>
      </c>
      <c r="R31" s="19">
        <v>6</v>
      </c>
      <c r="S31" s="82">
        <v>8.0423236021217748E-3</v>
      </c>
      <c r="T31" s="82">
        <v>8.7865741147526571E-3</v>
      </c>
      <c r="U31" s="83">
        <v>1.8649061952183805E-3</v>
      </c>
    </row>
    <row r="32" spans="1:21" x14ac:dyDescent="0.2">
      <c r="A32" s="17" t="s">
        <v>180</v>
      </c>
      <c r="B32" s="18">
        <v>228</v>
      </c>
      <c r="C32" s="18">
        <v>1532</v>
      </c>
      <c r="D32" s="19">
        <v>1561</v>
      </c>
      <c r="E32" s="27">
        <v>2.1387184011391489E-2</v>
      </c>
      <c r="F32" s="27">
        <v>0.14378819960655345</v>
      </c>
      <c r="G32" s="28">
        <v>0.13838345781343497</v>
      </c>
      <c r="I32" s="100">
        <v>0</v>
      </c>
      <c r="J32" s="18">
        <v>0</v>
      </c>
      <c r="K32" s="19">
        <v>0</v>
      </c>
      <c r="L32" s="82" t="s">
        <v>160</v>
      </c>
      <c r="M32" s="82" t="s">
        <v>160</v>
      </c>
      <c r="N32" s="83" t="s">
        <v>160</v>
      </c>
      <c r="P32" s="100">
        <v>228</v>
      </c>
      <c r="Q32" s="18">
        <v>1532</v>
      </c>
      <c r="R32" s="19">
        <v>1561</v>
      </c>
      <c r="S32" s="82">
        <v>7.9723903534076726E-2</v>
      </c>
      <c r="T32" s="82">
        <v>0.5608763143250447</v>
      </c>
      <c r="U32" s="83">
        <v>0.48518642845598198</v>
      </c>
    </row>
    <row r="33" spans="1:21" x14ac:dyDescent="0.2">
      <c r="A33" s="17" t="s">
        <v>181</v>
      </c>
      <c r="B33" s="18">
        <v>14924</v>
      </c>
      <c r="C33" s="18">
        <v>12673</v>
      </c>
      <c r="D33" s="19">
        <v>10741</v>
      </c>
      <c r="E33" s="27">
        <v>1.399922518359678</v>
      </c>
      <c r="F33" s="27">
        <v>1.1894437686774488</v>
      </c>
      <c r="G33" s="28">
        <v>0.95219520843952932</v>
      </c>
      <c r="I33" s="100">
        <v>13186</v>
      </c>
      <c r="J33" s="18">
        <v>11544</v>
      </c>
      <c r="K33" s="19">
        <v>9900</v>
      </c>
      <c r="L33" s="82">
        <v>1.6903567875785825</v>
      </c>
      <c r="M33" s="82">
        <v>1.4570017871747494</v>
      </c>
      <c r="N33" s="83">
        <v>1.2278414918646199</v>
      </c>
      <c r="P33" s="100">
        <v>1738</v>
      </c>
      <c r="Q33" s="18">
        <v>1129</v>
      </c>
      <c r="R33" s="19">
        <v>841</v>
      </c>
      <c r="S33" s="82">
        <v>0.6077199313255498</v>
      </c>
      <c r="T33" s="82">
        <v>0.41333509064815627</v>
      </c>
      <c r="U33" s="83">
        <v>0.26139768502977634</v>
      </c>
    </row>
    <row r="34" spans="1:21" x14ac:dyDescent="0.2">
      <c r="A34" s="17" t="s">
        <v>182</v>
      </c>
      <c r="B34" s="18">
        <v>0</v>
      </c>
      <c r="C34" s="18">
        <v>0</v>
      </c>
      <c r="D34" s="19">
        <v>3166</v>
      </c>
      <c r="E34" s="27" t="s">
        <v>160</v>
      </c>
      <c r="F34" s="27" t="s">
        <v>160</v>
      </c>
      <c r="G34" s="28">
        <v>0.2806675383967554</v>
      </c>
      <c r="I34" s="100">
        <v>0</v>
      </c>
      <c r="J34" s="18">
        <v>0</v>
      </c>
      <c r="K34" s="19">
        <v>2422</v>
      </c>
      <c r="L34" s="82" t="s">
        <v>160</v>
      </c>
      <c r="M34" s="82" t="s">
        <v>160</v>
      </c>
      <c r="N34" s="83">
        <v>0.30038708013092014</v>
      </c>
      <c r="P34" s="100">
        <v>0</v>
      </c>
      <c r="Q34" s="18">
        <v>0</v>
      </c>
      <c r="R34" s="19">
        <v>744</v>
      </c>
      <c r="S34" s="82" t="s">
        <v>160</v>
      </c>
      <c r="T34" s="82" t="s">
        <v>160</v>
      </c>
      <c r="U34" s="83">
        <v>0.2312483682070792</v>
      </c>
    </row>
    <row r="35" spans="1:21" ht="13.5" thickBot="1" x14ac:dyDescent="0.25">
      <c r="A35" s="20" t="s">
        <v>4</v>
      </c>
      <c r="B35" s="21">
        <v>1066059</v>
      </c>
      <c r="C35" s="21">
        <v>1065456</v>
      </c>
      <c r="D35" s="22">
        <v>1128025</v>
      </c>
      <c r="E35" s="23">
        <v>100</v>
      </c>
      <c r="F35" s="23">
        <v>100</v>
      </c>
      <c r="G35" s="48">
        <v>100</v>
      </c>
      <c r="I35" s="101">
        <v>780072</v>
      </c>
      <c r="J35" s="21">
        <v>792312</v>
      </c>
      <c r="K35" s="22">
        <v>806293</v>
      </c>
      <c r="L35" s="86">
        <v>100</v>
      </c>
      <c r="M35" s="86">
        <v>100</v>
      </c>
      <c r="N35" s="87">
        <v>100</v>
      </c>
      <c r="P35" s="101">
        <v>285987</v>
      </c>
      <c r="Q35" s="21">
        <v>273144</v>
      </c>
      <c r="R35" s="22">
        <v>321732</v>
      </c>
      <c r="S35" s="86">
        <v>100</v>
      </c>
      <c r="T35" s="86">
        <v>100</v>
      </c>
      <c r="U35" s="87">
        <v>100</v>
      </c>
    </row>
    <row r="36" spans="1:21" x14ac:dyDescent="0.2">
      <c r="I36" s="108"/>
      <c r="P36" s="108"/>
    </row>
    <row r="37" spans="1:21" ht="16.5" thickBot="1" x14ac:dyDescent="0.3">
      <c r="A37" s="5" t="s">
        <v>117</v>
      </c>
      <c r="B37" s="6"/>
      <c r="C37" s="6"/>
      <c r="D37" s="187" t="s">
        <v>106</v>
      </c>
      <c r="E37" s="187"/>
      <c r="F37" s="6"/>
      <c r="I37" s="187" t="s">
        <v>110</v>
      </c>
      <c r="J37" s="187"/>
      <c r="K37" s="187"/>
      <c r="L37" s="187"/>
      <c r="M37" s="187"/>
      <c r="N37" s="187"/>
      <c r="P37" s="187" t="s">
        <v>111</v>
      </c>
      <c r="Q37" s="187"/>
      <c r="R37" s="187"/>
      <c r="S37" s="187"/>
      <c r="T37" s="187"/>
      <c r="U37" s="187"/>
    </row>
    <row r="38" spans="1:21" x14ac:dyDescent="0.2">
      <c r="A38" s="7"/>
      <c r="B38" s="91"/>
      <c r="C38" s="90" t="s">
        <v>39</v>
      </c>
      <c r="D38" s="92"/>
      <c r="E38" s="11"/>
      <c r="F38" s="9" t="s">
        <v>2</v>
      </c>
      <c r="G38" s="12"/>
      <c r="I38" s="32"/>
      <c r="J38" s="90" t="s">
        <v>32</v>
      </c>
      <c r="K38" s="92"/>
      <c r="L38" s="11"/>
      <c r="M38" s="90" t="s">
        <v>2</v>
      </c>
      <c r="N38" s="12"/>
      <c r="P38" s="32"/>
      <c r="Q38" s="90" t="s">
        <v>32</v>
      </c>
      <c r="R38" s="92"/>
      <c r="S38" s="11"/>
      <c r="T38" s="90" t="s">
        <v>2</v>
      </c>
      <c r="U38" s="12"/>
    </row>
    <row r="39" spans="1:21" x14ac:dyDescent="0.2">
      <c r="A39" s="13" t="s">
        <v>3</v>
      </c>
      <c r="B39" s="14" t="s">
        <v>156</v>
      </c>
      <c r="C39" s="15" t="s">
        <v>154</v>
      </c>
      <c r="D39" s="66" t="s">
        <v>155</v>
      </c>
      <c r="E39" s="15" t="s">
        <v>156</v>
      </c>
      <c r="F39" s="15" t="s">
        <v>154</v>
      </c>
      <c r="G39" s="16" t="s">
        <v>155</v>
      </c>
      <c r="I39" s="99" t="s">
        <v>156</v>
      </c>
      <c r="J39" s="15" t="s">
        <v>154</v>
      </c>
      <c r="K39" s="66" t="s">
        <v>155</v>
      </c>
      <c r="L39" s="15" t="s">
        <v>156</v>
      </c>
      <c r="M39" s="15" t="s">
        <v>154</v>
      </c>
      <c r="N39" s="16" t="s">
        <v>155</v>
      </c>
      <c r="P39" s="99" t="s">
        <v>156</v>
      </c>
      <c r="Q39" s="15" t="s">
        <v>154</v>
      </c>
      <c r="R39" s="66" t="s">
        <v>155</v>
      </c>
      <c r="S39" s="15" t="s">
        <v>156</v>
      </c>
      <c r="T39" s="15" t="s">
        <v>154</v>
      </c>
      <c r="U39" s="16" t="s">
        <v>155</v>
      </c>
    </row>
    <row r="40" spans="1:21" x14ac:dyDescent="0.2">
      <c r="A40" s="17" t="s">
        <v>83</v>
      </c>
      <c r="B40" s="18">
        <v>1136583</v>
      </c>
      <c r="C40" s="18">
        <v>1134533</v>
      </c>
      <c r="D40" s="19">
        <v>1217913</v>
      </c>
      <c r="E40" s="27">
        <v>21.607663896372916</v>
      </c>
      <c r="F40" s="27">
        <v>21.268036767045007</v>
      </c>
      <c r="G40" s="28">
        <v>21.967244102555039</v>
      </c>
      <c r="I40" s="100">
        <v>201748</v>
      </c>
      <c r="J40" s="18">
        <v>197075</v>
      </c>
      <c r="K40" s="19">
        <v>186887</v>
      </c>
      <c r="L40" s="82">
        <v>14.105578593147731</v>
      </c>
      <c r="M40" s="82">
        <v>14.003557113124867</v>
      </c>
      <c r="N40" s="83">
        <v>13.587453596599774</v>
      </c>
      <c r="P40" s="100">
        <v>934835</v>
      </c>
      <c r="Q40" s="18">
        <v>937458</v>
      </c>
      <c r="R40" s="19">
        <v>1031026</v>
      </c>
      <c r="S40" s="82">
        <v>24.409365346317752</v>
      </c>
      <c r="T40" s="82">
        <v>23.871325879204406</v>
      </c>
      <c r="U40" s="83">
        <v>24.732050225665272</v>
      </c>
    </row>
    <row r="41" spans="1:21" x14ac:dyDescent="0.2">
      <c r="A41" s="17" t="s">
        <v>157</v>
      </c>
      <c r="B41" s="18">
        <v>22877</v>
      </c>
      <c r="C41" s="18">
        <v>28001</v>
      </c>
      <c r="D41" s="19">
        <v>25491</v>
      </c>
      <c r="E41" s="27">
        <v>0.43491634747072866</v>
      </c>
      <c r="F41" s="27">
        <v>0.52490874881032745</v>
      </c>
      <c r="G41" s="28">
        <v>0.45977587842336065</v>
      </c>
      <c r="I41" s="100">
        <v>12428</v>
      </c>
      <c r="J41" s="18">
        <v>11813</v>
      </c>
      <c r="K41" s="19">
        <v>13152</v>
      </c>
      <c r="L41" s="82">
        <v>0.8689262384541111</v>
      </c>
      <c r="M41" s="82">
        <v>0.83939627135529138</v>
      </c>
      <c r="N41" s="83">
        <v>0.95620449631317439</v>
      </c>
      <c r="P41" s="100">
        <v>10449</v>
      </c>
      <c r="Q41" s="18">
        <v>16188</v>
      </c>
      <c r="R41" s="19">
        <v>12339</v>
      </c>
      <c r="S41" s="82">
        <v>0.27283259452595826</v>
      </c>
      <c r="T41" s="82">
        <v>0.41220942520364745</v>
      </c>
      <c r="U41" s="83">
        <v>0.29598552096114333</v>
      </c>
    </row>
    <row r="42" spans="1:21" x14ac:dyDescent="0.2">
      <c r="A42" s="17" t="s">
        <v>84</v>
      </c>
      <c r="B42" s="18">
        <v>957641</v>
      </c>
      <c r="C42" s="18">
        <v>1026810</v>
      </c>
      <c r="D42" s="19">
        <v>1013477</v>
      </c>
      <c r="E42" s="27">
        <v>18.205784233431658</v>
      </c>
      <c r="F42" s="27">
        <v>19.248653704008152</v>
      </c>
      <c r="G42" s="28">
        <v>18.279874384562092</v>
      </c>
      <c r="I42" s="100">
        <v>214858</v>
      </c>
      <c r="J42" s="18">
        <v>176159</v>
      </c>
      <c r="K42" s="19">
        <v>170631</v>
      </c>
      <c r="L42" s="82">
        <v>15.022188102814082</v>
      </c>
      <c r="M42" s="82">
        <v>12.517329024437212</v>
      </c>
      <c r="N42" s="83">
        <v>12.405575533030206</v>
      </c>
      <c r="P42" s="100">
        <v>742783</v>
      </c>
      <c r="Q42" s="18">
        <v>850651</v>
      </c>
      <c r="R42" s="19">
        <v>842846</v>
      </c>
      <c r="S42" s="82">
        <v>19.394718447676798</v>
      </c>
      <c r="T42" s="82">
        <v>21.66088212002149</v>
      </c>
      <c r="U42" s="83">
        <v>20.218025156010683</v>
      </c>
    </row>
    <row r="43" spans="1:21" x14ac:dyDescent="0.2">
      <c r="A43" s="17" t="s">
        <v>86</v>
      </c>
      <c r="B43" s="18">
        <v>548836</v>
      </c>
      <c r="C43" s="18">
        <v>548544</v>
      </c>
      <c r="D43" s="19">
        <v>617778</v>
      </c>
      <c r="E43" s="27">
        <v>10.433961991539311</v>
      </c>
      <c r="F43" s="27">
        <v>10.283045059369744</v>
      </c>
      <c r="G43" s="28">
        <v>11.142733616595148</v>
      </c>
      <c r="I43" s="100">
        <v>135299</v>
      </c>
      <c r="J43" s="18">
        <v>129530</v>
      </c>
      <c r="K43" s="19">
        <v>122514</v>
      </c>
      <c r="L43" s="82">
        <v>9.459675823672578</v>
      </c>
      <c r="M43" s="82">
        <v>9.2040124463430875</v>
      </c>
      <c r="N43" s="83">
        <v>8.9072717199902876</v>
      </c>
      <c r="P43" s="100">
        <v>413537</v>
      </c>
      <c r="Q43" s="18">
        <v>419014</v>
      </c>
      <c r="R43" s="19">
        <v>495264</v>
      </c>
      <c r="S43" s="82">
        <v>10.797815354816844</v>
      </c>
      <c r="T43" s="82">
        <v>10.669725728458186</v>
      </c>
      <c r="U43" s="83">
        <v>11.880296057484374</v>
      </c>
    </row>
    <row r="44" spans="1:21" x14ac:dyDescent="0.2">
      <c r="A44" s="17" t="s">
        <v>158</v>
      </c>
      <c r="B44" s="18">
        <v>585560</v>
      </c>
      <c r="C44" s="18">
        <v>576630</v>
      </c>
      <c r="D44" s="19">
        <v>635329</v>
      </c>
      <c r="E44" s="27">
        <v>11.132124685271664</v>
      </c>
      <c r="F44" s="27">
        <v>10.809547224259816</v>
      </c>
      <c r="G44" s="28">
        <v>11.459297362317496</v>
      </c>
      <c r="I44" s="100">
        <v>585560</v>
      </c>
      <c r="J44" s="18">
        <v>576630</v>
      </c>
      <c r="K44" s="19">
        <v>635329</v>
      </c>
      <c r="L44" s="82">
        <v>40.940493095364445</v>
      </c>
      <c r="M44" s="82">
        <v>40.973594510420867</v>
      </c>
      <c r="N44" s="83">
        <v>46.191031511416725</v>
      </c>
      <c r="P44" s="100">
        <v>0</v>
      </c>
      <c r="Q44" s="18">
        <v>0</v>
      </c>
      <c r="R44" s="19">
        <v>0</v>
      </c>
      <c r="S44" s="82" t="s">
        <v>160</v>
      </c>
      <c r="T44" s="82" t="s">
        <v>160</v>
      </c>
      <c r="U44" s="83" t="s">
        <v>160</v>
      </c>
    </row>
    <row r="45" spans="1:21" x14ac:dyDescent="0.2">
      <c r="A45" s="17" t="s">
        <v>159</v>
      </c>
      <c r="B45" s="18">
        <v>0</v>
      </c>
      <c r="C45" s="18">
        <v>0</v>
      </c>
      <c r="D45" s="19">
        <v>95950</v>
      </c>
      <c r="E45" s="27" t="s">
        <v>160</v>
      </c>
      <c r="F45" s="27" t="s">
        <v>160</v>
      </c>
      <c r="G45" s="28">
        <v>1.7306302434083189</v>
      </c>
      <c r="I45" s="100">
        <v>0</v>
      </c>
      <c r="J45" s="18">
        <v>0</v>
      </c>
      <c r="K45" s="19">
        <v>95950</v>
      </c>
      <c r="L45" s="82" t="s">
        <v>160</v>
      </c>
      <c r="M45" s="82" t="s">
        <v>160</v>
      </c>
      <c r="N45" s="83">
        <v>6.9759596579416883</v>
      </c>
      <c r="P45" s="100">
        <v>0</v>
      </c>
      <c r="Q45" s="18">
        <v>0</v>
      </c>
      <c r="R45" s="19">
        <v>0</v>
      </c>
      <c r="S45" s="82" t="s">
        <v>160</v>
      </c>
      <c r="T45" s="82" t="s">
        <v>160</v>
      </c>
      <c r="U45" s="83" t="s">
        <v>160</v>
      </c>
    </row>
    <row r="46" spans="1:21" x14ac:dyDescent="0.2">
      <c r="A46" s="17" t="s">
        <v>161</v>
      </c>
      <c r="B46" s="18">
        <v>19797</v>
      </c>
      <c r="C46" s="18">
        <v>19611</v>
      </c>
      <c r="D46" s="19">
        <v>18848</v>
      </c>
      <c r="E46" s="27">
        <v>0.37636223853118916</v>
      </c>
      <c r="F46" s="27">
        <v>0.36762920870395099</v>
      </c>
      <c r="G46" s="28">
        <v>0.33995746563585194</v>
      </c>
      <c r="I46" s="100">
        <v>19797</v>
      </c>
      <c r="J46" s="18">
        <v>19611</v>
      </c>
      <c r="K46" s="19">
        <v>18848</v>
      </c>
      <c r="L46" s="82">
        <v>1.3841432847341517</v>
      </c>
      <c r="M46" s="82">
        <v>1.3934987113814119</v>
      </c>
      <c r="N46" s="83">
        <v>1.3703271248867634</v>
      </c>
      <c r="P46" s="100">
        <v>0</v>
      </c>
      <c r="Q46" s="18">
        <v>0</v>
      </c>
      <c r="R46" s="19">
        <v>0</v>
      </c>
      <c r="S46" s="82" t="s">
        <v>160</v>
      </c>
      <c r="T46" s="82" t="s">
        <v>160</v>
      </c>
      <c r="U46" s="83" t="s">
        <v>160</v>
      </c>
    </row>
    <row r="47" spans="1:21" x14ac:dyDescent="0.2">
      <c r="A47" s="17" t="s">
        <v>162</v>
      </c>
      <c r="B47" s="18">
        <v>156010</v>
      </c>
      <c r="C47" s="18">
        <v>159314</v>
      </c>
      <c r="D47" s="19">
        <v>166621</v>
      </c>
      <c r="E47" s="27">
        <v>2.9659177063823217</v>
      </c>
      <c r="F47" s="27">
        <v>2.9865116391546196</v>
      </c>
      <c r="G47" s="28">
        <v>3.005308408409979</v>
      </c>
      <c r="I47" s="100">
        <v>11526</v>
      </c>
      <c r="J47" s="18">
        <v>11210</v>
      </c>
      <c r="K47" s="19">
        <v>10887</v>
      </c>
      <c r="L47" s="82">
        <v>0.8058612668508276</v>
      </c>
      <c r="M47" s="82">
        <v>0.79654890391033739</v>
      </c>
      <c r="N47" s="83">
        <v>0.79152968000011636</v>
      </c>
      <c r="P47" s="100">
        <v>144484</v>
      </c>
      <c r="Q47" s="18">
        <v>148104</v>
      </c>
      <c r="R47" s="19">
        <v>155734</v>
      </c>
      <c r="S47" s="82">
        <v>3.7726045159812953</v>
      </c>
      <c r="T47" s="82">
        <v>3.7713037256215101</v>
      </c>
      <c r="U47" s="83">
        <v>3.7357167615984035</v>
      </c>
    </row>
    <row r="48" spans="1:21" x14ac:dyDescent="0.2">
      <c r="A48" s="17" t="s">
        <v>163</v>
      </c>
      <c r="B48" s="18">
        <v>421533</v>
      </c>
      <c r="C48" s="18">
        <v>407696</v>
      </c>
      <c r="D48" s="19">
        <v>404516</v>
      </c>
      <c r="E48" s="27">
        <v>8.0137951959775613</v>
      </c>
      <c r="F48" s="27">
        <v>7.6426983770213655</v>
      </c>
      <c r="G48" s="28">
        <v>7.2961711677181817</v>
      </c>
      <c r="I48" s="100">
        <v>0</v>
      </c>
      <c r="J48" s="18">
        <v>0</v>
      </c>
      <c r="K48" s="19">
        <v>0</v>
      </c>
      <c r="L48" s="82" t="s">
        <v>160</v>
      </c>
      <c r="M48" s="82" t="s">
        <v>160</v>
      </c>
      <c r="N48" s="83" t="s">
        <v>160</v>
      </c>
      <c r="P48" s="100">
        <v>421533</v>
      </c>
      <c r="Q48" s="18">
        <v>407696</v>
      </c>
      <c r="R48" s="19">
        <v>404516</v>
      </c>
      <c r="S48" s="82">
        <v>11.006597958494666</v>
      </c>
      <c r="T48" s="82">
        <v>10.381525439697693</v>
      </c>
      <c r="U48" s="83">
        <v>9.7034507656307536</v>
      </c>
    </row>
    <row r="49" spans="1:21" x14ac:dyDescent="0.2">
      <c r="A49" s="17" t="s">
        <v>164</v>
      </c>
      <c r="B49" s="18">
        <v>235141</v>
      </c>
      <c r="C49" s="18">
        <v>238517</v>
      </c>
      <c r="D49" s="19">
        <v>291675</v>
      </c>
      <c r="E49" s="27">
        <v>4.4702830292702105</v>
      </c>
      <c r="F49" s="27">
        <v>4.4712567422589506</v>
      </c>
      <c r="G49" s="28">
        <v>5.2608814616583786</v>
      </c>
      <c r="I49" s="100">
        <v>6380</v>
      </c>
      <c r="J49" s="18">
        <v>7314</v>
      </c>
      <c r="K49" s="19">
        <v>8297</v>
      </c>
      <c r="L49" s="82">
        <v>0.44606931134029842</v>
      </c>
      <c r="M49" s="82">
        <v>0.51971085487959034</v>
      </c>
      <c r="N49" s="83">
        <v>0.60322602690924632</v>
      </c>
      <c r="P49" s="100">
        <v>228761</v>
      </c>
      <c r="Q49" s="18">
        <v>231203</v>
      </c>
      <c r="R49" s="19">
        <v>283378</v>
      </c>
      <c r="S49" s="82">
        <v>5.9731512256055828</v>
      </c>
      <c r="T49" s="82">
        <v>5.8873273866665992</v>
      </c>
      <c r="U49" s="83">
        <v>6.7976160919788375</v>
      </c>
    </row>
    <row r="50" spans="1:21" x14ac:dyDescent="0.2">
      <c r="A50" s="17" t="s">
        <v>165</v>
      </c>
      <c r="B50" s="18">
        <v>202625</v>
      </c>
      <c r="C50" s="18">
        <v>199039</v>
      </c>
      <c r="D50" s="19">
        <v>54825</v>
      </c>
      <c r="E50" s="27">
        <v>3.8521189363227868</v>
      </c>
      <c r="F50" s="27">
        <v>3.7311993305402935</v>
      </c>
      <c r="G50" s="28">
        <v>0.98886715054571217</v>
      </c>
      <c r="I50" s="100">
        <v>146901</v>
      </c>
      <c r="J50" s="18">
        <v>152664</v>
      </c>
      <c r="K50" s="19">
        <v>0</v>
      </c>
      <c r="L50" s="82">
        <v>10.27085076884031</v>
      </c>
      <c r="M50" s="82">
        <v>10.847844947954306</v>
      </c>
      <c r="N50" s="83" t="s">
        <v>160</v>
      </c>
      <c r="P50" s="100">
        <v>55724</v>
      </c>
      <c r="Q50" s="18">
        <v>46375</v>
      </c>
      <c r="R50" s="19">
        <v>54825</v>
      </c>
      <c r="S50" s="82">
        <v>1.45500272728151</v>
      </c>
      <c r="T50" s="82">
        <v>1.18088782393249</v>
      </c>
      <c r="U50" s="83">
        <v>1.3151313872027461</v>
      </c>
    </row>
    <row r="51" spans="1:21" x14ac:dyDescent="0.2">
      <c r="A51" s="17" t="s">
        <v>166</v>
      </c>
      <c r="B51" s="18">
        <v>0</v>
      </c>
      <c r="C51" s="18">
        <v>0</v>
      </c>
      <c r="D51" s="19">
        <v>0</v>
      </c>
      <c r="E51" s="27" t="s">
        <v>160</v>
      </c>
      <c r="F51" s="27" t="s">
        <v>160</v>
      </c>
      <c r="G51" s="28" t="s">
        <v>160</v>
      </c>
      <c r="I51" s="100">
        <v>0</v>
      </c>
      <c r="J51" s="18">
        <v>0</v>
      </c>
      <c r="K51" s="19">
        <v>0</v>
      </c>
      <c r="L51" s="82" t="s">
        <v>160</v>
      </c>
      <c r="M51" s="82" t="s">
        <v>160</v>
      </c>
      <c r="N51" s="83" t="s">
        <v>160</v>
      </c>
      <c r="P51" s="100">
        <v>0</v>
      </c>
      <c r="Q51" s="18">
        <v>0</v>
      </c>
      <c r="R51" s="19">
        <v>0</v>
      </c>
      <c r="S51" s="82" t="s">
        <v>160</v>
      </c>
      <c r="T51" s="82" t="s">
        <v>160</v>
      </c>
      <c r="U51" s="83" t="s">
        <v>160</v>
      </c>
    </row>
    <row r="52" spans="1:21" x14ac:dyDescent="0.2">
      <c r="A52" s="17" t="s">
        <v>167</v>
      </c>
      <c r="B52" s="18">
        <v>2433</v>
      </c>
      <c r="C52" s="18">
        <v>2201</v>
      </c>
      <c r="D52" s="19">
        <v>1955</v>
      </c>
      <c r="E52" s="27">
        <v>4.6253943847369972E-2</v>
      </c>
      <c r="F52" s="27">
        <v>4.1260103429575042E-2</v>
      </c>
      <c r="G52" s="28">
        <v>3.5261929399304462E-2</v>
      </c>
      <c r="I52" s="100">
        <v>2433</v>
      </c>
      <c r="J52" s="18">
        <v>2201</v>
      </c>
      <c r="K52" s="19">
        <v>1955</v>
      </c>
      <c r="L52" s="82">
        <v>0.17010762296096335</v>
      </c>
      <c r="M52" s="82">
        <v>0.15639644402378705</v>
      </c>
      <c r="N52" s="83">
        <v>0.14213654123268371</v>
      </c>
      <c r="P52" s="100">
        <v>0</v>
      </c>
      <c r="Q52" s="18">
        <v>0</v>
      </c>
      <c r="R52" s="19">
        <v>0</v>
      </c>
      <c r="S52" s="82" t="s">
        <v>160</v>
      </c>
      <c r="T52" s="82" t="s">
        <v>160</v>
      </c>
      <c r="U52" s="83" t="s">
        <v>160</v>
      </c>
    </row>
    <row r="53" spans="1:21" x14ac:dyDescent="0.2">
      <c r="A53" s="17" t="s">
        <v>168</v>
      </c>
      <c r="B53" s="18">
        <v>152025</v>
      </c>
      <c r="C53" s="18">
        <v>152859</v>
      </c>
      <c r="D53" s="19">
        <v>154142</v>
      </c>
      <c r="E53" s="27">
        <v>2.89015857517321</v>
      </c>
      <c r="F53" s="27">
        <v>2.8655057474517998</v>
      </c>
      <c r="G53" s="28">
        <v>2.7802272744079737</v>
      </c>
      <c r="I53" s="100">
        <v>0</v>
      </c>
      <c r="J53" s="18">
        <v>0</v>
      </c>
      <c r="K53" s="19">
        <v>0</v>
      </c>
      <c r="L53" s="82" t="s">
        <v>160</v>
      </c>
      <c r="M53" s="82" t="s">
        <v>160</v>
      </c>
      <c r="N53" s="83" t="s">
        <v>160</v>
      </c>
      <c r="P53" s="100">
        <v>152025</v>
      </c>
      <c r="Q53" s="18">
        <v>152859</v>
      </c>
      <c r="R53" s="19">
        <v>154142</v>
      </c>
      <c r="S53" s="82">
        <v>3.9695066688495362</v>
      </c>
      <c r="T53" s="82">
        <v>3.8923845149001943</v>
      </c>
      <c r="U53" s="83">
        <v>3.6975281766749784</v>
      </c>
    </row>
    <row r="54" spans="1:21" x14ac:dyDescent="0.2">
      <c r="A54" s="17" t="s">
        <v>169</v>
      </c>
      <c r="B54" s="18">
        <v>35551</v>
      </c>
      <c r="C54" s="18">
        <v>34363</v>
      </c>
      <c r="D54" s="19">
        <v>33510</v>
      </c>
      <c r="E54" s="27">
        <v>0.67586270354206734</v>
      </c>
      <c r="F54" s="27">
        <v>0.64417125586119361</v>
      </c>
      <c r="G54" s="28">
        <v>0.60441291773436967</v>
      </c>
      <c r="I54" s="100">
        <v>33538</v>
      </c>
      <c r="J54" s="18">
        <v>32080</v>
      </c>
      <c r="K54" s="19">
        <v>31090</v>
      </c>
      <c r="L54" s="82">
        <v>2.3448703077948165</v>
      </c>
      <c r="M54" s="82">
        <v>2.2795083708691903</v>
      </c>
      <c r="N54" s="83">
        <v>2.2603708782220644</v>
      </c>
      <c r="P54" s="100">
        <v>2013</v>
      </c>
      <c r="Q54" s="18">
        <v>2283</v>
      </c>
      <c r="R54" s="19">
        <v>2420</v>
      </c>
      <c r="S54" s="82">
        <v>5.2561203252057993E-2</v>
      </c>
      <c r="T54" s="82">
        <v>5.8134057186800536E-2</v>
      </c>
      <c r="U54" s="83">
        <v>5.805048713234192E-2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  <c r="I55" s="100">
        <v>0</v>
      </c>
      <c r="J55" s="18">
        <v>0</v>
      </c>
      <c r="K55" s="19">
        <v>0</v>
      </c>
      <c r="L55" s="82" t="s">
        <v>160</v>
      </c>
      <c r="M55" s="82" t="s">
        <v>160</v>
      </c>
      <c r="N55" s="83" t="s">
        <v>160</v>
      </c>
      <c r="P55" s="100">
        <v>0</v>
      </c>
      <c r="Q55" s="18">
        <v>0</v>
      </c>
      <c r="R55" s="19">
        <v>0</v>
      </c>
      <c r="S55" s="82" t="s">
        <v>160</v>
      </c>
      <c r="T55" s="82" t="s">
        <v>160</v>
      </c>
      <c r="U55" s="83" t="s">
        <v>160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160</v>
      </c>
      <c r="F56" s="27" t="s">
        <v>160</v>
      </c>
      <c r="G56" s="28" t="s">
        <v>160</v>
      </c>
      <c r="I56" s="100">
        <v>0</v>
      </c>
      <c r="J56" s="18">
        <v>0</v>
      </c>
      <c r="K56" s="19">
        <v>0</v>
      </c>
      <c r="L56" s="82" t="s">
        <v>160</v>
      </c>
      <c r="M56" s="82" t="s">
        <v>160</v>
      </c>
      <c r="N56" s="83" t="s">
        <v>160</v>
      </c>
      <c r="P56" s="100">
        <v>0</v>
      </c>
      <c r="Q56" s="18">
        <v>0</v>
      </c>
      <c r="R56" s="19">
        <v>0</v>
      </c>
      <c r="S56" s="82" t="s">
        <v>160</v>
      </c>
      <c r="T56" s="82" t="s">
        <v>160</v>
      </c>
      <c r="U56" s="83" t="s">
        <v>160</v>
      </c>
    </row>
    <row r="57" spans="1:21" x14ac:dyDescent="0.2">
      <c r="A57" s="17" t="s">
        <v>172</v>
      </c>
      <c r="B57" s="18">
        <v>19756</v>
      </c>
      <c r="C57" s="18">
        <v>0</v>
      </c>
      <c r="D57" s="19">
        <v>0</v>
      </c>
      <c r="E57" s="27">
        <v>0.37558278448361737</v>
      </c>
      <c r="F57" s="27" t="s">
        <v>160</v>
      </c>
      <c r="G57" s="28" t="s">
        <v>160</v>
      </c>
      <c r="I57" s="100">
        <v>0</v>
      </c>
      <c r="J57" s="18">
        <v>0</v>
      </c>
      <c r="K57" s="19">
        <v>0</v>
      </c>
      <c r="L57" s="82" t="s">
        <v>160</v>
      </c>
      <c r="M57" s="82" t="s">
        <v>160</v>
      </c>
      <c r="N57" s="83" t="s">
        <v>160</v>
      </c>
      <c r="P57" s="100">
        <v>19756</v>
      </c>
      <c r="Q57" s="18">
        <v>0</v>
      </c>
      <c r="R57" s="19">
        <v>0</v>
      </c>
      <c r="S57" s="82">
        <v>0.51584656306391341</v>
      </c>
      <c r="T57" s="82" t="s">
        <v>160</v>
      </c>
      <c r="U57" s="83" t="s">
        <v>160</v>
      </c>
    </row>
    <row r="58" spans="1:21" x14ac:dyDescent="0.2">
      <c r="A58" s="17" t="s">
        <v>173</v>
      </c>
      <c r="B58" s="18">
        <v>11020</v>
      </c>
      <c r="C58" s="18">
        <v>10865</v>
      </c>
      <c r="D58" s="19">
        <v>0</v>
      </c>
      <c r="E58" s="27">
        <v>0.20950203912783275</v>
      </c>
      <c r="F58" s="27">
        <v>0.20367606713418118</v>
      </c>
      <c r="G58" s="28" t="s">
        <v>160</v>
      </c>
      <c r="I58" s="100">
        <v>11020</v>
      </c>
      <c r="J58" s="18">
        <v>10865</v>
      </c>
      <c r="K58" s="19">
        <v>0</v>
      </c>
      <c r="L58" s="82">
        <v>0.77048335595142459</v>
      </c>
      <c r="M58" s="82">
        <v>0.77203424094431905</v>
      </c>
      <c r="N58" s="83" t="s">
        <v>160</v>
      </c>
      <c r="P58" s="100">
        <v>0</v>
      </c>
      <c r="Q58" s="18">
        <v>0</v>
      </c>
      <c r="R58" s="19">
        <v>0</v>
      </c>
      <c r="S58" s="82" t="s">
        <v>160</v>
      </c>
      <c r="T58" s="82" t="s">
        <v>160</v>
      </c>
      <c r="U58" s="83" t="s">
        <v>160</v>
      </c>
    </row>
    <row r="59" spans="1:21" x14ac:dyDescent="0.2">
      <c r="A59" s="17" t="s">
        <v>174</v>
      </c>
      <c r="B59" s="18">
        <v>32666</v>
      </c>
      <c r="C59" s="18">
        <v>33198</v>
      </c>
      <c r="D59" s="19">
        <v>31465</v>
      </c>
      <c r="E59" s="27">
        <v>0.62101575409707666</v>
      </c>
      <c r="F59" s="27">
        <v>0.62233208253295413</v>
      </c>
      <c r="G59" s="28">
        <v>0.56752767700721996</v>
      </c>
      <c r="I59" s="100">
        <v>25659</v>
      </c>
      <c r="J59" s="18">
        <v>26960</v>
      </c>
      <c r="K59" s="19">
        <v>26965</v>
      </c>
      <c r="L59" s="82">
        <v>1.7939956833355357</v>
      </c>
      <c r="M59" s="82">
        <v>1.9156965610546564</v>
      </c>
      <c r="N59" s="83">
        <v>1.96046641142676</v>
      </c>
      <c r="P59" s="100">
        <v>7007</v>
      </c>
      <c r="Q59" s="18">
        <v>6238</v>
      </c>
      <c r="R59" s="19">
        <v>4500</v>
      </c>
      <c r="S59" s="82">
        <v>0.18295894246754613</v>
      </c>
      <c r="T59" s="82">
        <v>0.15884373575613744</v>
      </c>
      <c r="U59" s="83">
        <v>0.10794512070063579</v>
      </c>
    </row>
    <row r="60" spans="1:21" x14ac:dyDescent="0.2">
      <c r="A60" s="17" t="s">
        <v>175</v>
      </c>
      <c r="B60" s="18">
        <v>690922</v>
      </c>
      <c r="C60" s="18">
        <v>697217</v>
      </c>
      <c r="D60" s="19">
        <v>699161</v>
      </c>
      <c r="E60" s="27">
        <v>13.13516949893652</v>
      </c>
      <c r="F60" s="27">
        <v>13.070079751412095</v>
      </c>
      <c r="G60" s="28">
        <v>12.610621903195453</v>
      </c>
      <c r="I60" s="100">
        <v>1031</v>
      </c>
      <c r="J60" s="18">
        <v>1033</v>
      </c>
      <c r="K60" s="19">
        <v>1066</v>
      </c>
      <c r="L60" s="82">
        <v>7.2084241378032557E-2</v>
      </c>
      <c r="M60" s="82">
        <v>7.340187490984644E-2</v>
      </c>
      <c r="N60" s="83">
        <v>7.7502584631222921E-2</v>
      </c>
      <c r="P60" s="100">
        <v>689891</v>
      </c>
      <c r="Q60" s="18">
        <v>696184</v>
      </c>
      <c r="R60" s="19">
        <v>698095</v>
      </c>
      <c r="S60" s="82">
        <v>18.013661735104591</v>
      </c>
      <c r="T60" s="82">
        <v>17.72755167259551</v>
      </c>
      <c r="U60" s="83">
        <v>16.745766452335634</v>
      </c>
    </row>
    <row r="61" spans="1:21" x14ac:dyDescent="0.2">
      <c r="A61" s="17" t="s">
        <v>176</v>
      </c>
      <c r="B61" s="18">
        <v>8592</v>
      </c>
      <c r="C61" s="18">
        <v>41614</v>
      </c>
      <c r="D61" s="19">
        <v>56776</v>
      </c>
      <c r="E61" s="27">
        <v>0.16334315065211788</v>
      </c>
      <c r="F61" s="27">
        <v>0.78009902049901669</v>
      </c>
      <c r="G61" s="28">
        <v>1.0240569327748903</v>
      </c>
      <c r="I61" s="100">
        <v>4857</v>
      </c>
      <c r="J61" s="18">
        <v>37390</v>
      </c>
      <c r="K61" s="19">
        <v>37198</v>
      </c>
      <c r="L61" s="82">
        <v>0.33958599454229305</v>
      </c>
      <c r="M61" s="82">
        <v>2.6568210095635609</v>
      </c>
      <c r="N61" s="83">
        <v>2.7044476014186025</v>
      </c>
      <c r="P61" s="100">
        <v>3735</v>
      </c>
      <c r="Q61" s="18">
        <v>4224</v>
      </c>
      <c r="R61" s="19">
        <v>19578</v>
      </c>
      <c r="S61" s="82">
        <v>9.7524140162164236E-2</v>
      </c>
      <c r="T61" s="82">
        <v>0.107559464545355</v>
      </c>
      <c r="U61" s="83">
        <v>0.46963323846156613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  <c r="I62" s="100">
        <v>0</v>
      </c>
      <c r="J62" s="18">
        <v>0</v>
      </c>
      <c r="K62" s="19">
        <v>0</v>
      </c>
      <c r="L62" s="82" t="s">
        <v>160</v>
      </c>
      <c r="M62" s="82" t="s">
        <v>160</v>
      </c>
      <c r="N62" s="83" t="s">
        <v>160</v>
      </c>
      <c r="P62" s="100">
        <v>0</v>
      </c>
      <c r="Q62" s="18">
        <v>0</v>
      </c>
      <c r="R62" s="19">
        <v>0</v>
      </c>
      <c r="S62" s="82" t="s">
        <v>160</v>
      </c>
      <c r="T62" s="82" t="s">
        <v>160</v>
      </c>
      <c r="U62" s="83" t="s">
        <v>160</v>
      </c>
    </row>
    <row r="63" spans="1:21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160</v>
      </c>
      <c r="F63" s="27" t="s">
        <v>160</v>
      </c>
      <c r="G63" s="28" t="s">
        <v>160</v>
      </c>
      <c r="I63" s="100">
        <v>0</v>
      </c>
      <c r="J63" s="18">
        <v>0</v>
      </c>
      <c r="K63" s="19">
        <v>0</v>
      </c>
      <c r="L63" s="82" t="s">
        <v>160</v>
      </c>
      <c r="M63" s="82" t="s">
        <v>160</v>
      </c>
      <c r="N63" s="83" t="s">
        <v>160</v>
      </c>
      <c r="P63" s="100">
        <v>0</v>
      </c>
      <c r="Q63" s="18">
        <v>0</v>
      </c>
      <c r="R63" s="19">
        <v>0</v>
      </c>
      <c r="S63" s="82" t="s">
        <v>160</v>
      </c>
      <c r="T63" s="82" t="s">
        <v>160</v>
      </c>
      <c r="U63" s="83" t="s">
        <v>160</v>
      </c>
    </row>
    <row r="64" spans="1:21" x14ac:dyDescent="0.2">
      <c r="A64" s="17" t="s">
        <v>179</v>
      </c>
      <c r="B64" s="18">
        <v>64</v>
      </c>
      <c r="C64" s="18">
        <v>64</v>
      </c>
      <c r="D64" s="19">
        <v>12</v>
      </c>
      <c r="E64" s="27">
        <v>1.2167087571852355E-3</v>
      </c>
      <c r="F64" s="27">
        <v>1.1997485776886882E-3</v>
      </c>
      <c r="G64" s="28">
        <v>2.1644151037936244E-4</v>
      </c>
      <c r="I64" s="100">
        <v>0</v>
      </c>
      <c r="J64" s="18">
        <v>0</v>
      </c>
      <c r="K64" s="19">
        <v>0</v>
      </c>
      <c r="L64" s="82" t="s">
        <v>160</v>
      </c>
      <c r="M64" s="82" t="s">
        <v>160</v>
      </c>
      <c r="N64" s="83" t="s">
        <v>160</v>
      </c>
      <c r="P64" s="100">
        <v>64</v>
      </c>
      <c r="Q64" s="18">
        <v>64</v>
      </c>
      <c r="R64" s="19">
        <v>12</v>
      </c>
      <c r="S64" s="82">
        <v>1.6710963776113818E-3</v>
      </c>
      <c r="T64" s="82">
        <v>1.6296888567478031E-3</v>
      </c>
      <c r="U64" s="83">
        <v>2.8785365520169544E-4</v>
      </c>
    </row>
    <row r="65" spans="1:21" x14ac:dyDescent="0.2">
      <c r="A65" s="17" t="s">
        <v>180</v>
      </c>
      <c r="B65" s="18">
        <v>498</v>
      </c>
      <c r="C65" s="18">
        <v>5222</v>
      </c>
      <c r="D65" s="19">
        <v>6024</v>
      </c>
      <c r="E65" s="27">
        <v>9.4675150168476146E-3</v>
      </c>
      <c r="F65" s="27">
        <v>9.78919855107864E-2</v>
      </c>
      <c r="G65" s="28">
        <v>0.10865363821043995</v>
      </c>
      <c r="I65" s="100">
        <v>0</v>
      </c>
      <c r="J65" s="18">
        <v>0</v>
      </c>
      <c r="K65" s="19">
        <v>0</v>
      </c>
      <c r="L65" s="82" t="s">
        <v>160</v>
      </c>
      <c r="M65" s="82" t="s">
        <v>160</v>
      </c>
      <c r="N65" s="83" t="s">
        <v>160</v>
      </c>
      <c r="P65" s="100">
        <v>498</v>
      </c>
      <c r="Q65" s="18">
        <v>5222</v>
      </c>
      <c r="R65" s="19">
        <v>6024</v>
      </c>
      <c r="S65" s="82">
        <v>1.3003218688288565E-2</v>
      </c>
      <c r="T65" s="82">
        <v>0.13297242515526606</v>
      </c>
      <c r="U65" s="83">
        <v>0.14450253491125112</v>
      </c>
    </row>
    <row r="66" spans="1:21" x14ac:dyDescent="0.2">
      <c r="A66" s="17" t="s">
        <v>181</v>
      </c>
      <c r="B66" s="18">
        <v>19962</v>
      </c>
      <c r="C66" s="18">
        <v>18153</v>
      </c>
      <c r="D66" s="19">
        <v>14905</v>
      </c>
      <c r="E66" s="27">
        <v>0.37949906579580739</v>
      </c>
      <c r="F66" s="27">
        <v>0.34029743641848054</v>
      </c>
      <c r="G66" s="28">
        <v>0.26883839268369975</v>
      </c>
      <c r="I66" s="100">
        <v>17236</v>
      </c>
      <c r="J66" s="18">
        <v>14786</v>
      </c>
      <c r="K66" s="19">
        <v>12049</v>
      </c>
      <c r="L66" s="82">
        <v>1.2050863088183987</v>
      </c>
      <c r="M66" s="82">
        <v>1.0506487148276762</v>
      </c>
      <c r="N66" s="83">
        <v>0.87601185949493909</v>
      </c>
      <c r="P66" s="100">
        <v>2726</v>
      </c>
      <c r="Q66" s="18">
        <v>3367</v>
      </c>
      <c r="R66" s="19">
        <v>2856</v>
      </c>
      <c r="S66" s="82">
        <v>7.1178261333884801E-2</v>
      </c>
      <c r="T66" s="82">
        <v>8.5736912197966447E-2</v>
      </c>
      <c r="U66" s="83">
        <v>6.8509169938003517E-2</v>
      </c>
    </row>
    <row r="67" spans="1:21" x14ac:dyDescent="0.2">
      <c r="A67" s="17" t="s">
        <v>182</v>
      </c>
      <c r="B67" s="18">
        <v>0</v>
      </c>
      <c r="C67" s="18">
        <v>0</v>
      </c>
      <c r="D67" s="19">
        <v>3850</v>
      </c>
      <c r="E67" s="27" t="s">
        <v>160</v>
      </c>
      <c r="F67" s="27" t="s">
        <v>160</v>
      </c>
      <c r="G67" s="28">
        <v>6.9441651246712116E-2</v>
      </c>
      <c r="I67" s="100">
        <v>0</v>
      </c>
      <c r="J67" s="18">
        <v>0</v>
      </c>
      <c r="K67" s="19">
        <v>2620</v>
      </c>
      <c r="L67" s="82" t="s">
        <v>160</v>
      </c>
      <c r="M67" s="82" t="s">
        <v>160</v>
      </c>
      <c r="N67" s="83">
        <v>0.19048477648574491</v>
      </c>
      <c r="P67" s="100">
        <v>0</v>
      </c>
      <c r="Q67" s="18">
        <v>0</v>
      </c>
      <c r="R67" s="19">
        <v>1230</v>
      </c>
      <c r="S67" s="82" t="s">
        <v>160</v>
      </c>
      <c r="T67" s="82" t="s">
        <v>160</v>
      </c>
      <c r="U67" s="83">
        <v>2.9504999658173783E-2</v>
      </c>
    </row>
    <row r="68" spans="1:21" ht="13.5" thickBot="1" x14ac:dyDescent="0.25">
      <c r="A68" s="20" t="s">
        <v>4</v>
      </c>
      <c r="B68" s="21">
        <v>5260092</v>
      </c>
      <c r="C68" s="21">
        <v>5334451</v>
      </c>
      <c r="D68" s="22">
        <v>5544223</v>
      </c>
      <c r="E68" s="23">
        <v>100</v>
      </c>
      <c r="F68" s="23">
        <v>100</v>
      </c>
      <c r="G68" s="48">
        <v>100</v>
      </c>
      <c r="I68" s="101">
        <v>1430271</v>
      </c>
      <c r="J68" s="21">
        <v>1407321</v>
      </c>
      <c r="K68" s="22">
        <v>1375438</v>
      </c>
      <c r="L68" s="86">
        <v>100</v>
      </c>
      <c r="M68" s="86">
        <v>100</v>
      </c>
      <c r="N68" s="87">
        <v>100</v>
      </c>
      <c r="P68" s="101">
        <v>3829821</v>
      </c>
      <c r="Q68" s="21">
        <v>3927130</v>
      </c>
      <c r="R68" s="22">
        <v>4168785</v>
      </c>
      <c r="S68" s="86">
        <v>100</v>
      </c>
      <c r="T68" s="86">
        <v>100</v>
      </c>
      <c r="U68" s="87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61" t="str">
        <f>+Innhold!B54</f>
        <v>Finans Norge / Skadestatistikk</v>
      </c>
      <c r="F70" s="25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77">
        <f>Innhold!H32</f>
        <v>12</v>
      </c>
    </row>
    <row r="71" spans="1:21" ht="12.75" customHeight="1" x14ac:dyDescent="0.2">
      <c r="A71" s="63" t="str">
        <f>+Innhold!B55</f>
        <v>Premiestatistikk skadeforsikring 2. kvartal 2019</v>
      </c>
      <c r="F71" s="25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176"/>
    </row>
    <row r="72" spans="1:21" ht="12.75" customHeight="1" x14ac:dyDescent="0.2"/>
    <row r="73" spans="1:21" ht="12.75" customHeight="1" x14ac:dyDescent="0.2"/>
    <row r="76" spans="1:21" ht="12.75" customHeight="1" x14ac:dyDescent="0.2"/>
    <row r="77" spans="1:21" ht="12.75" customHeight="1" x14ac:dyDescent="0.2"/>
  </sheetData>
  <mergeCells count="7">
    <mergeCell ref="D4:E4"/>
    <mergeCell ref="D37:E37"/>
    <mergeCell ref="U70:U71"/>
    <mergeCell ref="I4:N4"/>
    <mergeCell ref="P4:U4"/>
    <mergeCell ref="I37:N37"/>
    <mergeCell ref="P37:U37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4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2"/>
  <sheetViews>
    <sheetView showGridLines="0" showRowColHeaders="0" zoomScaleNormal="100" workbookViewId="0">
      <selection activeCell="S57" sqref="S57"/>
    </sheetView>
  </sheetViews>
  <sheetFormatPr baseColWidth="10"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 x14ac:dyDescent="0.2"/>
    <row r="2" spans="1:7" x14ac:dyDescent="0.2">
      <c r="A2" s="73" t="s">
        <v>0</v>
      </c>
      <c r="B2" s="3"/>
      <c r="C2" s="3"/>
      <c r="D2" s="3"/>
      <c r="E2" s="3"/>
      <c r="F2" s="3"/>
    </row>
    <row r="3" spans="1:7" ht="6" customHeight="1" x14ac:dyDescent="0.2">
      <c r="A3" s="4"/>
      <c r="B3" s="3"/>
      <c r="C3" s="3"/>
      <c r="D3" s="3"/>
      <c r="E3" s="3"/>
      <c r="F3" s="3"/>
    </row>
    <row r="4" spans="1:7" ht="16.5" thickBot="1" x14ac:dyDescent="0.3">
      <c r="A4" s="5" t="s">
        <v>118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156</v>
      </c>
      <c r="C6" s="15" t="s">
        <v>154</v>
      </c>
      <c r="D6" s="66" t="s">
        <v>155</v>
      </c>
      <c r="E6" s="15" t="s">
        <v>156</v>
      </c>
      <c r="F6" s="15" t="s">
        <v>154</v>
      </c>
      <c r="G6" s="16" t="s">
        <v>155</v>
      </c>
    </row>
    <row r="7" spans="1:7" x14ac:dyDescent="0.2">
      <c r="A7" s="17" t="s">
        <v>83</v>
      </c>
      <c r="B7" s="18">
        <v>404026</v>
      </c>
      <c r="C7" s="18">
        <v>396800</v>
      </c>
      <c r="D7" s="19">
        <v>390453</v>
      </c>
      <c r="E7" s="27">
        <v>17.593058678654725</v>
      </c>
      <c r="F7" s="27">
        <v>17.956181125736709</v>
      </c>
      <c r="G7" s="28">
        <v>17.502753485394759</v>
      </c>
    </row>
    <row r="8" spans="1:7" x14ac:dyDescent="0.2">
      <c r="A8" s="17" t="s">
        <v>157</v>
      </c>
      <c r="B8" s="18">
        <v>67408</v>
      </c>
      <c r="C8" s="18">
        <v>64697</v>
      </c>
      <c r="D8" s="19">
        <v>68715</v>
      </c>
      <c r="E8" s="27">
        <v>2.9352390673143747</v>
      </c>
      <c r="F8" s="27">
        <v>2.9276992194853526</v>
      </c>
      <c r="G8" s="28">
        <v>3.0802726723802891</v>
      </c>
    </row>
    <row r="9" spans="1:7" x14ac:dyDescent="0.2">
      <c r="A9" s="17" t="s">
        <v>84</v>
      </c>
      <c r="B9" s="18">
        <v>523696</v>
      </c>
      <c r="C9" s="18">
        <v>515542</v>
      </c>
      <c r="D9" s="19">
        <v>504640</v>
      </c>
      <c r="E9" s="27">
        <v>22.804013746087538</v>
      </c>
      <c r="F9" s="27">
        <v>23.329550226624384</v>
      </c>
      <c r="G9" s="28">
        <v>22.621389818671165</v>
      </c>
    </row>
    <row r="10" spans="1:7" x14ac:dyDescent="0.2">
      <c r="A10" s="17" t="s">
        <v>86</v>
      </c>
      <c r="B10" s="18">
        <v>336138</v>
      </c>
      <c r="C10" s="18">
        <v>292275</v>
      </c>
      <c r="D10" s="19">
        <v>292339</v>
      </c>
      <c r="E10" s="27">
        <v>14.636918312498802</v>
      </c>
      <c r="F10" s="27">
        <v>13.226166427733611</v>
      </c>
      <c r="G10" s="28">
        <v>13.104618100429038</v>
      </c>
    </row>
    <row r="11" spans="1:7" x14ac:dyDescent="0.2">
      <c r="A11" s="17" t="s">
        <v>158</v>
      </c>
      <c r="B11" s="18">
        <v>101616</v>
      </c>
      <c r="C11" s="18">
        <v>98819</v>
      </c>
      <c r="D11" s="19">
        <v>101781</v>
      </c>
      <c r="E11" s="27">
        <v>4.424804964755185</v>
      </c>
      <c r="F11" s="27">
        <v>4.4718040893754436</v>
      </c>
      <c r="G11" s="28">
        <v>4.5625152130908564</v>
      </c>
    </row>
    <row r="12" spans="1:7" x14ac:dyDescent="0.2">
      <c r="A12" s="17" t="s">
        <v>159</v>
      </c>
      <c r="B12" s="18">
        <v>0</v>
      </c>
      <c r="C12" s="18">
        <v>0</v>
      </c>
      <c r="D12" s="19">
        <v>0</v>
      </c>
      <c r="E12" s="27" t="s">
        <v>160</v>
      </c>
      <c r="F12" s="27" t="s">
        <v>160</v>
      </c>
      <c r="G12" s="28" t="s">
        <v>160</v>
      </c>
    </row>
    <row r="13" spans="1:7" x14ac:dyDescent="0.2">
      <c r="A13" s="17" t="s">
        <v>161</v>
      </c>
      <c r="B13" s="18">
        <v>150</v>
      </c>
      <c r="C13" s="18">
        <v>149</v>
      </c>
      <c r="D13" s="19">
        <v>5</v>
      </c>
      <c r="E13" s="27">
        <v>6.5316558879829727E-3</v>
      </c>
      <c r="F13" s="27">
        <v>6.7426184166702865E-3</v>
      </c>
      <c r="G13" s="28">
        <v>2.2413393526742989E-4</v>
      </c>
    </row>
    <row r="14" spans="1:7" x14ac:dyDescent="0.2">
      <c r="A14" s="17" t="s">
        <v>162</v>
      </c>
      <c r="B14" s="18">
        <v>59326</v>
      </c>
      <c r="C14" s="18">
        <v>61883</v>
      </c>
      <c r="D14" s="19">
        <v>59378</v>
      </c>
      <c r="E14" s="27">
        <v>2.5833134480698523</v>
      </c>
      <c r="F14" s="27">
        <v>2.8003587616027339</v>
      </c>
      <c r="G14" s="28">
        <v>2.6617249616618905</v>
      </c>
    </row>
    <row r="15" spans="1:7" x14ac:dyDescent="0.2">
      <c r="A15" s="17" t="s">
        <v>163</v>
      </c>
      <c r="B15" s="18">
        <v>241516</v>
      </c>
      <c r="C15" s="18">
        <v>253112</v>
      </c>
      <c r="D15" s="19">
        <v>261385</v>
      </c>
      <c r="E15" s="27">
        <v>10.51666268961397</v>
      </c>
      <c r="F15" s="27">
        <v>11.453943843491608</v>
      </c>
      <c r="G15" s="28">
        <v>11.717049733975433</v>
      </c>
    </row>
    <row r="16" spans="1:7" x14ac:dyDescent="0.2">
      <c r="A16" s="17" t="s">
        <v>164</v>
      </c>
      <c r="B16" s="18">
        <v>104903</v>
      </c>
      <c r="C16" s="18">
        <v>100618</v>
      </c>
      <c r="D16" s="19">
        <v>109534</v>
      </c>
      <c r="E16" s="27">
        <v>4.5679353174471853</v>
      </c>
      <c r="F16" s="27">
        <v>4.5532132875740334</v>
      </c>
      <c r="G16" s="28">
        <v>4.9100572931165329</v>
      </c>
    </row>
    <row r="17" spans="1:7" x14ac:dyDescent="0.2">
      <c r="A17" s="17" t="s">
        <v>165</v>
      </c>
      <c r="B17" s="18">
        <v>130829</v>
      </c>
      <c r="C17" s="18">
        <v>117943</v>
      </c>
      <c r="D17" s="19">
        <v>139116</v>
      </c>
      <c r="E17" s="27">
        <v>5.6968667211261623</v>
      </c>
      <c r="F17" s="27">
        <v>5.3372123752841851</v>
      </c>
      <c r="G17" s="28">
        <v>6.2361233077327549</v>
      </c>
    </row>
    <row r="18" spans="1:7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</row>
    <row r="19" spans="1:7" x14ac:dyDescent="0.2">
      <c r="A19" s="17" t="s">
        <v>167</v>
      </c>
      <c r="B19" s="18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</row>
    <row r="20" spans="1:7" x14ac:dyDescent="0.2">
      <c r="A20" s="17" t="s">
        <v>168</v>
      </c>
      <c r="B20" s="18">
        <v>61912</v>
      </c>
      <c r="C20" s="18">
        <v>55248</v>
      </c>
      <c r="D20" s="19">
        <v>50255</v>
      </c>
      <c r="E20" s="27">
        <v>2.6959191955786785</v>
      </c>
      <c r="F20" s="27">
        <v>2.5001086059342281</v>
      </c>
      <c r="G20" s="28">
        <v>2.2527701833729377</v>
      </c>
    </row>
    <row r="21" spans="1:7" x14ac:dyDescent="0.2">
      <c r="A21" s="17" t="s">
        <v>169</v>
      </c>
      <c r="B21" s="18">
        <v>67830</v>
      </c>
      <c r="C21" s="18">
        <v>69298</v>
      </c>
      <c r="D21" s="19">
        <v>74189</v>
      </c>
      <c r="E21" s="27">
        <v>2.9536147925459</v>
      </c>
      <c r="F21" s="27">
        <v>3.1359058458954197</v>
      </c>
      <c r="G21" s="28">
        <v>3.3256545047110713</v>
      </c>
    </row>
    <row r="22" spans="1:7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</row>
    <row r="23" spans="1:7" x14ac:dyDescent="0.2">
      <c r="A23" s="17" t="s">
        <v>171</v>
      </c>
      <c r="B23" s="18">
        <v>0</v>
      </c>
      <c r="C23" s="18">
        <v>0</v>
      </c>
      <c r="D23" s="19">
        <v>0</v>
      </c>
      <c r="E23" s="27" t="s">
        <v>160</v>
      </c>
      <c r="F23" s="27" t="s">
        <v>160</v>
      </c>
      <c r="G23" s="28" t="s">
        <v>160</v>
      </c>
    </row>
    <row r="24" spans="1:7" x14ac:dyDescent="0.2">
      <c r="A24" s="17" t="s">
        <v>172</v>
      </c>
      <c r="B24" s="18">
        <v>16493</v>
      </c>
      <c r="C24" s="18">
        <v>0</v>
      </c>
      <c r="D24" s="19">
        <v>0</v>
      </c>
      <c r="E24" s="27">
        <v>0.71817733707002107</v>
      </c>
      <c r="F24" s="27" t="s">
        <v>160</v>
      </c>
      <c r="G24" s="28" t="s">
        <v>160</v>
      </c>
    </row>
    <row r="25" spans="1:7" x14ac:dyDescent="0.2">
      <c r="A25" s="17" t="s">
        <v>173</v>
      </c>
      <c r="B25" s="18">
        <v>0</v>
      </c>
      <c r="C25" s="18">
        <v>0</v>
      </c>
      <c r="D25" s="19">
        <v>0</v>
      </c>
      <c r="E25" s="27" t="s">
        <v>160</v>
      </c>
      <c r="F25" s="27" t="s">
        <v>160</v>
      </c>
      <c r="G25" s="28" t="s">
        <v>160</v>
      </c>
    </row>
    <row r="26" spans="1:7" x14ac:dyDescent="0.2">
      <c r="A26" s="17" t="s">
        <v>174</v>
      </c>
      <c r="B26" s="18">
        <v>44632</v>
      </c>
      <c r="C26" s="18">
        <v>46043</v>
      </c>
      <c r="D26" s="19">
        <v>49383</v>
      </c>
      <c r="E26" s="27">
        <v>1.9434724372830401</v>
      </c>
      <c r="F26" s="27">
        <v>2.0835595956963089</v>
      </c>
      <c r="G26" s="28">
        <v>2.2136812250622979</v>
      </c>
    </row>
    <row r="27" spans="1:7" x14ac:dyDescent="0.2">
      <c r="A27" s="17" t="s">
        <v>175</v>
      </c>
      <c r="B27" s="18">
        <v>40839</v>
      </c>
      <c r="C27" s="18">
        <v>39591</v>
      </c>
      <c r="D27" s="19">
        <v>36112</v>
      </c>
      <c r="E27" s="27">
        <v>1.7783086320622441</v>
      </c>
      <c r="F27" s="27">
        <v>1.7915906425127068</v>
      </c>
      <c r="G27" s="28">
        <v>1.6187849340754856</v>
      </c>
    </row>
    <row r="28" spans="1:7" x14ac:dyDescent="0.2">
      <c r="A28" s="17" t="s">
        <v>176</v>
      </c>
      <c r="B28" s="18">
        <v>38453</v>
      </c>
      <c r="C28" s="18">
        <v>42883</v>
      </c>
      <c r="D28" s="19">
        <v>41570</v>
      </c>
      <c r="E28" s="27">
        <v>1.6744117590707281</v>
      </c>
      <c r="F28" s="27">
        <v>1.9405617822957846</v>
      </c>
      <c r="G28" s="28">
        <v>1.8634495378134122</v>
      </c>
    </row>
    <row r="29" spans="1:7" x14ac:dyDescent="0.2">
      <c r="A29" s="17" t="s">
        <v>177</v>
      </c>
      <c r="B29" s="18">
        <v>1930</v>
      </c>
      <c r="C29" s="18">
        <v>2452</v>
      </c>
      <c r="D29" s="19">
        <v>2979</v>
      </c>
      <c r="E29" s="27">
        <v>8.4040639092047578E-2</v>
      </c>
      <c r="F29" s="27">
        <v>0.11095906280319157</v>
      </c>
      <c r="G29" s="28">
        <v>0.13353899863233473</v>
      </c>
    </row>
    <row r="30" spans="1:7" x14ac:dyDescent="0.2">
      <c r="A30" s="17" t="s">
        <v>178</v>
      </c>
      <c r="B30" s="18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</row>
    <row r="31" spans="1:7" x14ac:dyDescent="0.2">
      <c r="A31" s="17" t="s">
        <v>179</v>
      </c>
      <c r="B31" s="18">
        <v>303</v>
      </c>
      <c r="C31" s="18">
        <v>316</v>
      </c>
      <c r="D31" s="19">
        <v>120</v>
      </c>
      <c r="E31" s="27">
        <v>1.3193944893725605E-2</v>
      </c>
      <c r="F31" s="27">
        <v>1.4299781340052421E-2</v>
      </c>
      <c r="G31" s="28">
        <v>5.3792144464183175E-3</v>
      </c>
    </row>
    <row r="32" spans="1:7" x14ac:dyDescent="0.2">
      <c r="A32" s="17" t="s">
        <v>180</v>
      </c>
      <c r="B32" s="18">
        <v>2444</v>
      </c>
      <c r="C32" s="18">
        <v>10323</v>
      </c>
      <c r="D32" s="19">
        <v>9373</v>
      </c>
      <c r="E32" s="27">
        <v>0.10642244660153589</v>
      </c>
      <c r="F32" s="27">
        <v>0.46714127459924409</v>
      </c>
      <c r="G32" s="28">
        <v>0.42016147505232404</v>
      </c>
    </row>
    <row r="33" spans="1:7" x14ac:dyDescent="0.2">
      <c r="A33" s="17" t="s">
        <v>181</v>
      </c>
      <c r="B33" s="18">
        <v>52064</v>
      </c>
      <c r="C33" s="18">
        <v>41832</v>
      </c>
      <c r="D33" s="19">
        <v>37096</v>
      </c>
      <c r="E33" s="27">
        <v>2.2670942143463031</v>
      </c>
      <c r="F33" s="27">
        <v>1.8930014335983318</v>
      </c>
      <c r="G33" s="28">
        <v>1.6628944925361158</v>
      </c>
    </row>
    <row r="34" spans="1:7" x14ac:dyDescent="0.2">
      <c r="A34" s="17" t="s">
        <v>182</v>
      </c>
      <c r="B34" s="18">
        <v>0</v>
      </c>
      <c r="C34" s="18">
        <v>0</v>
      </c>
      <c r="D34" s="19">
        <v>2386</v>
      </c>
      <c r="E34" s="27" t="s">
        <v>160</v>
      </c>
      <c r="F34" s="27" t="s">
        <v>160</v>
      </c>
      <c r="G34" s="28">
        <v>0.10695671390961754</v>
      </c>
    </row>
    <row r="35" spans="1:7" ht="13.5" thickBot="1" x14ac:dyDescent="0.25">
      <c r="A35" s="20" t="s">
        <v>4</v>
      </c>
      <c r="B35" s="21">
        <v>2296508</v>
      </c>
      <c r="C35" s="21">
        <v>2209824</v>
      </c>
      <c r="D35" s="22">
        <v>2230809</v>
      </c>
      <c r="E35" s="23">
        <v>100</v>
      </c>
      <c r="F35" s="23">
        <v>100</v>
      </c>
      <c r="G35" s="48">
        <v>100</v>
      </c>
    </row>
    <row r="37" spans="1:7" ht="16.5" thickBot="1" x14ac:dyDescent="0.3">
      <c r="A37" s="5" t="s">
        <v>119</v>
      </c>
      <c r="B37" s="6"/>
      <c r="C37" s="6"/>
      <c r="D37" s="6"/>
      <c r="E37" s="6"/>
      <c r="F37" s="6"/>
    </row>
    <row r="38" spans="1:7" x14ac:dyDescent="0.2">
      <c r="A38" s="7"/>
      <c r="B38" s="91"/>
      <c r="C38" s="90" t="s">
        <v>32</v>
      </c>
      <c r="D38" s="92"/>
      <c r="E38" s="11"/>
      <c r="F38" s="9" t="s">
        <v>2</v>
      </c>
      <c r="G38" s="12"/>
    </row>
    <row r="39" spans="1:7" x14ac:dyDescent="0.2">
      <c r="A39" s="13" t="s">
        <v>3</v>
      </c>
      <c r="B39" s="14" t="s">
        <v>156</v>
      </c>
      <c r="C39" s="15" t="s">
        <v>154</v>
      </c>
      <c r="D39" s="66" t="s">
        <v>155</v>
      </c>
      <c r="E39" s="15" t="s">
        <v>156</v>
      </c>
      <c r="F39" s="15" t="s">
        <v>154</v>
      </c>
      <c r="G39" s="16" t="s">
        <v>155</v>
      </c>
    </row>
    <row r="40" spans="1:7" x14ac:dyDescent="0.2">
      <c r="A40" s="17" t="s">
        <v>83</v>
      </c>
      <c r="B40" s="18">
        <v>212830</v>
      </c>
      <c r="C40" s="18">
        <v>209714</v>
      </c>
      <c r="D40" s="19">
        <v>201821</v>
      </c>
      <c r="E40" s="27">
        <v>11.868805724776209</v>
      </c>
      <c r="F40" s="27">
        <v>11.371493887891171</v>
      </c>
      <c r="G40" s="28">
        <v>10.668560517958108</v>
      </c>
    </row>
    <row r="41" spans="1:7" x14ac:dyDescent="0.2">
      <c r="A41" s="17" t="s">
        <v>157</v>
      </c>
      <c r="B41" s="18">
        <v>101090</v>
      </c>
      <c r="C41" s="18">
        <v>103533</v>
      </c>
      <c r="D41" s="19">
        <v>104118</v>
      </c>
      <c r="E41" s="27">
        <v>5.637445711213771</v>
      </c>
      <c r="F41" s="27">
        <v>5.6139546081569973</v>
      </c>
      <c r="G41" s="28">
        <v>5.5038335158817082</v>
      </c>
    </row>
    <row r="42" spans="1:7" x14ac:dyDescent="0.2">
      <c r="A42" s="17" t="s">
        <v>84</v>
      </c>
      <c r="B42" s="18">
        <v>299295</v>
      </c>
      <c r="C42" s="18">
        <v>324798</v>
      </c>
      <c r="D42" s="19">
        <v>311655</v>
      </c>
      <c r="E42" s="27">
        <v>16.690664894032306</v>
      </c>
      <c r="F42" s="27">
        <v>17.611787824366882</v>
      </c>
      <c r="G42" s="28">
        <v>16.474550360092529</v>
      </c>
    </row>
    <row r="43" spans="1:7" x14ac:dyDescent="0.2">
      <c r="A43" s="17" t="s">
        <v>86</v>
      </c>
      <c r="B43" s="18">
        <v>247610</v>
      </c>
      <c r="C43" s="18">
        <v>208700</v>
      </c>
      <c r="D43" s="19">
        <v>200762</v>
      </c>
      <c r="E43" s="27">
        <v>13.80836811310359</v>
      </c>
      <c r="F43" s="27">
        <v>11.31651093585973</v>
      </c>
      <c r="G43" s="28">
        <v>10.612580190893445</v>
      </c>
    </row>
    <row r="44" spans="1:7" x14ac:dyDescent="0.2">
      <c r="A44" s="17" t="s">
        <v>158</v>
      </c>
      <c r="B44" s="18">
        <v>48620</v>
      </c>
      <c r="C44" s="18">
        <v>49099</v>
      </c>
      <c r="D44" s="19">
        <v>49487</v>
      </c>
      <c r="E44" s="27">
        <v>2.7113721483748496</v>
      </c>
      <c r="F44" s="27">
        <v>2.6623352680391799</v>
      </c>
      <c r="G44" s="28">
        <v>2.6159569834268628</v>
      </c>
    </row>
    <row r="45" spans="1:7" x14ac:dyDescent="0.2">
      <c r="A45" s="17" t="s">
        <v>159</v>
      </c>
      <c r="B45" s="18">
        <v>0</v>
      </c>
      <c r="C45" s="18">
        <v>0</v>
      </c>
      <c r="D45" s="19">
        <v>0</v>
      </c>
      <c r="E45" s="27" t="s">
        <v>160</v>
      </c>
      <c r="F45" s="27" t="s">
        <v>160</v>
      </c>
      <c r="G45" s="28" t="s">
        <v>160</v>
      </c>
    </row>
    <row r="46" spans="1:7" x14ac:dyDescent="0.2">
      <c r="A46" s="17" t="s">
        <v>161</v>
      </c>
      <c r="B46" s="18">
        <v>165</v>
      </c>
      <c r="C46" s="18">
        <v>164</v>
      </c>
      <c r="D46" s="19">
        <v>2</v>
      </c>
      <c r="E46" s="27">
        <v>9.2014891913173632E-3</v>
      </c>
      <c r="F46" s="27">
        <v>8.892706245716319E-3</v>
      </c>
      <c r="G46" s="28">
        <v>1.0572299728926235E-4</v>
      </c>
    </row>
    <row r="47" spans="1:7" x14ac:dyDescent="0.2">
      <c r="A47" s="17" t="s">
        <v>162</v>
      </c>
      <c r="B47" s="18">
        <v>56307</v>
      </c>
      <c r="C47" s="18">
        <v>62901</v>
      </c>
      <c r="D47" s="19">
        <v>59799</v>
      </c>
      <c r="E47" s="27">
        <v>3.14005001148792</v>
      </c>
      <c r="F47" s="27">
        <v>3.4107324119622082</v>
      </c>
      <c r="G47" s="28">
        <v>3.1610647574502995</v>
      </c>
    </row>
    <row r="48" spans="1:7" x14ac:dyDescent="0.2">
      <c r="A48" s="17" t="s">
        <v>163</v>
      </c>
      <c r="B48" s="18">
        <v>300016</v>
      </c>
      <c r="C48" s="18">
        <v>328581</v>
      </c>
      <c r="D48" s="19">
        <v>337808</v>
      </c>
      <c r="E48" s="27">
        <v>16.730872613468303</v>
      </c>
      <c r="F48" s="27">
        <v>17.816916530022645</v>
      </c>
      <c r="G48" s="28">
        <v>17.857037134145568</v>
      </c>
    </row>
    <row r="49" spans="1:7" x14ac:dyDescent="0.2">
      <c r="A49" s="17" t="s">
        <v>164</v>
      </c>
      <c r="B49" s="18">
        <v>235458</v>
      </c>
      <c r="C49" s="18">
        <v>271769</v>
      </c>
      <c r="D49" s="19">
        <v>309670</v>
      </c>
      <c r="E49" s="27">
        <v>13.130692375813355</v>
      </c>
      <c r="F49" s="27">
        <v>14.73635294934194</v>
      </c>
      <c r="G49" s="28">
        <v>16.369620285282934</v>
      </c>
    </row>
    <row r="50" spans="1:7" x14ac:dyDescent="0.2">
      <c r="A50" s="17" t="s">
        <v>165</v>
      </c>
      <c r="B50" s="18">
        <v>96107</v>
      </c>
      <c r="C50" s="18">
        <v>92054</v>
      </c>
      <c r="D50" s="19">
        <v>113265</v>
      </c>
      <c r="E50" s="27">
        <v>5.3595607376359871</v>
      </c>
      <c r="F50" s="27">
        <v>4.9915193947754268</v>
      </c>
      <c r="G50" s="28">
        <v>5.9873576439841498</v>
      </c>
    </row>
    <row r="51" spans="1:7" x14ac:dyDescent="0.2">
      <c r="A51" s="17" t="s">
        <v>166</v>
      </c>
      <c r="B51" s="18">
        <v>0</v>
      </c>
      <c r="C51" s="18">
        <v>0</v>
      </c>
      <c r="D51" s="19">
        <v>0</v>
      </c>
      <c r="E51" s="27" t="s">
        <v>160</v>
      </c>
      <c r="F51" s="27" t="s">
        <v>160</v>
      </c>
      <c r="G51" s="28" t="s">
        <v>160</v>
      </c>
    </row>
    <row r="52" spans="1:7" x14ac:dyDescent="0.2">
      <c r="A52" s="17" t="s">
        <v>167</v>
      </c>
      <c r="B52" s="18">
        <v>0</v>
      </c>
      <c r="C52" s="18">
        <v>0</v>
      </c>
      <c r="D52" s="19">
        <v>0</v>
      </c>
      <c r="E52" s="27" t="s">
        <v>160</v>
      </c>
      <c r="F52" s="27" t="s">
        <v>160</v>
      </c>
      <c r="G52" s="28" t="s">
        <v>160</v>
      </c>
    </row>
    <row r="53" spans="1:7" x14ac:dyDescent="0.2">
      <c r="A53" s="17" t="s">
        <v>168</v>
      </c>
      <c r="B53" s="18">
        <v>39944</v>
      </c>
      <c r="C53" s="18">
        <v>40924</v>
      </c>
      <c r="D53" s="19">
        <v>41880</v>
      </c>
      <c r="E53" s="27">
        <v>2.227541116715035</v>
      </c>
      <c r="F53" s="27">
        <v>2.2190555512176502</v>
      </c>
      <c r="G53" s="28">
        <v>2.2138395632371535</v>
      </c>
    </row>
    <row r="54" spans="1:7" x14ac:dyDescent="0.2">
      <c r="A54" s="17" t="s">
        <v>169</v>
      </c>
      <c r="B54" s="18">
        <v>20879</v>
      </c>
      <c r="C54" s="18">
        <v>21640</v>
      </c>
      <c r="D54" s="19">
        <v>23584</v>
      </c>
      <c r="E54" s="27">
        <v>1.1643508656091832</v>
      </c>
      <c r="F54" s="27">
        <v>1.1734034338859824</v>
      </c>
      <c r="G54" s="28">
        <v>1.2466855840349815</v>
      </c>
    </row>
    <row r="55" spans="1:7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</row>
    <row r="56" spans="1:7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160</v>
      </c>
      <c r="F56" s="27" t="s">
        <v>160</v>
      </c>
      <c r="G56" s="28" t="s">
        <v>160</v>
      </c>
    </row>
    <row r="57" spans="1:7" x14ac:dyDescent="0.2">
      <c r="A57" s="17" t="s">
        <v>172</v>
      </c>
      <c r="B57" s="18">
        <v>21253</v>
      </c>
      <c r="C57" s="18">
        <v>0</v>
      </c>
      <c r="D57" s="19">
        <v>0</v>
      </c>
      <c r="E57" s="27">
        <v>1.1852075744428359</v>
      </c>
      <c r="F57" s="27" t="s">
        <v>160</v>
      </c>
      <c r="G57" s="28" t="s">
        <v>160</v>
      </c>
    </row>
    <row r="58" spans="1:7" x14ac:dyDescent="0.2">
      <c r="A58" s="17" t="s">
        <v>173</v>
      </c>
      <c r="B58" s="18">
        <v>0</v>
      </c>
      <c r="C58" s="18">
        <v>0</v>
      </c>
      <c r="D58" s="19">
        <v>0</v>
      </c>
      <c r="E58" s="27" t="s">
        <v>160</v>
      </c>
      <c r="F58" s="27" t="s">
        <v>160</v>
      </c>
      <c r="G58" s="28" t="s">
        <v>160</v>
      </c>
    </row>
    <row r="59" spans="1:7" x14ac:dyDescent="0.2">
      <c r="A59" s="17" t="s">
        <v>174</v>
      </c>
      <c r="B59" s="18">
        <v>14996</v>
      </c>
      <c r="C59" s="18">
        <v>16851</v>
      </c>
      <c r="D59" s="19">
        <v>18939</v>
      </c>
      <c r="E59" s="27">
        <v>0.83627595098784957</v>
      </c>
      <c r="F59" s="27">
        <v>0.91372556674735173</v>
      </c>
      <c r="G59" s="28">
        <v>1.0011439228306698</v>
      </c>
    </row>
    <row r="60" spans="1:7" x14ac:dyDescent="0.2">
      <c r="A60" s="17" t="s">
        <v>175</v>
      </c>
      <c r="B60" s="18">
        <v>27841</v>
      </c>
      <c r="C60" s="18">
        <v>26188</v>
      </c>
      <c r="D60" s="19">
        <v>26465</v>
      </c>
      <c r="E60" s="27">
        <v>1.5525979428816163</v>
      </c>
      <c r="F60" s="27">
        <v>1.4200133607488961</v>
      </c>
      <c r="G60" s="28">
        <v>1.3989795616301641</v>
      </c>
    </row>
    <row r="61" spans="1:7" x14ac:dyDescent="0.2">
      <c r="A61" s="17" t="s">
        <v>176</v>
      </c>
      <c r="B61" s="18">
        <v>56864</v>
      </c>
      <c r="C61" s="18">
        <v>62196</v>
      </c>
      <c r="D61" s="19">
        <v>67049</v>
      </c>
      <c r="E61" s="27">
        <v>3.1711120083337607</v>
      </c>
      <c r="F61" s="27">
        <v>3.3725046198693422</v>
      </c>
      <c r="G61" s="28">
        <v>3.5443106226238754</v>
      </c>
    </row>
    <row r="62" spans="1:7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</row>
    <row r="63" spans="1:7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160</v>
      </c>
      <c r="F63" s="27" t="s">
        <v>160</v>
      </c>
      <c r="G63" s="28" t="s">
        <v>160</v>
      </c>
    </row>
    <row r="64" spans="1:7" x14ac:dyDescent="0.2">
      <c r="A64" s="17" t="s">
        <v>179</v>
      </c>
      <c r="B64" s="18">
        <v>147</v>
      </c>
      <c r="C64" s="18">
        <v>200</v>
      </c>
      <c r="D64" s="19">
        <v>38</v>
      </c>
      <c r="E64" s="27">
        <v>8.197690370446379E-3</v>
      </c>
      <c r="F64" s="27">
        <v>1.0844763714288193E-2</v>
      </c>
      <c r="G64" s="28">
        <v>2.0087369484959846E-3</v>
      </c>
    </row>
    <row r="65" spans="1:7" x14ac:dyDescent="0.2">
      <c r="A65" s="17" t="s">
        <v>180</v>
      </c>
      <c r="B65" s="18">
        <v>2560</v>
      </c>
      <c r="C65" s="18">
        <v>8239</v>
      </c>
      <c r="D65" s="19">
        <v>7806</v>
      </c>
      <c r="E65" s="27">
        <v>0.14276249896831789</v>
      </c>
      <c r="F65" s="27">
        <v>0.44675004121010209</v>
      </c>
      <c r="G65" s="28">
        <v>0.41263685841999093</v>
      </c>
    </row>
    <row r="66" spans="1:7" x14ac:dyDescent="0.2">
      <c r="A66" s="17" t="s">
        <v>181</v>
      </c>
      <c r="B66" s="18">
        <v>11206</v>
      </c>
      <c r="C66" s="18">
        <v>16657</v>
      </c>
      <c r="D66" s="19">
        <v>15748</v>
      </c>
      <c r="E66" s="27">
        <v>0.62492053259334768</v>
      </c>
      <c r="F66" s="27">
        <v>0.90320614594449211</v>
      </c>
      <c r="G66" s="28">
        <v>0.83246288065565177</v>
      </c>
    </row>
    <row r="67" spans="1:7" x14ac:dyDescent="0.2">
      <c r="A67" s="17" t="s">
        <v>182</v>
      </c>
      <c r="B67" s="18">
        <v>0</v>
      </c>
      <c r="C67" s="18">
        <v>0</v>
      </c>
      <c r="D67" s="19">
        <v>1840</v>
      </c>
      <c r="E67" s="27" t="s">
        <v>160</v>
      </c>
      <c r="F67" s="27" t="s">
        <v>160</v>
      </c>
      <c r="G67" s="28">
        <v>9.7265157506121358E-2</v>
      </c>
    </row>
    <row r="68" spans="1:7" ht="13.5" thickBot="1" x14ac:dyDescent="0.25">
      <c r="A68" s="20" t="s">
        <v>4</v>
      </c>
      <c r="B68" s="21">
        <v>1793188</v>
      </c>
      <c r="C68" s="21">
        <v>1844208</v>
      </c>
      <c r="D68" s="22">
        <v>1891736</v>
      </c>
      <c r="E68" s="23">
        <v>100</v>
      </c>
      <c r="F68" s="23">
        <v>100</v>
      </c>
      <c r="G68" s="48">
        <v>100</v>
      </c>
    </row>
    <row r="69" spans="1:7" x14ac:dyDescent="0.2">
      <c r="A69" s="24"/>
      <c r="B69" s="24"/>
      <c r="C69" s="24"/>
      <c r="D69" s="24"/>
      <c r="E69" s="24"/>
      <c r="F69" s="24"/>
      <c r="G69" s="24"/>
    </row>
    <row r="70" spans="1:7" ht="12.75" customHeight="1" x14ac:dyDescent="0.2">
      <c r="A70" s="26" t="str">
        <f>+Innhold!B54</f>
        <v>Finans Norge / Skadestatistikk</v>
      </c>
      <c r="G70" s="177">
        <f>Innhold!H34</f>
        <v>13</v>
      </c>
    </row>
    <row r="71" spans="1:7" ht="12.75" customHeight="1" x14ac:dyDescent="0.2">
      <c r="A71" s="26" t="str">
        <f>+Innhold!B55</f>
        <v>Premiestatistikk skadeforsikring 2. kvartal 2019</v>
      </c>
      <c r="G71" s="176"/>
    </row>
    <row r="72" spans="1:7" ht="12.75" customHeight="1" x14ac:dyDescent="0.2"/>
  </sheetData>
  <mergeCells count="1">
    <mergeCell ref="G70:G71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2"/>
  <sheetViews>
    <sheetView showGridLines="0" showRowColHeaders="0" zoomScaleNormal="100" workbookViewId="0">
      <selection activeCell="Y91" sqref="Y91"/>
    </sheetView>
  </sheetViews>
  <sheetFormatPr baseColWidth="10"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120</v>
      </c>
      <c r="B4" s="6"/>
      <c r="C4" s="6"/>
      <c r="D4" s="187" t="s">
        <v>106</v>
      </c>
      <c r="E4" s="187"/>
      <c r="F4" s="6"/>
      <c r="I4" s="187" t="s">
        <v>110</v>
      </c>
      <c r="J4" s="187"/>
      <c r="K4" s="187"/>
      <c r="L4" s="187"/>
      <c r="M4" s="187"/>
      <c r="N4" s="187"/>
      <c r="P4" s="187" t="s">
        <v>111</v>
      </c>
      <c r="Q4" s="187"/>
      <c r="R4" s="187"/>
      <c r="S4" s="187"/>
      <c r="T4" s="187"/>
      <c r="U4" s="187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154</v>
      </c>
      <c r="D6" s="66" t="s">
        <v>155</v>
      </c>
      <c r="E6" s="15" t="s">
        <v>156</v>
      </c>
      <c r="F6" s="15" t="s">
        <v>154</v>
      </c>
      <c r="G6" s="16" t="s">
        <v>155</v>
      </c>
      <c r="I6" s="99" t="s">
        <v>156</v>
      </c>
      <c r="J6" s="15" t="s">
        <v>154</v>
      </c>
      <c r="K6" s="66" t="s">
        <v>155</v>
      </c>
      <c r="L6" s="15" t="s">
        <v>156</v>
      </c>
      <c r="M6" s="15" t="s">
        <v>154</v>
      </c>
      <c r="N6" s="16" t="s">
        <v>155</v>
      </c>
      <c r="P6" s="99" t="s">
        <v>156</v>
      </c>
      <c r="Q6" s="15" t="s">
        <v>154</v>
      </c>
      <c r="R6" s="66" t="s">
        <v>155</v>
      </c>
      <c r="S6" s="15" t="s">
        <v>156</v>
      </c>
      <c r="T6" s="15" t="s">
        <v>154</v>
      </c>
      <c r="U6" s="16" t="s">
        <v>155</v>
      </c>
    </row>
    <row r="7" spans="1:21" x14ac:dyDescent="0.2">
      <c r="A7" s="17" t="s">
        <v>83</v>
      </c>
      <c r="B7" s="18">
        <v>269939</v>
      </c>
      <c r="C7" s="18">
        <v>282374</v>
      </c>
      <c r="D7" s="19">
        <v>299295</v>
      </c>
      <c r="E7" s="27">
        <v>18.412045563058456</v>
      </c>
      <c r="F7" s="27">
        <v>18.38067247950373</v>
      </c>
      <c r="G7" s="28">
        <v>18.646908380657482</v>
      </c>
      <c r="I7" s="100">
        <v>269939</v>
      </c>
      <c r="J7" s="18">
        <v>282374</v>
      </c>
      <c r="K7" s="19">
        <v>299295</v>
      </c>
      <c r="L7" s="82">
        <v>18.486997279742713</v>
      </c>
      <c r="M7" s="82">
        <v>18.451644268681722</v>
      </c>
      <c r="N7" s="83">
        <v>18.712299681891842</v>
      </c>
      <c r="P7" s="100">
        <v>0</v>
      </c>
      <c r="Q7" s="18">
        <v>0</v>
      </c>
      <c r="R7" s="19">
        <v>0</v>
      </c>
      <c r="S7" s="82" t="s">
        <v>160</v>
      </c>
      <c r="T7" s="82" t="s">
        <v>160</v>
      </c>
      <c r="U7" s="83" t="s">
        <v>160</v>
      </c>
    </row>
    <row r="8" spans="1:21" x14ac:dyDescent="0.2">
      <c r="A8" s="17" t="s">
        <v>157</v>
      </c>
      <c r="B8" s="18">
        <v>118741</v>
      </c>
      <c r="C8" s="18">
        <v>121990</v>
      </c>
      <c r="D8" s="19">
        <v>128104</v>
      </c>
      <c r="E8" s="27">
        <v>8.0991064729554605</v>
      </c>
      <c r="F8" s="27">
        <v>7.9407390049178037</v>
      </c>
      <c r="G8" s="28">
        <v>7.9812344048371875</v>
      </c>
      <c r="I8" s="100">
        <v>116225</v>
      </c>
      <c r="J8" s="18">
        <v>118783</v>
      </c>
      <c r="K8" s="19">
        <v>125175</v>
      </c>
      <c r="L8" s="82">
        <v>7.9597659428170688</v>
      </c>
      <c r="M8" s="82">
        <v>7.7618394794379837</v>
      </c>
      <c r="N8" s="83">
        <v>7.826098373446972</v>
      </c>
      <c r="P8" s="100">
        <v>2516</v>
      </c>
      <c r="Q8" s="18">
        <v>3207</v>
      </c>
      <c r="R8" s="19">
        <v>2929</v>
      </c>
      <c r="S8" s="82">
        <v>42.328398384925976</v>
      </c>
      <c r="T8" s="82">
        <v>54.273142663733289</v>
      </c>
      <c r="U8" s="83">
        <v>52.219646995899446</v>
      </c>
    </row>
    <row r="9" spans="1:21" x14ac:dyDescent="0.2">
      <c r="A9" s="17" t="s">
        <v>84</v>
      </c>
      <c r="B9" s="18">
        <v>400772</v>
      </c>
      <c r="C9" s="18">
        <v>417937</v>
      </c>
      <c r="D9" s="19">
        <v>428494</v>
      </c>
      <c r="E9" s="27">
        <v>27.335925243844212</v>
      </c>
      <c r="F9" s="27">
        <v>27.204923661761882</v>
      </c>
      <c r="G9" s="28">
        <v>26.696364321694137</v>
      </c>
      <c r="I9" s="100">
        <v>400772</v>
      </c>
      <c r="J9" s="18">
        <v>417937</v>
      </c>
      <c r="K9" s="19">
        <v>428494</v>
      </c>
      <c r="L9" s="82">
        <v>27.447204271324434</v>
      </c>
      <c r="M9" s="82">
        <v>27.309967811200867</v>
      </c>
      <c r="N9" s="83">
        <v>26.789983594422104</v>
      </c>
      <c r="P9" s="100">
        <v>0</v>
      </c>
      <c r="Q9" s="18">
        <v>0</v>
      </c>
      <c r="R9" s="19">
        <v>0</v>
      </c>
      <c r="S9" s="82" t="s">
        <v>160</v>
      </c>
      <c r="T9" s="82" t="s">
        <v>160</v>
      </c>
      <c r="U9" s="83" t="s">
        <v>160</v>
      </c>
    </row>
    <row r="10" spans="1:21" x14ac:dyDescent="0.2">
      <c r="A10" s="17" t="s">
        <v>86</v>
      </c>
      <c r="B10" s="18">
        <v>123961</v>
      </c>
      <c r="C10" s="18">
        <v>133322</v>
      </c>
      <c r="D10" s="19">
        <v>150511</v>
      </c>
      <c r="E10" s="27">
        <v>8.455153127344655</v>
      </c>
      <c r="F10" s="27">
        <v>8.6783769621579747</v>
      </c>
      <c r="G10" s="28">
        <v>9.3772526346285048</v>
      </c>
      <c r="I10" s="100">
        <v>123961</v>
      </c>
      <c r="J10" s="18">
        <v>133322</v>
      </c>
      <c r="K10" s="19">
        <v>150511</v>
      </c>
      <c r="L10" s="82">
        <v>8.4895723470642857</v>
      </c>
      <c r="M10" s="82">
        <v>8.7118860702089584</v>
      </c>
      <c r="N10" s="83">
        <v>9.4101369465618312</v>
      </c>
      <c r="P10" s="100">
        <v>0</v>
      </c>
      <c r="Q10" s="18">
        <v>0</v>
      </c>
      <c r="R10" s="19">
        <v>0</v>
      </c>
      <c r="S10" s="82" t="s">
        <v>160</v>
      </c>
      <c r="T10" s="82" t="s">
        <v>160</v>
      </c>
      <c r="U10" s="83" t="s">
        <v>160</v>
      </c>
    </row>
    <row r="11" spans="1:21" x14ac:dyDescent="0.2">
      <c r="A11" s="17" t="s">
        <v>158</v>
      </c>
      <c r="B11" s="18">
        <v>256586</v>
      </c>
      <c r="C11" s="18">
        <v>263600</v>
      </c>
      <c r="D11" s="19">
        <v>26801</v>
      </c>
      <c r="E11" s="27">
        <v>17.501261851169769</v>
      </c>
      <c r="F11" s="27">
        <v>17.158609736013879</v>
      </c>
      <c r="G11" s="28">
        <v>1.6697766134081797</v>
      </c>
      <c r="I11" s="100">
        <v>256586</v>
      </c>
      <c r="J11" s="18">
        <v>263600</v>
      </c>
      <c r="K11" s="19">
        <v>26801</v>
      </c>
      <c r="L11" s="82">
        <v>17.57250595141889</v>
      </c>
      <c r="M11" s="82">
        <v>17.224862874147416</v>
      </c>
      <c r="N11" s="83">
        <v>1.675632214953084</v>
      </c>
      <c r="P11" s="100">
        <v>0</v>
      </c>
      <c r="Q11" s="18">
        <v>0</v>
      </c>
      <c r="R11" s="19">
        <v>0</v>
      </c>
      <c r="S11" s="82" t="s">
        <v>160</v>
      </c>
      <c r="T11" s="82" t="s">
        <v>160</v>
      </c>
      <c r="U11" s="83" t="s">
        <v>160</v>
      </c>
    </row>
    <row r="12" spans="1:21" x14ac:dyDescent="0.2">
      <c r="A12" s="17" t="s">
        <v>159</v>
      </c>
      <c r="B12" s="18">
        <v>0</v>
      </c>
      <c r="C12" s="18">
        <v>0</v>
      </c>
      <c r="D12" s="19">
        <v>245135</v>
      </c>
      <c r="E12" s="27" t="s">
        <v>160</v>
      </c>
      <c r="F12" s="27" t="s">
        <v>160</v>
      </c>
      <c r="G12" s="28">
        <v>15.272590206627147</v>
      </c>
      <c r="I12" s="100">
        <v>0</v>
      </c>
      <c r="J12" s="18">
        <v>0</v>
      </c>
      <c r="K12" s="19">
        <v>245135</v>
      </c>
      <c r="L12" s="82" t="s">
        <v>160</v>
      </c>
      <c r="M12" s="82" t="s">
        <v>160</v>
      </c>
      <c r="N12" s="83">
        <v>15.326148390452754</v>
      </c>
      <c r="P12" s="100">
        <v>0</v>
      </c>
      <c r="Q12" s="18">
        <v>0</v>
      </c>
      <c r="R12" s="19">
        <v>0</v>
      </c>
      <c r="S12" s="82" t="s">
        <v>160</v>
      </c>
      <c r="T12" s="82" t="s">
        <v>160</v>
      </c>
      <c r="U12" s="83" t="s">
        <v>160</v>
      </c>
    </row>
    <row r="13" spans="1:21" x14ac:dyDescent="0.2">
      <c r="A13" s="17" t="s">
        <v>161</v>
      </c>
      <c r="B13" s="18">
        <v>14745</v>
      </c>
      <c r="C13" s="18">
        <v>15435</v>
      </c>
      <c r="D13" s="19">
        <v>16071</v>
      </c>
      <c r="E13" s="27">
        <v>1.0057294863924697</v>
      </c>
      <c r="F13" s="27">
        <v>1.0047160139429978</v>
      </c>
      <c r="G13" s="28">
        <v>1.0012678614261727</v>
      </c>
      <c r="I13" s="100">
        <v>14745</v>
      </c>
      <c r="J13" s="18">
        <v>15435</v>
      </c>
      <c r="K13" s="19">
        <v>16071</v>
      </c>
      <c r="L13" s="82">
        <v>1.0098236078884721</v>
      </c>
      <c r="M13" s="82">
        <v>1.0085954418151188</v>
      </c>
      <c r="N13" s="83">
        <v>1.0047791249024669</v>
      </c>
      <c r="P13" s="100">
        <v>0</v>
      </c>
      <c r="Q13" s="18">
        <v>0</v>
      </c>
      <c r="R13" s="19">
        <v>0</v>
      </c>
      <c r="S13" s="82" t="s">
        <v>160</v>
      </c>
      <c r="T13" s="82" t="s">
        <v>160</v>
      </c>
      <c r="U13" s="83" t="s">
        <v>160</v>
      </c>
    </row>
    <row r="14" spans="1:21" x14ac:dyDescent="0.2">
      <c r="A14" s="17" t="s">
        <v>162</v>
      </c>
      <c r="B14" s="18">
        <v>6068</v>
      </c>
      <c r="C14" s="18">
        <v>6123</v>
      </c>
      <c r="D14" s="19">
        <v>5585</v>
      </c>
      <c r="E14" s="27">
        <v>0.41388718368460542</v>
      </c>
      <c r="F14" s="27">
        <v>0.39856664420945742</v>
      </c>
      <c r="G14" s="28">
        <v>0.34796098600368208</v>
      </c>
      <c r="I14" s="100">
        <v>6068</v>
      </c>
      <c r="J14" s="18">
        <v>6123</v>
      </c>
      <c r="K14" s="19">
        <v>5585</v>
      </c>
      <c r="L14" s="82">
        <v>0.41557203476888771</v>
      </c>
      <c r="M14" s="82">
        <v>0.40010559703491888</v>
      </c>
      <c r="N14" s="83">
        <v>0.3491812216153492</v>
      </c>
      <c r="P14" s="100">
        <v>0</v>
      </c>
      <c r="Q14" s="18">
        <v>0</v>
      </c>
      <c r="R14" s="19">
        <v>0</v>
      </c>
      <c r="S14" s="82" t="s">
        <v>160</v>
      </c>
      <c r="T14" s="82" t="s">
        <v>160</v>
      </c>
      <c r="U14" s="83" t="s">
        <v>160</v>
      </c>
    </row>
    <row r="15" spans="1:21" x14ac:dyDescent="0.2">
      <c r="A15" s="17" t="s">
        <v>163</v>
      </c>
      <c r="B15" s="18">
        <v>2706</v>
      </c>
      <c r="C15" s="18">
        <v>2089</v>
      </c>
      <c r="D15" s="19">
        <v>1985</v>
      </c>
      <c r="E15" s="27">
        <v>0.18457131164313484</v>
      </c>
      <c r="F15" s="27">
        <v>0.13598002935710543</v>
      </c>
      <c r="G15" s="28">
        <v>0.12367100397803205</v>
      </c>
      <c r="I15" s="100">
        <v>0</v>
      </c>
      <c r="J15" s="18">
        <v>0</v>
      </c>
      <c r="K15" s="19">
        <v>0</v>
      </c>
      <c r="L15" s="82" t="s">
        <v>160</v>
      </c>
      <c r="M15" s="82" t="s">
        <v>160</v>
      </c>
      <c r="N15" s="83" t="s">
        <v>160</v>
      </c>
      <c r="P15" s="100">
        <v>2706</v>
      </c>
      <c r="Q15" s="18">
        <v>2089</v>
      </c>
      <c r="R15" s="19">
        <v>1985</v>
      </c>
      <c r="S15" s="82">
        <v>45.524899057873483</v>
      </c>
      <c r="T15" s="82">
        <v>35.352851582332036</v>
      </c>
      <c r="U15" s="83">
        <v>35.389552504902838</v>
      </c>
    </row>
    <row r="16" spans="1:21" x14ac:dyDescent="0.2">
      <c r="A16" s="17" t="s">
        <v>164</v>
      </c>
      <c r="B16" s="18">
        <v>2815</v>
      </c>
      <c r="C16" s="18">
        <v>4068</v>
      </c>
      <c r="D16" s="19">
        <v>5632</v>
      </c>
      <c r="E16" s="27">
        <v>0.19200600231907783</v>
      </c>
      <c r="F16" s="27">
        <v>0.26479978909751312</v>
      </c>
      <c r="G16" s="28">
        <v>0.35088921632457254</v>
      </c>
      <c r="I16" s="100">
        <v>2815</v>
      </c>
      <c r="J16" s="18">
        <v>4068</v>
      </c>
      <c r="K16" s="19">
        <v>5632</v>
      </c>
      <c r="L16" s="82">
        <v>0.19278761995293653</v>
      </c>
      <c r="M16" s="82">
        <v>0.26582223889238121</v>
      </c>
      <c r="N16" s="83">
        <v>0.35211972070503972</v>
      </c>
      <c r="P16" s="100">
        <v>0</v>
      </c>
      <c r="Q16" s="18">
        <v>0</v>
      </c>
      <c r="R16" s="19">
        <v>0</v>
      </c>
      <c r="S16" s="82" t="s">
        <v>160</v>
      </c>
      <c r="T16" s="82" t="s">
        <v>160</v>
      </c>
      <c r="U16" s="83" t="s">
        <v>160</v>
      </c>
    </row>
    <row r="17" spans="1:21" x14ac:dyDescent="0.2">
      <c r="A17" s="17" t="s">
        <v>165</v>
      </c>
      <c r="B17" s="18">
        <v>70502</v>
      </c>
      <c r="C17" s="18">
        <v>75142</v>
      </c>
      <c r="D17" s="19">
        <v>79815</v>
      </c>
      <c r="E17" s="27">
        <v>4.8088124957369889</v>
      </c>
      <c r="F17" s="27">
        <v>4.8912452685263839</v>
      </c>
      <c r="G17" s="28">
        <v>4.972695809827016</v>
      </c>
      <c r="I17" s="100">
        <v>70502</v>
      </c>
      <c r="J17" s="18">
        <v>75142</v>
      </c>
      <c r="K17" s="19">
        <v>79815</v>
      </c>
      <c r="L17" s="82">
        <v>4.8283881996170273</v>
      </c>
      <c r="M17" s="82">
        <v>4.9101314343292302</v>
      </c>
      <c r="N17" s="83">
        <v>4.990134145609507</v>
      </c>
      <c r="P17" s="100">
        <v>0</v>
      </c>
      <c r="Q17" s="18">
        <v>0</v>
      </c>
      <c r="R17" s="19">
        <v>0</v>
      </c>
      <c r="S17" s="82" t="s">
        <v>160</v>
      </c>
      <c r="T17" s="82" t="s">
        <v>160</v>
      </c>
      <c r="U17" s="83" t="s">
        <v>160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100">
        <v>0</v>
      </c>
      <c r="J18" s="18">
        <v>0</v>
      </c>
      <c r="K18" s="19">
        <v>0</v>
      </c>
      <c r="L18" s="82" t="s">
        <v>160</v>
      </c>
      <c r="M18" s="82" t="s">
        <v>160</v>
      </c>
      <c r="N18" s="83" t="s">
        <v>160</v>
      </c>
      <c r="P18" s="100">
        <v>0</v>
      </c>
      <c r="Q18" s="18">
        <v>0</v>
      </c>
      <c r="R18" s="19">
        <v>0</v>
      </c>
      <c r="S18" s="82" t="s">
        <v>160</v>
      </c>
      <c r="T18" s="82" t="s">
        <v>160</v>
      </c>
      <c r="U18" s="83" t="s">
        <v>160</v>
      </c>
    </row>
    <row r="19" spans="1:21" x14ac:dyDescent="0.2">
      <c r="A19" s="17" t="s">
        <v>167</v>
      </c>
      <c r="B19" s="18">
        <v>12058</v>
      </c>
      <c r="C19" s="18">
        <v>16794</v>
      </c>
      <c r="D19" s="19">
        <v>20542</v>
      </c>
      <c r="E19" s="27">
        <v>0.82245413000477452</v>
      </c>
      <c r="F19" s="27">
        <v>1.0931778903892908</v>
      </c>
      <c r="G19" s="28">
        <v>1.2798235585474731</v>
      </c>
      <c r="I19" s="100">
        <v>11354</v>
      </c>
      <c r="J19" s="18">
        <v>16193</v>
      </c>
      <c r="K19" s="19">
        <v>19863</v>
      </c>
      <c r="L19" s="82">
        <v>0.77758814811568078</v>
      </c>
      <c r="M19" s="82">
        <v>1.0581267242832666</v>
      </c>
      <c r="N19" s="83">
        <v>1.2418597323089851</v>
      </c>
      <c r="P19" s="100">
        <v>704</v>
      </c>
      <c r="Q19" s="18">
        <v>601</v>
      </c>
      <c r="R19" s="19">
        <v>679</v>
      </c>
      <c r="S19" s="82">
        <v>11.843876177658142</v>
      </c>
      <c r="T19" s="82">
        <v>10.170925706549331</v>
      </c>
      <c r="U19" s="83">
        <v>12.105544660367267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100">
        <v>0</v>
      </c>
      <c r="J20" s="18">
        <v>0</v>
      </c>
      <c r="K20" s="19">
        <v>0</v>
      </c>
      <c r="L20" s="82" t="s">
        <v>160</v>
      </c>
      <c r="M20" s="82" t="s">
        <v>160</v>
      </c>
      <c r="N20" s="83" t="s">
        <v>160</v>
      </c>
      <c r="P20" s="100">
        <v>0</v>
      </c>
      <c r="Q20" s="18">
        <v>0</v>
      </c>
      <c r="R20" s="19">
        <v>0</v>
      </c>
      <c r="S20" s="82" t="s">
        <v>160</v>
      </c>
      <c r="T20" s="82" t="s">
        <v>160</v>
      </c>
      <c r="U20" s="83" t="s">
        <v>160</v>
      </c>
    </row>
    <row r="21" spans="1:21" x14ac:dyDescent="0.2">
      <c r="A21" s="17" t="s">
        <v>169</v>
      </c>
      <c r="B21" s="18">
        <v>63735</v>
      </c>
      <c r="C21" s="18">
        <v>69359</v>
      </c>
      <c r="D21" s="19">
        <v>73249</v>
      </c>
      <c r="E21" s="27">
        <v>4.3472478002864747</v>
      </c>
      <c r="F21" s="27">
        <v>4.514810366768538</v>
      </c>
      <c r="G21" s="28">
        <v>4.563615803721345</v>
      </c>
      <c r="I21" s="100">
        <v>63735</v>
      </c>
      <c r="J21" s="18">
        <v>69359</v>
      </c>
      <c r="K21" s="19">
        <v>73249</v>
      </c>
      <c r="L21" s="82">
        <v>4.3649445675667531</v>
      </c>
      <c r="M21" s="82">
        <v>4.5322430352351688</v>
      </c>
      <c r="N21" s="83">
        <v>4.5796195706540228</v>
      </c>
      <c r="P21" s="100">
        <v>0</v>
      </c>
      <c r="Q21" s="18">
        <v>0</v>
      </c>
      <c r="R21" s="19">
        <v>0</v>
      </c>
      <c r="S21" s="82" t="s">
        <v>160</v>
      </c>
      <c r="T21" s="82" t="s">
        <v>160</v>
      </c>
      <c r="U21" s="83" t="s">
        <v>160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100">
        <v>0</v>
      </c>
      <c r="J22" s="18">
        <v>0</v>
      </c>
      <c r="K22" s="19">
        <v>0</v>
      </c>
      <c r="L22" s="82" t="s">
        <v>160</v>
      </c>
      <c r="M22" s="82" t="s">
        <v>160</v>
      </c>
      <c r="N22" s="83" t="s">
        <v>160</v>
      </c>
      <c r="P22" s="100">
        <v>0</v>
      </c>
      <c r="Q22" s="18">
        <v>0</v>
      </c>
      <c r="R22" s="19">
        <v>0</v>
      </c>
      <c r="S22" s="82" t="s">
        <v>160</v>
      </c>
      <c r="T22" s="82" t="s">
        <v>160</v>
      </c>
      <c r="U22" s="83" t="s">
        <v>160</v>
      </c>
    </row>
    <row r="23" spans="1:21" x14ac:dyDescent="0.2">
      <c r="A23" s="17" t="s">
        <v>171</v>
      </c>
      <c r="B23" s="18">
        <v>0</v>
      </c>
      <c r="C23" s="18">
        <v>0</v>
      </c>
      <c r="D23" s="19">
        <v>0</v>
      </c>
      <c r="E23" s="27" t="s">
        <v>160</v>
      </c>
      <c r="F23" s="27" t="s">
        <v>160</v>
      </c>
      <c r="G23" s="28" t="s">
        <v>160</v>
      </c>
      <c r="I23" s="100">
        <v>0</v>
      </c>
      <c r="J23" s="18">
        <v>0</v>
      </c>
      <c r="K23" s="19">
        <v>0</v>
      </c>
      <c r="L23" s="82" t="s">
        <v>160</v>
      </c>
      <c r="M23" s="82" t="s">
        <v>160</v>
      </c>
      <c r="N23" s="83" t="s">
        <v>160</v>
      </c>
      <c r="P23" s="100">
        <v>0</v>
      </c>
      <c r="Q23" s="18">
        <v>0</v>
      </c>
      <c r="R23" s="19">
        <v>0</v>
      </c>
      <c r="S23" s="82" t="s">
        <v>160</v>
      </c>
      <c r="T23" s="82" t="s">
        <v>160</v>
      </c>
      <c r="U23" s="83" t="s">
        <v>160</v>
      </c>
    </row>
    <row r="24" spans="1:21" x14ac:dyDescent="0.2">
      <c r="A24" s="17" t="s">
        <v>172</v>
      </c>
      <c r="B24" s="18">
        <v>0</v>
      </c>
      <c r="C24" s="18">
        <v>0</v>
      </c>
      <c r="D24" s="19">
        <v>0</v>
      </c>
      <c r="E24" s="27" t="s">
        <v>160</v>
      </c>
      <c r="F24" s="27" t="s">
        <v>160</v>
      </c>
      <c r="G24" s="28" t="s">
        <v>160</v>
      </c>
      <c r="I24" s="100">
        <v>0</v>
      </c>
      <c r="J24" s="18">
        <v>0</v>
      </c>
      <c r="K24" s="19">
        <v>0</v>
      </c>
      <c r="L24" s="82" t="s">
        <v>160</v>
      </c>
      <c r="M24" s="82" t="s">
        <v>160</v>
      </c>
      <c r="N24" s="83" t="s">
        <v>160</v>
      </c>
      <c r="P24" s="100">
        <v>0</v>
      </c>
      <c r="Q24" s="18">
        <v>0</v>
      </c>
      <c r="R24" s="19">
        <v>0</v>
      </c>
      <c r="S24" s="82" t="s">
        <v>160</v>
      </c>
      <c r="T24" s="82" t="s">
        <v>160</v>
      </c>
      <c r="U24" s="83" t="s">
        <v>160</v>
      </c>
    </row>
    <row r="25" spans="1:21" x14ac:dyDescent="0.2">
      <c r="A25" s="17" t="s">
        <v>173</v>
      </c>
      <c r="B25" s="18">
        <v>15715</v>
      </c>
      <c r="C25" s="18">
        <v>13212</v>
      </c>
      <c r="D25" s="19">
        <v>0</v>
      </c>
      <c r="E25" s="27">
        <v>1.0718914125912284</v>
      </c>
      <c r="F25" s="27">
        <v>0.86001347432555142</v>
      </c>
      <c r="G25" s="28" t="s">
        <v>160</v>
      </c>
      <c r="I25" s="100">
        <v>15715</v>
      </c>
      <c r="J25" s="18">
        <v>13212</v>
      </c>
      <c r="K25" s="19">
        <v>0</v>
      </c>
      <c r="L25" s="82">
        <v>1.0762548659184361</v>
      </c>
      <c r="M25" s="82">
        <v>0.86333417410180446</v>
      </c>
      <c r="N25" s="83" t="s">
        <v>160</v>
      </c>
      <c r="P25" s="100">
        <v>0</v>
      </c>
      <c r="Q25" s="18">
        <v>0</v>
      </c>
      <c r="R25" s="19">
        <v>0</v>
      </c>
      <c r="S25" s="82" t="s">
        <v>160</v>
      </c>
      <c r="T25" s="82" t="s">
        <v>160</v>
      </c>
      <c r="U25" s="83" t="s">
        <v>160</v>
      </c>
    </row>
    <row r="26" spans="1:21" x14ac:dyDescent="0.2">
      <c r="A26" s="17" t="s">
        <v>174</v>
      </c>
      <c r="B26" s="18">
        <v>99453</v>
      </c>
      <c r="C26" s="18">
        <v>107238</v>
      </c>
      <c r="D26" s="19">
        <v>114675</v>
      </c>
      <c r="E26" s="27">
        <v>6.7835072641702476</v>
      </c>
      <c r="F26" s="27">
        <v>6.9804817559584835</v>
      </c>
      <c r="G26" s="28">
        <v>7.1445704691087277</v>
      </c>
      <c r="I26" s="100">
        <v>99453</v>
      </c>
      <c r="J26" s="18">
        <v>107238</v>
      </c>
      <c r="K26" s="19">
        <v>114675</v>
      </c>
      <c r="L26" s="82">
        <v>6.8111215513958783</v>
      </c>
      <c r="M26" s="82">
        <v>7.007434919946208</v>
      </c>
      <c r="N26" s="83">
        <v>7.1696251725586704</v>
      </c>
      <c r="P26" s="100">
        <v>0</v>
      </c>
      <c r="Q26" s="18">
        <v>0</v>
      </c>
      <c r="R26" s="19">
        <v>0</v>
      </c>
      <c r="S26" s="82" t="s">
        <v>160</v>
      </c>
      <c r="T26" s="82" t="s">
        <v>160</v>
      </c>
      <c r="U26" s="83" t="s">
        <v>160</v>
      </c>
    </row>
    <row r="27" spans="1:21" x14ac:dyDescent="0.2">
      <c r="A27" s="17" t="s">
        <v>175</v>
      </c>
      <c r="B27" s="18">
        <v>957</v>
      </c>
      <c r="C27" s="18">
        <v>997</v>
      </c>
      <c r="D27" s="19">
        <v>1042</v>
      </c>
      <c r="E27" s="27">
        <v>6.5275219971352563E-2</v>
      </c>
      <c r="F27" s="27">
        <v>6.4898080071342318E-2</v>
      </c>
      <c r="G27" s="28">
        <v>6.4919489241868703E-2</v>
      </c>
      <c r="I27" s="100">
        <v>939</v>
      </c>
      <c r="J27" s="18">
        <v>985</v>
      </c>
      <c r="K27" s="19">
        <v>1026</v>
      </c>
      <c r="L27" s="82">
        <v>6.4308197206325898E-2</v>
      </c>
      <c r="M27" s="82">
        <v>6.4364529328661629E-2</v>
      </c>
      <c r="N27" s="83">
        <v>6.4146809915371222E-2</v>
      </c>
      <c r="P27" s="100">
        <v>18</v>
      </c>
      <c r="Q27" s="18">
        <v>12</v>
      </c>
      <c r="R27" s="19">
        <v>16</v>
      </c>
      <c r="S27" s="82">
        <v>0.30282637954239572</v>
      </c>
      <c r="T27" s="82">
        <v>0.20308004738534438</v>
      </c>
      <c r="U27" s="83">
        <v>0.28525583883045108</v>
      </c>
    </row>
    <row r="28" spans="1:21" x14ac:dyDescent="0.2">
      <c r="A28" s="17" t="s">
        <v>176</v>
      </c>
      <c r="B28" s="18">
        <v>1385</v>
      </c>
      <c r="C28" s="18">
        <v>1825</v>
      </c>
      <c r="D28" s="19">
        <v>2071</v>
      </c>
      <c r="E28" s="27">
        <v>9.4468317304413074E-2</v>
      </c>
      <c r="F28" s="27">
        <v>0.11879538227703083</v>
      </c>
      <c r="G28" s="28">
        <v>0.12902904243753369</v>
      </c>
      <c r="I28" s="100">
        <v>1385</v>
      </c>
      <c r="J28" s="18">
        <v>1825</v>
      </c>
      <c r="K28" s="19">
        <v>2071</v>
      </c>
      <c r="L28" s="82">
        <v>9.4852878733505189E-2</v>
      </c>
      <c r="M28" s="82">
        <v>0.11925407718254565</v>
      </c>
      <c r="N28" s="83">
        <v>0.12948152371806415</v>
      </c>
      <c r="P28" s="100">
        <v>0</v>
      </c>
      <c r="Q28" s="18">
        <v>0</v>
      </c>
      <c r="R28" s="19">
        <v>0</v>
      </c>
      <c r="S28" s="82" t="s">
        <v>160</v>
      </c>
      <c r="T28" s="82" t="s">
        <v>160</v>
      </c>
      <c r="U28" s="83" t="s">
        <v>160</v>
      </c>
    </row>
    <row r="29" spans="1:21" x14ac:dyDescent="0.2">
      <c r="A29" s="17" t="s">
        <v>177</v>
      </c>
      <c r="B29" s="18">
        <v>0</v>
      </c>
      <c r="C29" s="18">
        <v>0</v>
      </c>
      <c r="D29" s="19">
        <v>0</v>
      </c>
      <c r="E29" s="27" t="s">
        <v>160</v>
      </c>
      <c r="F29" s="27" t="s">
        <v>160</v>
      </c>
      <c r="G29" s="28" t="s">
        <v>160</v>
      </c>
      <c r="I29" s="100">
        <v>0</v>
      </c>
      <c r="J29" s="18">
        <v>0</v>
      </c>
      <c r="K29" s="19">
        <v>0</v>
      </c>
      <c r="L29" s="82" t="s">
        <v>160</v>
      </c>
      <c r="M29" s="82" t="s">
        <v>160</v>
      </c>
      <c r="N29" s="83" t="s">
        <v>160</v>
      </c>
      <c r="P29" s="100">
        <v>0</v>
      </c>
      <c r="Q29" s="18">
        <v>0</v>
      </c>
      <c r="R29" s="19">
        <v>0</v>
      </c>
      <c r="S29" s="82" t="s">
        <v>160</v>
      </c>
      <c r="T29" s="82" t="s">
        <v>160</v>
      </c>
      <c r="U29" s="83" t="s">
        <v>160</v>
      </c>
    </row>
    <row r="30" spans="1:21" x14ac:dyDescent="0.2">
      <c r="A30" s="17" t="s">
        <v>178</v>
      </c>
      <c r="B30" s="18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  <c r="I30" s="100">
        <v>0</v>
      </c>
      <c r="J30" s="18">
        <v>0</v>
      </c>
      <c r="K30" s="19">
        <v>0</v>
      </c>
      <c r="L30" s="82" t="s">
        <v>160</v>
      </c>
      <c r="M30" s="82" t="s">
        <v>160</v>
      </c>
      <c r="N30" s="83" t="s">
        <v>160</v>
      </c>
      <c r="P30" s="100">
        <v>0</v>
      </c>
      <c r="Q30" s="18">
        <v>0</v>
      </c>
      <c r="R30" s="19">
        <v>0</v>
      </c>
      <c r="S30" s="82" t="s">
        <v>160</v>
      </c>
      <c r="T30" s="82" t="s">
        <v>160</v>
      </c>
      <c r="U30" s="83" t="s">
        <v>160</v>
      </c>
    </row>
    <row r="31" spans="1:21" x14ac:dyDescent="0.2">
      <c r="A31" s="17" t="s">
        <v>179</v>
      </c>
      <c r="B31" s="18">
        <v>0</v>
      </c>
      <c r="C31" s="18">
        <v>0</v>
      </c>
      <c r="D31" s="19">
        <v>0</v>
      </c>
      <c r="E31" s="27" t="s">
        <v>160</v>
      </c>
      <c r="F31" s="27" t="s">
        <v>160</v>
      </c>
      <c r="G31" s="28" t="s">
        <v>160</v>
      </c>
      <c r="I31" s="100">
        <v>0</v>
      </c>
      <c r="J31" s="18">
        <v>0</v>
      </c>
      <c r="K31" s="19">
        <v>0</v>
      </c>
      <c r="L31" s="82" t="s">
        <v>160</v>
      </c>
      <c r="M31" s="82" t="s">
        <v>160</v>
      </c>
      <c r="N31" s="83" t="s">
        <v>160</v>
      </c>
      <c r="P31" s="100">
        <v>0</v>
      </c>
      <c r="Q31" s="18">
        <v>0</v>
      </c>
      <c r="R31" s="19">
        <v>0</v>
      </c>
      <c r="S31" s="82" t="s">
        <v>160</v>
      </c>
      <c r="T31" s="82" t="s">
        <v>160</v>
      </c>
      <c r="U31" s="83" t="s">
        <v>160</v>
      </c>
    </row>
    <row r="32" spans="1:21" x14ac:dyDescent="0.2">
      <c r="A32" s="17" t="s">
        <v>180</v>
      </c>
      <c r="B32" s="18">
        <v>0</v>
      </c>
      <c r="C32" s="18">
        <v>0</v>
      </c>
      <c r="D32" s="19">
        <v>0</v>
      </c>
      <c r="E32" s="27" t="s">
        <v>160</v>
      </c>
      <c r="F32" s="27" t="s">
        <v>160</v>
      </c>
      <c r="G32" s="28" t="s">
        <v>160</v>
      </c>
      <c r="I32" s="100">
        <v>0</v>
      </c>
      <c r="J32" s="18">
        <v>0</v>
      </c>
      <c r="K32" s="19">
        <v>0</v>
      </c>
      <c r="L32" s="82" t="s">
        <v>160</v>
      </c>
      <c r="M32" s="82" t="s">
        <v>160</v>
      </c>
      <c r="N32" s="83" t="s">
        <v>160</v>
      </c>
      <c r="P32" s="100">
        <v>0</v>
      </c>
      <c r="Q32" s="18">
        <v>0</v>
      </c>
      <c r="R32" s="19">
        <v>0</v>
      </c>
      <c r="S32" s="82" t="s">
        <v>160</v>
      </c>
      <c r="T32" s="82" t="s">
        <v>160</v>
      </c>
      <c r="U32" s="83" t="s">
        <v>160</v>
      </c>
    </row>
    <row r="33" spans="1:21" x14ac:dyDescent="0.2">
      <c r="A33" s="17" t="s">
        <v>181</v>
      </c>
      <c r="B33" s="18">
        <v>5962</v>
      </c>
      <c r="C33" s="18">
        <v>4750</v>
      </c>
      <c r="D33" s="19">
        <v>3992</v>
      </c>
      <c r="E33" s="27">
        <v>0.40665711752267919</v>
      </c>
      <c r="F33" s="27">
        <v>0.30919346072103915</v>
      </c>
      <c r="G33" s="28">
        <v>0.24871266895733193</v>
      </c>
      <c r="I33" s="100">
        <v>5962</v>
      </c>
      <c r="J33" s="18">
        <v>4750</v>
      </c>
      <c r="K33" s="19">
        <v>3992</v>
      </c>
      <c r="L33" s="82">
        <v>0.40831253646870608</v>
      </c>
      <c r="M33" s="82">
        <v>0.31038732417374892</v>
      </c>
      <c r="N33" s="83">
        <v>0.24958485885200968</v>
      </c>
      <c r="P33" s="100">
        <v>0</v>
      </c>
      <c r="Q33" s="18">
        <v>0</v>
      </c>
      <c r="R33" s="19">
        <v>0</v>
      </c>
      <c r="S33" s="82" t="s">
        <v>160</v>
      </c>
      <c r="T33" s="82" t="s">
        <v>160</v>
      </c>
      <c r="U33" s="83" t="s">
        <v>160</v>
      </c>
    </row>
    <row r="34" spans="1:21" x14ac:dyDescent="0.2">
      <c r="A34" s="17" t="s">
        <v>182</v>
      </c>
      <c r="B34" s="18">
        <v>0</v>
      </c>
      <c r="C34" s="18">
        <v>0</v>
      </c>
      <c r="D34" s="19">
        <v>2066</v>
      </c>
      <c r="E34" s="27" t="s">
        <v>160</v>
      </c>
      <c r="F34" s="27" t="s">
        <v>160</v>
      </c>
      <c r="G34" s="28">
        <v>0.12871752857360916</v>
      </c>
      <c r="I34" s="100">
        <v>0</v>
      </c>
      <c r="J34" s="18">
        <v>0</v>
      </c>
      <c r="K34" s="19">
        <v>2066</v>
      </c>
      <c r="L34" s="82" t="s">
        <v>160</v>
      </c>
      <c r="M34" s="82" t="s">
        <v>160</v>
      </c>
      <c r="N34" s="83">
        <v>0.12916891743192685</v>
      </c>
      <c r="P34" s="100">
        <v>0</v>
      </c>
      <c r="Q34" s="18">
        <v>0</v>
      </c>
      <c r="R34" s="19">
        <v>0</v>
      </c>
      <c r="S34" s="82" t="s">
        <v>160</v>
      </c>
      <c r="T34" s="82" t="s">
        <v>160</v>
      </c>
      <c r="U34" s="83" t="s">
        <v>160</v>
      </c>
    </row>
    <row r="35" spans="1:21" ht="13.5" thickBot="1" x14ac:dyDescent="0.25">
      <c r="A35" s="20" t="s">
        <v>4</v>
      </c>
      <c r="B35" s="21">
        <v>1466100</v>
      </c>
      <c r="C35" s="21">
        <v>1536255</v>
      </c>
      <c r="D35" s="22">
        <v>1605065</v>
      </c>
      <c r="E35" s="23">
        <v>100</v>
      </c>
      <c r="F35" s="23">
        <v>100</v>
      </c>
      <c r="G35" s="48">
        <v>100</v>
      </c>
      <c r="I35" s="101">
        <v>1460156</v>
      </c>
      <c r="J35" s="21">
        <v>1530346</v>
      </c>
      <c r="K35" s="22">
        <v>1599456</v>
      </c>
      <c r="L35" s="86">
        <v>100</v>
      </c>
      <c r="M35" s="86">
        <v>100</v>
      </c>
      <c r="N35" s="87">
        <v>100</v>
      </c>
      <c r="P35" s="101">
        <v>5944</v>
      </c>
      <c r="Q35" s="21">
        <v>5909</v>
      </c>
      <c r="R35" s="22">
        <v>5609</v>
      </c>
      <c r="S35" s="86">
        <v>100</v>
      </c>
      <c r="T35" s="86">
        <v>100</v>
      </c>
      <c r="U35" s="87">
        <v>100</v>
      </c>
    </row>
    <row r="36" spans="1:21" x14ac:dyDescent="0.2">
      <c r="I36" s="108"/>
      <c r="P36" s="108"/>
    </row>
    <row r="37" spans="1:21" ht="16.5" thickBot="1" x14ac:dyDescent="0.3">
      <c r="A37" s="5" t="s">
        <v>121</v>
      </c>
      <c r="B37" s="6"/>
      <c r="C37" s="6"/>
      <c r="D37" s="187" t="s">
        <v>106</v>
      </c>
      <c r="E37" s="187"/>
      <c r="F37" s="6"/>
      <c r="I37" s="187" t="s">
        <v>110</v>
      </c>
      <c r="J37" s="187"/>
      <c r="K37" s="187"/>
      <c r="L37" s="187"/>
      <c r="M37" s="187"/>
      <c r="N37" s="187"/>
      <c r="P37" s="187" t="s">
        <v>111</v>
      </c>
      <c r="Q37" s="187"/>
      <c r="R37" s="187"/>
      <c r="S37" s="187"/>
      <c r="T37" s="187"/>
      <c r="U37" s="187"/>
    </row>
    <row r="38" spans="1:21" x14ac:dyDescent="0.2">
      <c r="A38" s="7"/>
      <c r="B38" s="91"/>
      <c r="C38" s="90" t="s">
        <v>32</v>
      </c>
      <c r="D38" s="92"/>
      <c r="E38" s="11"/>
      <c r="F38" s="90" t="s">
        <v>2</v>
      </c>
      <c r="G38" s="12"/>
      <c r="I38" s="32"/>
      <c r="J38" s="90" t="s">
        <v>32</v>
      </c>
      <c r="K38" s="92"/>
      <c r="L38" s="11"/>
      <c r="M38" s="90" t="s">
        <v>2</v>
      </c>
      <c r="N38" s="12"/>
      <c r="P38" s="32"/>
      <c r="Q38" s="90" t="s">
        <v>32</v>
      </c>
      <c r="R38" s="92"/>
      <c r="S38" s="11"/>
      <c r="T38" s="90" t="s">
        <v>2</v>
      </c>
      <c r="U38" s="12"/>
    </row>
    <row r="39" spans="1:21" x14ac:dyDescent="0.2">
      <c r="A39" s="13" t="s">
        <v>3</v>
      </c>
      <c r="B39" s="14" t="s">
        <v>156</v>
      </c>
      <c r="C39" s="15" t="s">
        <v>154</v>
      </c>
      <c r="D39" s="66" t="s">
        <v>155</v>
      </c>
      <c r="E39" s="15" t="s">
        <v>156</v>
      </c>
      <c r="F39" s="15" t="s">
        <v>154</v>
      </c>
      <c r="G39" s="16" t="s">
        <v>155</v>
      </c>
      <c r="I39" s="99" t="s">
        <v>156</v>
      </c>
      <c r="J39" s="15" t="s">
        <v>154</v>
      </c>
      <c r="K39" s="66" t="s">
        <v>155</v>
      </c>
      <c r="L39" s="15" t="s">
        <v>156</v>
      </c>
      <c r="M39" s="15" t="s">
        <v>154</v>
      </c>
      <c r="N39" s="16" t="s">
        <v>155</v>
      </c>
      <c r="P39" s="99" t="s">
        <v>156</v>
      </c>
      <c r="Q39" s="15" t="s">
        <v>154</v>
      </c>
      <c r="R39" s="66" t="s">
        <v>155</v>
      </c>
      <c r="S39" s="15" t="s">
        <v>156</v>
      </c>
      <c r="T39" s="15" t="s">
        <v>154</v>
      </c>
      <c r="U39" s="16" t="s">
        <v>155</v>
      </c>
    </row>
    <row r="40" spans="1:21" x14ac:dyDescent="0.2">
      <c r="A40" s="17" t="s">
        <v>83</v>
      </c>
      <c r="B40" s="18">
        <v>119181</v>
      </c>
      <c r="C40" s="18">
        <v>120943</v>
      </c>
      <c r="D40" s="19">
        <v>123582</v>
      </c>
      <c r="E40" s="27">
        <v>19.699208600273717</v>
      </c>
      <c r="F40" s="27">
        <v>19.762961462037232</v>
      </c>
      <c r="G40" s="28">
        <v>20.043791358505256</v>
      </c>
      <c r="I40" s="100">
        <v>119181</v>
      </c>
      <c r="J40" s="18">
        <v>120943</v>
      </c>
      <c r="K40" s="19">
        <v>123582</v>
      </c>
      <c r="L40" s="82">
        <v>19.891845880379542</v>
      </c>
      <c r="M40" s="82">
        <v>20.003307890144967</v>
      </c>
      <c r="N40" s="83">
        <v>20.268116037104583</v>
      </c>
      <c r="P40" s="100">
        <v>0</v>
      </c>
      <c r="Q40" s="18">
        <v>0</v>
      </c>
      <c r="R40" s="19">
        <v>0</v>
      </c>
      <c r="S40" s="82" t="s">
        <v>160</v>
      </c>
      <c r="T40" s="82" t="s">
        <v>160</v>
      </c>
      <c r="U40" s="83" t="s">
        <v>160</v>
      </c>
    </row>
    <row r="41" spans="1:21" x14ac:dyDescent="0.2">
      <c r="A41" s="17" t="s">
        <v>157</v>
      </c>
      <c r="B41" s="18">
        <v>58221</v>
      </c>
      <c r="C41" s="18">
        <v>59792</v>
      </c>
      <c r="D41" s="19">
        <v>57190</v>
      </c>
      <c r="E41" s="27">
        <v>9.6232421603824108</v>
      </c>
      <c r="F41" s="27">
        <v>9.7704455134909018</v>
      </c>
      <c r="G41" s="28">
        <v>9.2756584922797458</v>
      </c>
      <c r="I41" s="100">
        <v>56439</v>
      </c>
      <c r="J41" s="18">
        <v>55882</v>
      </c>
      <c r="K41" s="19">
        <v>54409</v>
      </c>
      <c r="L41" s="82">
        <v>9.4199233908319346</v>
      </c>
      <c r="M41" s="82">
        <v>9.242575854055886</v>
      </c>
      <c r="N41" s="83">
        <v>8.923370114278967</v>
      </c>
      <c r="P41" s="100">
        <v>1782</v>
      </c>
      <c r="Q41" s="18">
        <v>3910</v>
      </c>
      <c r="R41" s="19">
        <v>2781</v>
      </c>
      <c r="S41" s="82">
        <v>30.414746543778801</v>
      </c>
      <c r="T41" s="82">
        <v>53.175574595403234</v>
      </c>
      <c r="U41" s="83">
        <v>40.753223915592031</v>
      </c>
    </row>
    <row r="42" spans="1:21" x14ac:dyDescent="0.2">
      <c r="A42" s="17" t="s">
        <v>84</v>
      </c>
      <c r="B42" s="18">
        <v>127698</v>
      </c>
      <c r="C42" s="18">
        <v>128370</v>
      </c>
      <c r="D42" s="19">
        <v>127262</v>
      </c>
      <c r="E42" s="27">
        <v>21.106967887815618</v>
      </c>
      <c r="F42" s="27">
        <v>20.976587011085545</v>
      </c>
      <c r="G42" s="28">
        <v>20.640651355910212</v>
      </c>
      <c r="I42" s="100">
        <v>127698</v>
      </c>
      <c r="J42" s="18">
        <v>128370</v>
      </c>
      <c r="K42" s="19">
        <v>127262</v>
      </c>
      <c r="L42" s="82">
        <v>21.313371554465114</v>
      </c>
      <c r="M42" s="82">
        <v>21.23169289547894</v>
      </c>
      <c r="N42" s="83">
        <v>20.871655929779447</v>
      </c>
      <c r="P42" s="100">
        <v>0</v>
      </c>
      <c r="Q42" s="18">
        <v>0</v>
      </c>
      <c r="R42" s="19">
        <v>0</v>
      </c>
      <c r="S42" s="82" t="s">
        <v>160</v>
      </c>
      <c r="T42" s="82" t="s">
        <v>160</v>
      </c>
      <c r="U42" s="83" t="s">
        <v>160</v>
      </c>
    </row>
    <row r="43" spans="1:21" x14ac:dyDescent="0.2">
      <c r="A43" s="17" t="s">
        <v>86</v>
      </c>
      <c r="B43" s="18">
        <v>75347</v>
      </c>
      <c r="C43" s="18">
        <v>76960</v>
      </c>
      <c r="D43" s="19">
        <v>83042</v>
      </c>
      <c r="E43" s="27">
        <v>12.453967246497543</v>
      </c>
      <c r="F43" s="27">
        <v>12.575820957958586</v>
      </c>
      <c r="G43" s="28">
        <v>13.468599974049566</v>
      </c>
      <c r="I43" s="100">
        <v>75347</v>
      </c>
      <c r="J43" s="18">
        <v>76960</v>
      </c>
      <c r="K43" s="19">
        <v>83042</v>
      </c>
      <c r="L43" s="82">
        <v>12.575753782473358</v>
      </c>
      <c r="M43" s="82">
        <v>12.728761277837963</v>
      </c>
      <c r="N43" s="83">
        <v>13.619336893344004</v>
      </c>
      <c r="P43" s="100">
        <v>0</v>
      </c>
      <c r="Q43" s="18">
        <v>0</v>
      </c>
      <c r="R43" s="19">
        <v>0</v>
      </c>
      <c r="S43" s="82" t="s">
        <v>160</v>
      </c>
      <c r="T43" s="82" t="s">
        <v>160</v>
      </c>
      <c r="U43" s="83" t="s">
        <v>160</v>
      </c>
    </row>
    <row r="44" spans="1:21" x14ac:dyDescent="0.2">
      <c r="A44" s="17" t="s">
        <v>158</v>
      </c>
      <c r="B44" s="18">
        <v>81082</v>
      </c>
      <c r="C44" s="18">
        <v>82894</v>
      </c>
      <c r="D44" s="19">
        <v>10151</v>
      </c>
      <c r="E44" s="27">
        <v>13.401894863505035</v>
      </c>
      <c r="F44" s="27">
        <v>13.545479502196192</v>
      </c>
      <c r="G44" s="28">
        <v>1.6463928895809006</v>
      </c>
      <c r="I44" s="100">
        <v>81082</v>
      </c>
      <c r="J44" s="18">
        <v>82894</v>
      </c>
      <c r="K44" s="19">
        <v>10151</v>
      </c>
      <c r="L44" s="82">
        <v>13.53295112201554</v>
      </c>
      <c r="M44" s="82">
        <v>13.710212283850053</v>
      </c>
      <c r="N44" s="83">
        <v>1.6648188724300352</v>
      </c>
      <c r="P44" s="100">
        <v>0</v>
      </c>
      <c r="Q44" s="18">
        <v>0</v>
      </c>
      <c r="R44" s="19">
        <v>0</v>
      </c>
      <c r="S44" s="82" t="s">
        <v>160</v>
      </c>
      <c r="T44" s="82" t="s">
        <v>160</v>
      </c>
      <c r="U44" s="83" t="s">
        <v>160</v>
      </c>
    </row>
    <row r="45" spans="1:21" x14ac:dyDescent="0.2">
      <c r="A45" s="17" t="s">
        <v>159</v>
      </c>
      <c r="B45" s="18">
        <v>0</v>
      </c>
      <c r="C45" s="18">
        <v>0</v>
      </c>
      <c r="D45" s="19">
        <v>72736</v>
      </c>
      <c r="E45" s="27" t="s">
        <v>160</v>
      </c>
      <c r="F45" s="27" t="s">
        <v>160</v>
      </c>
      <c r="G45" s="28">
        <v>11.797067600882315</v>
      </c>
      <c r="I45" s="100">
        <v>0</v>
      </c>
      <c r="J45" s="18">
        <v>0</v>
      </c>
      <c r="K45" s="19">
        <v>72736</v>
      </c>
      <c r="L45" s="82" t="s">
        <v>160</v>
      </c>
      <c r="M45" s="82" t="s">
        <v>160</v>
      </c>
      <c r="N45" s="83">
        <v>11.929097183043153</v>
      </c>
      <c r="P45" s="100">
        <v>0</v>
      </c>
      <c r="Q45" s="18">
        <v>0</v>
      </c>
      <c r="R45" s="19">
        <v>0</v>
      </c>
      <c r="S45" s="82" t="s">
        <v>160</v>
      </c>
      <c r="T45" s="82" t="s">
        <v>160</v>
      </c>
      <c r="U45" s="83" t="s">
        <v>160</v>
      </c>
    </row>
    <row r="46" spans="1:21" x14ac:dyDescent="0.2">
      <c r="A46" s="17" t="s">
        <v>161</v>
      </c>
      <c r="B46" s="18">
        <v>11054</v>
      </c>
      <c r="C46" s="18">
        <v>11371</v>
      </c>
      <c r="D46" s="19">
        <v>11627</v>
      </c>
      <c r="E46" s="27">
        <v>1.8270953580472196</v>
      </c>
      <c r="F46" s="27">
        <v>1.8581036916962979</v>
      </c>
      <c r="G46" s="28">
        <v>1.8857856494096277</v>
      </c>
      <c r="I46" s="100">
        <v>11054</v>
      </c>
      <c r="J46" s="18">
        <v>11371</v>
      </c>
      <c r="K46" s="19">
        <v>11627</v>
      </c>
      <c r="L46" s="82">
        <v>1.8449624047601165</v>
      </c>
      <c r="M46" s="82">
        <v>1.8807009419217189</v>
      </c>
      <c r="N46" s="83">
        <v>1.9068908511224529</v>
      </c>
      <c r="P46" s="100">
        <v>0</v>
      </c>
      <c r="Q46" s="18">
        <v>0</v>
      </c>
      <c r="R46" s="19">
        <v>0</v>
      </c>
      <c r="S46" s="82" t="s">
        <v>160</v>
      </c>
      <c r="T46" s="82" t="s">
        <v>160</v>
      </c>
      <c r="U46" s="83" t="s">
        <v>160</v>
      </c>
    </row>
    <row r="47" spans="1:21" x14ac:dyDescent="0.2">
      <c r="A47" s="17" t="s">
        <v>162</v>
      </c>
      <c r="B47" s="18">
        <v>4784</v>
      </c>
      <c r="C47" s="18">
        <v>4673</v>
      </c>
      <c r="D47" s="19">
        <v>4079</v>
      </c>
      <c r="E47" s="27">
        <v>0.79073857362926525</v>
      </c>
      <c r="F47" s="27">
        <v>0.76360201840619113</v>
      </c>
      <c r="G47" s="28">
        <v>0.66157389386272225</v>
      </c>
      <c r="I47" s="100">
        <v>4784</v>
      </c>
      <c r="J47" s="18">
        <v>4673</v>
      </c>
      <c r="K47" s="19">
        <v>4079</v>
      </c>
      <c r="L47" s="82">
        <v>0.79847115472882191</v>
      </c>
      <c r="M47" s="82">
        <v>0.77288853237183996</v>
      </c>
      <c r="N47" s="83">
        <v>0.66897804951651207</v>
      </c>
      <c r="P47" s="100">
        <v>0</v>
      </c>
      <c r="Q47" s="18">
        <v>0</v>
      </c>
      <c r="R47" s="19">
        <v>0</v>
      </c>
      <c r="S47" s="82" t="s">
        <v>160</v>
      </c>
      <c r="T47" s="82" t="s">
        <v>160</v>
      </c>
      <c r="U47" s="83" t="s">
        <v>160</v>
      </c>
    </row>
    <row r="48" spans="1:21" x14ac:dyDescent="0.2">
      <c r="A48" s="17" t="s">
        <v>163</v>
      </c>
      <c r="B48" s="18">
        <v>2080</v>
      </c>
      <c r="C48" s="18">
        <v>1701</v>
      </c>
      <c r="D48" s="19">
        <v>1609</v>
      </c>
      <c r="E48" s="27">
        <v>0.34379937983881098</v>
      </c>
      <c r="F48" s="27">
        <v>0.27795571010248904</v>
      </c>
      <c r="G48" s="28">
        <v>0.26096405864798233</v>
      </c>
      <c r="I48" s="100">
        <v>0</v>
      </c>
      <c r="J48" s="18">
        <v>0</v>
      </c>
      <c r="K48" s="19">
        <v>0</v>
      </c>
      <c r="L48" s="82" t="s">
        <v>160</v>
      </c>
      <c r="M48" s="82" t="s">
        <v>160</v>
      </c>
      <c r="N48" s="83" t="s">
        <v>160</v>
      </c>
      <c r="P48" s="100">
        <v>2080</v>
      </c>
      <c r="Q48" s="18">
        <v>1701</v>
      </c>
      <c r="R48" s="19">
        <v>1609</v>
      </c>
      <c r="S48" s="82">
        <v>35.500938726745176</v>
      </c>
      <c r="T48" s="82">
        <v>23.133414932680537</v>
      </c>
      <c r="U48" s="83">
        <v>23.578546307151232</v>
      </c>
    </row>
    <row r="49" spans="1:21" x14ac:dyDescent="0.2">
      <c r="A49" s="17" t="s">
        <v>164</v>
      </c>
      <c r="B49" s="18">
        <v>1952</v>
      </c>
      <c r="C49" s="18">
        <v>2844</v>
      </c>
      <c r="D49" s="19">
        <v>3836</v>
      </c>
      <c r="E49" s="27">
        <v>0.32264249492565339</v>
      </c>
      <c r="F49" s="27">
        <v>0.46473018197029908</v>
      </c>
      <c r="G49" s="28">
        <v>0.62216167120799271</v>
      </c>
      <c r="I49" s="100">
        <v>1952</v>
      </c>
      <c r="J49" s="18">
        <v>2844</v>
      </c>
      <c r="K49" s="19">
        <v>3836</v>
      </c>
      <c r="L49" s="82">
        <v>0.32579759490607452</v>
      </c>
      <c r="M49" s="82">
        <v>0.47038197861449021</v>
      </c>
      <c r="N49" s="83">
        <v>0.62912473595129692</v>
      </c>
      <c r="P49" s="100">
        <v>0</v>
      </c>
      <c r="Q49" s="18">
        <v>0</v>
      </c>
      <c r="R49" s="19">
        <v>0</v>
      </c>
      <c r="S49" s="82" t="s">
        <v>160</v>
      </c>
      <c r="T49" s="82" t="s">
        <v>160</v>
      </c>
      <c r="U49" s="83" t="s">
        <v>160</v>
      </c>
    </row>
    <row r="50" spans="1:21" x14ac:dyDescent="0.2">
      <c r="A50" s="17" t="s">
        <v>165</v>
      </c>
      <c r="B50" s="18">
        <v>36065</v>
      </c>
      <c r="C50" s="18">
        <v>34284</v>
      </c>
      <c r="D50" s="19">
        <v>35706</v>
      </c>
      <c r="E50" s="27">
        <v>5.9611176124455376</v>
      </c>
      <c r="F50" s="27">
        <v>5.6022537126124243</v>
      </c>
      <c r="G50" s="28">
        <v>5.7911638769949398</v>
      </c>
      <c r="I50" s="100">
        <v>36065</v>
      </c>
      <c r="J50" s="18">
        <v>34284</v>
      </c>
      <c r="K50" s="19">
        <v>35706</v>
      </c>
      <c r="L50" s="82">
        <v>6.0194109939997826</v>
      </c>
      <c r="M50" s="82">
        <v>5.6703852865046356</v>
      </c>
      <c r="N50" s="83">
        <v>5.8559770130023487</v>
      </c>
      <c r="P50" s="100">
        <v>0</v>
      </c>
      <c r="Q50" s="18">
        <v>0</v>
      </c>
      <c r="R50" s="19">
        <v>0</v>
      </c>
      <c r="S50" s="82" t="s">
        <v>160</v>
      </c>
      <c r="T50" s="82" t="s">
        <v>160</v>
      </c>
      <c r="U50" s="83" t="s">
        <v>160</v>
      </c>
    </row>
    <row r="51" spans="1:21" x14ac:dyDescent="0.2">
      <c r="A51" s="17" t="s">
        <v>166</v>
      </c>
      <c r="B51" s="18">
        <v>0</v>
      </c>
      <c r="C51" s="18">
        <v>0</v>
      </c>
      <c r="D51" s="19">
        <v>0</v>
      </c>
      <c r="E51" s="27" t="s">
        <v>160</v>
      </c>
      <c r="F51" s="27" t="s">
        <v>160</v>
      </c>
      <c r="G51" s="28" t="s">
        <v>160</v>
      </c>
      <c r="I51" s="100">
        <v>0</v>
      </c>
      <c r="J51" s="18">
        <v>0</v>
      </c>
      <c r="K51" s="19">
        <v>0</v>
      </c>
      <c r="L51" s="82" t="s">
        <v>160</v>
      </c>
      <c r="M51" s="82" t="s">
        <v>160</v>
      </c>
      <c r="N51" s="83" t="s">
        <v>160</v>
      </c>
      <c r="P51" s="100">
        <v>0</v>
      </c>
      <c r="Q51" s="18">
        <v>0</v>
      </c>
      <c r="R51" s="19">
        <v>0</v>
      </c>
      <c r="S51" s="82" t="s">
        <v>160</v>
      </c>
      <c r="T51" s="82" t="s">
        <v>160</v>
      </c>
      <c r="U51" s="83" t="s">
        <v>160</v>
      </c>
    </row>
    <row r="52" spans="1:21" x14ac:dyDescent="0.2">
      <c r="A52" s="17" t="s">
        <v>167</v>
      </c>
      <c r="B52" s="18">
        <v>8778</v>
      </c>
      <c r="C52" s="18">
        <v>9893</v>
      </c>
      <c r="D52" s="19">
        <v>11569</v>
      </c>
      <c r="E52" s="27">
        <v>1.450899498185136</v>
      </c>
      <c r="F52" s="27">
        <v>1.6165877954402845</v>
      </c>
      <c r="G52" s="28">
        <v>1.8763786168418322</v>
      </c>
      <c r="I52" s="100">
        <v>6851</v>
      </c>
      <c r="J52" s="18">
        <v>8209</v>
      </c>
      <c r="K52" s="19">
        <v>9201</v>
      </c>
      <c r="L52" s="82">
        <v>1.1434627677774161</v>
      </c>
      <c r="M52" s="82">
        <v>1.3577235100022329</v>
      </c>
      <c r="N52" s="83">
        <v>1.5090137370927745</v>
      </c>
      <c r="P52" s="100">
        <v>1927</v>
      </c>
      <c r="Q52" s="18">
        <v>1684</v>
      </c>
      <c r="R52" s="19">
        <v>2368</v>
      </c>
      <c r="S52" s="82">
        <v>32.889571599249017</v>
      </c>
      <c r="T52" s="82">
        <v>22.902216782265743</v>
      </c>
      <c r="U52" s="83">
        <v>34.7010550996483</v>
      </c>
    </row>
    <row r="53" spans="1:21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160</v>
      </c>
      <c r="F53" s="27" t="s">
        <v>160</v>
      </c>
      <c r="G53" s="28" t="s">
        <v>160</v>
      </c>
      <c r="I53" s="100">
        <v>0</v>
      </c>
      <c r="J53" s="18">
        <v>0</v>
      </c>
      <c r="K53" s="19">
        <v>0</v>
      </c>
      <c r="L53" s="82" t="s">
        <v>160</v>
      </c>
      <c r="M53" s="82" t="s">
        <v>160</v>
      </c>
      <c r="N53" s="83" t="s">
        <v>160</v>
      </c>
      <c r="P53" s="100">
        <v>0</v>
      </c>
      <c r="Q53" s="18">
        <v>0</v>
      </c>
      <c r="R53" s="19">
        <v>0</v>
      </c>
      <c r="S53" s="82" t="s">
        <v>160</v>
      </c>
      <c r="T53" s="82" t="s">
        <v>160</v>
      </c>
      <c r="U53" s="83" t="s">
        <v>160</v>
      </c>
    </row>
    <row r="54" spans="1:21" x14ac:dyDescent="0.2">
      <c r="A54" s="17" t="s">
        <v>169</v>
      </c>
      <c r="B54" s="18">
        <v>31238</v>
      </c>
      <c r="C54" s="18">
        <v>33193</v>
      </c>
      <c r="D54" s="19">
        <v>34104</v>
      </c>
      <c r="E54" s="27">
        <v>5.1632716477907588</v>
      </c>
      <c r="F54" s="27">
        <v>5.4239764170675588</v>
      </c>
      <c r="G54" s="28">
        <v>5.53133514986376</v>
      </c>
      <c r="I54" s="100">
        <v>31238</v>
      </c>
      <c r="J54" s="18">
        <v>33193</v>
      </c>
      <c r="K54" s="19">
        <v>34104</v>
      </c>
      <c r="L54" s="82">
        <v>5.2137629455307142</v>
      </c>
      <c r="M54" s="82">
        <v>5.4899398790966156</v>
      </c>
      <c r="N54" s="83">
        <v>5.5932403532020416</v>
      </c>
      <c r="P54" s="100">
        <v>0</v>
      </c>
      <c r="Q54" s="18">
        <v>0</v>
      </c>
      <c r="R54" s="19">
        <v>0</v>
      </c>
      <c r="S54" s="82" t="s">
        <v>160</v>
      </c>
      <c r="T54" s="82" t="s">
        <v>160</v>
      </c>
      <c r="U54" s="83" t="s">
        <v>160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  <c r="I55" s="100">
        <v>0</v>
      </c>
      <c r="J55" s="18">
        <v>0</v>
      </c>
      <c r="K55" s="19">
        <v>0</v>
      </c>
      <c r="L55" s="82" t="s">
        <v>160</v>
      </c>
      <c r="M55" s="82" t="s">
        <v>160</v>
      </c>
      <c r="N55" s="83" t="s">
        <v>160</v>
      </c>
      <c r="P55" s="100">
        <v>0</v>
      </c>
      <c r="Q55" s="18">
        <v>0</v>
      </c>
      <c r="R55" s="19">
        <v>0</v>
      </c>
      <c r="S55" s="82" t="s">
        <v>160</v>
      </c>
      <c r="T55" s="82" t="s">
        <v>160</v>
      </c>
      <c r="U55" s="83" t="s">
        <v>160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160</v>
      </c>
      <c r="F56" s="27" t="s">
        <v>160</v>
      </c>
      <c r="G56" s="28" t="s">
        <v>160</v>
      </c>
      <c r="I56" s="100">
        <v>0</v>
      </c>
      <c r="J56" s="18">
        <v>0</v>
      </c>
      <c r="K56" s="19">
        <v>0</v>
      </c>
      <c r="L56" s="82" t="s">
        <v>160</v>
      </c>
      <c r="M56" s="82" t="s">
        <v>160</v>
      </c>
      <c r="N56" s="83" t="s">
        <v>160</v>
      </c>
      <c r="P56" s="100">
        <v>0</v>
      </c>
      <c r="Q56" s="18">
        <v>0</v>
      </c>
      <c r="R56" s="19">
        <v>0</v>
      </c>
      <c r="S56" s="82" t="s">
        <v>160</v>
      </c>
      <c r="T56" s="82" t="s">
        <v>160</v>
      </c>
      <c r="U56" s="83" t="s">
        <v>160</v>
      </c>
    </row>
    <row r="57" spans="1:21" x14ac:dyDescent="0.2">
      <c r="A57" s="17" t="s">
        <v>172</v>
      </c>
      <c r="B57" s="18">
        <v>0</v>
      </c>
      <c r="C57" s="18">
        <v>0</v>
      </c>
      <c r="D57" s="19">
        <v>0</v>
      </c>
      <c r="E57" s="27" t="s">
        <v>160</v>
      </c>
      <c r="F57" s="27" t="s">
        <v>160</v>
      </c>
      <c r="G57" s="28" t="s">
        <v>160</v>
      </c>
      <c r="I57" s="100">
        <v>0</v>
      </c>
      <c r="J57" s="18">
        <v>0</v>
      </c>
      <c r="K57" s="19">
        <v>0</v>
      </c>
      <c r="L57" s="82" t="s">
        <v>160</v>
      </c>
      <c r="M57" s="82" t="s">
        <v>160</v>
      </c>
      <c r="N57" s="83" t="s">
        <v>160</v>
      </c>
      <c r="P57" s="100">
        <v>0</v>
      </c>
      <c r="Q57" s="18">
        <v>0</v>
      </c>
      <c r="R57" s="19">
        <v>0</v>
      </c>
      <c r="S57" s="82" t="s">
        <v>160</v>
      </c>
      <c r="T57" s="82" t="s">
        <v>160</v>
      </c>
      <c r="U57" s="83" t="s">
        <v>160</v>
      </c>
    </row>
    <row r="58" spans="1:21" x14ac:dyDescent="0.2">
      <c r="A58" s="17" t="s">
        <v>173</v>
      </c>
      <c r="B58" s="18">
        <v>10785</v>
      </c>
      <c r="C58" s="18">
        <v>7823</v>
      </c>
      <c r="D58" s="19">
        <v>0</v>
      </c>
      <c r="E58" s="27">
        <v>1.7826328420969118</v>
      </c>
      <c r="F58" s="27">
        <v>1.278334814892282</v>
      </c>
      <c r="G58" s="28" t="s">
        <v>160</v>
      </c>
      <c r="I58" s="100">
        <v>10785</v>
      </c>
      <c r="J58" s="18">
        <v>7823</v>
      </c>
      <c r="K58" s="19">
        <v>0</v>
      </c>
      <c r="L58" s="82">
        <v>1.8000650927571791</v>
      </c>
      <c r="M58" s="82">
        <v>1.293881230204345</v>
      </c>
      <c r="N58" s="83" t="s">
        <v>160</v>
      </c>
      <c r="P58" s="100">
        <v>0</v>
      </c>
      <c r="Q58" s="18">
        <v>0</v>
      </c>
      <c r="R58" s="19">
        <v>0</v>
      </c>
      <c r="S58" s="82" t="s">
        <v>160</v>
      </c>
      <c r="T58" s="82" t="s">
        <v>160</v>
      </c>
      <c r="U58" s="83" t="s">
        <v>160</v>
      </c>
    </row>
    <row r="59" spans="1:21" x14ac:dyDescent="0.2">
      <c r="A59" s="17" t="s">
        <v>174</v>
      </c>
      <c r="B59" s="18">
        <v>31137</v>
      </c>
      <c r="C59" s="18">
        <v>33120</v>
      </c>
      <c r="D59" s="19">
        <v>33987</v>
      </c>
      <c r="E59" s="27">
        <v>5.14657754328897</v>
      </c>
      <c r="F59" s="27">
        <v>5.4120476887680402</v>
      </c>
      <c r="G59" s="28">
        <v>5.5123588945114834</v>
      </c>
      <c r="I59" s="100">
        <v>31137</v>
      </c>
      <c r="J59" s="18">
        <v>33120</v>
      </c>
      <c r="K59" s="19">
        <v>33987</v>
      </c>
      <c r="L59" s="82">
        <v>5.1969055904664145</v>
      </c>
      <c r="M59" s="82">
        <v>5.4778660800674812</v>
      </c>
      <c r="N59" s="83">
        <v>5.5740517207447153</v>
      </c>
      <c r="P59" s="100">
        <v>0</v>
      </c>
      <c r="Q59" s="18">
        <v>0</v>
      </c>
      <c r="R59" s="19">
        <v>0</v>
      </c>
      <c r="S59" s="82" t="s">
        <v>160</v>
      </c>
      <c r="T59" s="82" t="s">
        <v>160</v>
      </c>
      <c r="U59" s="83" t="s">
        <v>160</v>
      </c>
    </row>
    <row r="60" spans="1:21" x14ac:dyDescent="0.2">
      <c r="A60" s="17" t="s">
        <v>175</v>
      </c>
      <c r="B60" s="18">
        <v>336</v>
      </c>
      <c r="C60" s="18">
        <v>331</v>
      </c>
      <c r="D60" s="19">
        <v>337</v>
      </c>
      <c r="E60" s="27">
        <v>5.55368228970387E-2</v>
      </c>
      <c r="F60" s="27">
        <v>5.4087795440284463E-2</v>
      </c>
      <c r="G60" s="28">
        <v>5.4658103023225636E-2</v>
      </c>
      <c r="I60" s="100">
        <v>266</v>
      </c>
      <c r="J60" s="18">
        <v>273</v>
      </c>
      <c r="K60" s="19">
        <v>271</v>
      </c>
      <c r="L60" s="82">
        <v>4.4396598486176136E-2</v>
      </c>
      <c r="M60" s="82">
        <v>4.5152700478817101E-2</v>
      </c>
      <c r="N60" s="83">
        <v>4.4445464922523846E-2</v>
      </c>
      <c r="P60" s="100">
        <v>70</v>
      </c>
      <c r="Q60" s="18">
        <v>58</v>
      </c>
      <c r="R60" s="19">
        <v>66</v>
      </c>
      <c r="S60" s="82">
        <v>1.1947431302270013</v>
      </c>
      <c r="T60" s="82">
        <v>0.7887936896504828</v>
      </c>
      <c r="U60" s="83">
        <v>0.96717467760844078</v>
      </c>
    </row>
    <row r="61" spans="1:21" x14ac:dyDescent="0.2">
      <c r="A61" s="17" t="s">
        <v>176</v>
      </c>
      <c r="B61" s="18">
        <v>882</v>
      </c>
      <c r="C61" s="18">
        <v>349</v>
      </c>
      <c r="D61" s="19">
        <v>1868</v>
      </c>
      <c r="E61" s="27">
        <v>0.14578416010472658</v>
      </c>
      <c r="F61" s="27">
        <v>5.7029125705919261E-2</v>
      </c>
      <c r="G61" s="28">
        <v>0.30297132476968991</v>
      </c>
      <c r="I61" s="100">
        <v>882</v>
      </c>
      <c r="J61" s="18">
        <v>349</v>
      </c>
      <c r="K61" s="19">
        <v>1868</v>
      </c>
      <c r="L61" s="82">
        <v>0.14720977392784718</v>
      </c>
      <c r="M61" s="82">
        <v>5.7722683029696582E-2</v>
      </c>
      <c r="N61" s="83">
        <v>0.30636209769474004</v>
      </c>
      <c r="P61" s="100">
        <v>0</v>
      </c>
      <c r="Q61" s="18">
        <v>0</v>
      </c>
      <c r="R61" s="19">
        <v>0</v>
      </c>
      <c r="S61" s="82" t="s">
        <v>160</v>
      </c>
      <c r="T61" s="82" t="s">
        <v>160</v>
      </c>
      <c r="U61" s="83" t="s">
        <v>160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  <c r="I62" s="100">
        <v>0</v>
      </c>
      <c r="J62" s="18">
        <v>0</v>
      </c>
      <c r="K62" s="19">
        <v>0</v>
      </c>
      <c r="L62" s="82" t="s">
        <v>160</v>
      </c>
      <c r="M62" s="82" t="s">
        <v>160</v>
      </c>
      <c r="N62" s="83" t="s">
        <v>160</v>
      </c>
      <c r="P62" s="100">
        <v>0</v>
      </c>
      <c r="Q62" s="18">
        <v>0</v>
      </c>
      <c r="R62" s="19">
        <v>0</v>
      </c>
      <c r="S62" s="82" t="s">
        <v>160</v>
      </c>
      <c r="T62" s="82" t="s">
        <v>160</v>
      </c>
      <c r="U62" s="83" t="s">
        <v>160</v>
      </c>
    </row>
    <row r="63" spans="1:21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160</v>
      </c>
      <c r="F63" s="27" t="s">
        <v>160</v>
      </c>
      <c r="G63" s="28" t="s">
        <v>160</v>
      </c>
      <c r="I63" s="100">
        <v>0</v>
      </c>
      <c r="J63" s="18">
        <v>0</v>
      </c>
      <c r="K63" s="19">
        <v>0</v>
      </c>
      <c r="L63" s="82" t="s">
        <v>160</v>
      </c>
      <c r="M63" s="82" t="s">
        <v>160</v>
      </c>
      <c r="N63" s="83" t="s">
        <v>160</v>
      </c>
      <c r="P63" s="100">
        <v>0</v>
      </c>
      <c r="Q63" s="18">
        <v>0</v>
      </c>
      <c r="R63" s="19">
        <v>0</v>
      </c>
      <c r="S63" s="82" t="s">
        <v>160</v>
      </c>
      <c r="T63" s="82" t="s">
        <v>160</v>
      </c>
      <c r="U63" s="83" t="s">
        <v>160</v>
      </c>
    </row>
    <row r="64" spans="1:21" x14ac:dyDescent="0.2">
      <c r="A64" s="17" t="s">
        <v>179</v>
      </c>
      <c r="B64" s="18">
        <v>0</v>
      </c>
      <c r="C64" s="18">
        <v>0</v>
      </c>
      <c r="D64" s="19">
        <v>0</v>
      </c>
      <c r="E64" s="27" t="s">
        <v>160</v>
      </c>
      <c r="F64" s="27" t="s">
        <v>160</v>
      </c>
      <c r="G64" s="28" t="s">
        <v>160</v>
      </c>
      <c r="I64" s="100">
        <v>0</v>
      </c>
      <c r="J64" s="18">
        <v>0</v>
      </c>
      <c r="K64" s="19">
        <v>0</v>
      </c>
      <c r="L64" s="82" t="s">
        <v>160</v>
      </c>
      <c r="M64" s="82" t="s">
        <v>160</v>
      </c>
      <c r="N64" s="83" t="s">
        <v>160</v>
      </c>
      <c r="P64" s="100">
        <v>0</v>
      </c>
      <c r="Q64" s="18">
        <v>0</v>
      </c>
      <c r="R64" s="19">
        <v>0</v>
      </c>
      <c r="S64" s="82" t="s">
        <v>160</v>
      </c>
      <c r="T64" s="82" t="s">
        <v>160</v>
      </c>
      <c r="U64" s="83" t="s">
        <v>160</v>
      </c>
    </row>
    <row r="65" spans="1:21" x14ac:dyDescent="0.2">
      <c r="A65" s="17" t="s">
        <v>180</v>
      </c>
      <c r="B65" s="18">
        <v>0</v>
      </c>
      <c r="C65" s="18">
        <v>0</v>
      </c>
      <c r="D65" s="19">
        <v>0</v>
      </c>
      <c r="E65" s="27" t="s">
        <v>160</v>
      </c>
      <c r="F65" s="27" t="s">
        <v>160</v>
      </c>
      <c r="G65" s="28" t="s">
        <v>160</v>
      </c>
      <c r="I65" s="100">
        <v>0</v>
      </c>
      <c r="J65" s="18">
        <v>0</v>
      </c>
      <c r="K65" s="19">
        <v>0</v>
      </c>
      <c r="L65" s="82" t="s">
        <v>160</v>
      </c>
      <c r="M65" s="82" t="s">
        <v>160</v>
      </c>
      <c r="N65" s="83" t="s">
        <v>160</v>
      </c>
      <c r="P65" s="100">
        <v>0</v>
      </c>
      <c r="Q65" s="18">
        <v>0</v>
      </c>
      <c r="R65" s="19">
        <v>0</v>
      </c>
      <c r="S65" s="82" t="s">
        <v>160</v>
      </c>
      <c r="T65" s="82" t="s">
        <v>160</v>
      </c>
      <c r="U65" s="83" t="s">
        <v>160</v>
      </c>
    </row>
    <row r="66" spans="1:21" x14ac:dyDescent="0.2">
      <c r="A66" s="17" t="s">
        <v>181</v>
      </c>
      <c r="B66" s="18">
        <v>4384</v>
      </c>
      <c r="C66" s="18">
        <v>3427</v>
      </c>
      <c r="D66" s="19">
        <v>2753</v>
      </c>
      <c r="E66" s="27">
        <v>0.7246233082756478</v>
      </c>
      <c r="F66" s="27">
        <v>0.55999660112947081</v>
      </c>
      <c r="G66" s="28">
        <v>0.44650966653691448</v>
      </c>
      <c r="I66" s="100">
        <v>4384</v>
      </c>
      <c r="J66" s="18">
        <v>3427</v>
      </c>
      <c r="K66" s="19">
        <v>2753</v>
      </c>
      <c r="L66" s="82">
        <v>0.73170935249397062</v>
      </c>
      <c r="M66" s="82">
        <v>0.56680697634031574</v>
      </c>
      <c r="N66" s="83">
        <v>0.45150688166681974</v>
      </c>
      <c r="P66" s="100">
        <v>0</v>
      </c>
      <c r="Q66" s="18">
        <v>0</v>
      </c>
      <c r="R66" s="19">
        <v>0</v>
      </c>
      <c r="S66" s="82" t="s">
        <v>160</v>
      </c>
      <c r="T66" s="82" t="s">
        <v>160</v>
      </c>
      <c r="U66" s="83" t="s">
        <v>160</v>
      </c>
    </row>
    <row r="67" spans="1:21" x14ac:dyDescent="0.2">
      <c r="A67" s="17" t="s">
        <v>182</v>
      </c>
      <c r="B67" s="18">
        <v>0</v>
      </c>
      <c r="C67" s="18">
        <v>0</v>
      </c>
      <c r="D67" s="19">
        <v>1122</v>
      </c>
      <c r="E67" s="27" t="s">
        <v>160</v>
      </c>
      <c r="F67" s="27" t="s">
        <v>160</v>
      </c>
      <c r="G67" s="28">
        <v>0.18197742312183729</v>
      </c>
      <c r="I67" s="100">
        <v>0</v>
      </c>
      <c r="J67" s="18">
        <v>0</v>
      </c>
      <c r="K67" s="19">
        <v>1122</v>
      </c>
      <c r="L67" s="82" t="s">
        <v>160</v>
      </c>
      <c r="M67" s="82" t="s">
        <v>160</v>
      </c>
      <c r="N67" s="83">
        <v>0.18401406510358581</v>
      </c>
      <c r="P67" s="100">
        <v>0</v>
      </c>
      <c r="Q67" s="18">
        <v>0</v>
      </c>
      <c r="R67" s="19">
        <v>0</v>
      </c>
      <c r="S67" s="82" t="s">
        <v>160</v>
      </c>
      <c r="T67" s="82" t="s">
        <v>160</v>
      </c>
      <c r="U67" s="83" t="s">
        <v>160</v>
      </c>
    </row>
    <row r="68" spans="1:21" ht="13.5" thickBot="1" x14ac:dyDescent="0.25">
      <c r="A68" s="20" t="s">
        <v>4</v>
      </c>
      <c r="B68" s="21">
        <v>605004</v>
      </c>
      <c r="C68" s="21">
        <v>611968</v>
      </c>
      <c r="D68" s="22">
        <v>616560</v>
      </c>
      <c r="E68" s="23">
        <v>100</v>
      </c>
      <c r="F68" s="23">
        <v>100</v>
      </c>
      <c r="G68" s="48">
        <v>100</v>
      </c>
      <c r="I68" s="101">
        <v>599145</v>
      </c>
      <c r="J68" s="21">
        <v>604615</v>
      </c>
      <c r="K68" s="22">
        <v>609736</v>
      </c>
      <c r="L68" s="86">
        <v>100</v>
      </c>
      <c r="M68" s="86">
        <v>100</v>
      </c>
      <c r="N68" s="87">
        <v>100</v>
      </c>
      <c r="P68" s="101">
        <v>5859</v>
      </c>
      <c r="Q68" s="21">
        <v>7353</v>
      </c>
      <c r="R68" s="22">
        <v>6824</v>
      </c>
      <c r="S68" s="86">
        <v>100</v>
      </c>
      <c r="T68" s="86">
        <v>100</v>
      </c>
      <c r="U68" s="87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26" t="str">
        <f>+Innhold!B54</f>
        <v>Finans Norge / Skadestatistikk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77">
        <f>Innhold!H36</f>
        <v>14</v>
      </c>
    </row>
    <row r="71" spans="1:21" ht="12.75" customHeight="1" x14ac:dyDescent="0.2">
      <c r="A71" s="26" t="str">
        <f>+Innhold!B55</f>
        <v>Premiestatistikk skadeforsikring 2. kvartal 2019</v>
      </c>
      <c r="U71" s="176"/>
    </row>
    <row r="72" spans="1:21" ht="12.75" customHeight="1" x14ac:dyDescent="0.2"/>
  </sheetData>
  <mergeCells count="7">
    <mergeCell ref="D4:E4"/>
    <mergeCell ref="D37:E37"/>
    <mergeCell ref="U70:U71"/>
    <mergeCell ref="I4:N4"/>
    <mergeCell ref="P4:U4"/>
    <mergeCell ref="I37:N37"/>
    <mergeCell ref="P37:U37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2"/>
  <sheetViews>
    <sheetView showGridLines="0" showRowColHeaders="0" zoomScaleNormal="100" workbookViewId="0">
      <selection activeCell="S57" sqref="S57"/>
    </sheetView>
  </sheetViews>
  <sheetFormatPr baseColWidth="10"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122</v>
      </c>
      <c r="B4" s="6"/>
      <c r="C4" s="6"/>
      <c r="D4" s="6"/>
      <c r="E4" s="6"/>
      <c r="F4" s="6"/>
      <c r="I4" s="187" t="s">
        <v>110</v>
      </c>
      <c r="J4" s="187"/>
      <c r="K4" s="187"/>
      <c r="L4" s="187"/>
      <c r="M4" s="187"/>
      <c r="N4" s="187"/>
      <c r="P4" s="187" t="s">
        <v>111</v>
      </c>
      <c r="Q4" s="187"/>
      <c r="R4" s="187"/>
      <c r="S4" s="187"/>
      <c r="T4" s="187"/>
      <c r="U4" s="187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154</v>
      </c>
      <c r="D6" s="66" t="s">
        <v>155</v>
      </c>
      <c r="E6" s="15" t="s">
        <v>156</v>
      </c>
      <c r="F6" s="15" t="s">
        <v>154</v>
      </c>
      <c r="G6" s="16" t="s">
        <v>155</v>
      </c>
      <c r="I6" s="99" t="s">
        <v>156</v>
      </c>
      <c r="J6" s="15" t="s">
        <v>154</v>
      </c>
      <c r="K6" s="66" t="s">
        <v>155</v>
      </c>
      <c r="L6" s="15" t="s">
        <v>156</v>
      </c>
      <c r="M6" s="15" t="s">
        <v>154</v>
      </c>
      <c r="N6" s="16" t="s">
        <v>155</v>
      </c>
      <c r="P6" s="99" t="s">
        <v>156</v>
      </c>
      <c r="Q6" s="15" t="s">
        <v>154</v>
      </c>
      <c r="R6" s="66" t="s">
        <v>155</v>
      </c>
      <c r="S6" s="15" t="s">
        <v>156</v>
      </c>
      <c r="T6" s="15" t="s">
        <v>154</v>
      </c>
      <c r="U6" s="16" t="s">
        <v>155</v>
      </c>
    </row>
    <row r="7" spans="1:21" x14ac:dyDescent="0.2">
      <c r="A7" s="17" t="s">
        <v>83</v>
      </c>
      <c r="B7" s="18">
        <v>81116</v>
      </c>
      <c r="C7" s="18">
        <v>106245</v>
      </c>
      <c r="D7" s="19">
        <v>129177</v>
      </c>
      <c r="E7" s="27">
        <v>11.331091774914754</v>
      </c>
      <c r="F7" s="27">
        <v>13.001880925312458</v>
      </c>
      <c r="G7" s="28">
        <v>13.992127485344644</v>
      </c>
      <c r="I7" s="100">
        <v>78092</v>
      </c>
      <c r="J7" s="18">
        <v>102080</v>
      </c>
      <c r="K7" s="19">
        <v>123391</v>
      </c>
      <c r="L7" s="82">
        <v>11.428621605088233</v>
      </c>
      <c r="M7" s="82">
        <v>13.099472838612646</v>
      </c>
      <c r="N7" s="83">
        <v>14.020063560742322</v>
      </c>
      <c r="P7" s="100">
        <v>3024</v>
      </c>
      <c r="Q7" s="18">
        <v>4165</v>
      </c>
      <c r="R7" s="19">
        <v>5786</v>
      </c>
      <c r="S7" s="82">
        <v>9.2849028217016176</v>
      </c>
      <c r="T7" s="82">
        <v>10.994377425230315</v>
      </c>
      <c r="U7" s="83">
        <v>13.421791273284001</v>
      </c>
    </row>
    <row r="8" spans="1:21" x14ac:dyDescent="0.2">
      <c r="A8" s="17" t="s">
        <v>157</v>
      </c>
      <c r="B8" s="18">
        <v>121331</v>
      </c>
      <c r="C8" s="18">
        <v>126066</v>
      </c>
      <c r="D8" s="19">
        <v>133005</v>
      </c>
      <c r="E8" s="27">
        <v>16.948724001950072</v>
      </c>
      <c r="F8" s="27">
        <v>15.427503607044475</v>
      </c>
      <c r="G8" s="28">
        <v>14.406766809790167</v>
      </c>
      <c r="I8" s="100">
        <v>106367</v>
      </c>
      <c r="J8" s="18">
        <v>109063</v>
      </c>
      <c r="K8" s="19">
        <v>114198</v>
      </c>
      <c r="L8" s="82">
        <v>15.566616225329357</v>
      </c>
      <c r="M8" s="82">
        <v>13.995570201779106</v>
      </c>
      <c r="N8" s="83">
        <v>12.975526728121595</v>
      </c>
      <c r="P8" s="100">
        <v>14964</v>
      </c>
      <c r="Q8" s="18">
        <v>17003</v>
      </c>
      <c r="R8" s="19">
        <v>18807</v>
      </c>
      <c r="S8" s="82">
        <v>45.945531026436178</v>
      </c>
      <c r="T8" s="82">
        <v>44.882929018293169</v>
      </c>
      <c r="U8" s="83">
        <v>43.626620891229209</v>
      </c>
    </row>
    <row r="9" spans="1:21" x14ac:dyDescent="0.2">
      <c r="A9" s="17" t="s">
        <v>84</v>
      </c>
      <c r="B9" s="18">
        <v>151020</v>
      </c>
      <c r="C9" s="18">
        <v>177647</v>
      </c>
      <c r="D9" s="19">
        <v>202403</v>
      </c>
      <c r="E9" s="27">
        <v>21.095979582913682</v>
      </c>
      <c r="F9" s="27">
        <v>21.739800844641934</v>
      </c>
      <c r="G9" s="28">
        <v>21.92378348634983</v>
      </c>
      <c r="I9" s="100">
        <v>141769</v>
      </c>
      <c r="J9" s="18">
        <v>167064</v>
      </c>
      <c r="K9" s="19">
        <v>189121</v>
      </c>
      <c r="L9" s="82">
        <v>20.747634281767066</v>
      </c>
      <c r="M9" s="82">
        <v>21.438580822002187</v>
      </c>
      <c r="N9" s="83">
        <v>21.488507595133751</v>
      </c>
      <c r="P9" s="100">
        <v>9251</v>
      </c>
      <c r="Q9" s="18">
        <v>10583</v>
      </c>
      <c r="R9" s="19">
        <v>13282</v>
      </c>
      <c r="S9" s="82">
        <v>28.404310847738646</v>
      </c>
      <c r="T9" s="82">
        <v>27.936013515297098</v>
      </c>
      <c r="U9" s="83">
        <v>30.810271637013152</v>
      </c>
    </row>
    <row r="10" spans="1:21" x14ac:dyDescent="0.2">
      <c r="A10" s="17" t="s">
        <v>86</v>
      </c>
      <c r="B10" s="18">
        <v>7315</v>
      </c>
      <c r="C10" s="18">
        <v>7963</v>
      </c>
      <c r="D10" s="19">
        <v>9063</v>
      </c>
      <c r="E10" s="27">
        <v>1.021832145735754</v>
      </c>
      <c r="F10" s="27">
        <v>0.97448329623288721</v>
      </c>
      <c r="G10" s="28">
        <v>0.98168134729617895</v>
      </c>
      <c r="I10" s="100">
        <v>3072</v>
      </c>
      <c r="J10" s="18">
        <v>3989</v>
      </c>
      <c r="K10" s="19">
        <v>5168</v>
      </c>
      <c r="L10" s="82">
        <v>0.44958159057049446</v>
      </c>
      <c r="M10" s="82">
        <v>0.51189064609351342</v>
      </c>
      <c r="N10" s="83">
        <v>0.58720399771390397</v>
      </c>
      <c r="P10" s="100">
        <v>4243</v>
      </c>
      <c r="Q10" s="18">
        <v>3974</v>
      </c>
      <c r="R10" s="19">
        <v>3895</v>
      </c>
      <c r="S10" s="82">
        <v>13.027725751481469</v>
      </c>
      <c r="T10" s="82">
        <v>10.490193490483858</v>
      </c>
      <c r="U10" s="83">
        <v>9.0352362615695103</v>
      </c>
    </row>
    <row r="11" spans="1:21" x14ac:dyDescent="0.2">
      <c r="A11" s="17" t="s">
        <v>158</v>
      </c>
      <c r="B11" s="18">
        <v>101735</v>
      </c>
      <c r="C11" s="18">
        <v>113353</v>
      </c>
      <c r="D11" s="19">
        <v>10811</v>
      </c>
      <c r="E11" s="27">
        <v>14.211359309149275</v>
      </c>
      <c r="F11" s="27">
        <v>13.871732397072266</v>
      </c>
      <c r="G11" s="28">
        <v>1.1710203073616894</v>
      </c>
      <c r="I11" s="100">
        <v>101735</v>
      </c>
      <c r="J11" s="18">
        <v>113353</v>
      </c>
      <c r="K11" s="19">
        <v>10811</v>
      </c>
      <c r="L11" s="82">
        <v>14.888731483297283</v>
      </c>
      <c r="M11" s="82">
        <v>14.546086840470801</v>
      </c>
      <c r="N11" s="83">
        <v>1.2283789511000418</v>
      </c>
      <c r="P11" s="100">
        <v>0</v>
      </c>
      <c r="Q11" s="18">
        <v>0</v>
      </c>
      <c r="R11" s="19">
        <v>0</v>
      </c>
      <c r="S11" s="82" t="s">
        <v>160</v>
      </c>
      <c r="T11" s="82" t="s">
        <v>160</v>
      </c>
      <c r="U11" s="83" t="s">
        <v>160</v>
      </c>
    </row>
    <row r="12" spans="1:21" x14ac:dyDescent="0.2">
      <c r="A12" s="17" t="s">
        <v>159</v>
      </c>
      <c r="B12" s="18">
        <v>0</v>
      </c>
      <c r="C12" s="18">
        <v>0</v>
      </c>
      <c r="D12" s="19">
        <v>124959</v>
      </c>
      <c r="E12" s="27" t="s">
        <v>160</v>
      </c>
      <c r="F12" s="27" t="s">
        <v>160</v>
      </c>
      <c r="G12" s="28">
        <v>13.535244342577869</v>
      </c>
      <c r="I12" s="100">
        <v>0</v>
      </c>
      <c r="J12" s="18">
        <v>0</v>
      </c>
      <c r="K12" s="19">
        <v>124959</v>
      </c>
      <c r="L12" s="82" t="s">
        <v>160</v>
      </c>
      <c r="M12" s="82" t="s">
        <v>160</v>
      </c>
      <c r="N12" s="83">
        <v>14.19822452599298</v>
      </c>
      <c r="P12" s="100">
        <v>0</v>
      </c>
      <c r="Q12" s="18">
        <v>0</v>
      </c>
      <c r="R12" s="19">
        <v>0</v>
      </c>
      <c r="S12" s="82" t="s">
        <v>160</v>
      </c>
      <c r="T12" s="82" t="s">
        <v>160</v>
      </c>
      <c r="U12" s="83" t="s">
        <v>160</v>
      </c>
    </row>
    <row r="13" spans="1:21" x14ac:dyDescent="0.2">
      <c r="A13" s="17" t="s">
        <v>161</v>
      </c>
      <c r="B13" s="18">
        <v>861</v>
      </c>
      <c r="C13" s="18">
        <v>1485</v>
      </c>
      <c r="D13" s="19">
        <v>1943</v>
      </c>
      <c r="E13" s="27">
        <v>0.12027306595741412</v>
      </c>
      <c r="F13" s="27">
        <v>0.18172895829534566</v>
      </c>
      <c r="G13" s="28">
        <v>0.21046086922613658</v>
      </c>
      <c r="I13" s="100">
        <v>861</v>
      </c>
      <c r="J13" s="18">
        <v>1485</v>
      </c>
      <c r="K13" s="19">
        <v>1943</v>
      </c>
      <c r="L13" s="82">
        <v>0.12600577782591008</v>
      </c>
      <c r="M13" s="82">
        <v>0.1905634518548176</v>
      </c>
      <c r="N13" s="83">
        <v>0.22076961446557961</v>
      </c>
      <c r="P13" s="100">
        <v>0</v>
      </c>
      <c r="Q13" s="18">
        <v>0</v>
      </c>
      <c r="R13" s="19">
        <v>0</v>
      </c>
      <c r="S13" s="82" t="s">
        <v>160</v>
      </c>
      <c r="T13" s="82" t="s">
        <v>160</v>
      </c>
      <c r="U13" s="83" t="s">
        <v>160</v>
      </c>
    </row>
    <row r="14" spans="1:21" x14ac:dyDescent="0.2">
      <c r="A14" s="17" t="s">
        <v>162</v>
      </c>
      <c r="B14" s="18">
        <v>0</v>
      </c>
      <c r="C14" s="18">
        <v>0</v>
      </c>
      <c r="D14" s="19">
        <v>0</v>
      </c>
      <c r="E14" s="27" t="s">
        <v>160</v>
      </c>
      <c r="F14" s="27" t="s">
        <v>160</v>
      </c>
      <c r="G14" s="28" t="s">
        <v>160</v>
      </c>
      <c r="I14" s="100">
        <v>0</v>
      </c>
      <c r="J14" s="18">
        <v>0</v>
      </c>
      <c r="K14" s="19">
        <v>0</v>
      </c>
      <c r="L14" s="82" t="s">
        <v>160</v>
      </c>
      <c r="M14" s="82" t="s">
        <v>160</v>
      </c>
      <c r="N14" s="83" t="s">
        <v>160</v>
      </c>
      <c r="P14" s="100">
        <v>0</v>
      </c>
      <c r="Q14" s="18">
        <v>0</v>
      </c>
      <c r="R14" s="19">
        <v>0</v>
      </c>
      <c r="S14" s="82" t="s">
        <v>160</v>
      </c>
      <c r="T14" s="82" t="s">
        <v>160</v>
      </c>
      <c r="U14" s="83" t="s">
        <v>160</v>
      </c>
    </row>
    <row r="15" spans="1:21" x14ac:dyDescent="0.2">
      <c r="A15" s="17" t="s">
        <v>163</v>
      </c>
      <c r="B15" s="18">
        <v>1070</v>
      </c>
      <c r="C15" s="18">
        <v>1122</v>
      </c>
      <c r="D15" s="19">
        <v>1339</v>
      </c>
      <c r="E15" s="27">
        <v>0.1494682701212928</v>
      </c>
      <c r="F15" s="27">
        <v>0.13730632404537227</v>
      </c>
      <c r="G15" s="28">
        <v>0.14503710956963298</v>
      </c>
      <c r="I15" s="100">
        <v>0</v>
      </c>
      <c r="J15" s="18">
        <v>0</v>
      </c>
      <c r="K15" s="19">
        <v>0</v>
      </c>
      <c r="L15" s="82" t="s">
        <v>160</v>
      </c>
      <c r="M15" s="82" t="s">
        <v>160</v>
      </c>
      <c r="N15" s="83" t="s">
        <v>160</v>
      </c>
      <c r="P15" s="100">
        <v>1070</v>
      </c>
      <c r="Q15" s="18">
        <v>1122</v>
      </c>
      <c r="R15" s="19">
        <v>1339</v>
      </c>
      <c r="S15" s="82">
        <v>3.285332678313734</v>
      </c>
      <c r="T15" s="82">
        <v>2.9617506533273499</v>
      </c>
      <c r="U15" s="83">
        <v>3.1060799369041265</v>
      </c>
    </row>
    <row r="16" spans="1:21" x14ac:dyDescent="0.2">
      <c r="A16" s="17" t="s">
        <v>164</v>
      </c>
      <c r="B16" s="18">
        <v>606</v>
      </c>
      <c r="C16" s="18">
        <v>1811</v>
      </c>
      <c r="D16" s="19">
        <v>3396</v>
      </c>
      <c r="E16" s="27">
        <v>8.4652123078040598E-2</v>
      </c>
      <c r="F16" s="27">
        <v>0.22162366563829697</v>
      </c>
      <c r="G16" s="28">
        <v>0.36784617184352025</v>
      </c>
      <c r="I16" s="100">
        <v>606</v>
      </c>
      <c r="J16" s="18">
        <v>1811</v>
      </c>
      <c r="K16" s="19">
        <v>3396</v>
      </c>
      <c r="L16" s="82">
        <v>8.8686993452382692E-2</v>
      </c>
      <c r="M16" s="82">
        <v>0.23239758337311425</v>
      </c>
      <c r="N16" s="83">
        <v>0.38586392729032853</v>
      </c>
      <c r="P16" s="100">
        <v>0</v>
      </c>
      <c r="Q16" s="18">
        <v>0</v>
      </c>
      <c r="R16" s="19">
        <v>0</v>
      </c>
      <c r="S16" s="82" t="s">
        <v>160</v>
      </c>
      <c r="T16" s="82" t="s">
        <v>160</v>
      </c>
      <c r="U16" s="83" t="s">
        <v>160</v>
      </c>
    </row>
    <row r="17" spans="1:21" x14ac:dyDescent="0.2">
      <c r="A17" s="17" t="s">
        <v>165</v>
      </c>
      <c r="B17" s="18">
        <v>35639</v>
      </c>
      <c r="C17" s="18">
        <v>32321</v>
      </c>
      <c r="D17" s="19">
        <v>25091</v>
      </c>
      <c r="E17" s="27">
        <v>4.9784109148156581</v>
      </c>
      <c r="F17" s="27">
        <v>3.9553277178881259</v>
      </c>
      <c r="G17" s="28">
        <v>2.7177939628167747</v>
      </c>
      <c r="I17" s="100">
        <v>35639</v>
      </c>
      <c r="J17" s="18">
        <v>32321</v>
      </c>
      <c r="K17" s="19">
        <v>25091</v>
      </c>
      <c r="L17" s="82">
        <v>5.2157025736789882</v>
      </c>
      <c r="M17" s="82">
        <v>4.147610321481185</v>
      </c>
      <c r="N17" s="83">
        <v>2.8509163132042499</v>
      </c>
      <c r="P17" s="100">
        <v>0</v>
      </c>
      <c r="Q17" s="18">
        <v>0</v>
      </c>
      <c r="R17" s="19">
        <v>0</v>
      </c>
      <c r="S17" s="82" t="s">
        <v>160</v>
      </c>
      <c r="T17" s="82" t="s">
        <v>160</v>
      </c>
      <c r="U17" s="83" t="s">
        <v>160</v>
      </c>
    </row>
    <row r="18" spans="1:21" x14ac:dyDescent="0.2">
      <c r="A18" s="17" t="s">
        <v>166</v>
      </c>
      <c r="B18" s="18">
        <v>136449</v>
      </c>
      <c r="C18" s="18">
        <v>152073</v>
      </c>
      <c r="D18" s="19">
        <v>168854</v>
      </c>
      <c r="E18" s="27">
        <v>19.060556999794656</v>
      </c>
      <c r="F18" s="27">
        <v>18.610146717069426</v>
      </c>
      <c r="G18" s="28">
        <v>18.289840253376255</v>
      </c>
      <c r="I18" s="100">
        <v>136449</v>
      </c>
      <c r="J18" s="18">
        <v>152073</v>
      </c>
      <c r="K18" s="19">
        <v>168854</v>
      </c>
      <c r="L18" s="82">
        <v>19.969061996013476</v>
      </c>
      <c r="M18" s="82">
        <v>19.514852399944562</v>
      </c>
      <c r="N18" s="83">
        <v>19.18570894543025</v>
      </c>
      <c r="P18" s="100">
        <v>0</v>
      </c>
      <c r="Q18" s="18">
        <v>0</v>
      </c>
      <c r="R18" s="19">
        <v>0</v>
      </c>
      <c r="S18" s="82" t="s">
        <v>160</v>
      </c>
      <c r="T18" s="82" t="s">
        <v>160</v>
      </c>
      <c r="U18" s="83" t="s">
        <v>160</v>
      </c>
    </row>
    <row r="19" spans="1:21" x14ac:dyDescent="0.2">
      <c r="A19" s="17" t="s">
        <v>167</v>
      </c>
      <c r="B19" s="18">
        <v>24538</v>
      </c>
      <c r="C19" s="18">
        <v>26612</v>
      </c>
      <c r="D19" s="19">
        <v>27191</v>
      </c>
      <c r="E19" s="27">
        <v>3.4277125348002642</v>
      </c>
      <c r="F19" s="27">
        <v>3.256680833774908</v>
      </c>
      <c r="G19" s="28">
        <v>2.9452606768542871</v>
      </c>
      <c r="I19" s="100">
        <v>24538</v>
      </c>
      <c r="J19" s="18">
        <v>26612</v>
      </c>
      <c r="K19" s="19">
        <v>27191</v>
      </c>
      <c r="L19" s="82">
        <v>3.59109149395143</v>
      </c>
      <c r="M19" s="82">
        <v>3.414999717683775</v>
      </c>
      <c r="N19" s="83">
        <v>3.0895247488078099</v>
      </c>
      <c r="P19" s="100">
        <v>0</v>
      </c>
      <c r="Q19" s="18">
        <v>0</v>
      </c>
      <c r="R19" s="19">
        <v>0</v>
      </c>
      <c r="S19" s="82" t="s">
        <v>160</v>
      </c>
      <c r="T19" s="82" t="s">
        <v>160</v>
      </c>
      <c r="U19" s="83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100">
        <v>0</v>
      </c>
      <c r="J20" s="18">
        <v>0</v>
      </c>
      <c r="K20" s="19">
        <v>0</v>
      </c>
      <c r="L20" s="82" t="s">
        <v>160</v>
      </c>
      <c r="M20" s="82" t="s">
        <v>160</v>
      </c>
      <c r="N20" s="83" t="s">
        <v>160</v>
      </c>
      <c r="P20" s="100">
        <v>0</v>
      </c>
      <c r="Q20" s="18">
        <v>0</v>
      </c>
      <c r="R20" s="19">
        <v>0</v>
      </c>
      <c r="S20" s="82" t="s">
        <v>160</v>
      </c>
      <c r="T20" s="82" t="s">
        <v>160</v>
      </c>
      <c r="U20" s="83" t="s">
        <v>160</v>
      </c>
    </row>
    <row r="21" spans="1:21" x14ac:dyDescent="0.2">
      <c r="A21" s="17" t="s">
        <v>169</v>
      </c>
      <c r="B21" s="18">
        <v>33784</v>
      </c>
      <c r="C21" s="18">
        <v>44582</v>
      </c>
      <c r="D21" s="19">
        <v>55832</v>
      </c>
      <c r="E21" s="27">
        <v>4.719286016614725</v>
      </c>
      <c r="F21" s="27">
        <v>5.4557847937529296</v>
      </c>
      <c r="G21" s="28">
        <v>6.0475817038773325</v>
      </c>
      <c r="I21" s="100">
        <v>33784</v>
      </c>
      <c r="J21" s="18">
        <v>44582</v>
      </c>
      <c r="K21" s="19">
        <v>55832</v>
      </c>
      <c r="L21" s="82">
        <v>4.9442267108833287</v>
      </c>
      <c r="M21" s="82">
        <v>5.7210099734622748</v>
      </c>
      <c r="N21" s="83">
        <v>6.3438029412466497</v>
      </c>
      <c r="P21" s="100">
        <v>0</v>
      </c>
      <c r="Q21" s="18">
        <v>0</v>
      </c>
      <c r="R21" s="19">
        <v>0</v>
      </c>
      <c r="S21" s="82" t="s">
        <v>160</v>
      </c>
      <c r="T21" s="82" t="s">
        <v>160</v>
      </c>
      <c r="U21" s="83" t="s">
        <v>160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100">
        <v>0</v>
      </c>
      <c r="J22" s="18">
        <v>0</v>
      </c>
      <c r="K22" s="19">
        <v>0</v>
      </c>
      <c r="L22" s="82" t="s">
        <v>160</v>
      </c>
      <c r="M22" s="82" t="s">
        <v>160</v>
      </c>
      <c r="N22" s="83" t="s">
        <v>160</v>
      </c>
      <c r="P22" s="100">
        <v>0</v>
      </c>
      <c r="Q22" s="18">
        <v>0</v>
      </c>
      <c r="R22" s="19">
        <v>0</v>
      </c>
      <c r="S22" s="82" t="s">
        <v>160</v>
      </c>
      <c r="T22" s="82" t="s">
        <v>160</v>
      </c>
      <c r="U22" s="83" t="s">
        <v>160</v>
      </c>
    </row>
    <row r="23" spans="1:21" x14ac:dyDescent="0.2">
      <c r="A23" s="17" t="s">
        <v>171</v>
      </c>
      <c r="B23" s="18">
        <v>0</v>
      </c>
      <c r="C23" s="18">
        <v>0</v>
      </c>
      <c r="D23" s="19">
        <v>0</v>
      </c>
      <c r="E23" s="27" t="s">
        <v>160</v>
      </c>
      <c r="F23" s="27" t="s">
        <v>160</v>
      </c>
      <c r="G23" s="28" t="s">
        <v>160</v>
      </c>
      <c r="I23" s="100">
        <v>0</v>
      </c>
      <c r="J23" s="18">
        <v>0</v>
      </c>
      <c r="K23" s="19">
        <v>0</v>
      </c>
      <c r="L23" s="82" t="s">
        <v>160</v>
      </c>
      <c r="M23" s="82" t="s">
        <v>160</v>
      </c>
      <c r="N23" s="83" t="s">
        <v>160</v>
      </c>
      <c r="P23" s="100">
        <v>0</v>
      </c>
      <c r="Q23" s="18">
        <v>0</v>
      </c>
      <c r="R23" s="19">
        <v>0</v>
      </c>
      <c r="S23" s="82" t="s">
        <v>160</v>
      </c>
      <c r="T23" s="82" t="s">
        <v>160</v>
      </c>
      <c r="U23" s="83" t="s">
        <v>160</v>
      </c>
    </row>
    <row r="24" spans="1:21" x14ac:dyDescent="0.2">
      <c r="A24" s="17" t="s">
        <v>172</v>
      </c>
      <c r="B24" s="18">
        <v>0</v>
      </c>
      <c r="C24" s="18">
        <v>0</v>
      </c>
      <c r="D24" s="19">
        <v>0</v>
      </c>
      <c r="E24" s="27" t="s">
        <v>160</v>
      </c>
      <c r="F24" s="27" t="s">
        <v>160</v>
      </c>
      <c r="G24" s="28" t="s">
        <v>160</v>
      </c>
      <c r="I24" s="100">
        <v>0</v>
      </c>
      <c r="J24" s="18">
        <v>0</v>
      </c>
      <c r="K24" s="19">
        <v>0</v>
      </c>
      <c r="L24" s="82" t="s">
        <v>160</v>
      </c>
      <c r="M24" s="82" t="s">
        <v>160</v>
      </c>
      <c r="N24" s="83" t="s">
        <v>160</v>
      </c>
      <c r="P24" s="100">
        <v>0</v>
      </c>
      <c r="Q24" s="18">
        <v>0</v>
      </c>
      <c r="R24" s="19">
        <v>0</v>
      </c>
      <c r="S24" s="82" t="s">
        <v>160</v>
      </c>
      <c r="T24" s="82" t="s">
        <v>160</v>
      </c>
      <c r="U24" s="83" t="s">
        <v>160</v>
      </c>
    </row>
    <row r="25" spans="1:21" x14ac:dyDescent="0.2">
      <c r="A25" s="17" t="s">
        <v>173</v>
      </c>
      <c r="B25" s="18">
        <v>0</v>
      </c>
      <c r="C25" s="18">
        <v>0</v>
      </c>
      <c r="D25" s="19">
        <v>0</v>
      </c>
      <c r="E25" s="27" t="s">
        <v>160</v>
      </c>
      <c r="F25" s="27" t="s">
        <v>160</v>
      </c>
      <c r="G25" s="28" t="s">
        <v>160</v>
      </c>
      <c r="I25" s="100">
        <v>0</v>
      </c>
      <c r="J25" s="18">
        <v>0</v>
      </c>
      <c r="K25" s="19">
        <v>0</v>
      </c>
      <c r="L25" s="82" t="s">
        <v>160</v>
      </c>
      <c r="M25" s="82" t="s">
        <v>160</v>
      </c>
      <c r="N25" s="83" t="s">
        <v>160</v>
      </c>
      <c r="P25" s="100">
        <v>0</v>
      </c>
      <c r="Q25" s="18">
        <v>0</v>
      </c>
      <c r="R25" s="19">
        <v>0</v>
      </c>
      <c r="S25" s="82" t="s">
        <v>160</v>
      </c>
      <c r="T25" s="82" t="s">
        <v>160</v>
      </c>
      <c r="U25" s="83" t="s">
        <v>160</v>
      </c>
    </row>
    <row r="26" spans="1:21" x14ac:dyDescent="0.2">
      <c r="A26" s="17" t="s">
        <v>174</v>
      </c>
      <c r="B26" s="18">
        <v>20283</v>
      </c>
      <c r="C26" s="18">
        <v>24732</v>
      </c>
      <c r="D26" s="19">
        <v>29470</v>
      </c>
      <c r="E26" s="27">
        <v>2.8333317036169925</v>
      </c>
      <c r="F26" s="27">
        <v>3.0266131963370295</v>
      </c>
      <c r="G26" s="28">
        <v>3.1921162203264255</v>
      </c>
      <c r="I26" s="100">
        <v>20283</v>
      </c>
      <c r="J26" s="18">
        <v>24732</v>
      </c>
      <c r="K26" s="19">
        <v>29470</v>
      </c>
      <c r="L26" s="82">
        <v>2.9683800135225713</v>
      </c>
      <c r="M26" s="82">
        <v>3.1737476708911441</v>
      </c>
      <c r="N26" s="83">
        <v>3.348471712969959</v>
      </c>
      <c r="P26" s="100">
        <v>0</v>
      </c>
      <c r="Q26" s="18">
        <v>0</v>
      </c>
      <c r="R26" s="19">
        <v>0</v>
      </c>
      <c r="S26" s="82" t="s">
        <v>160</v>
      </c>
      <c r="T26" s="82" t="s">
        <v>160</v>
      </c>
      <c r="U26" s="83" t="s">
        <v>160</v>
      </c>
    </row>
    <row r="27" spans="1:21" x14ac:dyDescent="0.2">
      <c r="A27" s="17" t="s">
        <v>175</v>
      </c>
      <c r="B27" s="18">
        <v>124</v>
      </c>
      <c r="C27" s="18">
        <v>118</v>
      </c>
      <c r="D27" s="19">
        <v>128</v>
      </c>
      <c r="E27" s="27">
        <v>1.7321556537420849E-2</v>
      </c>
      <c r="F27" s="27">
        <v>1.4440415541313662E-2</v>
      </c>
      <c r="G27" s="28">
        <v>1.3864637808000763E-2</v>
      </c>
      <c r="I27" s="100">
        <v>107</v>
      </c>
      <c r="J27" s="18">
        <v>103</v>
      </c>
      <c r="K27" s="19">
        <v>128</v>
      </c>
      <c r="L27" s="82">
        <v>1.5659254619480114E-2</v>
      </c>
      <c r="M27" s="82">
        <v>1.3217532350872871E-2</v>
      </c>
      <c r="N27" s="83">
        <v>1.454375226535985E-2</v>
      </c>
      <c r="P27" s="100">
        <v>17</v>
      </c>
      <c r="Q27" s="18">
        <v>15</v>
      </c>
      <c r="R27" s="19">
        <v>0</v>
      </c>
      <c r="S27" s="82">
        <v>5.2196874328349047E-2</v>
      </c>
      <c r="T27" s="82">
        <v>3.9595596969616981E-2</v>
      </c>
      <c r="U27" s="83" t="s">
        <v>160</v>
      </c>
    </row>
    <row r="28" spans="1:21" x14ac:dyDescent="0.2">
      <c r="A28" s="17" t="s">
        <v>176</v>
      </c>
      <c r="B28" s="18">
        <v>0</v>
      </c>
      <c r="C28" s="18">
        <v>249</v>
      </c>
      <c r="D28" s="19">
        <v>550</v>
      </c>
      <c r="E28" s="27" t="s">
        <v>160</v>
      </c>
      <c r="F28" s="27">
        <v>3.0471724320229675E-2</v>
      </c>
      <c r="G28" s="28">
        <v>5.9574615581253279E-2</v>
      </c>
      <c r="I28" s="100">
        <v>0</v>
      </c>
      <c r="J28" s="18">
        <v>0</v>
      </c>
      <c r="K28" s="19">
        <v>550</v>
      </c>
      <c r="L28" s="82" t="s">
        <v>160</v>
      </c>
      <c r="M28" s="82" t="s">
        <v>160</v>
      </c>
      <c r="N28" s="83">
        <v>6.2492685515218103E-2</v>
      </c>
      <c r="P28" s="100">
        <v>0</v>
      </c>
      <c r="Q28" s="18">
        <v>249</v>
      </c>
      <c r="R28" s="19">
        <v>0</v>
      </c>
      <c r="S28" s="82" t="s">
        <v>160</v>
      </c>
      <c r="T28" s="82">
        <v>0.65728690969564185</v>
      </c>
      <c r="U28" s="83" t="s">
        <v>160</v>
      </c>
    </row>
    <row r="29" spans="1:21" x14ac:dyDescent="0.2">
      <c r="A29" s="17" t="s">
        <v>177</v>
      </c>
      <c r="B29" s="18">
        <v>0</v>
      </c>
      <c r="C29" s="18">
        <v>0</v>
      </c>
      <c r="D29" s="19">
        <v>0</v>
      </c>
      <c r="E29" s="27" t="s">
        <v>160</v>
      </c>
      <c r="F29" s="27" t="s">
        <v>160</v>
      </c>
      <c r="G29" s="28" t="s">
        <v>160</v>
      </c>
      <c r="I29" s="100">
        <v>0</v>
      </c>
      <c r="J29" s="18">
        <v>0</v>
      </c>
      <c r="K29" s="19">
        <v>0</v>
      </c>
      <c r="L29" s="82" t="s">
        <v>160</v>
      </c>
      <c r="M29" s="82" t="s">
        <v>160</v>
      </c>
      <c r="N29" s="83" t="s">
        <v>160</v>
      </c>
      <c r="P29" s="100">
        <v>0</v>
      </c>
      <c r="Q29" s="18">
        <v>0</v>
      </c>
      <c r="R29" s="19">
        <v>0</v>
      </c>
      <c r="S29" s="82" t="s">
        <v>160</v>
      </c>
      <c r="T29" s="82" t="s">
        <v>160</v>
      </c>
      <c r="U29" s="83" t="s">
        <v>160</v>
      </c>
    </row>
    <row r="30" spans="1:21" x14ac:dyDescent="0.2">
      <c r="A30" s="17" t="s">
        <v>178</v>
      </c>
      <c r="B30" s="18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  <c r="I30" s="100">
        <v>0</v>
      </c>
      <c r="J30" s="18">
        <v>0</v>
      </c>
      <c r="K30" s="19">
        <v>0</v>
      </c>
      <c r="L30" s="82" t="s">
        <v>160</v>
      </c>
      <c r="M30" s="82" t="s">
        <v>160</v>
      </c>
      <c r="N30" s="83" t="s">
        <v>160</v>
      </c>
      <c r="P30" s="100">
        <v>0</v>
      </c>
      <c r="Q30" s="18">
        <v>0</v>
      </c>
      <c r="R30" s="19">
        <v>0</v>
      </c>
      <c r="S30" s="82" t="s">
        <v>160</v>
      </c>
      <c r="T30" s="82" t="s">
        <v>160</v>
      </c>
      <c r="U30" s="83" t="s">
        <v>160</v>
      </c>
    </row>
    <row r="31" spans="1:21" x14ac:dyDescent="0.2">
      <c r="A31" s="17" t="s">
        <v>179</v>
      </c>
      <c r="B31" s="18">
        <v>0</v>
      </c>
      <c r="C31" s="18">
        <v>0</v>
      </c>
      <c r="D31" s="19">
        <v>0</v>
      </c>
      <c r="E31" s="27" t="s">
        <v>160</v>
      </c>
      <c r="F31" s="27" t="s">
        <v>160</v>
      </c>
      <c r="G31" s="28" t="s">
        <v>160</v>
      </c>
      <c r="I31" s="100">
        <v>0</v>
      </c>
      <c r="J31" s="18">
        <v>0</v>
      </c>
      <c r="K31" s="19">
        <v>0</v>
      </c>
      <c r="L31" s="82" t="s">
        <v>160</v>
      </c>
      <c r="M31" s="82" t="s">
        <v>160</v>
      </c>
      <c r="N31" s="83" t="s">
        <v>160</v>
      </c>
      <c r="P31" s="100">
        <v>0</v>
      </c>
      <c r="Q31" s="18">
        <v>0</v>
      </c>
      <c r="R31" s="19">
        <v>0</v>
      </c>
      <c r="S31" s="82" t="s">
        <v>160</v>
      </c>
      <c r="T31" s="82" t="s">
        <v>160</v>
      </c>
      <c r="U31" s="83" t="s">
        <v>160</v>
      </c>
    </row>
    <row r="32" spans="1:21" x14ac:dyDescent="0.2">
      <c r="A32" s="17" t="s">
        <v>180</v>
      </c>
      <c r="B32" s="18">
        <v>0</v>
      </c>
      <c r="C32" s="18">
        <v>0</v>
      </c>
      <c r="D32" s="19">
        <v>0</v>
      </c>
      <c r="E32" s="27" t="s">
        <v>160</v>
      </c>
      <c r="F32" s="27" t="s">
        <v>160</v>
      </c>
      <c r="G32" s="28" t="s">
        <v>160</v>
      </c>
      <c r="I32" s="100">
        <v>0</v>
      </c>
      <c r="J32" s="18">
        <v>0</v>
      </c>
      <c r="K32" s="19">
        <v>0</v>
      </c>
      <c r="L32" s="82" t="s">
        <v>160</v>
      </c>
      <c r="M32" s="82" t="s">
        <v>160</v>
      </c>
      <c r="N32" s="83" t="s">
        <v>160</v>
      </c>
      <c r="P32" s="100">
        <v>0</v>
      </c>
      <c r="Q32" s="18">
        <v>0</v>
      </c>
      <c r="R32" s="19">
        <v>0</v>
      </c>
      <c r="S32" s="82" t="s">
        <v>160</v>
      </c>
      <c r="T32" s="82" t="s">
        <v>160</v>
      </c>
      <c r="U32" s="83" t="s">
        <v>160</v>
      </c>
    </row>
    <row r="33" spans="1:21" x14ac:dyDescent="0.2">
      <c r="A33" s="17" t="s">
        <v>181</v>
      </c>
      <c r="B33" s="18">
        <v>0</v>
      </c>
      <c r="C33" s="18">
        <v>772</v>
      </c>
      <c r="D33" s="19">
        <v>0</v>
      </c>
      <c r="E33" s="27" t="s">
        <v>160</v>
      </c>
      <c r="F33" s="27">
        <v>9.4474583033001241E-2</v>
      </c>
      <c r="G33" s="28" t="s">
        <v>160</v>
      </c>
      <c r="I33" s="100">
        <v>0</v>
      </c>
      <c r="J33" s="18">
        <v>0</v>
      </c>
      <c r="K33" s="19">
        <v>0</v>
      </c>
      <c r="L33" s="82" t="s">
        <v>160</v>
      </c>
      <c r="M33" s="82" t="s">
        <v>160</v>
      </c>
      <c r="N33" s="83" t="s">
        <v>160</v>
      </c>
      <c r="P33" s="100">
        <v>0</v>
      </c>
      <c r="Q33" s="18">
        <v>772</v>
      </c>
      <c r="R33" s="19">
        <v>0</v>
      </c>
      <c r="S33" s="82" t="s">
        <v>160</v>
      </c>
      <c r="T33" s="82">
        <v>2.0378533907029537</v>
      </c>
      <c r="U33" s="83" t="s">
        <v>160</v>
      </c>
    </row>
    <row r="34" spans="1:21" x14ac:dyDescent="0.2">
      <c r="A34" s="17" t="s">
        <v>182</v>
      </c>
      <c r="B34" s="18">
        <v>0</v>
      </c>
      <c r="C34" s="18">
        <v>0</v>
      </c>
      <c r="D34" s="19">
        <v>0</v>
      </c>
      <c r="E34" s="27" t="s">
        <v>160</v>
      </c>
      <c r="F34" s="27" t="s">
        <v>160</v>
      </c>
      <c r="G34" s="28" t="s">
        <v>160</v>
      </c>
      <c r="I34" s="100">
        <v>0</v>
      </c>
      <c r="J34" s="18">
        <v>0</v>
      </c>
      <c r="K34" s="19">
        <v>0</v>
      </c>
      <c r="L34" s="82" t="s">
        <v>160</v>
      </c>
      <c r="M34" s="82" t="s">
        <v>160</v>
      </c>
      <c r="N34" s="83" t="s">
        <v>160</v>
      </c>
      <c r="P34" s="100">
        <v>0</v>
      </c>
      <c r="Q34" s="18">
        <v>0</v>
      </c>
      <c r="R34" s="19">
        <v>0</v>
      </c>
      <c r="S34" s="82" t="s">
        <v>160</v>
      </c>
      <c r="T34" s="82" t="s">
        <v>160</v>
      </c>
      <c r="U34" s="83" t="s">
        <v>160</v>
      </c>
    </row>
    <row r="35" spans="1:21" ht="13.5" thickBot="1" x14ac:dyDescent="0.25">
      <c r="A35" s="20" t="s">
        <v>4</v>
      </c>
      <c r="B35" s="21">
        <v>715871</v>
      </c>
      <c r="C35" s="21">
        <v>817151</v>
      </c>
      <c r="D35" s="22">
        <v>923212</v>
      </c>
      <c r="E35" s="23">
        <v>100</v>
      </c>
      <c r="F35" s="23">
        <v>100</v>
      </c>
      <c r="G35" s="48">
        <v>100</v>
      </c>
      <c r="I35" s="101">
        <v>683302</v>
      </c>
      <c r="J35" s="21">
        <v>779268</v>
      </c>
      <c r="K35" s="22">
        <v>880103</v>
      </c>
      <c r="L35" s="86">
        <v>100</v>
      </c>
      <c r="M35" s="86">
        <v>100</v>
      </c>
      <c r="N35" s="87">
        <v>100</v>
      </c>
      <c r="P35" s="101">
        <v>32569</v>
      </c>
      <c r="Q35" s="21">
        <v>37883</v>
      </c>
      <c r="R35" s="22">
        <v>43109</v>
      </c>
      <c r="S35" s="86">
        <v>100</v>
      </c>
      <c r="T35" s="86">
        <v>100</v>
      </c>
      <c r="U35" s="87">
        <v>100</v>
      </c>
    </row>
    <row r="36" spans="1:21" x14ac:dyDescent="0.2">
      <c r="I36" s="108"/>
      <c r="P36" s="108"/>
    </row>
    <row r="37" spans="1:21" ht="16.5" thickBot="1" x14ac:dyDescent="0.3">
      <c r="A37" s="5" t="s">
        <v>123</v>
      </c>
      <c r="B37" s="6"/>
      <c r="C37" s="6"/>
      <c r="D37" s="6"/>
      <c r="E37" s="6"/>
      <c r="F37" s="6"/>
      <c r="I37" s="187" t="s">
        <v>110</v>
      </c>
      <c r="J37" s="187"/>
      <c r="K37" s="187"/>
      <c r="L37" s="187"/>
      <c r="M37" s="187"/>
      <c r="N37" s="187"/>
      <c r="P37" s="187" t="s">
        <v>111</v>
      </c>
      <c r="Q37" s="187"/>
      <c r="R37" s="187"/>
      <c r="S37" s="187"/>
      <c r="T37" s="187"/>
      <c r="U37" s="187"/>
    </row>
    <row r="38" spans="1:21" x14ac:dyDescent="0.2">
      <c r="A38" s="7"/>
      <c r="B38" s="91"/>
      <c r="C38" s="90" t="s">
        <v>32</v>
      </c>
      <c r="D38" s="92"/>
      <c r="E38" s="11"/>
      <c r="F38" s="90" t="s">
        <v>2</v>
      </c>
      <c r="G38" s="12"/>
      <c r="I38" s="32"/>
      <c r="J38" s="90" t="s">
        <v>32</v>
      </c>
      <c r="K38" s="92"/>
      <c r="L38" s="11"/>
      <c r="M38" s="90" t="s">
        <v>2</v>
      </c>
      <c r="N38" s="12"/>
      <c r="P38" s="32"/>
      <c r="Q38" s="90" t="s">
        <v>32</v>
      </c>
      <c r="R38" s="92"/>
      <c r="S38" s="11"/>
      <c r="T38" s="90" t="s">
        <v>2</v>
      </c>
      <c r="U38" s="12"/>
    </row>
    <row r="39" spans="1:21" x14ac:dyDescent="0.2">
      <c r="A39" s="13" t="s">
        <v>3</v>
      </c>
      <c r="B39" s="14" t="s">
        <v>156</v>
      </c>
      <c r="C39" s="15" t="s">
        <v>154</v>
      </c>
      <c r="D39" s="66" t="s">
        <v>155</v>
      </c>
      <c r="E39" s="15" t="s">
        <v>156</v>
      </c>
      <c r="F39" s="15" t="s">
        <v>154</v>
      </c>
      <c r="G39" s="16" t="s">
        <v>155</v>
      </c>
      <c r="I39" s="99" t="s">
        <v>156</v>
      </c>
      <c r="J39" s="15" t="s">
        <v>154</v>
      </c>
      <c r="K39" s="66" t="s">
        <v>155</v>
      </c>
      <c r="L39" s="15" t="s">
        <v>156</v>
      </c>
      <c r="M39" s="15" t="s">
        <v>154</v>
      </c>
      <c r="N39" s="16" t="s">
        <v>155</v>
      </c>
      <c r="P39" s="99" t="s">
        <v>156</v>
      </c>
      <c r="Q39" s="15" t="s">
        <v>154</v>
      </c>
      <c r="R39" s="66" t="s">
        <v>155</v>
      </c>
      <c r="S39" s="15" t="s">
        <v>156</v>
      </c>
      <c r="T39" s="15" t="s">
        <v>154</v>
      </c>
      <c r="U39" s="16" t="s">
        <v>155</v>
      </c>
    </row>
    <row r="40" spans="1:21" x14ac:dyDescent="0.2">
      <c r="A40" s="17" t="s">
        <v>83</v>
      </c>
      <c r="B40" s="18">
        <v>45581</v>
      </c>
      <c r="C40" s="18">
        <v>54738</v>
      </c>
      <c r="D40" s="19">
        <v>63669</v>
      </c>
      <c r="E40" s="27">
        <v>10.845079135458205</v>
      </c>
      <c r="F40" s="27">
        <v>12.171519294141714</v>
      </c>
      <c r="G40" s="28">
        <v>13.344665403511126</v>
      </c>
      <c r="I40" s="100">
        <v>44895</v>
      </c>
      <c r="J40" s="18">
        <v>53777</v>
      </c>
      <c r="K40" s="19">
        <v>62246</v>
      </c>
      <c r="L40" s="82">
        <v>11.719453588144544</v>
      </c>
      <c r="M40" s="82">
        <v>13.240446428351598</v>
      </c>
      <c r="N40" s="83">
        <v>14.566226180642172</v>
      </c>
      <c r="P40" s="100">
        <v>686</v>
      </c>
      <c r="Q40" s="18">
        <v>961</v>
      </c>
      <c r="R40" s="19">
        <v>1423</v>
      </c>
      <c r="S40" s="82">
        <v>1.8435408884469646</v>
      </c>
      <c r="T40" s="82">
        <v>2.205899231034087</v>
      </c>
      <c r="U40" s="83">
        <v>2.8585203189972077</v>
      </c>
    </row>
    <row r="41" spans="1:21" x14ac:dyDescent="0.2">
      <c r="A41" s="17" t="s">
        <v>157</v>
      </c>
      <c r="B41" s="18">
        <v>56799</v>
      </c>
      <c r="C41" s="18">
        <v>60958</v>
      </c>
      <c r="D41" s="19">
        <v>64142</v>
      </c>
      <c r="E41" s="27">
        <v>13.514175858688722</v>
      </c>
      <c r="F41" s="27">
        <v>13.554595950387128</v>
      </c>
      <c r="G41" s="28">
        <v>13.443803551367393</v>
      </c>
      <c r="I41" s="100">
        <v>26596</v>
      </c>
      <c r="J41" s="18">
        <v>25828</v>
      </c>
      <c r="K41" s="19">
        <v>24271</v>
      </c>
      <c r="L41" s="82">
        <v>6.9426570359793356</v>
      </c>
      <c r="M41" s="82">
        <v>6.3591172871574289</v>
      </c>
      <c r="N41" s="83">
        <v>5.6796721978981166</v>
      </c>
      <c r="P41" s="100">
        <v>30203</v>
      </c>
      <c r="Q41" s="18">
        <v>35130</v>
      </c>
      <c r="R41" s="19">
        <v>39871</v>
      </c>
      <c r="S41" s="82">
        <v>81.166859262046174</v>
      </c>
      <c r="T41" s="82">
        <v>80.638126936761168</v>
      </c>
      <c r="U41" s="83">
        <v>80.092806492436878</v>
      </c>
    </row>
    <row r="42" spans="1:21" x14ac:dyDescent="0.2">
      <c r="A42" s="17" t="s">
        <v>84</v>
      </c>
      <c r="B42" s="18">
        <v>81634</v>
      </c>
      <c r="C42" s="18">
        <v>86971</v>
      </c>
      <c r="D42" s="19">
        <v>92394</v>
      </c>
      <c r="E42" s="27">
        <v>19.423162943858081</v>
      </c>
      <c r="F42" s="27">
        <v>19.338835992012843</v>
      </c>
      <c r="G42" s="28">
        <v>19.365264340448363</v>
      </c>
      <c r="I42" s="100">
        <v>79213</v>
      </c>
      <c r="J42" s="18">
        <v>83982</v>
      </c>
      <c r="K42" s="19">
        <v>87783</v>
      </c>
      <c r="L42" s="82">
        <v>20.677872303768655</v>
      </c>
      <c r="M42" s="82">
        <v>20.677225801845101</v>
      </c>
      <c r="N42" s="83">
        <v>20.542155846404778</v>
      </c>
      <c r="P42" s="100">
        <v>2421</v>
      </c>
      <c r="Q42" s="18">
        <v>2989</v>
      </c>
      <c r="R42" s="19">
        <v>4611</v>
      </c>
      <c r="S42" s="82">
        <v>6.5061406573325096</v>
      </c>
      <c r="T42" s="82">
        <v>6.8610122805004021</v>
      </c>
      <c r="U42" s="83">
        <v>9.2625700568489986</v>
      </c>
    </row>
    <row r="43" spans="1:21" x14ac:dyDescent="0.2">
      <c r="A43" s="17" t="s">
        <v>86</v>
      </c>
      <c r="B43" s="18">
        <v>4090</v>
      </c>
      <c r="C43" s="18">
        <v>4499</v>
      </c>
      <c r="D43" s="19">
        <v>4435</v>
      </c>
      <c r="E43" s="27">
        <v>0.97313296470073185</v>
      </c>
      <c r="F43" s="27">
        <v>1.0003958000720445</v>
      </c>
      <c r="G43" s="28">
        <v>0.92955113264809941</v>
      </c>
      <c r="I43" s="100">
        <v>1204</v>
      </c>
      <c r="J43" s="18">
        <v>1346</v>
      </c>
      <c r="K43" s="19">
        <v>1699</v>
      </c>
      <c r="L43" s="82">
        <v>0.31429384386069786</v>
      </c>
      <c r="M43" s="82">
        <v>0.3313989417885202</v>
      </c>
      <c r="N43" s="83">
        <v>0.39758407417201186</v>
      </c>
      <c r="P43" s="100">
        <v>2886</v>
      </c>
      <c r="Q43" s="18">
        <v>3153</v>
      </c>
      <c r="R43" s="19">
        <v>2736</v>
      </c>
      <c r="S43" s="82">
        <v>7.7557711429416036</v>
      </c>
      <c r="T43" s="82">
        <v>7.23746126477677</v>
      </c>
      <c r="U43" s="83">
        <v>5.4960727988590028</v>
      </c>
    </row>
    <row r="44" spans="1:21" x14ac:dyDescent="0.2">
      <c r="A44" s="17" t="s">
        <v>158</v>
      </c>
      <c r="B44" s="18">
        <v>45735</v>
      </c>
      <c r="C44" s="18">
        <v>48930</v>
      </c>
      <c r="D44" s="19">
        <v>56786</v>
      </c>
      <c r="E44" s="27">
        <v>10.88172032777212</v>
      </c>
      <c r="F44" s="27">
        <v>10.880054789403232</v>
      </c>
      <c r="G44" s="28">
        <v>11.902027196968426</v>
      </c>
      <c r="I44" s="100">
        <v>45735</v>
      </c>
      <c r="J44" s="18">
        <v>48930</v>
      </c>
      <c r="K44" s="19">
        <v>56786</v>
      </c>
      <c r="L44" s="82">
        <v>11.938728362931077</v>
      </c>
      <c r="M44" s="82">
        <v>12.047065543619832</v>
      </c>
      <c r="N44" s="83">
        <v>13.288528096487266</v>
      </c>
      <c r="P44" s="100">
        <v>0</v>
      </c>
      <c r="Q44" s="18">
        <v>0</v>
      </c>
      <c r="R44" s="19">
        <v>0</v>
      </c>
      <c r="S44" s="82" t="s">
        <v>160</v>
      </c>
      <c r="T44" s="82" t="s">
        <v>160</v>
      </c>
      <c r="U44" s="83" t="s">
        <v>160</v>
      </c>
    </row>
    <row r="45" spans="1:21" x14ac:dyDescent="0.2">
      <c r="A45" s="17" t="s">
        <v>159</v>
      </c>
      <c r="B45" s="18">
        <v>0</v>
      </c>
      <c r="C45" s="18">
        <v>0</v>
      </c>
      <c r="D45" s="19">
        <v>51743</v>
      </c>
      <c r="E45" s="27" t="s">
        <v>160</v>
      </c>
      <c r="F45" s="27" t="s">
        <v>160</v>
      </c>
      <c r="G45" s="28">
        <v>10.845042673418401</v>
      </c>
      <c r="I45" s="100">
        <v>0</v>
      </c>
      <c r="J45" s="18">
        <v>0</v>
      </c>
      <c r="K45" s="19">
        <v>51743</v>
      </c>
      <c r="L45" s="82" t="s">
        <v>160</v>
      </c>
      <c r="M45" s="82" t="s">
        <v>160</v>
      </c>
      <c r="N45" s="83">
        <v>12.108412448429906</v>
      </c>
      <c r="P45" s="100">
        <v>0</v>
      </c>
      <c r="Q45" s="18">
        <v>0</v>
      </c>
      <c r="R45" s="19">
        <v>0</v>
      </c>
      <c r="S45" s="82" t="s">
        <v>160</v>
      </c>
      <c r="T45" s="82" t="s">
        <v>160</v>
      </c>
      <c r="U45" s="83" t="s">
        <v>160</v>
      </c>
    </row>
    <row r="46" spans="1:21" x14ac:dyDescent="0.2">
      <c r="A46" s="17" t="s">
        <v>161</v>
      </c>
      <c r="B46" s="18">
        <v>812</v>
      </c>
      <c r="C46" s="18">
        <v>1305</v>
      </c>
      <c r="D46" s="19">
        <v>1608</v>
      </c>
      <c r="E46" s="27">
        <v>0.193199014018825</v>
      </c>
      <c r="F46" s="27">
        <v>0.2901792663022934</v>
      </c>
      <c r="G46" s="28">
        <v>0.33702778383272691</v>
      </c>
      <c r="I46" s="100">
        <v>812</v>
      </c>
      <c r="J46" s="18">
        <v>1305</v>
      </c>
      <c r="K46" s="19">
        <v>1608</v>
      </c>
      <c r="L46" s="82">
        <v>0.2119656156269823</v>
      </c>
      <c r="M46" s="82">
        <v>0.32130432320506602</v>
      </c>
      <c r="N46" s="83">
        <v>0.37628910610276345</v>
      </c>
      <c r="P46" s="100">
        <v>0</v>
      </c>
      <c r="Q46" s="18">
        <v>0</v>
      </c>
      <c r="R46" s="19">
        <v>0</v>
      </c>
      <c r="S46" s="82" t="s">
        <v>160</v>
      </c>
      <c r="T46" s="82" t="s">
        <v>160</v>
      </c>
      <c r="U46" s="83" t="s">
        <v>160</v>
      </c>
    </row>
    <row r="47" spans="1:21" x14ac:dyDescent="0.2">
      <c r="A47" s="17" t="s">
        <v>162</v>
      </c>
      <c r="B47" s="18">
        <v>0</v>
      </c>
      <c r="C47" s="18">
        <v>0</v>
      </c>
      <c r="D47" s="19">
        <v>0</v>
      </c>
      <c r="E47" s="27" t="s">
        <v>160</v>
      </c>
      <c r="F47" s="27" t="s">
        <v>160</v>
      </c>
      <c r="G47" s="28" t="s">
        <v>160</v>
      </c>
      <c r="I47" s="100">
        <v>0</v>
      </c>
      <c r="J47" s="18">
        <v>0</v>
      </c>
      <c r="K47" s="19">
        <v>0</v>
      </c>
      <c r="L47" s="82" t="s">
        <v>160</v>
      </c>
      <c r="M47" s="82" t="s">
        <v>160</v>
      </c>
      <c r="N47" s="83" t="s">
        <v>160</v>
      </c>
      <c r="P47" s="100">
        <v>0</v>
      </c>
      <c r="Q47" s="18">
        <v>0</v>
      </c>
      <c r="R47" s="19">
        <v>0</v>
      </c>
      <c r="S47" s="82" t="s">
        <v>160</v>
      </c>
      <c r="T47" s="82" t="s">
        <v>160</v>
      </c>
      <c r="U47" s="83" t="s">
        <v>160</v>
      </c>
    </row>
    <row r="48" spans="1:21" x14ac:dyDescent="0.2">
      <c r="A48" s="17" t="s">
        <v>163</v>
      </c>
      <c r="B48" s="18">
        <v>1013</v>
      </c>
      <c r="C48" s="18">
        <v>1137</v>
      </c>
      <c r="D48" s="19">
        <v>1140</v>
      </c>
      <c r="E48" s="27">
        <v>0.2410229078830908</v>
      </c>
      <c r="F48" s="27">
        <v>0.25282285500820506</v>
      </c>
      <c r="G48" s="28">
        <v>0.23893760794111235</v>
      </c>
      <c r="I48" s="100">
        <v>0</v>
      </c>
      <c r="J48" s="18">
        <v>0</v>
      </c>
      <c r="K48" s="19">
        <v>0</v>
      </c>
      <c r="L48" s="82" t="s">
        <v>160</v>
      </c>
      <c r="M48" s="82" t="s">
        <v>160</v>
      </c>
      <c r="N48" s="83" t="s">
        <v>160</v>
      </c>
      <c r="P48" s="100">
        <v>1013</v>
      </c>
      <c r="Q48" s="18">
        <v>1137</v>
      </c>
      <c r="R48" s="19">
        <v>1140</v>
      </c>
      <c r="S48" s="82">
        <v>2.7223132944559403</v>
      </c>
      <c r="T48" s="82">
        <v>2.6098932629404339</v>
      </c>
      <c r="U48" s="83">
        <v>2.2900303328579175</v>
      </c>
    </row>
    <row r="49" spans="1:21" x14ac:dyDescent="0.2">
      <c r="A49" s="17" t="s">
        <v>164</v>
      </c>
      <c r="B49" s="18">
        <v>320</v>
      </c>
      <c r="C49" s="18">
        <v>966</v>
      </c>
      <c r="D49" s="19">
        <v>1803</v>
      </c>
      <c r="E49" s="27">
        <v>7.6137542470472913E-2</v>
      </c>
      <c r="F49" s="27">
        <v>0.21479936494100801</v>
      </c>
      <c r="G49" s="28">
        <v>0.37789869045423297</v>
      </c>
      <c r="I49" s="100">
        <v>320</v>
      </c>
      <c r="J49" s="18">
        <v>966</v>
      </c>
      <c r="K49" s="19">
        <v>1803</v>
      </c>
      <c r="L49" s="82">
        <v>8.3533247537727007E-2</v>
      </c>
      <c r="M49" s="82">
        <v>0.23783906223455462</v>
      </c>
      <c r="N49" s="83">
        <v>0.42192118053686722</v>
      </c>
      <c r="P49" s="100">
        <v>0</v>
      </c>
      <c r="Q49" s="18">
        <v>0</v>
      </c>
      <c r="R49" s="19">
        <v>0</v>
      </c>
      <c r="S49" s="82" t="s">
        <v>160</v>
      </c>
      <c r="T49" s="82" t="s">
        <v>160</v>
      </c>
      <c r="U49" s="83" t="s">
        <v>160</v>
      </c>
    </row>
    <row r="50" spans="1:21" x14ac:dyDescent="0.2">
      <c r="A50" s="17" t="s">
        <v>165</v>
      </c>
      <c r="B50" s="18">
        <v>83276</v>
      </c>
      <c r="C50" s="18">
        <v>78245</v>
      </c>
      <c r="D50" s="19">
        <v>17248</v>
      </c>
      <c r="E50" s="27">
        <v>19.813843708659693</v>
      </c>
      <c r="F50" s="27">
        <v>17.398526200630613</v>
      </c>
      <c r="G50" s="28">
        <v>3.6150840892704439</v>
      </c>
      <c r="I50" s="100">
        <v>83276</v>
      </c>
      <c r="J50" s="18">
        <v>78245</v>
      </c>
      <c r="K50" s="19">
        <v>17248</v>
      </c>
      <c r="L50" s="82">
        <v>21.738483506099232</v>
      </c>
      <c r="M50" s="82">
        <v>19.264717830789571</v>
      </c>
      <c r="N50" s="83">
        <v>4.03621548635601</v>
      </c>
      <c r="P50" s="100">
        <v>0</v>
      </c>
      <c r="Q50" s="18">
        <v>0</v>
      </c>
      <c r="R50" s="19">
        <v>0</v>
      </c>
      <c r="S50" s="82" t="s">
        <v>160</v>
      </c>
      <c r="T50" s="82" t="s">
        <v>160</v>
      </c>
      <c r="U50" s="83" t="s">
        <v>160</v>
      </c>
    </row>
    <row r="51" spans="1:21" x14ac:dyDescent="0.2">
      <c r="A51" s="17" t="s">
        <v>166</v>
      </c>
      <c r="B51" s="18">
        <v>55520</v>
      </c>
      <c r="C51" s="18">
        <v>57121</v>
      </c>
      <c r="D51" s="19">
        <v>59634</v>
      </c>
      <c r="E51" s="27">
        <v>13.20986361862705</v>
      </c>
      <c r="F51" s="27">
        <v>12.701402199581075</v>
      </c>
      <c r="G51" s="28">
        <v>12.498952028035346</v>
      </c>
      <c r="I51" s="100">
        <v>55520</v>
      </c>
      <c r="J51" s="18">
        <v>57121</v>
      </c>
      <c r="K51" s="19">
        <v>59634</v>
      </c>
      <c r="L51" s="82">
        <v>14.493018447795636</v>
      </c>
      <c r="M51" s="82">
        <v>14.063773368426496</v>
      </c>
      <c r="N51" s="83">
        <v>13.954990393863305</v>
      </c>
      <c r="P51" s="100">
        <v>0</v>
      </c>
      <c r="Q51" s="18">
        <v>0</v>
      </c>
      <c r="R51" s="19">
        <v>0</v>
      </c>
      <c r="S51" s="82" t="s">
        <v>160</v>
      </c>
      <c r="T51" s="82" t="s">
        <v>160</v>
      </c>
      <c r="U51" s="83" t="s">
        <v>160</v>
      </c>
    </row>
    <row r="52" spans="1:21" x14ac:dyDescent="0.2">
      <c r="A52" s="17" t="s">
        <v>167</v>
      </c>
      <c r="B52" s="18">
        <v>10237</v>
      </c>
      <c r="C52" s="18">
        <v>10694</v>
      </c>
      <c r="D52" s="19">
        <v>10470</v>
      </c>
      <c r="E52" s="27">
        <v>2.4356875695944726</v>
      </c>
      <c r="F52" s="27">
        <v>2.3779134665415524</v>
      </c>
      <c r="G52" s="28">
        <v>2.1944532939854793</v>
      </c>
      <c r="I52" s="100">
        <v>10237</v>
      </c>
      <c r="J52" s="18">
        <v>10694</v>
      </c>
      <c r="K52" s="19">
        <v>10470</v>
      </c>
      <c r="L52" s="82">
        <v>2.6722807970115983</v>
      </c>
      <c r="M52" s="82">
        <v>2.6329719788160735</v>
      </c>
      <c r="N52" s="83">
        <v>2.4500913811541873</v>
      </c>
      <c r="P52" s="100">
        <v>0</v>
      </c>
      <c r="Q52" s="18">
        <v>0</v>
      </c>
      <c r="R52" s="19">
        <v>0</v>
      </c>
      <c r="S52" s="82" t="s">
        <v>160</v>
      </c>
      <c r="T52" s="82" t="s">
        <v>160</v>
      </c>
      <c r="U52" s="83" t="s">
        <v>160</v>
      </c>
    </row>
    <row r="53" spans="1:21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160</v>
      </c>
      <c r="F53" s="27" t="s">
        <v>160</v>
      </c>
      <c r="G53" s="28" t="s">
        <v>160</v>
      </c>
      <c r="I53" s="100">
        <v>0</v>
      </c>
      <c r="J53" s="18">
        <v>0</v>
      </c>
      <c r="K53" s="19">
        <v>0</v>
      </c>
      <c r="L53" s="82" t="s">
        <v>160</v>
      </c>
      <c r="M53" s="82" t="s">
        <v>160</v>
      </c>
      <c r="N53" s="83" t="s">
        <v>160</v>
      </c>
      <c r="P53" s="100">
        <v>0</v>
      </c>
      <c r="Q53" s="18">
        <v>0</v>
      </c>
      <c r="R53" s="19">
        <v>0</v>
      </c>
      <c r="S53" s="82" t="s">
        <v>160</v>
      </c>
      <c r="T53" s="82" t="s">
        <v>160</v>
      </c>
      <c r="U53" s="83" t="s">
        <v>160</v>
      </c>
    </row>
    <row r="54" spans="1:21" x14ac:dyDescent="0.2">
      <c r="A54" s="17" t="s">
        <v>169</v>
      </c>
      <c r="B54" s="18">
        <v>22493</v>
      </c>
      <c r="C54" s="18">
        <v>28498</v>
      </c>
      <c r="D54" s="19">
        <v>33971</v>
      </c>
      <c r="E54" s="27">
        <v>5.351755446213585</v>
      </c>
      <c r="F54" s="27">
        <v>6.3368036253507727</v>
      </c>
      <c r="G54" s="28">
        <v>7.1201311222522179</v>
      </c>
      <c r="I54" s="100">
        <v>22493</v>
      </c>
      <c r="J54" s="18">
        <v>28498</v>
      </c>
      <c r="K54" s="19">
        <v>33971</v>
      </c>
      <c r="L54" s="82">
        <v>5.8716041777065424</v>
      </c>
      <c r="M54" s="82">
        <v>7.0164985461287142</v>
      </c>
      <c r="N54" s="83">
        <v>7.9495753876971245</v>
      </c>
      <c r="P54" s="100">
        <v>0</v>
      </c>
      <c r="Q54" s="18">
        <v>0</v>
      </c>
      <c r="R54" s="19">
        <v>0</v>
      </c>
      <c r="S54" s="82" t="s">
        <v>160</v>
      </c>
      <c r="T54" s="82" t="s">
        <v>160</v>
      </c>
      <c r="U54" s="83" t="s">
        <v>160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  <c r="I55" s="100">
        <v>0</v>
      </c>
      <c r="J55" s="18">
        <v>0</v>
      </c>
      <c r="K55" s="19">
        <v>0</v>
      </c>
      <c r="L55" s="82" t="s">
        <v>160</v>
      </c>
      <c r="M55" s="82" t="s">
        <v>160</v>
      </c>
      <c r="N55" s="83" t="s">
        <v>160</v>
      </c>
      <c r="P55" s="100">
        <v>0</v>
      </c>
      <c r="Q55" s="18">
        <v>0</v>
      </c>
      <c r="R55" s="19">
        <v>0</v>
      </c>
      <c r="S55" s="82" t="s">
        <v>160</v>
      </c>
      <c r="T55" s="82" t="s">
        <v>160</v>
      </c>
      <c r="U55" s="83" t="s">
        <v>160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160</v>
      </c>
      <c r="F56" s="27" t="s">
        <v>160</v>
      </c>
      <c r="G56" s="28" t="s">
        <v>160</v>
      </c>
      <c r="I56" s="100">
        <v>0</v>
      </c>
      <c r="J56" s="18">
        <v>0</v>
      </c>
      <c r="K56" s="19">
        <v>0</v>
      </c>
      <c r="L56" s="82" t="s">
        <v>160</v>
      </c>
      <c r="M56" s="82" t="s">
        <v>160</v>
      </c>
      <c r="N56" s="83" t="s">
        <v>160</v>
      </c>
      <c r="P56" s="100">
        <v>0</v>
      </c>
      <c r="Q56" s="18">
        <v>0</v>
      </c>
      <c r="R56" s="19">
        <v>0</v>
      </c>
      <c r="S56" s="82" t="s">
        <v>160</v>
      </c>
      <c r="T56" s="82" t="s">
        <v>160</v>
      </c>
      <c r="U56" s="83" t="s">
        <v>160</v>
      </c>
    </row>
    <row r="57" spans="1:21" x14ac:dyDescent="0.2">
      <c r="A57" s="17" t="s">
        <v>172</v>
      </c>
      <c r="B57" s="18">
        <v>0</v>
      </c>
      <c r="C57" s="18">
        <v>0</v>
      </c>
      <c r="D57" s="19">
        <v>0</v>
      </c>
      <c r="E57" s="27" t="s">
        <v>160</v>
      </c>
      <c r="F57" s="27" t="s">
        <v>160</v>
      </c>
      <c r="G57" s="28" t="s">
        <v>160</v>
      </c>
      <c r="I57" s="100">
        <v>0</v>
      </c>
      <c r="J57" s="18">
        <v>0</v>
      </c>
      <c r="K57" s="19">
        <v>0</v>
      </c>
      <c r="L57" s="82" t="s">
        <v>160</v>
      </c>
      <c r="M57" s="82" t="s">
        <v>160</v>
      </c>
      <c r="N57" s="83" t="s">
        <v>160</v>
      </c>
      <c r="P57" s="100">
        <v>0</v>
      </c>
      <c r="Q57" s="18">
        <v>0</v>
      </c>
      <c r="R57" s="19">
        <v>0</v>
      </c>
      <c r="S57" s="82" t="s">
        <v>160</v>
      </c>
      <c r="T57" s="82" t="s">
        <v>160</v>
      </c>
      <c r="U57" s="83" t="s">
        <v>160</v>
      </c>
    </row>
    <row r="58" spans="1:21" x14ac:dyDescent="0.2">
      <c r="A58" s="17" t="s">
        <v>173</v>
      </c>
      <c r="B58" s="18">
        <v>0</v>
      </c>
      <c r="C58" s="18">
        <v>0</v>
      </c>
      <c r="D58" s="19">
        <v>0</v>
      </c>
      <c r="E58" s="27" t="s">
        <v>160</v>
      </c>
      <c r="F58" s="27" t="s">
        <v>160</v>
      </c>
      <c r="G58" s="28" t="s">
        <v>160</v>
      </c>
      <c r="I58" s="100">
        <v>0</v>
      </c>
      <c r="J58" s="18">
        <v>0</v>
      </c>
      <c r="K58" s="19">
        <v>0</v>
      </c>
      <c r="L58" s="82" t="s">
        <v>160</v>
      </c>
      <c r="M58" s="82" t="s">
        <v>160</v>
      </c>
      <c r="N58" s="83" t="s">
        <v>160</v>
      </c>
      <c r="P58" s="100">
        <v>0</v>
      </c>
      <c r="Q58" s="18">
        <v>0</v>
      </c>
      <c r="R58" s="19">
        <v>0</v>
      </c>
      <c r="S58" s="82" t="s">
        <v>160</v>
      </c>
      <c r="T58" s="82" t="s">
        <v>160</v>
      </c>
      <c r="U58" s="83" t="s">
        <v>160</v>
      </c>
    </row>
    <row r="59" spans="1:21" x14ac:dyDescent="0.2">
      <c r="A59" s="17" t="s">
        <v>174</v>
      </c>
      <c r="B59" s="18">
        <v>12738</v>
      </c>
      <c r="C59" s="18">
        <v>15424</v>
      </c>
      <c r="D59" s="19">
        <v>17500</v>
      </c>
      <c r="E59" s="27">
        <v>3.0307500499652624</v>
      </c>
      <c r="F59" s="27">
        <v>3.4296743321429681</v>
      </c>
      <c r="G59" s="28">
        <v>3.6679018762890054</v>
      </c>
      <c r="I59" s="100">
        <v>12738</v>
      </c>
      <c r="J59" s="18">
        <v>15424</v>
      </c>
      <c r="K59" s="19">
        <v>17500</v>
      </c>
      <c r="L59" s="82">
        <v>3.3251453347986457</v>
      </c>
      <c r="M59" s="82">
        <v>3.7975462690535924</v>
      </c>
      <c r="N59" s="83">
        <v>4.0951861671631589</v>
      </c>
      <c r="P59" s="100">
        <v>0</v>
      </c>
      <c r="Q59" s="18">
        <v>0</v>
      </c>
      <c r="R59" s="19">
        <v>0</v>
      </c>
      <c r="S59" s="82" t="s">
        <v>160</v>
      </c>
      <c r="T59" s="82" t="s">
        <v>160</v>
      </c>
      <c r="U59" s="83" t="s">
        <v>160</v>
      </c>
    </row>
    <row r="60" spans="1:21" x14ac:dyDescent="0.2">
      <c r="A60" s="17" t="s">
        <v>175</v>
      </c>
      <c r="B60" s="18">
        <v>44</v>
      </c>
      <c r="C60" s="18">
        <v>42</v>
      </c>
      <c r="D60" s="19">
        <v>46</v>
      </c>
      <c r="E60" s="27">
        <v>1.0468912089690025E-2</v>
      </c>
      <c r="F60" s="27">
        <v>9.3391028235220875E-3</v>
      </c>
      <c r="G60" s="28">
        <v>9.6413420748168149E-3</v>
      </c>
      <c r="I60" s="100">
        <v>42</v>
      </c>
      <c r="J60" s="18">
        <v>41</v>
      </c>
      <c r="K60" s="19">
        <v>46</v>
      </c>
      <c r="L60" s="82">
        <v>1.096373873932667E-2</v>
      </c>
      <c r="M60" s="82">
        <v>1.0094618583454182E-2</v>
      </c>
      <c r="N60" s="83">
        <v>1.0764489353686018E-2</v>
      </c>
      <c r="P60" s="100">
        <v>2</v>
      </c>
      <c r="Q60" s="18">
        <v>1</v>
      </c>
      <c r="R60" s="19">
        <v>0</v>
      </c>
      <c r="S60" s="82">
        <v>5.3747547768133079E-3</v>
      </c>
      <c r="T60" s="82">
        <v>2.2954206358315162E-3</v>
      </c>
      <c r="U60" s="83" t="s">
        <v>160</v>
      </c>
    </row>
    <row r="61" spans="1:21" x14ac:dyDescent="0.2">
      <c r="A61" s="17" t="s">
        <v>176</v>
      </c>
      <c r="B61" s="18">
        <v>0</v>
      </c>
      <c r="C61" s="18">
        <v>0</v>
      </c>
      <c r="D61" s="19">
        <v>523</v>
      </c>
      <c r="E61" s="27" t="s">
        <v>160</v>
      </c>
      <c r="F61" s="27" t="s">
        <v>160</v>
      </c>
      <c r="G61" s="28">
        <v>0.10961786750280857</v>
      </c>
      <c r="I61" s="100">
        <v>0</v>
      </c>
      <c r="J61" s="18">
        <v>0</v>
      </c>
      <c r="K61" s="19">
        <v>523</v>
      </c>
      <c r="L61" s="82" t="s">
        <v>160</v>
      </c>
      <c r="M61" s="82" t="s">
        <v>160</v>
      </c>
      <c r="N61" s="83">
        <v>0.12238756373864756</v>
      </c>
      <c r="P61" s="100">
        <v>0</v>
      </c>
      <c r="Q61" s="18">
        <v>0</v>
      </c>
      <c r="R61" s="19">
        <v>0</v>
      </c>
      <c r="S61" s="82" t="s">
        <v>160</v>
      </c>
      <c r="T61" s="82" t="s">
        <v>160</v>
      </c>
      <c r="U61" s="83" t="s">
        <v>160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  <c r="I62" s="100">
        <v>0</v>
      </c>
      <c r="J62" s="18">
        <v>0</v>
      </c>
      <c r="K62" s="19">
        <v>0</v>
      </c>
      <c r="L62" s="82" t="s">
        <v>160</v>
      </c>
      <c r="M62" s="82" t="s">
        <v>160</v>
      </c>
      <c r="N62" s="83" t="s">
        <v>160</v>
      </c>
      <c r="P62" s="100">
        <v>0</v>
      </c>
      <c r="Q62" s="18">
        <v>0</v>
      </c>
      <c r="R62" s="19">
        <v>0</v>
      </c>
      <c r="S62" s="82" t="s">
        <v>160</v>
      </c>
      <c r="T62" s="82" t="s">
        <v>160</v>
      </c>
      <c r="U62" s="83" t="s">
        <v>160</v>
      </c>
    </row>
    <row r="63" spans="1:21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160</v>
      </c>
      <c r="F63" s="27" t="s">
        <v>160</v>
      </c>
      <c r="G63" s="28" t="s">
        <v>160</v>
      </c>
      <c r="I63" s="100">
        <v>0</v>
      </c>
      <c r="J63" s="18">
        <v>0</v>
      </c>
      <c r="K63" s="19">
        <v>0</v>
      </c>
      <c r="L63" s="82" t="s">
        <v>160</v>
      </c>
      <c r="M63" s="82" t="s">
        <v>160</v>
      </c>
      <c r="N63" s="83" t="s">
        <v>160</v>
      </c>
      <c r="P63" s="100">
        <v>0</v>
      </c>
      <c r="Q63" s="18">
        <v>0</v>
      </c>
      <c r="R63" s="19">
        <v>0</v>
      </c>
      <c r="S63" s="82" t="s">
        <v>160</v>
      </c>
      <c r="T63" s="82" t="s">
        <v>160</v>
      </c>
      <c r="U63" s="83" t="s">
        <v>160</v>
      </c>
    </row>
    <row r="64" spans="1:21" x14ac:dyDescent="0.2">
      <c r="A64" s="17" t="s">
        <v>179</v>
      </c>
      <c r="B64" s="18">
        <v>0</v>
      </c>
      <c r="C64" s="18">
        <v>0</v>
      </c>
      <c r="D64" s="19">
        <v>0</v>
      </c>
      <c r="E64" s="27" t="s">
        <v>160</v>
      </c>
      <c r="F64" s="27" t="s">
        <v>160</v>
      </c>
      <c r="G64" s="28" t="s">
        <v>160</v>
      </c>
      <c r="I64" s="100">
        <v>0</v>
      </c>
      <c r="J64" s="18">
        <v>0</v>
      </c>
      <c r="K64" s="19">
        <v>0</v>
      </c>
      <c r="L64" s="82" t="s">
        <v>160</v>
      </c>
      <c r="M64" s="82" t="s">
        <v>160</v>
      </c>
      <c r="N64" s="83" t="s">
        <v>160</v>
      </c>
      <c r="P64" s="100">
        <v>0</v>
      </c>
      <c r="Q64" s="18">
        <v>0</v>
      </c>
      <c r="R64" s="19">
        <v>0</v>
      </c>
      <c r="S64" s="82" t="s">
        <v>160</v>
      </c>
      <c r="T64" s="82" t="s">
        <v>160</v>
      </c>
      <c r="U64" s="83" t="s">
        <v>160</v>
      </c>
    </row>
    <row r="65" spans="1:21" x14ac:dyDescent="0.2">
      <c r="A65" s="17" t="s">
        <v>180</v>
      </c>
      <c r="B65" s="18">
        <v>0</v>
      </c>
      <c r="C65" s="18">
        <v>0</v>
      </c>
      <c r="D65" s="19">
        <v>0</v>
      </c>
      <c r="E65" s="27" t="s">
        <v>160</v>
      </c>
      <c r="F65" s="27" t="s">
        <v>160</v>
      </c>
      <c r="G65" s="28" t="s">
        <v>160</v>
      </c>
      <c r="I65" s="100">
        <v>0</v>
      </c>
      <c r="J65" s="18">
        <v>0</v>
      </c>
      <c r="K65" s="19">
        <v>0</v>
      </c>
      <c r="L65" s="82" t="s">
        <v>160</v>
      </c>
      <c r="M65" s="82" t="s">
        <v>160</v>
      </c>
      <c r="N65" s="83" t="s">
        <v>160</v>
      </c>
      <c r="P65" s="100">
        <v>0</v>
      </c>
      <c r="Q65" s="18">
        <v>0</v>
      </c>
      <c r="R65" s="19">
        <v>0</v>
      </c>
      <c r="S65" s="82" t="s">
        <v>160</v>
      </c>
      <c r="T65" s="82" t="s">
        <v>160</v>
      </c>
      <c r="U65" s="83" t="s">
        <v>160</v>
      </c>
    </row>
    <row r="66" spans="1:21" x14ac:dyDescent="0.2">
      <c r="A66" s="17" t="s">
        <v>181</v>
      </c>
      <c r="B66" s="18">
        <v>0</v>
      </c>
      <c r="C66" s="18">
        <v>194</v>
      </c>
      <c r="D66" s="19">
        <v>0</v>
      </c>
      <c r="E66" s="27" t="s">
        <v>160</v>
      </c>
      <c r="F66" s="27">
        <v>4.3137760661030596E-2</v>
      </c>
      <c r="G66" s="28" t="s">
        <v>160</v>
      </c>
      <c r="I66" s="100">
        <v>0</v>
      </c>
      <c r="J66" s="18">
        <v>0</v>
      </c>
      <c r="K66" s="19">
        <v>0</v>
      </c>
      <c r="L66" s="82" t="s">
        <v>160</v>
      </c>
      <c r="M66" s="82" t="s">
        <v>160</v>
      </c>
      <c r="N66" s="83" t="s">
        <v>160</v>
      </c>
      <c r="P66" s="100">
        <v>0</v>
      </c>
      <c r="Q66" s="18">
        <v>194</v>
      </c>
      <c r="R66" s="19">
        <v>0</v>
      </c>
      <c r="S66" s="82" t="s">
        <v>160</v>
      </c>
      <c r="T66" s="82">
        <v>0.44531160335131414</v>
      </c>
      <c r="U66" s="83" t="s">
        <v>160</v>
      </c>
    </row>
    <row r="67" spans="1:21" x14ac:dyDescent="0.2">
      <c r="A67" s="17" t="s">
        <v>182</v>
      </c>
      <c r="B67" s="18">
        <v>0</v>
      </c>
      <c r="C67" s="18">
        <v>0</v>
      </c>
      <c r="D67" s="19">
        <v>0</v>
      </c>
      <c r="E67" s="27" t="s">
        <v>160</v>
      </c>
      <c r="F67" s="27" t="s">
        <v>160</v>
      </c>
      <c r="G67" s="28" t="s">
        <v>160</v>
      </c>
      <c r="I67" s="100">
        <v>0</v>
      </c>
      <c r="J67" s="18">
        <v>0</v>
      </c>
      <c r="K67" s="19">
        <v>0</v>
      </c>
      <c r="L67" s="82" t="s">
        <v>160</v>
      </c>
      <c r="M67" s="82" t="s">
        <v>160</v>
      </c>
      <c r="N67" s="83" t="s">
        <v>160</v>
      </c>
      <c r="P67" s="100">
        <v>0</v>
      </c>
      <c r="Q67" s="18">
        <v>0</v>
      </c>
      <c r="R67" s="19">
        <v>0</v>
      </c>
      <c r="S67" s="82" t="s">
        <v>160</v>
      </c>
      <c r="T67" s="82" t="s">
        <v>160</v>
      </c>
      <c r="U67" s="83" t="s">
        <v>160</v>
      </c>
    </row>
    <row r="68" spans="1:21" ht="13.5" thickBot="1" x14ac:dyDescent="0.25">
      <c r="A68" s="20" t="s">
        <v>4</v>
      </c>
      <c r="B68" s="21">
        <v>420292</v>
      </c>
      <c r="C68" s="21">
        <v>449722</v>
      </c>
      <c r="D68" s="22">
        <v>477112</v>
      </c>
      <c r="E68" s="23">
        <v>100</v>
      </c>
      <c r="F68" s="23">
        <v>100</v>
      </c>
      <c r="G68" s="48">
        <v>100</v>
      </c>
      <c r="I68" s="101">
        <v>383081</v>
      </c>
      <c r="J68" s="21">
        <v>406157</v>
      </c>
      <c r="K68" s="22">
        <v>427331</v>
      </c>
      <c r="L68" s="86">
        <v>100</v>
      </c>
      <c r="M68" s="86">
        <v>100</v>
      </c>
      <c r="N68" s="87">
        <v>100</v>
      </c>
      <c r="P68" s="101">
        <v>37211</v>
      </c>
      <c r="Q68" s="21">
        <v>43565</v>
      </c>
      <c r="R68" s="22">
        <v>49781</v>
      </c>
      <c r="S68" s="86">
        <v>100</v>
      </c>
      <c r="T68" s="86">
        <v>100</v>
      </c>
      <c r="U68" s="87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26" t="str">
        <f>+Innhold!B54</f>
        <v>Finans Norge / Skadestatistikk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77">
        <f>Innhold!H38</f>
        <v>15</v>
      </c>
    </row>
    <row r="71" spans="1:21" ht="12.75" customHeight="1" x14ac:dyDescent="0.2">
      <c r="A71" s="26" t="str">
        <f>+Innhold!B55</f>
        <v>Premiestatistikk skadeforsikring 2. kvartal 2019</v>
      </c>
      <c r="U71" s="176"/>
    </row>
    <row r="72" spans="1:21" ht="12.75" customHeight="1" x14ac:dyDescent="0.2"/>
  </sheetData>
  <mergeCells count="5">
    <mergeCell ref="U70:U71"/>
    <mergeCell ref="I4:N4"/>
    <mergeCell ref="P4:U4"/>
    <mergeCell ref="I37:N37"/>
    <mergeCell ref="P37:U37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2"/>
  <sheetViews>
    <sheetView showGridLines="0" showRowColHeaders="0" zoomScaleNormal="100" workbookViewId="0">
      <selection activeCell="S57" sqref="S57"/>
    </sheetView>
  </sheetViews>
  <sheetFormatPr baseColWidth="10"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124</v>
      </c>
      <c r="B4" s="6"/>
      <c r="C4" s="6"/>
      <c r="D4" s="6"/>
      <c r="E4" s="6"/>
      <c r="F4" s="6"/>
      <c r="I4" s="187" t="s">
        <v>110</v>
      </c>
      <c r="J4" s="187"/>
      <c r="K4" s="187"/>
      <c r="L4" s="187"/>
      <c r="M4" s="187"/>
      <c r="N4" s="187"/>
      <c r="P4" s="187" t="s">
        <v>111</v>
      </c>
      <c r="Q4" s="187"/>
      <c r="R4" s="187"/>
      <c r="S4" s="187"/>
      <c r="T4" s="187"/>
      <c r="U4" s="187"/>
    </row>
    <row r="5" spans="1:21" x14ac:dyDescent="0.2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154</v>
      </c>
      <c r="D6" s="66" t="s">
        <v>155</v>
      </c>
      <c r="E6" s="15" t="s">
        <v>156</v>
      </c>
      <c r="F6" s="15" t="s">
        <v>154</v>
      </c>
      <c r="G6" s="16" t="s">
        <v>155</v>
      </c>
      <c r="I6" s="99" t="s">
        <v>156</v>
      </c>
      <c r="J6" s="15" t="s">
        <v>154</v>
      </c>
      <c r="K6" s="66" t="s">
        <v>155</v>
      </c>
      <c r="L6" s="15" t="s">
        <v>156</v>
      </c>
      <c r="M6" s="15" t="s">
        <v>154</v>
      </c>
      <c r="N6" s="16" t="s">
        <v>155</v>
      </c>
      <c r="P6" s="99" t="s">
        <v>156</v>
      </c>
      <c r="Q6" s="15" t="s">
        <v>154</v>
      </c>
      <c r="R6" s="66" t="s">
        <v>155</v>
      </c>
      <c r="S6" s="15" t="s">
        <v>156</v>
      </c>
      <c r="T6" s="15" t="s">
        <v>154</v>
      </c>
      <c r="U6" s="16" t="s">
        <v>155</v>
      </c>
    </row>
    <row r="7" spans="1:21" x14ac:dyDescent="0.2">
      <c r="A7" s="17" t="s">
        <v>83</v>
      </c>
      <c r="B7" s="18">
        <v>212148</v>
      </c>
      <c r="C7" s="18">
        <v>420362</v>
      </c>
      <c r="D7" s="19">
        <v>597460</v>
      </c>
      <c r="E7" s="27">
        <v>16.261835262951333</v>
      </c>
      <c r="F7" s="27">
        <v>31.3204895796312</v>
      </c>
      <c r="G7" s="28">
        <v>36.803074047814555</v>
      </c>
      <c r="I7" s="100">
        <v>0</v>
      </c>
      <c r="J7" s="18">
        <v>0</v>
      </c>
      <c r="K7" s="19">
        <v>85650</v>
      </c>
      <c r="L7" s="82" t="s">
        <v>160</v>
      </c>
      <c r="M7" s="82" t="s">
        <v>160</v>
      </c>
      <c r="N7" s="83">
        <v>37.705531465299025</v>
      </c>
      <c r="P7" s="100">
        <v>212148</v>
      </c>
      <c r="Q7" s="18">
        <v>420362</v>
      </c>
      <c r="R7" s="19">
        <v>511810</v>
      </c>
      <c r="S7" s="82">
        <v>19.146464842463224</v>
      </c>
      <c r="T7" s="82">
        <v>35.347558283756229</v>
      </c>
      <c r="U7" s="83">
        <v>36.656252999121932</v>
      </c>
    </row>
    <row r="8" spans="1:21" x14ac:dyDescent="0.2">
      <c r="A8" s="17" t="s">
        <v>157</v>
      </c>
      <c r="B8" s="18">
        <v>290342</v>
      </c>
      <c r="C8" s="18">
        <v>298180</v>
      </c>
      <c r="D8" s="19">
        <v>322084</v>
      </c>
      <c r="E8" s="27">
        <v>22.255660076530614</v>
      </c>
      <c r="F8" s="27">
        <v>22.216907291464096</v>
      </c>
      <c r="G8" s="28">
        <v>19.840125366746395</v>
      </c>
      <c r="I8" s="100">
        <v>78212</v>
      </c>
      <c r="J8" s="18">
        <v>78925</v>
      </c>
      <c r="K8" s="19">
        <v>80989</v>
      </c>
      <c r="L8" s="82">
        <v>39.792621687212858</v>
      </c>
      <c r="M8" s="82">
        <v>51.616679528599271</v>
      </c>
      <c r="N8" s="83">
        <v>35.653628579604238</v>
      </c>
      <c r="P8" s="100">
        <v>212130</v>
      </c>
      <c r="Q8" s="18">
        <v>219255</v>
      </c>
      <c r="R8" s="19">
        <v>241095</v>
      </c>
      <c r="S8" s="82">
        <v>19.144840333313176</v>
      </c>
      <c r="T8" s="82">
        <v>18.436797073724485</v>
      </c>
      <c r="U8" s="83">
        <v>17.267422123099003</v>
      </c>
    </row>
    <row r="9" spans="1:21" x14ac:dyDescent="0.2">
      <c r="A9" s="17" t="s">
        <v>84</v>
      </c>
      <c r="B9" s="18">
        <v>213159</v>
      </c>
      <c r="C9" s="18">
        <v>263146</v>
      </c>
      <c r="D9" s="19">
        <v>308463</v>
      </c>
      <c r="E9" s="27">
        <v>16.339331706240188</v>
      </c>
      <c r="F9" s="27">
        <v>19.606580877723559</v>
      </c>
      <c r="G9" s="28">
        <v>19.001082298414989</v>
      </c>
      <c r="I9" s="100">
        <v>25654</v>
      </c>
      <c r="J9" s="18">
        <v>32617</v>
      </c>
      <c r="K9" s="19">
        <v>37773</v>
      </c>
      <c r="L9" s="82">
        <v>13.052215986853151</v>
      </c>
      <c r="M9" s="82">
        <v>21.33140622343139</v>
      </c>
      <c r="N9" s="83">
        <v>16.628733684048338</v>
      </c>
      <c r="P9" s="100">
        <v>187505</v>
      </c>
      <c r="Q9" s="18">
        <v>230529</v>
      </c>
      <c r="R9" s="19">
        <v>270690</v>
      </c>
      <c r="S9" s="82">
        <v>16.922421565539469</v>
      </c>
      <c r="T9" s="82">
        <v>19.384809434715887</v>
      </c>
      <c r="U9" s="83">
        <v>19.387040355468464</v>
      </c>
    </row>
    <row r="10" spans="1:21" x14ac:dyDescent="0.2">
      <c r="A10" s="17" t="s">
        <v>86</v>
      </c>
      <c r="B10" s="18">
        <v>125991</v>
      </c>
      <c r="C10" s="18">
        <v>132805</v>
      </c>
      <c r="D10" s="19">
        <v>152302</v>
      </c>
      <c r="E10" s="27">
        <v>9.6576205602433287</v>
      </c>
      <c r="F10" s="27">
        <v>9.8950847570021114</v>
      </c>
      <c r="G10" s="28">
        <v>9.3816854410843433</v>
      </c>
      <c r="I10" s="100">
        <v>8580</v>
      </c>
      <c r="J10" s="18">
        <v>10293</v>
      </c>
      <c r="K10" s="19">
        <v>12637</v>
      </c>
      <c r="L10" s="82">
        <v>4.3653236597489684</v>
      </c>
      <c r="M10" s="82">
        <v>6.7315867264855527</v>
      </c>
      <c r="N10" s="83">
        <v>5.5631617177698045</v>
      </c>
      <c r="P10" s="100">
        <v>117411</v>
      </c>
      <c r="Q10" s="18">
        <v>122512</v>
      </c>
      <c r="R10" s="19">
        <v>139665</v>
      </c>
      <c r="S10" s="82">
        <v>10.59640243423671</v>
      </c>
      <c r="T10" s="82">
        <v>10.301835228825496</v>
      </c>
      <c r="U10" s="83">
        <v>10.002922129544878</v>
      </c>
    </row>
    <row r="11" spans="1:21" x14ac:dyDescent="0.2">
      <c r="A11" s="17" t="s">
        <v>158</v>
      </c>
      <c r="B11" s="18">
        <v>93179</v>
      </c>
      <c r="C11" s="18">
        <v>98216</v>
      </c>
      <c r="D11" s="19">
        <v>90381</v>
      </c>
      <c r="E11" s="27">
        <v>7.1424738765698583</v>
      </c>
      <c r="F11" s="27">
        <v>7.3179145701872619</v>
      </c>
      <c r="G11" s="28">
        <v>5.5673997179987396</v>
      </c>
      <c r="I11" s="100">
        <v>6957</v>
      </c>
      <c r="J11" s="18">
        <v>8456</v>
      </c>
      <c r="K11" s="19">
        <v>5502</v>
      </c>
      <c r="L11" s="82">
        <v>3.5395753730621879</v>
      </c>
      <c r="M11" s="82">
        <v>5.530195021778086</v>
      </c>
      <c r="N11" s="83">
        <v>2.4221346657568619</v>
      </c>
      <c r="P11" s="100">
        <v>86222</v>
      </c>
      <c r="Q11" s="18">
        <v>89760</v>
      </c>
      <c r="R11" s="19">
        <v>84879</v>
      </c>
      <c r="S11" s="82">
        <v>7.7815793297455746</v>
      </c>
      <c r="T11" s="82">
        <v>7.5477727091172824</v>
      </c>
      <c r="U11" s="83">
        <v>6.0791037656795881</v>
      </c>
    </row>
    <row r="12" spans="1:21" x14ac:dyDescent="0.2">
      <c r="A12" s="17" t="s">
        <v>159</v>
      </c>
      <c r="B12" s="18">
        <v>0</v>
      </c>
      <c r="C12" s="18">
        <v>0</v>
      </c>
      <c r="D12" s="19">
        <v>4290</v>
      </c>
      <c r="E12" s="27" t="s">
        <v>160</v>
      </c>
      <c r="F12" s="27" t="s">
        <v>160</v>
      </c>
      <c r="G12" s="28">
        <v>0.26426068299990696</v>
      </c>
      <c r="I12" s="100">
        <v>0</v>
      </c>
      <c r="J12" s="18">
        <v>0</v>
      </c>
      <c r="K12" s="19">
        <v>4290</v>
      </c>
      <c r="L12" s="82" t="s">
        <v>160</v>
      </c>
      <c r="M12" s="82" t="s">
        <v>160</v>
      </c>
      <c r="N12" s="83">
        <v>1.8885782835508793</v>
      </c>
      <c r="P12" s="100">
        <v>0</v>
      </c>
      <c r="Q12" s="18">
        <v>0</v>
      </c>
      <c r="R12" s="19">
        <v>0</v>
      </c>
      <c r="S12" s="82" t="s">
        <v>160</v>
      </c>
      <c r="T12" s="82" t="s">
        <v>160</v>
      </c>
      <c r="U12" s="83" t="s">
        <v>160</v>
      </c>
    </row>
    <row r="13" spans="1:21" x14ac:dyDescent="0.2">
      <c r="A13" s="17" t="s">
        <v>161</v>
      </c>
      <c r="B13" s="18">
        <v>0</v>
      </c>
      <c r="C13" s="18">
        <v>0</v>
      </c>
      <c r="D13" s="19">
        <v>0</v>
      </c>
      <c r="E13" s="27" t="s">
        <v>160</v>
      </c>
      <c r="F13" s="27" t="s">
        <v>160</v>
      </c>
      <c r="G13" s="28" t="s">
        <v>160</v>
      </c>
      <c r="I13" s="100">
        <v>0</v>
      </c>
      <c r="J13" s="18">
        <v>0</v>
      </c>
      <c r="K13" s="19">
        <v>0</v>
      </c>
      <c r="L13" s="82" t="s">
        <v>160</v>
      </c>
      <c r="M13" s="82" t="s">
        <v>160</v>
      </c>
      <c r="N13" s="83" t="s">
        <v>160</v>
      </c>
      <c r="P13" s="100">
        <v>0</v>
      </c>
      <c r="Q13" s="18">
        <v>0</v>
      </c>
      <c r="R13" s="19">
        <v>0</v>
      </c>
      <c r="S13" s="82" t="s">
        <v>160</v>
      </c>
      <c r="T13" s="82" t="s">
        <v>160</v>
      </c>
      <c r="U13" s="83" t="s">
        <v>160</v>
      </c>
    </row>
    <row r="14" spans="1:21" x14ac:dyDescent="0.2">
      <c r="A14" s="17" t="s">
        <v>162</v>
      </c>
      <c r="B14" s="18">
        <v>341158</v>
      </c>
      <c r="C14" s="18">
        <v>46955</v>
      </c>
      <c r="D14" s="19">
        <v>12433</v>
      </c>
      <c r="E14" s="27">
        <v>26.150872007456829</v>
      </c>
      <c r="F14" s="27">
        <v>3.4985407534733941</v>
      </c>
      <c r="G14" s="28">
        <v>0.76586318688527821</v>
      </c>
      <c r="I14" s="100">
        <v>76672</v>
      </c>
      <c r="J14" s="18">
        <v>22261</v>
      </c>
      <c r="K14" s="19">
        <v>0</v>
      </c>
      <c r="L14" s="82">
        <v>39.009102055975866</v>
      </c>
      <c r="M14" s="82">
        <v>14.558617712843185</v>
      </c>
      <c r="N14" s="83" t="s">
        <v>160</v>
      </c>
      <c r="P14" s="100">
        <v>264486</v>
      </c>
      <c r="Q14" s="18">
        <v>24694</v>
      </c>
      <c r="R14" s="19">
        <v>12433</v>
      </c>
      <c r="S14" s="82">
        <v>23.869995947752177</v>
      </c>
      <c r="T14" s="82">
        <v>2.0764783787760939</v>
      </c>
      <c r="U14" s="83">
        <v>0.89046168214392629</v>
      </c>
    </row>
    <row r="15" spans="1:21" x14ac:dyDescent="0.2">
      <c r="A15" s="17" t="s">
        <v>163</v>
      </c>
      <c r="B15" s="18">
        <v>27521</v>
      </c>
      <c r="C15" s="18">
        <v>31699</v>
      </c>
      <c r="D15" s="19">
        <v>33956</v>
      </c>
      <c r="E15" s="27">
        <v>2.1095742984693877</v>
      </c>
      <c r="F15" s="27">
        <v>2.3618409827356643</v>
      </c>
      <c r="G15" s="28">
        <v>2.0916633454416882</v>
      </c>
      <c r="I15" s="100">
        <v>0</v>
      </c>
      <c r="J15" s="18">
        <v>0</v>
      </c>
      <c r="K15" s="19">
        <v>0</v>
      </c>
      <c r="L15" s="82" t="s">
        <v>160</v>
      </c>
      <c r="M15" s="82" t="s">
        <v>160</v>
      </c>
      <c r="N15" s="83" t="s">
        <v>160</v>
      </c>
      <c r="P15" s="100">
        <v>27521</v>
      </c>
      <c r="Q15" s="18">
        <v>31699</v>
      </c>
      <c r="R15" s="19">
        <v>33956</v>
      </c>
      <c r="S15" s="82">
        <v>2.4837842399147312</v>
      </c>
      <c r="T15" s="82">
        <v>2.6655174588492505</v>
      </c>
      <c r="U15" s="83">
        <v>2.4319566378894204</v>
      </c>
    </row>
    <row r="16" spans="1:21" x14ac:dyDescent="0.2">
      <c r="A16" s="17" t="s">
        <v>164</v>
      </c>
      <c r="B16" s="18">
        <v>0</v>
      </c>
      <c r="C16" s="18">
        <v>0</v>
      </c>
      <c r="D16" s="19">
        <v>0</v>
      </c>
      <c r="E16" s="27" t="s">
        <v>160</v>
      </c>
      <c r="F16" s="27" t="s">
        <v>160</v>
      </c>
      <c r="G16" s="28" t="s">
        <v>160</v>
      </c>
      <c r="I16" s="100">
        <v>0</v>
      </c>
      <c r="J16" s="18">
        <v>0</v>
      </c>
      <c r="K16" s="19">
        <v>0</v>
      </c>
      <c r="L16" s="82" t="s">
        <v>160</v>
      </c>
      <c r="M16" s="82" t="s">
        <v>160</v>
      </c>
      <c r="N16" s="83" t="s">
        <v>160</v>
      </c>
      <c r="P16" s="100">
        <v>0</v>
      </c>
      <c r="Q16" s="18">
        <v>0</v>
      </c>
      <c r="R16" s="19">
        <v>0</v>
      </c>
      <c r="S16" s="82" t="s">
        <v>160</v>
      </c>
      <c r="T16" s="82" t="s">
        <v>160</v>
      </c>
      <c r="U16" s="83" t="s">
        <v>160</v>
      </c>
    </row>
    <row r="17" spans="1:21" x14ac:dyDescent="0.2">
      <c r="A17" s="17" t="s">
        <v>165</v>
      </c>
      <c r="B17" s="18">
        <v>0</v>
      </c>
      <c r="C17" s="18">
        <v>49800</v>
      </c>
      <c r="D17" s="19">
        <v>100090</v>
      </c>
      <c r="E17" s="27" t="s">
        <v>160</v>
      </c>
      <c r="F17" s="27">
        <v>3.710517080672453</v>
      </c>
      <c r="G17" s="28">
        <v>6.1654666110630982</v>
      </c>
      <c r="I17" s="100">
        <v>0</v>
      </c>
      <c r="J17" s="18">
        <v>0</v>
      </c>
      <c r="K17" s="19">
        <v>0</v>
      </c>
      <c r="L17" s="82" t="s">
        <v>160</v>
      </c>
      <c r="M17" s="82" t="s">
        <v>160</v>
      </c>
      <c r="N17" s="83" t="s">
        <v>160</v>
      </c>
      <c r="P17" s="100">
        <v>0</v>
      </c>
      <c r="Q17" s="18">
        <v>49800</v>
      </c>
      <c r="R17" s="19">
        <v>100090</v>
      </c>
      <c r="S17" s="82" t="s">
        <v>160</v>
      </c>
      <c r="T17" s="82">
        <v>4.1876011688284382</v>
      </c>
      <c r="U17" s="83">
        <v>7.1685280918350829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100">
        <v>0</v>
      </c>
      <c r="J18" s="18">
        <v>0</v>
      </c>
      <c r="K18" s="19">
        <v>0</v>
      </c>
      <c r="L18" s="82" t="s">
        <v>160</v>
      </c>
      <c r="M18" s="82" t="s">
        <v>160</v>
      </c>
      <c r="N18" s="83" t="s">
        <v>160</v>
      </c>
      <c r="P18" s="100">
        <v>0</v>
      </c>
      <c r="Q18" s="18">
        <v>0</v>
      </c>
      <c r="R18" s="19">
        <v>0</v>
      </c>
      <c r="S18" s="82" t="s">
        <v>160</v>
      </c>
      <c r="T18" s="82" t="s">
        <v>160</v>
      </c>
      <c r="U18" s="83" t="s">
        <v>160</v>
      </c>
    </row>
    <row r="19" spans="1:21" x14ac:dyDescent="0.2">
      <c r="A19" s="17" t="s">
        <v>167</v>
      </c>
      <c r="B19" s="18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  <c r="I19" s="100">
        <v>0</v>
      </c>
      <c r="J19" s="18">
        <v>0</v>
      </c>
      <c r="K19" s="19">
        <v>0</v>
      </c>
      <c r="L19" s="82" t="s">
        <v>160</v>
      </c>
      <c r="M19" s="82" t="s">
        <v>160</v>
      </c>
      <c r="N19" s="83" t="s">
        <v>160</v>
      </c>
      <c r="P19" s="100">
        <v>0</v>
      </c>
      <c r="Q19" s="18">
        <v>0</v>
      </c>
      <c r="R19" s="19">
        <v>0</v>
      </c>
      <c r="S19" s="82" t="s">
        <v>160</v>
      </c>
      <c r="T19" s="82" t="s">
        <v>160</v>
      </c>
      <c r="U19" s="83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100">
        <v>0</v>
      </c>
      <c r="J20" s="18">
        <v>0</v>
      </c>
      <c r="K20" s="19">
        <v>0</v>
      </c>
      <c r="L20" s="82" t="s">
        <v>160</v>
      </c>
      <c r="M20" s="82" t="s">
        <v>160</v>
      </c>
      <c r="N20" s="83" t="s">
        <v>160</v>
      </c>
      <c r="P20" s="100">
        <v>0</v>
      </c>
      <c r="Q20" s="18">
        <v>0</v>
      </c>
      <c r="R20" s="19">
        <v>0</v>
      </c>
      <c r="S20" s="82" t="s">
        <v>160</v>
      </c>
      <c r="T20" s="82" t="s">
        <v>160</v>
      </c>
      <c r="U20" s="83" t="s">
        <v>160</v>
      </c>
    </row>
    <row r="21" spans="1:21" x14ac:dyDescent="0.2">
      <c r="A21" s="17" t="s">
        <v>169</v>
      </c>
      <c r="B21" s="18">
        <v>26</v>
      </c>
      <c r="C21" s="18">
        <v>27</v>
      </c>
      <c r="D21" s="19">
        <v>29</v>
      </c>
      <c r="E21" s="27">
        <v>1.9929846938775511E-3</v>
      </c>
      <c r="F21" s="27">
        <v>2.0117261280754263E-3</v>
      </c>
      <c r="G21" s="28">
        <v>1.7863775773886486E-3</v>
      </c>
      <c r="I21" s="100">
        <v>26</v>
      </c>
      <c r="J21" s="18">
        <v>27</v>
      </c>
      <c r="K21" s="19">
        <v>29</v>
      </c>
      <c r="L21" s="82">
        <v>1.3228253514390814E-2</v>
      </c>
      <c r="M21" s="82">
        <v>1.7657907472564845E-2</v>
      </c>
      <c r="N21" s="83">
        <v>1.2766613105588695E-2</v>
      </c>
      <c r="P21" s="100">
        <v>0</v>
      </c>
      <c r="Q21" s="18">
        <v>0</v>
      </c>
      <c r="R21" s="19">
        <v>0</v>
      </c>
      <c r="S21" s="82" t="s">
        <v>160</v>
      </c>
      <c r="T21" s="82" t="s">
        <v>160</v>
      </c>
      <c r="U21" s="83" t="s">
        <v>160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100">
        <v>0</v>
      </c>
      <c r="J22" s="18">
        <v>0</v>
      </c>
      <c r="K22" s="19">
        <v>0</v>
      </c>
      <c r="L22" s="82" t="s">
        <v>160</v>
      </c>
      <c r="M22" s="82" t="s">
        <v>160</v>
      </c>
      <c r="N22" s="83" t="s">
        <v>160</v>
      </c>
      <c r="P22" s="100">
        <v>0</v>
      </c>
      <c r="Q22" s="18">
        <v>0</v>
      </c>
      <c r="R22" s="19">
        <v>0</v>
      </c>
      <c r="S22" s="82" t="s">
        <v>160</v>
      </c>
      <c r="T22" s="82" t="s">
        <v>160</v>
      </c>
      <c r="U22" s="83" t="s">
        <v>160</v>
      </c>
    </row>
    <row r="23" spans="1:21" x14ac:dyDescent="0.2">
      <c r="A23" s="17" t="s">
        <v>171</v>
      </c>
      <c r="B23" s="18">
        <v>0</v>
      </c>
      <c r="C23" s="18">
        <v>0</v>
      </c>
      <c r="D23" s="19">
        <v>0</v>
      </c>
      <c r="E23" s="27" t="s">
        <v>160</v>
      </c>
      <c r="F23" s="27" t="s">
        <v>160</v>
      </c>
      <c r="G23" s="28" t="s">
        <v>160</v>
      </c>
      <c r="I23" s="100">
        <v>0</v>
      </c>
      <c r="J23" s="18">
        <v>0</v>
      </c>
      <c r="K23" s="19">
        <v>0</v>
      </c>
      <c r="L23" s="82" t="s">
        <v>160</v>
      </c>
      <c r="M23" s="82" t="s">
        <v>160</v>
      </c>
      <c r="N23" s="83" t="s">
        <v>160</v>
      </c>
      <c r="P23" s="100">
        <v>0</v>
      </c>
      <c r="Q23" s="18">
        <v>0</v>
      </c>
      <c r="R23" s="19">
        <v>0</v>
      </c>
      <c r="S23" s="82" t="s">
        <v>160</v>
      </c>
      <c r="T23" s="82" t="s">
        <v>160</v>
      </c>
      <c r="U23" s="83" t="s">
        <v>160</v>
      </c>
    </row>
    <row r="24" spans="1:21" x14ac:dyDescent="0.2">
      <c r="A24" s="17" t="s">
        <v>172</v>
      </c>
      <c r="B24" s="18">
        <v>0</v>
      </c>
      <c r="C24" s="18">
        <v>0</v>
      </c>
      <c r="D24" s="19">
        <v>0</v>
      </c>
      <c r="E24" s="27" t="s">
        <v>160</v>
      </c>
      <c r="F24" s="27" t="s">
        <v>160</v>
      </c>
      <c r="G24" s="28" t="s">
        <v>160</v>
      </c>
      <c r="I24" s="100">
        <v>0</v>
      </c>
      <c r="J24" s="18">
        <v>0</v>
      </c>
      <c r="K24" s="19">
        <v>0</v>
      </c>
      <c r="L24" s="82" t="s">
        <v>160</v>
      </c>
      <c r="M24" s="82" t="s">
        <v>160</v>
      </c>
      <c r="N24" s="83" t="s">
        <v>160</v>
      </c>
      <c r="P24" s="100">
        <v>0</v>
      </c>
      <c r="Q24" s="18">
        <v>0</v>
      </c>
      <c r="R24" s="19">
        <v>0</v>
      </c>
      <c r="S24" s="82" t="s">
        <v>160</v>
      </c>
      <c r="T24" s="82" t="s">
        <v>160</v>
      </c>
      <c r="U24" s="83" t="s">
        <v>160</v>
      </c>
    </row>
    <row r="25" spans="1:21" x14ac:dyDescent="0.2">
      <c r="A25" s="17" t="s">
        <v>173</v>
      </c>
      <c r="B25" s="18">
        <v>0</v>
      </c>
      <c r="C25" s="18">
        <v>0</v>
      </c>
      <c r="D25" s="19">
        <v>0</v>
      </c>
      <c r="E25" s="27" t="s">
        <v>160</v>
      </c>
      <c r="F25" s="27" t="s">
        <v>160</v>
      </c>
      <c r="G25" s="28" t="s">
        <v>160</v>
      </c>
      <c r="I25" s="100">
        <v>0</v>
      </c>
      <c r="J25" s="18">
        <v>0</v>
      </c>
      <c r="K25" s="19">
        <v>0</v>
      </c>
      <c r="L25" s="82" t="s">
        <v>160</v>
      </c>
      <c r="M25" s="82" t="s">
        <v>160</v>
      </c>
      <c r="N25" s="83" t="s">
        <v>160</v>
      </c>
      <c r="P25" s="100">
        <v>0</v>
      </c>
      <c r="Q25" s="18">
        <v>0</v>
      </c>
      <c r="R25" s="19">
        <v>0</v>
      </c>
      <c r="S25" s="82" t="s">
        <v>160</v>
      </c>
      <c r="T25" s="82" t="s">
        <v>160</v>
      </c>
      <c r="U25" s="83" t="s">
        <v>160</v>
      </c>
    </row>
    <row r="26" spans="1:21" x14ac:dyDescent="0.2">
      <c r="A26" s="17" t="s">
        <v>174</v>
      </c>
      <c r="B26" s="18">
        <v>0</v>
      </c>
      <c r="C26" s="18">
        <v>0</v>
      </c>
      <c r="D26" s="19">
        <v>0</v>
      </c>
      <c r="E26" s="27" t="s">
        <v>160</v>
      </c>
      <c r="F26" s="27" t="s">
        <v>160</v>
      </c>
      <c r="G26" s="28" t="s">
        <v>160</v>
      </c>
      <c r="I26" s="100">
        <v>0</v>
      </c>
      <c r="J26" s="18">
        <v>0</v>
      </c>
      <c r="K26" s="19">
        <v>0</v>
      </c>
      <c r="L26" s="82" t="s">
        <v>160</v>
      </c>
      <c r="M26" s="82" t="s">
        <v>160</v>
      </c>
      <c r="N26" s="83" t="s">
        <v>160</v>
      </c>
      <c r="P26" s="100">
        <v>0</v>
      </c>
      <c r="Q26" s="18">
        <v>0</v>
      </c>
      <c r="R26" s="19">
        <v>0</v>
      </c>
      <c r="S26" s="82" t="s">
        <v>160</v>
      </c>
      <c r="T26" s="82" t="s">
        <v>160</v>
      </c>
      <c r="U26" s="83" t="s">
        <v>160</v>
      </c>
    </row>
    <row r="27" spans="1:21" x14ac:dyDescent="0.2">
      <c r="A27" s="17" t="s">
        <v>175</v>
      </c>
      <c r="B27" s="18">
        <v>0</v>
      </c>
      <c r="C27" s="18">
        <v>0</v>
      </c>
      <c r="D27" s="19">
        <v>0</v>
      </c>
      <c r="E27" s="27" t="s">
        <v>160</v>
      </c>
      <c r="F27" s="27" t="s">
        <v>160</v>
      </c>
      <c r="G27" s="28" t="s">
        <v>160</v>
      </c>
      <c r="I27" s="100">
        <v>0</v>
      </c>
      <c r="J27" s="18">
        <v>0</v>
      </c>
      <c r="K27" s="19">
        <v>0</v>
      </c>
      <c r="L27" s="82" t="s">
        <v>160</v>
      </c>
      <c r="M27" s="82" t="s">
        <v>160</v>
      </c>
      <c r="N27" s="83" t="s">
        <v>160</v>
      </c>
      <c r="P27" s="100">
        <v>0</v>
      </c>
      <c r="Q27" s="18">
        <v>0</v>
      </c>
      <c r="R27" s="19">
        <v>0</v>
      </c>
      <c r="S27" s="82" t="s">
        <v>160</v>
      </c>
      <c r="T27" s="82" t="s">
        <v>160</v>
      </c>
      <c r="U27" s="83" t="s">
        <v>160</v>
      </c>
    </row>
    <row r="28" spans="1:21" x14ac:dyDescent="0.2">
      <c r="A28" s="17" t="s">
        <v>176</v>
      </c>
      <c r="B28" s="18">
        <v>0</v>
      </c>
      <c r="C28" s="18">
        <v>0</v>
      </c>
      <c r="D28" s="19">
        <v>0</v>
      </c>
      <c r="E28" s="27" t="s">
        <v>160</v>
      </c>
      <c r="F28" s="27" t="s">
        <v>160</v>
      </c>
      <c r="G28" s="28" t="s">
        <v>160</v>
      </c>
      <c r="I28" s="100">
        <v>0</v>
      </c>
      <c r="J28" s="18">
        <v>0</v>
      </c>
      <c r="K28" s="19">
        <v>0</v>
      </c>
      <c r="L28" s="82" t="s">
        <v>160</v>
      </c>
      <c r="M28" s="82" t="s">
        <v>160</v>
      </c>
      <c r="N28" s="83" t="s">
        <v>160</v>
      </c>
      <c r="P28" s="100">
        <v>0</v>
      </c>
      <c r="Q28" s="18">
        <v>0</v>
      </c>
      <c r="R28" s="19">
        <v>0</v>
      </c>
      <c r="S28" s="82" t="s">
        <v>160</v>
      </c>
      <c r="T28" s="82" t="s">
        <v>160</v>
      </c>
      <c r="U28" s="83" t="s">
        <v>160</v>
      </c>
    </row>
    <row r="29" spans="1:21" x14ac:dyDescent="0.2">
      <c r="A29" s="17" t="s">
        <v>177</v>
      </c>
      <c r="B29" s="18">
        <v>0</v>
      </c>
      <c r="C29" s="18">
        <v>0</v>
      </c>
      <c r="D29" s="19">
        <v>0</v>
      </c>
      <c r="E29" s="27" t="s">
        <v>160</v>
      </c>
      <c r="F29" s="27" t="s">
        <v>160</v>
      </c>
      <c r="G29" s="28" t="s">
        <v>160</v>
      </c>
      <c r="I29" s="100">
        <v>0</v>
      </c>
      <c r="J29" s="18">
        <v>0</v>
      </c>
      <c r="K29" s="19">
        <v>0</v>
      </c>
      <c r="L29" s="82" t="s">
        <v>160</v>
      </c>
      <c r="M29" s="82" t="s">
        <v>160</v>
      </c>
      <c r="N29" s="83" t="s">
        <v>160</v>
      </c>
      <c r="P29" s="100">
        <v>0</v>
      </c>
      <c r="Q29" s="18">
        <v>0</v>
      </c>
      <c r="R29" s="19">
        <v>0</v>
      </c>
      <c r="S29" s="82" t="s">
        <v>160</v>
      </c>
      <c r="T29" s="82" t="s">
        <v>160</v>
      </c>
      <c r="U29" s="83" t="s">
        <v>160</v>
      </c>
    </row>
    <row r="30" spans="1:21" x14ac:dyDescent="0.2">
      <c r="A30" s="17" t="s">
        <v>178</v>
      </c>
      <c r="B30" s="18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  <c r="I30" s="100">
        <v>0</v>
      </c>
      <c r="J30" s="18">
        <v>0</v>
      </c>
      <c r="K30" s="19">
        <v>0</v>
      </c>
      <c r="L30" s="82" t="s">
        <v>160</v>
      </c>
      <c r="M30" s="82" t="s">
        <v>160</v>
      </c>
      <c r="N30" s="83" t="s">
        <v>160</v>
      </c>
      <c r="P30" s="100">
        <v>0</v>
      </c>
      <c r="Q30" s="18">
        <v>0</v>
      </c>
      <c r="R30" s="19">
        <v>0</v>
      </c>
      <c r="S30" s="82" t="s">
        <v>160</v>
      </c>
      <c r="T30" s="82" t="s">
        <v>160</v>
      </c>
      <c r="U30" s="83" t="s">
        <v>160</v>
      </c>
    </row>
    <row r="31" spans="1:21" x14ac:dyDescent="0.2">
      <c r="A31" s="17" t="s">
        <v>179</v>
      </c>
      <c r="B31" s="18">
        <v>0</v>
      </c>
      <c r="C31" s="18">
        <v>0</v>
      </c>
      <c r="D31" s="19">
        <v>0</v>
      </c>
      <c r="E31" s="27" t="s">
        <v>160</v>
      </c>
      <c r="F31" s="27" t="s">
        <v>160</v>
      </c>
      <c r="G31" s="28" t="s">
        <v>160</v>
      </c>
      <c r="I31" s="100">
        <v>0</v>
      </c>
      <c r="J31" s="18">
        <v>0</v>
      </c>
      <c r="K31" s="19">
        <v>0</v>
      </c>
      <c r="L31" s="82" t="s">
        <v>160</v>
      </c>
      <c r="M31" s="82" t="s">
        <v>160</v>
      </c>
      <c r="N31" s="83" t="s">
        <v>160</v>
      </c>
      <c r="P31" s="100">
        <v>0</v>
      </c>
      <c r="Q31" s="18">
        <v>0</v>
      </c>
      <c r="R31" s="19">
        <v>0</v>
      </c>
      <c r="S31" s="82" t="s">
        <v>160</v>
      </c>
      <c r="T31" s="82" t="s">
        <v>160</v>
      </c>
      <c r="U31" s="83" t="s">
        <v>160</v>
      </c>
    </row>
    <row r="32" spans="1:21" x14ac:dyDescent="0.2">
      <c r="A32" s="17" t="s">
        <v>180</v>
      </c>
      <c r="B32" s="18">
        <v>0</v>
      </c>
      <c r="C32" s="18">
        <v>0</v>
      </c>
      <c r="D32" s="19">
        <v>0</v>
      </c>
      <c r="E32" s="27" t="s">
        <v>160</v>
      </c>
      <c r="F32" s="27" t="s">
        <v>160</v>
      </c>
      <c r="G32" s="28" t="s">
        <v>160</v>
      </c>
      <c r="I32" s="100">
        <v>0</v>
      </c>
      <c r="J32" s="18">
        <v>0</v>
      </c>
      <c r="K32" s="19">
        <v>0</v>
      </c>
      <c r="L32" s="82" t="s">
        <v>160</v>
      </c>
      <c r="M32" s="82" t="s">
        <v>160</v>
      </c>
      <c r="N32" s="83" t="s">
        <v>160</v>
      </c>
      <c r="P32" s="100">
        <v>0</v>
      </c>
      <c r="Q32" s="18">
        <v>0</v>
      </c>
      <c r="R32" s="19">
        <v>0</v>
      </c>
      <c r="S32" s="82" t="s">
        <v>160</v>
      </c>
      <c r="T32" s="82" t="s">
        <v>160</v>
      </c>
      <c r="U32" s="83" t="s">
        <v>160</v>
      </c>
    </row>
    <row r="33" spans="1:21" x14ac:dyDescent="0.2">
      <c r="A33" s="17" t="s">
        <v>181</v>
      </c>
      <c r="B33" s="18">
        <v>1052</v>
      </c>
      <c r="C33" s="18">
        <v>941</v>
      </c>
      <c r="D33" s="19">
        <v>621</v>
      </c>
      <c r="E33" s="27">
        <v>8.0639226844583994E-2</v>
      </c>
      <c r="F33" s="27">
        <v>7.0112380982184308E-2</v>
      </c>
      <c r="G33" s="28">
        <v>3.8253119846839684E-2</v>
      </c>
      <c r="I33" s="100">
        <v>448</v>
      </c>
      <c r="J33" s="18">
        <v>327</v>
      </c>
      <c r="K33" s="19">
        <v>285</v>
      </c>
      <c r="L33" s="82">
        <v>0.22793298363258016</v>
      </c>
      <c r="M33" s="82">
        <v>0.21385687938995199</v>
      </c>
      <c r="N33" s="83">
        <v>0.12546499086526822</v>
      </c>
      <c r="P33" s="100">
        <v>604</v>
      </c>
      <c r="Q33" s="18">
        <v>614</v>
      </c>
      <c r="R33" s="19">
        <v>336</v>
      </c>
      <c r="S33" s="82">
        <v>5.4511307034936875E-2</v>
      </c>
      <c r="T33" s="82">
        <v>5.1630263406840592E-2</v>
      </c>
      <c r="U33" s="83">
        <v>2.4064596251939133E-2</v>
      </c>
    </row>
    <row r="34" spans="1:21" x14ac:dyDescent="0.2">
      <c r="A34" s="17" t="s">
        <v>182</v>
      </c>
      <c r="B34" s="18">
        <v>0</v>
      </c>
      <c r="C34" s="18">
        <v>0</v>
      </c>
      <c r="D34" s="19">
        <v>1288</v>
      </c>
      <c r="E34" s="27" t="s">
        <v>160</v>
      </c>
      <c r="F34" s="27" t="s">
        <v>160</v>
      </c>
      <c r="G34" s="28">
        <v>7.9339804126778601E-2</v>
      </c>
      <c r="I34" s="100">
        <v>0</v>
      </c>
      <c r="J34" s="18">
        <v>0</v>
      </c>
      <c r="K34" s="19">
        <v>0</v>
      </c>
      <c r="L34" s="82" t="s">
        <v>160</v>
      </c>
      <c r="M34" s="82" t="s">
        <v>160</v>
      </c>
      <c r="N34" s="83" t="s">
        <v>160</v>
      </c>
      <c r="P34" s="100">
        <v>0</v>
      </c>
      <c r="Q34" s="18">
        <v>0</v>
      </c>
      <c r="R34" s="19">
        <v>1288</v>
      </c>
      <c r="S34" s="82" t="s">
        <v>160</v>
      </c>
      <c r="T34" s="82" t="s">
        <v>160</v>
      </c>
      <c r="U34" s="83">
        <v>9.2247618965766678E-2</v>
      </c>
    </row>
    <row r="35" spans="1:21" ht="13.5" thickBot="1" x14ac:dyDescent="0.25">
      <c r="A35" s="20" t="s">
        <v>4</v>
      </c>
      <c r="B35" s="21">
        <v>1304576</v>
      </c>
      <c r="C35" s="21">
        <v>1342131</v>
      </c>
      <c r="D35" s="22">
        <v>1623397</v>
      </c>
      <c r="E35" s="23">
        <v>100</v>
      </c>
      <c r="F35" s="23">
        <v>100</v>
      </c>
      <c r="G35" s="48">
        <v>100</v>
      </c>
      <c r="I35" s="101">
        <v>196549</v>
      </c>
      <c r="J35" s="21">
        <v>152906</v>
      </c>
      <c r="K35" s="22">
        <v>227155</v>
      </c>
      <c r="L35" s="86">
        <v>100</v>
      </c>
      <c r="M35" s="86">
        <v>100</v>
      </c>
      <c r="N35" s="87">
        <v>100</v>
      </c>
      <c r="P35" s="101">
        <v>1108027</v>
      </c>
      <c r="Q35" s="21">
        <v>1189225</v>
      </c>
      <c r="R35" s="22">
        <v>1396242</v>
      </c>
      <c r="S35" s="86">
        <v>100</v>
      </c>
      <c r="T35" s="86">
        <v>100</v>
      </c>
      <c r="U35" s="87">
        <v>100</v>
      </c>
    </row>
    <row r="36" spans="1:21" x14ac:dyDescent="0.2">
      <c r="I36" s="108"/>
      <c r="P36" s="108"/>
    </row>
    <row r="37" spans="1:21" ht="16.5" thickBot="1" x14ac:dyDescent="0.3">
      <c r="A37" s="5" t="s">
        <v>125</v>
      </c>
      <c r="B37" s="6"/>
      <c r="C37" s="6"/>
      <c r="D37" s="6"/>
      <c r="E37" s="6"/>
      <c r="F37" s="6"/>
      <c r="I37" s="187" t="s">
        <v>110</v>
      </c>
      <c r="J37" s="187"/>
      <c r="K37" s="187"/>
      <c r="L37" s="187"/>
      <c r="M37" s="187"/>
      <c r="N37" s="187"/>
      <c r="P37" s="187" t="s">
        <v>111</v>
      </c>
      <c r="Q37" s="187"/>
      <c r="R37" s="187"/>
      <c r="S37" s="187"/>
      <c r="T37" s="187"/>
      <c r="U37" s="187"/>
    </row>
    <row r="38" spans="1:21" x14ac:dyDescent="0.2">
      <c r="A38" s="7"/>
      <c r="B38" s="91"/>
      <c r="C38" s="90" t="s">
        <v>32</v>
      </c>
      <c r="D38" s="92"/>
      <c r="E38" s="11"/>
      <c r="F38" s="90" t="s">
        <v>2</v>
      </c>
      <c r="G38" s="12"/>
      <c r="I38" s="32"/>
      <c r="J38" s="90" t="s">
        <v>32</v>
      </c>
      <c r="K38" s="92"/>
      <c r="L38" s="11"/>
      <c r="M38" s="90" t="s">
        <v>2</v>
      </c>
      <c r="N38" s="12"/>
      <c r="P38" s="32"/>
      <c r="Q38" s="90" t="s">
        <v>32</v>
      </c>
      <c r="R38" s="92"/>
      <c r="S38" s="11"/>
      <c r="T38" s="90" t="s">
        <v>2</v>
      </c>
      <c r="U38" s="12"/>
    </row>
    <row r="39" spans="1:21" x14ac:dyDescent="0.2">
      <c r="A39" s="13" t="s">
        <v>3</v>
      </c>
      <c r="B39" s="14" t="s">
        <v>156</v>
      </c>
      <c r="C39" s="15" t="s">
        <v>154</v>
      </c>
      <c r="D39" s="66" t="s">
        <v>155</v>
      </c>
      <c r="E39" s="15" t="s">
        <v>156</v>
      </c>
      <c r="F39" s="15" t="s">
        <v>154</v>
      </c>
      <c r="G39" s="16" t="s">
        <v>155</v>
      </c>
      <c r="I39" s="99" t="s">
        <v>156</v>
      </c>
      <c r="J39" s="15" t="s">
        <v>154</v>
      </c>
      <c r="K39" s="66" t="s">
        <v>155</v>
      </c>
      <c r="L39" s="15" t="s">
        <v>156</v>
      </c>
      <c r="M39" s="15" t="s">
        <v>154</v>
      </c>
      <c r="N39" s="16" t="s">
        <v>155</v>
      </c>
      <c r="P39" s="99" t="s">
        <v>156</v>
      </c>
      <c r="Q39" s="15" t="s">
        <v>154</v>
      </c>
      <c r="R39" s="66" t="s">
        <v>155</v>
      </c>
      <c r="S39" s="15" t="s">
        <v>156</v>
      </c>
      <c r="T39" s="15" t="s">
        <v>154</v>
      </c>
      <c r="U39" s="16" t="s">
        <v>155</v>
      </c>
    </row>
    <row r="40" spans="1:21" x14ac:dyDescent="0.2">
      <c r="A40" s="17" t="s">
        <v>83</v>
      </c>
      <c r="B40" s="18">
        <v>82694</v>
      </c>
      <c r="C40" s="18">
        <v>175038</v>
      </c>
      <c r="D40" s="19">
        <v>227419</v>
      </c>
      <c r="E40" s="27">
        <v>15.980597721585035</v>
      </c>
      <c r="F40" s="27">
        <v>33.82520609571808</v>
      </c>
      <c r="G40" s="28">
        <v>37.789671686036272</v>
      </c>
      <c r="I40" s="100">
        <v>0</v>
      </c>
      <c r="J40" s="18">
        <v>0</v>
      </c>
      <c r="K40" s="19">
        <v>27326</v>
      </c>
      <c r="L40" s="82" t="s">
        <v>160</v>
      </c>
      <c r="M40" s="82" t="s">
        <v>160</v>
      </c>
      <c r="N40" s="83">
        <v>45.885177908753548</v>
      </c>
      <c r="P40" s="100">
        <v>82694</v>
      </c>
      <c r="Q40" s="18">
        <v>175038</v>
      </c>
      <c r="R40" s="19">
        <v>200093</v>
      </c>
      <c r="S40" s="82">
        <v>17.776659938131875</v>
      </c>
      <c r="T40" s="82">
        <v>36.439982845698722</v>
      </c>
      <c r="U40" s="83">
        <v>36.90057519700359</v>
      </c>
    </row>
    <row r="41" spans="1:21" x14ac:dyDescent="0.2">
      <c r="A41" s="17" t="s">
        <v>157</v>
      </c>
      <c r="B41" s="18">
        <v>83672</v>
      </c>
      <c r="C41" s="18">
        <v>85380</v>
      </c>
      <c r="D41" s="19">
        <v>92535</v>
      </c>
      <c r="E41" s="27">
        <v>16.169596011324437</v>
      </c>
      <c r="F41" s="27">
        <v>16.499252142120053</v>
      </c>
      <c r="G41" s="28">
        <v>15.376319786241986</v>
      </c>
      <c r="I41" s="100">
        <v>12221</v>
      </c>
      <c r="J41" s="18">
        <v>11941</v>
      </c>
      <c r="K41" s="19">
        <v>11596</v>
      </c>
      <c r="L41" s="82">
        <v>23.375157798094946</v>
      </c>
      <c r="M41" s="82">
        <v>32.158246256598083</v>
      </c>
      <c r="N41" s="83">
        <v>19.471731063086661</v>
      </c>
      <c r="P41" s="100">
        <v>71451</v>
      </c>
      <c r="Q41" s="18">
        <v>73439</v>
      </c>
      <c r="R41" s="19">
        <v>80939</v>
      </c>
      <c r="S41" s="82">
        <v>15.359761642192428</v>
      </c>
      <c r="T41" s="82">
        <v>15.288771010896312</v>
      </c>
      <c r="U41" s="83">
        <v>14.926537439442027</v>
      </c>
    </row>
    <row r="42" spans="1:21" x14ac:dyDescent="0.2">
      <c r="A42" s="17" t="s">
        <v>84</v>
      </c>
      <c r="B42" s="18">
        <v>88967</v>
      </c>
      <c r="C42" s="18">
        <v>109419</v>
      </c>
      <c r="D42" s="19">
        <v>123824</v>
      </c>
      <c r="E42" s="27">
        <v>17.192853622950345</v>
      </c>
      <c r="F42" s="27">
        <v>21.144667019660741</v>
      </c>
      <c r="G42" s="28">
        <v>20.575538133804805</v>
      </c>
      <c r="I42" s="100">
        <v>8889</v>
      </c>
      <c r="J42" s="18">
        <v>11591</v>
      </c>
      <c r="K42" s="19">
        <v>13596</v>
      </c>
      <c r="L42" s="82">
        <v>17.002027466432043</v>
      </c>
      <c r="M42" s="82">
        <v>31.215663039965527</v>
      </c>
      <c r="N42" s="83">
        <v>22.830084126744243</v>
      </c>
      <c r="P42" s="100">
        <v>80078</v>
      </c>
      <c r="Q42" s="18">
        <v>97828</v>
      </c>
      <c r="R42" s="19">
        <v>110228</v>
      </c>
      <c r="S42" s="82">
        <v>17.214300608577698</v>
      </c>
      <c r="T42" s="82">
        <v>20.366152731572658</v>
      </c>
      <c r="U42" s="83">
        <v>20.327930526381792</v>
      </c>
    </row>
    <row r="43" spans="1:21" x14ac:dyDescent="0.2">
      <c r="A43" s="17" t="s">
        <v>86</v>
      </c>
      <c r="B43" s="18">
        <v>60313</v>
      </c>
      <c r="C43" s="18">
        <v>60566</v>
      </c>
      <c r="D43" s="19">
        <v>65010</v>
      </c>
      <c r="E43" s="27">
        <v>11.65547428328486</v>
      </c>
      <c r="F43" s="27">
        <v>11.704072443659442</v>
      </c>
      <c r="G43" s="28">
        <v>10.802556322511391</v>
      </c>
      <c r="I43" s="100">
        <v>3033</v>
      </c>
      <c r="J43" s="18">
        <v>3310</v>
      </c>
      <c r="K43" s="19">
        <v>3900</v>
      </c>
      <c r="L43" s="82">
        <v>5.8012317814926746</v>
      </c>
      <c r="M43" s="82">
        <v>8.9141441344392973</v>
      </c>
      <c r="N43" s="83">
        <v>6.5487884741322855</v>
      </c>
      <c r="P43" s="100">
        <v>57280</v>
      </c>
      <c r="Q43" s="18">
        <v>57256</v>
      </c>
      <c r="R43" s="19">
        <v>61110</v>
      </c>
      <c r="S43" s="82">
        <v>12.313433637944637</v>
      </c>
      <c r="T43" s="82">
        <v>11.919741186561353</v>
      </c>
      <c r="U43" s="83">
        <v>11.269730326842465</v>
      </c>
    </row>
    <row r="44" spans="1:21" x14ac:dyDescent="0.2">
      <c r="A44" s="17" t="s">
        <v>158</v>
      </c>
      <c r="B44" s="18">
        <v>38385</v>
      </c>
      <c r="C44" s="18">
        <v>38478</v>
      </c>
      <c r="D44" s="19">
        <v>33077</v>
      </c>
      <c r="E44" s="27">
        <v>7.4178929975940404</v>
      </c>
      <c r="F44" s="27">
        <v>7.4356784249765209</v>
      </c>
      <c r="G44" s="28">
        <v>5.4963260341441202</v>
      </c>
      <c r="I44" s="100">
        <v>2162</v>
      </c>
      <c r="J44" s="18">
        <v>2629</v>
      </c>
      <c r="K44" s="19">
        <v>1274</v>
      </c>
      <c r="L44" s="82">
        <v>4.1352664396924368</v>
      </c>
      <c r="M44" s="82">
        <v>7.0801465043628138</v>
      </c>
      <c r="N44" s="83">
        <v>2.1392709015498799</v>
      </c>
      <c r="P44" s="100">
        <v>36223</v>
      </c>
      <c r="Q44" s="18">
        <v>35849</v>
      </c>
      <c r="R44" s="19">
        <v>31803</v>
      </c>
      <c r="S44" s="82">
        <v>7.7868279795263371</v>
      </c>
      <c r="T44" s="82">
        <v>7.4631619707460874</v>
      </c>
      <c r="U44" s="83">
        <v>5.8650177317062822</v>
      </c>
    </row>
    <row r="45" spans="1:21" x14ac:dyDescent="0.2">
      <c r="A45" s="17" t="s">
        <v>159</v>
      </c>
      <c r="B45" s="18">
        <v>0</v>
      </c>
      <c r="C45" s="18">
        <v>0</v>
      </c>
      <c r="D45" s="19">
        <v>1750</v>
      </c>
      <c r="E45" s="27" t="s">
        <v>160</v>
      </c>
      <c r="F45" s="27" t="s">
        <v>160</v>
      </c>
      <c r="G45" s="28">
        <v>0.29079331740339848</v>
      </c>
      <c r="I45" s="100">
        <v>0</v>
      </c>
      <c r="J45" s="18">
        <v>0</v>
      </c>
      <c r="K45" s="19">
        <v>1750</v>
      </c>
      <c r="L45" s="82" t="s">
        <v>160</v>
      </c>
      <c r="M45" s="82" t="s">
        <v>160</v>
      </c>
      <c r="N45" s="83">
        <v>2.9385589307003843</v>
      </c>
      <c r="P45" s="100">
        <v>0</v>
      </c>
      <c r="Q45" s="18">
        <v>0</v>
      </c>
      <c r="R45" s="19">
        <v>0</v>
      </c>
      <c r="S45" s="82" t="s">
        <v>160</v>
      </c>
      <c r="T45" s="82" t="s">
        <v>160</v>
      </c>
      <c r="U45" s="83" t="s">
        <v>160</v>
      </c>
    </row>
    <row r="46" spans="1:21" x14ac:dyDescent="0.2">
      <c r="A46" s="17" t="s">
        <v>161</v>
      </c>
      <c r="B46" s="18">
        <v>0</v>
      </c>
      <c r="C46" s="18">
        <v>0</v>
      </c>
      <c r="D46" s="19">
        <v>0</v>
      </c>
      <c r="E46" s="27" t="s">
        <v>160</v>
      </c>
      <c r="F46" s="27" t="s">
        <v>160</v>
      </c>
      <c r="G46" s="28" t="s">
        <v>160</v>
      </c>
      <c r="I46" s="100">
        <v>0</v>
      </c>
      <c r="J46" s="18">
        <v>0</v>
      </c>
      <c r="K46" s="19">
        <v>0</v>
      </c>
      <c r="L46" s="82" t="s">
        <v>160</v>
      </c>
      <c r="M46" s="82" t="s">
        <v>160</v>
      </c>
      <c r="N46" s="83" t="s">
        <v>160</v>
      </c>
      <c r="P46" s="100">
        <v>0</v>
      </c>
      <c r="Q46" s="18">
        <v>0</v>
      </c>
      <c r="R46" s="19">
        <v>0</v>
      </c>
      <c r="S46" s="82" t="s">
        <v>160</v>
      </c>
      <c r="T46" s="82" t="s">
        <v>160</v>
      </c>
      <c r="U46" s="83" t="s">
        <v>160</v>
      </c>
    </row>
    <row r="47" spans="1:21" x14ac:dyDescent="0.2">
      <c r="A47" s="17" t="s">
        <v>162</v>
      </c>
      <c r="B47" s="18">
        <v>151595</v>
      </c>
      <c r="C47" s="18">
        <v>19766</v>
      </c>
      <c r="D47" s="19">
        <v>4989</v>
      </c>
      <c r="E47" s="27">
        <v>29.295701158532459</v>
      </c>
      <c r="F47" s="27">
        <v>3.819679290713808</v>
      </c>
      <c r="G47" s="28">
        <v>0.82901020601460285</v>
      </c>
      <c r="I47" s="100">
        <v>25795</v>
      </c>
      <c r="J47" s="18">
        <v>7530</v>
      </c>
      <c r="K47" s="19">
        <v>0</v>
      </c>
      <c r="L47" s="82">
        <v>49.338204353314715</v>
      </c>
      <c r="M47" s="82">
        <v>20.279004632123236</v>
      </c>
      <c r="N47" s="83" t="s">
        <v>160</v>
      </c>
      <c r="P47" s="100">
        <v>125800</v>
      </c>
      <c r="Q47" s="18">
        <v>12236</v>
      </c>
      <c r="R47" s="19">
        <v>4989</v>
      </c>
      <c r="S47" s="82">
        <v>27.043120664340702</v>
      </c>
      <c r="T47" s="82">
        <v>2.54733046595579</v>
      </c>
      <c r="U47" s="83">
        <v>0.92005702177412962</v>
      </c>
    </row>
    <row r="48" spans="1:21" x14ac:dyDescent="0.2">
      <c r="A48" s="17" t="s">
        <v>163</v>
      </c>
      <c r="B48" s="18">
        <v>11468</v>
      </c>
      <c r="C48" s="18">
        <v>10802</v>
      </c>
      <c r="D48" s="19">
        <v>7628</v>
      </c>
      <c r="E48" s="27">
        <v>2.2161885344902554</v>
      </c>
      <c r="F48" s="27">
        <v>2.0874317362284001</v>
      </c>
      <c r="G48" s="28">
        <v>1.2675265286589277</v>
      </c>
      <c r="I48" s="100">
        <v>0</v>
      </c>
      <c r="J48" s="18">
        <v>0</v>
      </c>
      <c r="K48" s="19">
        <v>0</v>
      </c>
      <c r="L48" s="82" t="s">
        <v>160</v>
      </c>
      <c r="M48" s="82" t="s">
        <v>160</v>
      </c>
      <c r="N48" s="83" t="s">
        <v>160</v>
      </c>
      <c r="P48" s="100">
        <v>11468</v>
      </c>
      <c r="Q48" s="18">
        <v>10802</v>
      </c>
      <c r="R48" s="19">
        <v>7628</v>
      </c>
      <c r="S48" s="82">
        <v>2.4652663575410108</v>
      </c>
      <c r="T48" s="82">
        <v>2.2487956597952308</v>
      </c>
      <c r="U48" s="83">
        <v>1.406733806793558</v>
      </c>
    </row>
    <row r="49" spans="1:21" x14ac:dyDescent="0.2">
      <c r="A49" s="17" t="s">
        <v>164</v>
      </c>
      <c r="B49" s="18">
        <v>0</v>
      </c>
      <c r="C49" s="18">
        <v>0</v>
      </c>
      <c r="D49" s="19">
        <v>0</v>
      </c>
      <c r="E49" s="27" t="s">
        <v>160</v>
      </c>
      <c r="F49" s="27" t="s">
        <v>160</v>
      </c>
      <c r="G49" s="28" t="s">
        <v>160</v>
      </c>
      <c r="I49" s="100">
        <v>0</v>
      </c>
      <c r="J49" s="18">
        <v>0</v>
      </c>
      <c r="K49" s="19">
        <v>0</v>
      </c>
      <c r="L49" s="82" t="s">
        <v>160</v>
      </c>
      <c r="M49" s="82" t="s">
        <v>160</v>
      </c>
      <c r="N49" s="83" t="s">
        <v>160</v>
      </c>
      <c r="P49" s="100">
        <v>0</v>
      </c>
      <c r="Q49" s="18">
        <v>0</v>
      </c>
      <c r="R49" s="19">
        <v>0</v>
      </c>
      <c r="S49" s="82" t="s">
        <v>160</v>
      </c>
      <c r="T49" s="82" t="s">
        <v>160</v>
      </c>
      <c r="U49" s="83" t="s">
        <v>160</v>
      </c>
    </row>
    <row r="50" spans="1:21" x14ac:dyDescent="0.2">
      <c r="A50" s="17" t="s">
        <v>165</v>
      </c>
      <c r="B50" s="18">
        <v>0</v>
      </c>
      <c r="C50" s="18">
        <v>17700</v>
      </c>
      <c r="D50" s="19">
        <v>45222</v>
      </c>
      <c r="E50" s="27" t="s">
        <v>160</v>
      </c>
      <c r="F50" s="27">
        <v>3.4204352648808261</v>
      </c>
      <c r="G50" s="28">
        <v>7.5144316569237057</v>
      </c>
      <c r="I50" s="100">
        <v>0</v>
      </c>
      <c r="J50" s="18">
        <v>0</v>
      </c>
      <c r="K50" s="19">
        <v>0</v>
      </c>
      <c r="L50" s="82" t="s">
        <v>160</v>
      </c>
      <c r="M50" s="82" t="s">
        <v>160</v>
      </c>
      <c r="N50" s="83" t="s">
        <v>160</v>
      </c>
      <c r="P50" s="100">
        <v>0</v>
      </c>
      <c r="Q50" s="18">
        <v>17700</v>
      </c>
      <c r="R50" s="19">
        <v>45222</v>
      </c>
      <c r="S50" s="82" t="s">
        <v>160</v>
      </c>
      <c r="T50" s="82">
        <v>3.6848438417307525</v>
      </c>
      <c r="U50" s="83">
        <v>8.3397110921366391</v>
      </c>
    </row>
    <row r="51" spans="1:21" x14ac:dyDescent="0.2">
      <c r="A51" s="17" t="s">
        <v>166</v>
      </c>
      <c r="B51" s="18">
        <v>0</v>
      </c>
      <c r="C51" s="18">
        <v>0</v>
      </c>
      <c r="D51" s="19">
        <v>0</v>
      </c>
      <c r="E51" s="27" t="s">
        <v>160</v>
      </c>
      <c r="F51" s="27" t="s">
        <v>160</v>
      </c>
      <c r="G51" s="28" t="s">
        <v>160</v>
      </c>
      <c r="I51" s="100">
        <v>0</v>
      </c>
      <c r="J51" s="18">
        <v>0</v>
      </c>
      <c r="K51" s="19">
        <v>0</v>
      </c>
      <c r="L51" s="82" t="s">
        <v>160</v>
      </c>
      <c r="M51" s="82" t="s">
        <v>160</v>
      </c>
      <c r="N51" s="83" t="s">
        <v>160</v>
      </c>
      <c r="P51" s="100">
        <v>0</v>
      </c>
      <c r="Q51" s="18">
        <v>0</v>
      </c>
      <c r="R51" s="19">
        <v>0</v>
      </c>
      <c r="S51" s="82" t="s">
        <v>160</v>
      </c>
      <c r="T51" s="82" t="s">
        <v>160</v>
      </c>
      <c r="U51" s="83" t="s">
        <v>160</v>
      </c>
    </row>
    <row r="52" spans="1:21" x14ac:dyDescent="0.2">
      <c r="A52" s="17" t="s">
        <v>167</v>
      </c>
      <c r="B52" s="18">
        <v>0</v>
      </c>
      <c r="C52" s="18">
        <v>0</v>
      </c>
      <c r="D52" s="19">
        <v>0</v>
      </c>
      <c r="E52" s="27" t="s">
        <v>160</v>
      </c>
      <c r="F52" s="27" t="s">
        <v>160</v>
      </c>
      <c r="G52" s="28" t="s">
        <v>160</v>
      </c>
      <c r="I52" s="100">
        <v>0</v>
      </c>
      <c r="J52" s="18">
        <v>0</v>
      </c>
      <c r="K52" s="19">
        <v>0</v>
      </c>
      <c r="L52" s="82" t="s">
        <v>160</v>
      </c>
      <c r="M52" s="82" t="s">
        <v>160</v>
      </c>
      <c r="N52" s="83" t="s">
        <v>160</v>
      </c>
      <c r="P52" s="100">
        <v>0</v>
      </c>
      <c r="Q52" s="18">
        <v>0</v>
      </c>
      <c r="R52" s="19">
        <v>0</v>
      </c>
      <c r="S52" s="82" t="s">
        <v>160</v>
      </c>
      <c r="T52" s="82" t="s">
        <v>160</v>
      </c>
      <c r="U52" s="83" t="s">
        <v>160</v>
      </c>
    </row>
    <row r="53" spans="1:21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160</v>
      </c>
      <c r="F53" s="27" t="s">
        <v>160</v>
      </c>
      <c r="G53" s="28" t="s">
        <v>160</v>
      </c>
      <c r="I53" s="100">
        <v>0</v>
      </c>
      <c r="J53" s="18">
        <v>0</v>
      </c>
      <c r="K53" s="19">
        <v>0</v>
      </c>
      <c r="L53" s="82" t="s">
        <v>160</v>
      </c>
      <c r="M53" s="82" t="s">
        <v>160</v>
      </c>
      <c r="N53" s="83" t="s">
        <v>160</v>
      </c>
      <c r="P53" s="100">
        <v>0</v>
      </c>
      <c r="Q53" s="18">
        <v>0</v>
      </c>
      <c r="R53" s="19">
        <v>0</v>
      </c>
      <c r="S53" s="82" t="s">
        <v>160</v>
      </c>
      <c r="T53" s="82" t="s">
        <v>160</v>
      </c>
      <c r="U53" s="83" t="s">
        <v>160</v>
      </c>
    </row>
    <row r="54" spans="1:21" x14ac:dyDescent="0.2">
      <c r="A54" s="17" t="s">
        <v>169</v>
      </c>
      <c r="B54" s="18">
        <v>18</v>
      </c>
      <c r="C54" s="18">
        <v>18</v>
      </c>
      <c r="D54" s="19">
        <v>18</v>
      </c>
      <c r="E54" s="27">
        <v>3.4784961301730553E-3</v>
      </c>
      <c r="F54" s="27">
        <v>3.4784087439466023E-3</v>
      </c>
      <c r="G54" s="28">
        <v>2.9910169790063842E-3</v>
      </c>
      <c r="I54" s="100">
        <v>18</v>
      </c>
      <c r="J54" s="18">
        <v>18</v>
      </c>
      <c r="K54" s="19">
        <v>18</v>
      </c>
      <c r="L54" s="82">
        <v>3.4428675261084118E-2</v>
      </c>
      <c r="M54" s="82">
        <v>4.8475708283959924E-2</v>
      </c>
      <c r="N54" s="83">
        <v>3.022517757291824E-2</v>
      </c>
      <c r="P54" s="100">
        <v>0</v>
      </c>
      <c r="Q54" s="18">
        <v>0</v>
      </c>
      <c r="R54" s="19">
        <v>0</v>
      </c>
      <c r="S54" s="82" t="s">
        <v>160</v>
      </c>
      <c r="T54" s="82" t="s">
        <v>160</v>
      </c>
      <c r="U54" s="83" t="s">
        <v>160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  <c r="I55" s="100">
        <v>0</v>
      </c>
      <c r="J55" s="18">
        <v>0</v>
      </c>
      <c r="K55" s="19">
        <v>0</v>
      </c>
      <c r="L55" s="82" t="s">
        <v>160</v>
      </c>
      <c r="M55" s="82" t="s">
        <v>160</v>
      </c>
      <c r="N55" s="83" t="s">
        <v>160</v>
      </c>
      <c r="P55" s="100">
        <v>0</v>
      </c>
      <c r="Q55" s="18">
        <v>0</v>
      </c>
      <c r="R55" s="19">
        <v>0</v>
      </c>
      <c r="S55" s="82" t="s">
        <v>160</v>
      </c>
      <c r="T55" s="82" t="s">
        <v>160</v>
      </c>
      <c r="U55" s="83" t="s">
        <v>160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160</v>
      </c>
      <c r="F56" s="27" t="s">
        <v>160</v>
      </c>
      <c r="G56" s="28" t="s">
        <v>160</v>
      </c>
      <c r="I56" s="100">
        <v>0</v>
      </c>
      <c r="J56" s="18">
        <v>0</v>
      </c>
      <c r="K56" s="19">
        <v>0</v>
      </c>
      <c r="L56" s="82" t="s">
        <v>160</v>
      </c>
      <c r="M56" s="82" t="s">
        <v>160</v>
      </c>
      <c r="N56" s="83" t="s">
        <v>160</v>
      </c>
      <c r="P56" s="100">
        <v>0</v>
      </c>
      <c r="Q56" s="18">
        <v>0</v>
      </c>
      <c r="R56" s="19">
        <v>0</v>
      </c>
      <c r="S56" s="82" t="s">
        <v>160</v>
      </c>
      <c r="T56" s="82" t="s">
        <v>160</v>
      </c>
      <c r="U56" s="83" t="s">
        <v>160</v>
      </c>
    </row>
    <row r="57" spans="1:21" x14ac:dyDescent="0.2">
      <c r="A57" s="17" t="s">
        <v>172</v>
      </c>
      <c r="B57" s="18">
        <v>0</v>
      </c>
      <c r="C57" s="18">
        <v>0</v>
      </c>
      <c r="D57" s="19">
        <v>0</v>
      </c>
      <c r="E57" s="27" t="s">
        <v>160</v>
      </c>
      <c r="F57" s="27" t="s">
        <v>160</v>
      </c>
      <c r="G57" s="28" t="s">
        <v>160</v>
      </c>
      <c r="I57" s="100">
        <v>0</v>
      </c>
      <c r="J57" s="18">
        <v>0</v>
      </c>
      <c r="K57" s="19">
        <v>0</v>
      </c>
      <c r="L57" s="82" t="s">
        <v>160</v>
      </c>
      <c r="M57" s="82" t="s">
        <v>160</v>
      </c>
      <c r="N57" s="83" t="s">
        <v>160</v>
      </c>
      <c r="P57" s="100">
        <v>0</v>
      </c>
      <c r="Q57" s="18">
        <v>0</v>
      </c>
      <c r="R57" s="19">
        <v>0</v>
      </c>
      <c r="S57" s="82" t="s">
        <v>160</v>
      </c>
      <c r="T57" s="82" t="s">
        <v>160</v>
      </c>
      <c r="U57" s="83" t="s">
        <v>160</v>
      </c>
    </row>
    <row r="58" spans="1:21" x14ac:dyDescent="0.2">
      <c r="A58" s="17" t="s">
        <v>173</v>
      </c>
      <c r="B58" s="18">
        <v>0</v>
      </c>
      <c r="C58" s="18">
        <v>0</v>
      </c>
      <c r="D58" s="19">
        <v>0</v>
      </c>
      <c r="E58" s="27" t="s">
        <v>160</v>
      </c>
      <c r="F58" s="27" t="s">
        <v>160</v>
      </c>
      <c r="G58" s="28" t="s">
        <v>160</v>
      </c>
      <c r="I58" s="100">
        <v>0</v>
      </c>
      <c r="J58" s="18">
        <v>0</v>
      </c>
      <c r="K58" s="19">
        <v>0</v>
      </c>
      <c r="L58" s="82" t="s">
        <v>160</v>
      </c>
      <c r="M58" s="82" t="s">
        <v>160</v>
      </c>
      <c r="N58" s="83" t="s">
        <v>160</v>
      </c>
      <c r="P58" s="100">
        <v>0</v>
      </c>
      <c r="Q58" s="18">
        <v>0</v>
      </c>
      <c r="R58" s="19">
        <v>0</v>
      </c>
      <c r="S58" s="82" t="s">
        <v>160</v>
      </c>
      <c r="T58" s="82" t="s">
        <v>160</v>
      </c>
      <c r="U58" s="83" t="s">
        <v>160</v>
      </c>
    </row>
    <row r="59" spans="1:21" x14ac:dyDescent="0.2">
      <c r="A59" s="17" t="s">
        <v>174</v>
      </c>
      <c r="B59" s="18">
        <v>0</v>
      </c>
      <c r="C59" s="18">
        <v>0</v>
      </c>
      <c r="D59" s="19">
        <v>0</v>
      </c>
      <c r="E59" s="27" t="s">
        <v>160</v>
      </c>
      <c r="F59" s="27" t="s">
        <v>160</v>
      </c>
      <c r="G59" s="28" t="s">
        <v>160</v>
      </c>
      <c r="I59" s="100">
        <v>0</v>
      </c>
      <c r="J59" s="18">
        <v>0</v>
      </c>
      <c r="K59" s="19">
        <v>0</v>
      </c>
      <c r="L59" s="82" t="s">
        <v>160</v>
      </c>
      <c r="M59" s="82" t="s">
        <v>160</v>
      </c>
      <c r="N59" s="83" t="s">
        <v>160</v>
      </c>
      <c r="P59" s="100">
        <v>0</v>
      </c>
      <c r="Q59" s="18">
        <v>0</v>
      </c>
      <c r="R59" s="19">
        <v>0</v>
      </c>
      <c r="S59" s="82" t="s">
        <v>160</v>
      </c>
      <c r="T59" s="82" t="s">
        <v>160</v>
      </c>
      <c r="U59" s="83" t="s">
        <v>160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160</v>
      </c>
      <c r="F60" s="27" t="s">
        <v>160</v>
      </c>
      <c r="G60" s="28" t="s">
        <v>160</v>
      </c>
      <c r="I60" s="100">
        <v>0</v>
      </c>
      <c r="J60" s="18">
        <v>0</v>
      </c>
      <c r="K60" s="19">
        <v>0</v>
      </c>
      <c r="L60" s="82" t="s">
        <v>160</v>
      </c>
      <c r="M60" s="82" t="s">
        <v>160</v>
      </c>
      <c r="N60" s="83" t="s">
        <v>160</v>
      </c>
      <c r="P60" s="100">
        <v>0</v>
      </c>
      <c r="Q60" s="18">
        <v>0</v>
      </c>
      <c r="R60" s="19">
        <v>0</v>
      </c>
      <c r="S60" s="82" t="s">
        <v>160</v>
      </c>
      <c r="T60" s="82" t="s">
        <v>160</v>
      </c>
      <c r="U60" s="83" t="s">
        <v>160</v>
      </c>
    </row>
    <row r="61" spans="1:21" x14ac:dyDescent="0.2">
      <c r="A61" s="17" t="s">
        <v>176</v>
      </c>
      <c r="B61" s="18">
        <v>0</v>
      </c>
      <c r="C61" s="18">
        <v>0</v>
      </c>
      <c r="D61" s="19">
        <v>0</v>
      </c>
      <c r="E61" s="27" t="s">
        <v>160</v>
      </c>
      <c r="F61" s="27" t="s">
        <v>160</v>
      </c>
      <c r="G61" s="28" t="s">
        <v>160</v>
      </c>
      <c r="I61" s="100">
        <v>0</v>
      </c>
      <c r="J61" s="18">
        <v>0</v>
      </c>
      <c r="K61" s="19">
        <v>0</v>
      </c>
      <c r="L61" s="82" t="s">
        <v>160</v>
      </c>
      <c r="M61" s="82" t="s">
        <v>160</v>
      </c>
      <c r="N61" s="83" t="s">
        <v>160</v>
      </c>
      <c r="P61" s="100">
        <v>0</v>
      </c>
      <c r="Q61" s="18">
        <v>0</v>
      </c>
      <c r="R61" s="19">
        <v>0</v>
      </c>
      <c r="S61" s="82" t="s">
        <v>160</v>
      </c>
      <c r="T61" s="82" t="s">
        <v>160</v>
      </c>
      <c r="U61" s="83" t="s">
        <v>160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  <c r="I62" s="100">
        <v>0</v>
      </c>
      <c r="J62" s="18">
        <v>0</v>
      </c>
      <c r="K62" s="19">
        <v>0</v>
      </c>
      <c r="L62" s="82" t="s">
        <v>160</v>
      </c>
      <c r="M62" s="82" t="s">
        <v>160</v>
      </c>
      <c r="N62" s="83" t="s">
        <v>160</v>
      </c>
      <c r="P62" s="100">
        <v>0</v>
      </c>
      <c r="Q62" s="18">
        <v>0</v>
      </c>
      <c r="R62" s="19">
        <v>0</v>
      </c>
      <c r="S62" s="82" t="s">
        <v>160</v>
      </c>
      <c r="T62" s="82" t="s">
        <v>160</v>
      </c>
      <c r="U62" s="83" t="s">
        <v>160</v>
      </c>
    </row>
    <row r="63" spans="1:21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160</v>
      </c>
      <c r="F63" s="27" t="s">
        <v>160</v>
      </c>
      <c r="G63" s="28" t="s">
        <v>160</v>
      </c>
      <c r="I63" s="100">
        <v>0</v>
      </c>
      <c r="J63" s="18">
        <v>0</v>
      </c>
      <c r="K63" s="19">
        <v>0</v>
      </c>
      <c r="L63" s="82" t="s">
        <v>160</v>
      </c>
      <c r="M63" s="82" t="s">
        <v>160</v>
      </c>
      <c r="N63" s="83" t="s">
        <v>160</v>
      </c>
      <c r="P63" s="100">
        <v>0</v>
      </c>
      <c r="Q63" s="18">
        <v>0</v>
      </c>
      <c r="R63" s="19">
        <v>0</v>
      </c>
      <c r="S63" s="82" t="s">
        <v>160</v>
      </c>
      <c r="T63" s="82" t="s">
        <v>160</v>
      </c>
      <c r="U63" s="83" t="s">
        <v>160</v>
      </c>
    </row>
    <row r="64" spans="1:21" x14ac:dyDescent="0.2">
      <c r="A64" s="17" t="s">
        <v>179</v>
      </c>
      <c r="B64" s="18">
        <v>0</v>
      </c>
      <c r="C64" s="18">
        <v>0</v>
      </c>
      <c r="D64" s="19">
        <v>0</v>
      </c>
      <c r="E64" s="27" t="s">
        <v>160</v>
      </c>
      <c r="F64" s="27" t="s">
        <v>160</v>
      </c>
      <c r="G64" s="28" t="s">
        <v>160</v>
      </c>
      <c r="I64" s="100">
        <v>0</v>
      </c>
      <c r="J64" s="18">
        <v>0</v>
      </c>
      <c r="K64" s="19">
        <v>0</v>
      </c>
      <c r="L64" s="82" t="s">
        <v>160</v>
      </c>
      <c r="M64" s="82" t="s">
        <v>160</v>
      </c>
      <c r="N64" s="83" t="s">
        <v>160</v>
      </c>
      <c r="P64" s="100">
        <v>0</v>
      </c>
      <c r="Q64" s="18">
        <v>0</v>
      </c>
      <c r="R64" s="19">
        <v>0</v>
      </c>
      <c r="S64" s="82" t="s">
        <v>160</v>
      </c>
      <c r="T64" s="82" t="s">
        <v>160</v>
      </c>
      <c r="U64" s="83" t="s">
        <v>160</v>
      </c>
    </row>
    <row r="65" spans="1:21" x14ac:dyDescent="0.2">
      <c r="A65" s="17" t="s">
        <v>180</v>
      </c>
      <c r="B65" s="18">
        <v>0</v>
      </c>
      <c r="C65" s="18">
        <v>0</v>
      </c>
      <c r="D65" s="19">
        <v>0</v>
      </c>
      <c r="E65" s="27" t="s">
        <v>160</v>
      </c>
      <c r="F65" s="27" t="s">
        <v>160</v>
      </c>
      <c r="G65" s="28" t="s">
        <v>160</v>
      </c>
      <c r="I65" s="100">
        <v>0</v>
      </c>
      <c r="J65" s="18">
        <v>0</v>
      </c>
      <c r="K65" s="19">
        <v>0</v>
      </c>
      <c r="L65" s="82" t="s">
        <v>160</v>
      </c>
      <c r="M65" s="82" t="s">
        <v>160</v>
      </c>
      <c r="N65" s="83" t="s">
        <v>160</v>
      </c>
      <c r="P65" s="100">
        <v>0</v>
      </c>
      <c r="Q65" s="18">
        <v>0</v>
      </c>
      <c r="R65" s="19">
        <v>0</v>
      </c>
      <c r="S65" s="82" t="s">
        <v>160</v>
      </c>
      <c r="T65" s="82" t="s">
        <v>160</v>
      </c>
      <c r="U65" s="83" t="s">
        <v>160</v>
      </c>
    </row>
    <row r="66" spans="1:21" x14ac:dyDescent="0.2">
      <c r="A66" s="17" t="s">
        <v>181</v>
      </c>
      <c r="B66" s="18">
        <v>353</v>
      </c>
      <c r="C66" s="18">
        <v>311</v>
      </c>
      <c r="D66" s="19">
        <v>168</v>
      </c>
      <c r="E66" s="27">
        <v>6.8217174108393799E-2</v>
      </c>
      <c r="F66" s="27">
        <v>6.0099173298188521E-2</v>
      </c>
      <c r="G66" s="28">
        <v>2.7916158470726253E-2</v>
      </c>
      <c r="I66" s="100">
        <v>164</v>
      </c>
      <c r="J66" s="18">
        <v>113</v>
      </c>
      <c r="K66" s="19">
        <v>93</v>
      </c>
      <c r="L66" s="82">
        <v>0.31368348571209975</v>
      </c>
      <c r="M66" s="82">
        <v>0.30431972422708176</v>
      </c>
      <c r="N66" s="83">
        <v>0.15616341746007759</v>
      </c>
      <c r="P66" s="100">
        <v>189</v>
      </c>
      <c r="Q66" s="18">
        <v>198</v>
      </c>
      <c r="R66" s="19">
        <v>75</v>
      </c>
      <c r="S66" s="82">
        <v>4.0629171745313136E-2</v>
      </c>
      <c r="T66" s="82">
        <v>4.1220287043089776E-2</v>
      </c>
      <c r="U66" s="83">
        <v>1.3831284151745785E-2</v>
      </c>
    </row>
    <row r="67" spans="1:21" x14ac:dyDescent="0.2">
      <c r="A67" s="17" t="s">
        <v>182</v>
      </c>
      <c r="B67" s="18">
        <v>0</v>
      </c>
      <c r="C67" s="18">
        <v>0</v>
      </c>
      <c r="D67" s="19">
        <v>162</v>
      </c>
      <c r="E67" s="27" t="s">
        <v>160</v>
      </c>
      <c r="F67" s="27" t="s">
        <v>160</v>
      </c>
      <c r="G67" s="28">
        <v>2.6919152811057459E-2</v>
      </c>
      <c r="I67" s="100">
        <v>0</v>
      </c>
      <c r="J67" s="18">
        <v>0</v>
      </c>
      <c r="K67" s="19">
        <v>0</v>
      </c>
      <c r="L67" s="82" t="s">
        <v>160</v>
      </c>
      <c r="M67" s="82" t="s">
        <v>160</v>
      </c>
      <c r="N67" s="83" t="s">
        <v>160</v>
      </c>
      <c r="P67" s="100">
        <v>0</v>
      </c>
      <c r="Q67" s="18">
        <v>0</v>
      </c>
      <c r="R67" s="19">
        <v>162</v>
      </c>
      <c r="S67" s="82" t="s">
        <v>160</v>
      </c>
      <c r="T67" s="82" t="s">
        <v>160</v>
      </c>
      <c r="U67" s="83">
        <v>2.9875573767770894E-2</v>
      </c>
    </row>
    <row r="68" spans="1:21" ht="13.5" thickBot="1" x14ac:dyDescent="0.25">
      <c r="A68" s="20" t="s">
        <v>4</v>
      </c>
      <c r="B68" s="21">
        <v>517465</v>
      </c>
      <c r="C68" s="21">
        <v>517478</v>
      </c>
      <c r="D68" s="22">
        <v>601802</v>
      </c>
      <c r="E68" s="23">
        <v>100</v>
      </c>
      <c r="F68" s="23">
        <v>100</v>
      </c>
      <c r="G68" s="48">
        <v>100</v>
      </c>
      <c r="I68" s="101">
        <v>52282</v>
      </c>
      <c r="J68" s="21">
        <v>37132</v>
      </c>
      <c r="K68" s="22">
        <v>59553</v>
      </c>
      <c r="L68" s="86">
        <v>100</v>
      </c>
      <c r="M68" s="86">
        <v>100</v>
      </c>
      <c r="N68" s="87">
        <v>100</v>
      </c>
      <c r="P68" s="101">
        <v>465183</v>
      </c>
      <c r="Q68" s="21">
        <v>480346</v>
      </c>
      <c r="R68" s="22">
        <v>542249</v>
      </c>
      <c r="S68" s="86">
        <v>100</v>
      </c>
      <c r="T68" s="86">
        <v>100</v>
      </c>
      <c r="U68" s="87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26" t="str">
        <f>+Innhold!B54</f>
        <v>Finans Norge / Skadestatistikk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77">
        <f>Innhold!H40</f>
        <v>16</v>
      </c>
    </row>
    <row r="71" spans="1:21" ht="12.75" customHeight="1" x14ac:dyDescent="0.2">
      <c r="A71" s="26" t="str">
        <f>+Innhold!B55</f>
        <v>Premiestatistikk skadeforsikring 2. kvartal 2019</v>
      </c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176"/>
    </row>
    <row r="72" spans="1:21" ht="12.75" customHeight="1" x14ac:dyDescent="0.2"/>
  </sheetData>
  <mergeCells count="5">
    <mergeCell ref="U70:U71"/>
    <mergeCell ref="I4:N4"/>
    <mergeCell ref="P4:U4"/>
    <mergeCell ref="I37:N37"/>
    <mergeCell ref="P37:U37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3"/>
  <sheetViews>
    <sheetView showGridLines="0" showRowColHeaders="0" zoomScaleNormal="100" workbookViewId="0">
      <selection activeCell="Y74" sqref="Y74"/>
    </sheetView>
  </sheetViews>
  <sheetFormatPr baseColWidth="10"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126</v>
      </c>
      <c r="B4" s="6"/>
      <c r="C4" s="6"/>
      <c r="D4" s="187" t="s">
        <v>106</v>
      </c>
      <c r="E4" s="187"/>
      <c r="F4" s="6"/>
      <c r="I4" s="187" t="s">
        <v>93</v>
      </c>
      <c r="J4" s="187"/>
      <c r="K4" s="187"/>
      <c r="L4" s="187"/>
      <c r="M4" s="187"/>
      <c r="N4" s="187"/>
      <c r="P4" s="187" t="s">
        <v>94</v>
      </c>
      <c r="Q4" s="187"/>
      <c r="R4" s="187"/>
      <c r="S4" s="187"/>
      <c r="T4" s="187"/>
      <c r="U4" s="187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154</v>
      </c>
      <c r="D6" s="66" t="s">
        <v>155</v>
      </c>
      <c r="E6" s="15" t="s">
        <v>156</v>
      </c>
      <c r="F6" s="15" t="s">
        <v>154</v>
      </c>
      <c r="G6" s="16" t="s">
        <v>155</v>
      </c>
      <c r="I6" s="99" t="s">
        <v>156</v>
      </c>
      <c r="J6" s="15" t="s">
        <v>154</v>
      </c>
      <c r="K6" s="66" t="s">
        <v>155</v>
      </c>
      <c r="L6" s="15" t="s">
        <v>156</v>
      </c>
      <c r="M6" s="15" t="s">
        <v>154</v>
      </c>
      <c r="N6" s="16" t="s">
        <v>155</v>
      </c>
      <c r="P6" s="99" t="s">
        <v>156</v>
      </c>
      <c r="Q6" s="15" t="s">
        <v>154</v>
      </c>
      <c r="R6" s="66" t="s">
        <v>155</v>
      </c>
      <c r="S6" s="15" t="s">
        <v>156</v>
      </c>
      <c r="T6" s="15" t="s">
        <v>154</v>
      </c>
      <c r="U6" s="16" t="s">
        <v>155</v>
      </c>
    </row>
    <row r="7" spans="1:21" x14ac:dyDescent="0.2">
      <c r="A7" s="17" t="s">
        <v>83</v>
      </c>
      <c r="B7" s="18">
        <v>1676198</v>
      </c>
      <c r="C7" s="18">
        <v>1715150</v>
      </c>
      <c r="D7" s="19">
        <v>1899098</v>
      </c>
      <c r="E7" s="27">
        <v>22.500081210866096</v>
      </c>
      <c r="F7" s="27">
        <v>21.857461797071661</v>
      </c>
      <c r="G7" s="28">
        <v>22.804063404753158</v>
      </c>
      <c r="I7" s="100">
        <v>975341</v>
      </c>
      <c r="J7" s="18">
        <v>996994</v>
      </c>
      <c r="K7" s="19">
        <v>1098451</v>
      </c>
      <c r="L7" s="82">
        <v>19.149573221803326</v>
      </c>
      <c r="M7" s="82">
        <v>18.663498283209901</v>
      </c>
      <c r="N7" s="83">
        <v>19.543235443776666</v>
      </c>
      <c r="P7" s="100">
        <v>700857</v>
      </c>
      <c r="Q7" s="18">
        <v>718156</v>
      </c>
      <c r="R7" s="19">
        <v>800647</v>
      </c>
      <c r="S7" s="82">
        <v>29.741892937893386</v>
      </c>
      <c r="T7" s="82">
        <v>28.668547415181688</v>
      </c>
      <c r="U7" s="83">
        <v>29.573929190000417</v>
      </c>
    </row>
    <row r="8" spans="1:21" x14ac:dyDescent="0.2">
      <c r="A8" s="17" t="s">
        <v>157</v>
      </c>
      <c r="B8" s="18">
        <v>111756</v>
      </c>
      <c r="C8" s="18">
        <v>118312</v>
      </c>
      <c r="D8" s="19">
        <v>124585</v>
      </c>
      <c r="E8" s="27">
        <v>1.5001324878096449</v>
      </c>
      <c r="F8" s="27">
        <v>1.5077398595663019</v>
      </c>
      <c r="G8" s="28">
        <v>1.4959966464506689</v>
      </c>
      <c r="I8" s="100">
        <v>110315</v>
      </c>
      <c r="J8" s="18">
        <v>116848</v>
      </c>
      <c r="K8" s="19">
        <v>123070</v>
      </c>
      <c r="L8" s="82">
        <v>2.1658939488478737</v>
      </c>
      <c r="M8" s="82">
        <v>2.1873676746264374</v>
      </c>
      <c r="N8" s="83">
        <v>2.1896160921748846</v>
      </c>
      <c r="P8" s="100">
        <v>1441</v>
      </c>
      <c r="Q8" s="18">
        <v>1464</v>
      </c>
      <c r="R8" s="19">
        <v>1515</v>
      </c>
      <c r="S8" s="82">
        <v>6.1150944805437299E-2</v>
      </c>
      <c r="T8" s="82">
        <v>5.8442390533290804E-2</v>
      </c>
      <c r="U8" s="83">
        <v>5.5960370453958651E-2</v>
      </c>
    </row>
    <row r="9" spans="1:21" x14ac:dyDescent="0.2">
      <c r="A9" s="17" t="s">
        <v>84</v>
      </c>
      <c r="B9" s="18">
        <v>1727243</v>
      </c>
      <c r="C9" s="18">
        <v>1858448</v>
      </c>
      <c r="D9" s="19">
        <v>2046845</v>
      </c>
      <c r="E9" s="27">
        <v>23.185272724880942</v>
      </c>
      <c r="F9" s="27">
        <v>23.683617270701827</v>
      </c>
      <c r="G9" s="28">
        <v>24.578185622701923</v>
      </c>
      <c r="I9" s="100">
        <v>1067968</v>
      </c>
      <c r="J9" s="18">
        <v>1113599</v>
      </c>
      <c r="K9" s="19">
        <v>1165639</v>
      </c>
      <c r="L9" s="82">
        <v>20.968185910920237</v>
      </c>
      <c r="M9" s="82">
        <v>20.846317053747828</v>
      </c>
      <c r="N9" s="83">
        <v>20.738619582892991</v>
      </c>
      <c r="P9" s="100">
        <v>659275</v>
      </c>
      <c r="Q9" s="18">
        <v>744849</v>
      </c>
      <c r="R9" s="19">
        <v>881206</v>
      </c>
      <c r="S9" s="82">
        <v>27.977299886609767</v>
      </c>
      <c r="T9" s="82">
        <v>29.734123050772624</v>
      </c>
      <c r="U9" s="83">
        <v>32.549580334159131</v>
      </c>
    </row>
    <row r="10" spans="1:21" x14ac:dyDescent="0.2">
      <c r="A10" s="17" t="s">
        <v>86</v>
      </c>
      <c r="B10" s="18">
        <v>1161769</v>
      </c>
      <c r="C10" s="18">
        <v>1166374</v>
      </c>
      <c r="D10" s="19">
        <v>1193182</v>
      </c>
      <c r="E10" s="27">
        <v>15.594754825066426</v>
      </c>
      <c r="F10" s="27">
        <v>14.863991572805681</v>
      </c>
      <c r="G10" s="28">
        <v>14.32753758964002</v>
      </c>
      <c r="I10" s="100">
        <v>591731</v>
      </c>
      <c r="J10" s="18">
        <v>603402</v>
      </c>
      <c r="K10" s="19">
        <v>667192</v>
      </c>
      <c r="L10" s="82">
        <v>11.617881450806339</v>
      </c>
      <c r="M10" s="82">
        <v>11.295546604177579</v>
      </c>
      <c r="N10" s="83">
        <v>11.870434222559076</v>
      </c>
      <c r="P10" s="100">
        <v>570038</v>
      </c>
      <c r="Q10" s="18">
        <v>562972</v>
      </c>
      <c r="R10" s="19">
        <v>525990</v>
      </c>
      <c r="S10" s="82">
        <v>24.190397137405878</v>
      </c>
      <c r="T10" s="82">
        <v>22.473654018652862</v>
      </c>
      <c r="U10" s="83">
        <v>19.428775745925883</v>
      </c>
    </row>
    <row r="11" spans="1:21" x14ac:dyDescent="0.2">
      <c r="A11" s="17" t="s">
        <v>158</v>
      </c>
      <c r="B11" s="18">
        <v>698511</v>
      </c>
      <c r="C11" s="18">
        <v>750864</v>
      </c>
      <c r="D11" s="19">
        <v>1275433</v>
      </c>
      <c r="E11" s="27">
        <v>9.3763112870217515</v>
      </c>
      <c r="F11" s="27">
        <v>9.5688314111281318</v>
      </c>
      <c r="G11" s="28">
        <v>15.315194371493487</v>
      </c>
      <c r="I11" s="100">
        <v>624374</v>
      </c>
      <c r="J11" s="18">
        <v>676279</v>
      </c>
      <c r="K11" s="19">
        <v>1192779</v>
      </c>
      <c r="L11" s="82">
        <v>12.258785010360715</v>
      </c>
      <c r="M11" s="82">
        <v>12.659787276022634</v>
      </c>
      <c r="N11" s="83">
        <v>21.221484462568185</v>
      </c>
      <c r="P11" s="100">
        <v>74137</v>
      </c>
      <c r="Q11" s="18">
        <v>74585</v>
      </c>
      <c r="R11" s="19">
        <v>82654</v>
      </c>
      <c r="S11" s="82">
        <v>3.1461121409026407</v>
      </c>
      <c r="T11" s="82">
        <v>2.9774082636103105</v>
      </c>
      <c r="U11" s="83">
        <v>3.0530352867996688</v>
      </c>
    </row>
    <row r="12" spans="1:21" x14ac:dyDescent="0.2">
      <c r="A12" s="17" t="s">
        <v>159</v>
      </c>
      <c r="B12" s="18">
        <v>0</v>
      </c>
      <c r="C12" s="18">
        <v>0</v>
      </c>
      <c r="D12" s="19">
        <v>0</v>
      </c>
      <c r="E12" s="27" t="s">
        <v>160</v>
      </c>
      <c r="F12" s="27" t="s">
        <v>160</v>
      </c>
      <c r="G12" s="28" t="s">
        <v>160</v>
      </c>
      <c r="I12" s="100">
        <v>0</v>
      </c>
      <c r="J12" s="18">
        <v>0</v>
      </c>
      <c r="K12" s="19">
        <v>0</v>
      </c>
      <c r="L12" s="82" t="s">
        <v>160</v>
      </c>
      <c r="M12" s="82" t="s">
        <v>160</v>
      </c>
      <c r="N12" s="83" t="s">
        <v>160</v>
      </c>
      <c r="P12" s="100">
        <v>0</v>
      </c>
      <c r="Q12" s="18">
        <v>0</v>
      </c>
      <c r="R12" s="19">
        <v>0</v>
      </c>
      <c r="S12" s="82" t="s">
        <v>160</v>
      </c>
      <c r="T12" s="82" t="s">
        <v>160</v>
      </c>
      <c r="U12" s="83" t="s">
        <v>160</v>
      </c>
    </row>
    <row r="13" spans="1:21" x14ac:dyDescent="0.2">
      <c r="A13" s="17" t="s">
        <v>161</v>
      </c>
      <c r="B13" s="18">
        <v>69696</v>
      </c>
      <c r="C13" s="18">
        <v>73877</v>
      </c>
      <c r="D13" s="19">
        <v>76449</v>
      </c>
      <c r="E13" s="27">
        <v>0.93554917740775456</v>
      </c>
      <c r="F13" s="27">
        <v>0.9414708364762634</v>
      </c>
      <c r="G13" s="28">
        <v>0.91798729882816699</v>
      </c>
      <c r="I13" s="100">
        <v>69656</v>
      </c>
      <c r="J13" s="18">
        <v>73820</v>
      </c>
      <c r="K13" s="19">
        <v>76409</v>
      </c>
      <c r="L13" s="82">
        <v>1.3676064805416079</v>
      </c>
      <c r="M13" s="82">
        <v>1.3818934148716591</v>
      </c>
      <c r="N13" s="83">
        <v>1.3594407734378058</v>
      </c>
      <c r="P13" s="100">
        <v>40</v>
      </c>
      <c r="Q13" s="18">
        <v>57</v>
      </c>
      <c r="R13" s="19">
        <v>40</v>
      </c>
      <c r="S13" s="82">
        <v>1.6974585650364274E-3</v>
      </c>
      <c r="T13" s="82">
        <v>2.2754209428945192E-3</v>
      </c>
      <c r="U13" s="83">
        <v>1.4775015301375222E-3</v>
      </c>
    </row>
    <row r="14" spans="1:21" x14ac:dyDescent="0.2">
      <c r="A14" s="17" t="s">
        <v>162</v>
      </c>
      <c r="B14" s="18">
        <v>212799</v>
      </c>
      <c r="C14" s="18">
        <v>208051</v>
      </c>
      <c r="D14" s="19">
        <v>204120</v>
      </c>
      <c r="E14" s="27">
        <v>2.8564613378557269</v>
      </c>
      <c r="F14" s="27">
        <v>2.6513522341151248</v>
      </c>
      <c r="G14" s="28">
        <v>2.451040137043067</v>
      </c>
      <c r="I14" s="100">
        <v>155978</v>
      </c>
      <c r="J14" s="18">
        <v>149361</v>
      </c>
      <c r="K14" s="19">
        <v>149722</v>
      </c>
      <c r="L14" s="82">
        <v>3.0624285577971593</v>
      </c>
      <c r="M14" s="82">
        <v>2.7960035537611199</v>
      </c>
      <c r="N14" s="83">
        <v>2.6637986556643218</v>
      </c>
      <c r="P14" s="100">
        <v>56821</v>
      </c>
      <c r="Q14" s="18">
        <v>58690</v>
      </c>
      <c r="R14" s="19">
        <v>54398</v>
      </c>
      <c r="S14" s="82">
        <v>2.4112823280983711</v>
      </c>
      <c r="T14" s="82">
        <v>2.3428851778680584</v>
      </c>
      <c r="U14" s="83">
        <v>2.0093282059105233</v>
      </c>
    </row>
    <row r="15" spans="1:21" x14ac:dyDescent="0.2">
      <c r="A15" s="17" t="s">
        <v>163</v>
      </c>
      <c r="B15" s="18">
        <v>587559</v>
      </c>
      <c r="C15" s="18">
        <v>623969</v>
      </c>
      <c r="D15" s="19">
        <v>563940</v>
      </c>
      <c r="E15" s="27">
        <v>7.8869711192682912</v>
      </c>
      <c r="F15" s="27">
        <v>7.9517118503087243</v>
      </c>
      <c r="G15" s="28">
        <v>6.7717008371745413</v>
      </c>
      <c r="I15" s="100">
        <v>513625</v>
      </c>
      <c r="J15" s="18">
        <v>536933</v>
      </c>
      <c r="K15" s="19">
        <v>480034</v>
      </c>
      <c r="L15" s="82">
        <v>10.08437002653301</v>
      </c>
      <c r="M15" s="82">
        <v>10.051262217925826</v>
      </c>
      <c r="N15" s="83">
        <v>8.5405880490052706</v>
      </c>
      <c r="P15" s="100">
        <v>73934</v>
      </c>
      <c r="Q15" s="18">
        <v>87036</v>
      </c>
      <c r="R15" s="19">
        <v>83906</v>
      </c>
      <c r="S15" s="82">
        <v>3.1374975386850807</v>
      </c>
      <c r="T15" s="82">
        <v>3.474448020802936</v>
      </c>
      <c r="U15" s="83">
        <v>3.0992810846929735</v>
      </c>
    </row>
    <row r="16" spans="1:21" x14ac:dyDescent="0.2">
      <c r="A16" s="17" t="s">
        <v>164</v>
      </c>
      <c r="B16" s="18">
        <v>101417</v>
      </c>
      <c r="C16" s="18">
        <v>113712</v>
      </c>
      <c r="D16" s="19">
        <v>128409</v>
      </c>
      <c r="E16" s="27">
        <v>1.3613491581319193</v>
      </c>
      <c r="F16" s="27">
        <v>1.4491185586500381</v>
      </c>
      <c r="G16" s="28">
        <v>1.5419146235428336</v>
      </c>
      <c r="I16" s="100">
        <v>47477</v>
      </c>
      <c r="J16" s="18">
        <v>55850</v>
      </c>
      <c r="K16" s="19">
        <v>65848</v>
      </c>
      <c r="L16" s="82">
        <v>0.93215017911843812</v>
      </c>
      <c r="M16" s="82">
        <v>1.045499149560853</v>
      </c>
      <c r="N16" s="83">
        <v>1.1715433528685448</v>
      </c>
      <c r="P16" s="100">
        <v>53940</v>
      </c>
      <c r="Q16" s="18">
        <v>57862</v>
      </c>
      <c r="R16" s="19">
        <v>62561</v>
      </c>
      <c r="S16" s="82">
        <v>2.2890228749516224</v>
      </c>
      <c r="T16" s="82">
        <v>2.3098316946975905</v>
      </c>
      <c r="U16" s="83">
        <v>2.3108493306733382</v>
      </c>
    </row>
    <row r="17" spans="1:21" x14ac:dyDescent="0.2">
      <c r="A17" s="17" t="s">
        <v>165</v>
      </c>
      <c r="B17" s="18">
        <v>436084</v>
      </c>
      <c r="C17" s="18">
        <v>467804</v>
      </c>
      <c r="D17" s="19">
        <v>0</v>
      </c>
      <c r="E17" s="27">
        <v>5.8536792280860199</v>
      </c>
      <c r="F17" s="27">
        <v>5.9615824030069158</v>
      </c>
      <c r="G17" s="28" t="s">
        <v>160</v>
      </c>
      <c r="I17" s="100">
        <v>434907</v>
      </c>
      <c r="J17" s="18">
        <v>466684</v>
      </c>
      <c r="K17" s="19">
        <v>0</v>
      </c>
      <c r="L17" s="82">
        <v>8.5388427649148539</v>
      </c>
      <c r="M17" s="82">
        <v>8.7362171014083625</v>
      </c>
      <c r="N17" s="83" t="s">
        <v>160</v>
      </c>
      <c r="P17" s="100">
        <v>1177</v>
      </c>
      <c r="Q17" s="18">
        <v>1120</v>
      </c>
      <c r="R17" s="19">
        <v>0</v>
      </c>
      <c r="S17" s="82">
        <v>4.994771827619688E-2</v>
      </c>
      <c r="T17" s="82">
        <v>4.4710025544594058E-2</v>
      </c>
      <c r="U17" s="83" t="s">
        <v>160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100">
        <v>0</v>
      </c>
      <c r="J18" s="18">
        <v>0</v>
      </c>
      <c r="K18" s="19">
        <v>0</v>
      </c>
      <c r="L18" s="82" t="s">
        <v>160</v>
      </c>
      <c r="M18" s="82" t="s">
        <v>160</v>
      </c>
      <c r="N18" s="83" t="s">
        <v>160</v>
      </c>
      <c r="P18" s="100">
        <v>0</v>
      </c>
      <c r="Q18" s="18">
        <v>0</v>
      </c>
      <c r="R18" s="19">
        <v>0</v>
      </c>
      <c r="S18" s="82" t="s">
        <v>160</v>
      </c>
      <c r="T18" s="82" t="s">
        <v>160</v>
      </c>
      <c r="U18" s="83" t="s">
        <v>160</v>
      </c>
    </row>
    <row r="19" spans="1:21" x14ac:dyDescent="0.2">
      <c r="A19" s="17" t="s">
        <v>167</v>
      </c>
      <c r="B19" s="18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  <c r="I19" s="100">
        <v>0</v>
      </c>
      <c r="J19" s="18">
        <v>0</v>
      </c>
      <c r="K19" s="19">
        <v>0</v>
      </c>
      <c r="L19" s="82" t="s">
        <v>160</v>
      </c>
      <c r="M19" s="82" t="s">
        <v>160</v>
      </c>
      <c r="N19" s="83" t="s">
        <v>160</v>
      </c>
      <c r="P19" s="100">
        <v>0</v>
      </c>
      <c r="Q19" s="18">
        <v>0</v>
      </c>
      <c r="R19" s="19">
        <v>0</v>
      </c>
      <c r="S19" s="82" t="s">
        <v>160</v>
      </c>
      <c r="T19" s="82" t="s">
        <v>160</v>
      </c>
      <c r="U19" s="83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100">
        <v>0</v>
      </c>
      <c r="J20" s="18">
        <v>0</v>
      </c>
      <c r="K20" s="19">
        <v>0</v>
      </c>
      <c r="L20" s="82" t="s">
        <v>160</v>
      </c>
      <c r="M20" s="82" t="s">
        <v>160</v>
      </c>
      <c r="N20" s="83" t="s">
        <v>160</v>
      </c>
      <c r="P20" s="100">
        <v>0</v>
      </c>
      <c r="Q20" s="18">
        <v>0</v>
      </c>
      <c r="R20" s="19">
        <v>0</v>
      </c>
      <c r="S20" s="82" t="s">
        <v>160</v>
      </c>
      <c r="T20" s="82" t="s">
        <v>160</v>
      </c>
      <c r="U20" s="83" t="s">
        <v>160</v>
      </c>
    </row>
    <row r="21" spans="1:21" x14ac:dyDescent="0.2">
      <c r="A21" s="17" t="s">
        <v>169</v>
      </c>
      <c r="B21" s="18">
        <v>201709</v>
      </c>
      <c r="C21" s="18">
        <v>219622</v>
      </c>
      <c r="D21" s="19">
        <v>232493</v>
      </c>
      <c r="E21" s="27">
        <v>2.7075971221553714</v>
      </c>
      <c r="F21" s="27">
        <v>2.7988102934416657</v>
      </c>
      <c r="G21" s="28">
        <v>2.7917385586005969</v>
      </c>
      <c r="I21" s="100">
        <v>178055</v>
      </c>
      <c r="J21" s="18">
        <v>194383</v>
      </c>
      <c r="K21" s="19">
        <v>204395</v>
      </c>
      <c r="L21" s="82">
        <v>3.4958822196628576</v>
      </c>
      <c r="M21" s="82">
        <v>3.6388050347195571</v>
      </c>
      <c r="N21" s="83">
        <v>3.636520526205294</v>
      </c>
      <c r="P21" s="100">
        <v>23654</v>
      </c>
      <c r="Q21" s="18">
        <v>25239</v>
      </c>
      <c r="R21" s="19">
        <v>28098</v>
      </c>
      <c r="S21" s="82">
        <v>1.0037921224342914</v>
      </c>
      <c r="T21" s="82">
        <v>1.0075324417142941</v>
      </c>
      <c r="U21" s="83">
        <v>1.0378709498451024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100">
        <v>0</v>
      </c>
      <c r="J22" s="18">
        <v>0</v>
      </c>
      <c r="K22" s="19">
        <v>0</v>
      </c>
      <c r="L22" s="82" t="s">
        <v>160</v>
      </c>
      <c r="M22" s="82" t="s">
        <v>160</v>
      </c>
      <c r="N22" s="83" t="s">
        <v>160</v>
      </c>
      <c r="P22" s="100">
        <v>0</v>
      </c>
      <c r="Q22" s="18">
        <v>0</v>
      </c>
      <c r="R22" s="19">
        <v>0</v>
      </c>
      <c r="S22" s="82" t="s">
        <v>160</v>
      </c>
      <c r="T22" s="82" t="s">
        <v>160</v>
      </c>
      <c r="U22" s="83" t="s">
        <v>160</v>
      </c>
    </row>
    <row r="23" spans="1:21" x14ac:dyDescent="0.2">
      <c r="A23" s="17" t="s">
        <v>171</v>
      </c>
      <c r="B23" s="18">
        <v>7370</v>
      </c>
      <c r="C23" s="18">
        <v>7490</v>
      </c>
      <c r="D23" s="19">
        <v>8435</v>
      </c>
      <c r="E23" s="27">
        <v>9.8929600515024543E-2</v>
      </c>
      <c r="F23" s="27">
        <v>9.5450770404959764E-2</v>
      </c>
      <c r="G23" s="28">
        <v>0.10128612363295254</v>
      </c>
      <c r="I23" s="100">
        <v>0</v>
      </c>
      <c r="J23" s="18">
        <v>0</v>
      </c>
      <c r="K23" s="19">
        <v>0</v>
      </c>
      <c r="L23" s="82" t="s">
        <v>160</v>
      </c>
      <c r="M23" s="82" t="s">
        <v>160</v>
      </c>
      <c r="N23" s="83" t="s">
        <v>160</v>
      </c>
      <c r="P23" s="100">
        <v>7370</v>
      </c>
      <c r="Q23" s="18">
        <v>7490</v>
      </c>
      <c r="R23" s="19">
        <v>8435</v>
      </c>
      <c r="S23" s="82">
        <v>0.31275674060796177</v>
      </c>
      <c r="T23" s="82">
        <v>0.29899829582947279</v>
      </c>
      <c r="U23" s="83">
        <v>0.31156813516775</v>
      </c>
    </row>
    <row r="24" spans="1:21" x14ac:dyDescent="0.2">
      <c r="A24" s="17" t="s">
        <v>172</v>
      </c>
      <c r="B24" s="18">
        <v>3707</v>
      </c>
      <c r="C24" s="18">
        <v>0</v>
      </c>
      <c r="D24" s="19">
        <v>0</v>
      </c>
      <c r="E24" s="27">
        <v>4.9760112497855634E-2</v>
      </c>
      <c r="F24" s="27" t="s">
        <v>160</v>
      </c>
      <c r="G24" s="28" t="s">
        <v>160</v>
      </c>
      <c r="I24" s="100">
        <v>0</v>
      </c>
      <c r="J24" s="18">
        <v>0</v>
      </c>
      <c r="K24" s="19">
        <v>0</v>
      </c>
      <c r="L24" s="82" t="s">
        <v>160</v>
      </c>
      <c r="M24" s="82" t="s">
        <v>160</v>
      </c>
      <c r="N24" s="83" t="s">
        <v>160</v>
      </c>
      <c r="P24" s="100">
        <v>3707</v>
      </c>
      <c r="Q24" s="18">
        <v>0</v>
      </c>
      <c r="R24" s="19">
        <v>0</v>
      </c>
      <c r="S24" s="82">
        <v>0.1573119725147509</v>
      </c>
      <c r="T24" s="82" t="s">
        <v>160</v>
      </c>
      <c r="U24" s="83" t="s">
        <v>160</v>
      </c>
    </row>
    <row r="25" spans="1:21" x14ac:dyDescent="0.2">
      <c r="A25" s="17" t="s">
        <v>173</v>
      </c>
      <c r="B25" s="18">
        <v>0</v>
      </c>
      <c r="C25" s="18">
        <v>0</v>
      </c>
      <c r="D25" s="19">
        <v>0</v>
      </c>
      <c r="E25" s="27" t="s">
        <v>160</v>
      </c>
      <c r="F25" s="27" t="s">
        <v>160</v>
      </c>
      <c r="G25" s="28" t="s">
        <v>160</v>
      </c>
      <c r="I25" s="100">
        <v>0</v>
      </c>
      <c r="J25" s="18">
        <v>0</v>
      </c>
      <c r="K25" s="19">
        <v>0</v>
      </c>
      <c r="L25" s="82" t="s">
        <v>160</v>
      </c>
      <c r="M25" s="82" t="s">
        <v>160</v>
      </c>
      <c r="N25" s="83" t="s">
        <v>160</v>
      </c>
      <c r="P25" s="100">
        <v>0</v>
      </c>
      <c r="Q25" s="18">
        <v>0</v>
      </c>
      <c r="R25" s="19">
        <v>0</v>
      </c>
      <c r="S25" s="82" t="s">
        <v>160</v>
      </c>
      <c r="T25" s="82" t="s">
        <v>160</v>
      </c>
      <c r="U25" s="83" t="s">
        <v>160</v>
      </c>
    </row>
    <row r="26" spans="1:21" x14ac:dyDescent="0.2">
      <c r="A26" s="17" t="s">
        <v>174</v>
      </c>
      <c r="B26" s="18">
        <v>211704</v>
      </c>
      <c r="C26" s="18">
        <v>241784</v>
      </c>
      <c r="D26" s="19">
        <v>265954</v>
      </c>
      <c r="E26" s="27">
        <v>2.8417628422568191</v>
      </c>
      <c r="F26" s="27">
        <v>3.081237526247369</v>
      </c>
      <c r="G26" s="28">
        <v>3.1935328659962372</v>
      </c>
      <c r="I26" s="100">
        <v>189218</v>
      </c>
      <c r="J26" s="18">
        <v>215964</v>
      </c>
      <c r="K26" s="19">
        <v>235145</v>
      </c>
      <c r="L26" s="82">
        <v>3.7150534488790914</v>
      </c>
      <c r="M26" s="82">
        <v>4.0427963891810217</v>
      </c>
      <c r="N26" s="83">
        <v>4.183613195697272</v>
      </c>
      <c r="P26" s="100">
        <v>22486</v>
      </c>
      <c r="Q26" s="18">
        <v>25820</v>
      </c>
      <c r="R26" s="19">
        <v>30809</v>
      </c>
      <c r="S26" s="82">
        <v>0.95422633233522769</v>
      </c>
      <c r="T26" s="82">
        <v>1.0307257674655523</v>
      </c>
      <c r="U26" s="83">
        <v>1.138008616050173</v>
      </c>
    </row>
    <row r="27" spans="1:21" x14ac:dyDescent="0.2">
      <c r="A27" s="17" t="s">
        <v>175</v>
      </c>
      <c r="B27" s="18">
        <v>53710</v>
      </c>
      <c r="C27" s="18">
        <v>58891</v>
      </c>
      <c r="D27" s="19">
        <v>57740</v>
      </c>
      <c r="E27" s="27">
        <v>0.72096456494734984</v>
      </c>
      <c r="F27" s="27">
        <v>0.75049283309993131</v>
      </c>
      <c r="G27" s="28">
        <v>0.69333263527761468</v>
      </c>
      <c r="I27" s="100">
        <v>5984</v>
      </c>
      <c r="J27" s="18">
        <v>6715</v>
      </c>
      <c r="K27" s="19">
        <v>7333</v>
      </c>
      <c r="L27" s="82">
        <v>0.11748818737166909</v>
      </c>
      <c r="M27" s="82">
        <v>0.12570325495615267</v>
      </c>
      <c r="N27" s="83">
        <v>0.13046603399624954</v>
      </c>
      <c r="P27" s="100">
        <v>47726</v>
      </c>
      <c r="Q27" s="18">
        <v>52176</v>
      </c>
      <c r="R27" s="19">
        <v>50407</v>
      </c>
      <c r="S27" s="82">
        <v>2.0253226868732135</v>
      </c>
      <c r="T27" s="82">
        <v>2.0828484757274461</v>
      </c>
      <c r="U27" s="83">
        <v>1.861910490741052</v>
      </c>
    </row>
    <row r="28" spans="1:21" x14ac:dyDescent="0.2">
      <c r="A28" s="17" t="s">
        <v>176</v>
      </c>
      <c r="B28" s="18">
        <v>31183</v>
      </c>
      <c r="C28" s="18">
        <v>34236</v>
      </c>
      <c r="D28" s="19">
        <v>37650</v>
      </c>
      <c r="E28" s="27">
        <v>0.41857825411940441</v>
      </c>
      <c r="F28" s="27">
        <v>0.4362954039498268</v>
      </c>
      <c r="G28" s="28">
        <v>0.45209514579498078</v>
      </c>
      <c r="I28" s="100">
        <v>9572</v>
      </c>
      <c r="J28" s="18">
        <v>15784</v>
      </c>
      <c r="K28" s="19">
        <v>17395</v>
      </c>
      <c r="L28" s="82">
        <v>0.1879339788639065</v>
      </c>
      <c r="M28" s="82">
        <v>0.29547284828412718</v>
      </c>
      <c r="N28" s="83">
        <v>0.30948543043294158</v>
      </c>
      <c r="P28" s="100">
        <v>21611</v>
      </c>
      <c r="Q28" s="18">
        <v>18452</v>
      </c>
      <c r="R28" s="19">
        <v>20255</v>
      </c>
      <c r="S28" s="82">
        <v>0.91709442622505588</v>
      </c>
      <c r="T28" s="82">
        <v>0.73659767084718708</v>
      </c>
      <c r="U28" s="83">
        <v>0.74816983732338782</v>
      </c>
    </row>
    <row r="29" spans="1:21" x14ac:dyDescent="0.2">
      <c r="A29" s="17" t="s">
        <v>177</v>
      </c>
      <c r="B29" s="18">
        <v>6384</v>
      </c>
      <c r="C29" s="18">
        <v>7138</v>
      </c>
      <c r="D29" s="19">
        <v>8289</v>
      </c>
      <c r="E29" s="27">
        <v>8.5694242834181367E-2</v>
      </c>
      <c r="F29" s="27">
        <v>9.0964966508758724E-2</v>
      </c>
      <c r="G29" s="28">
        <v>9.9532979110082229E-2</v>
      </c>
      <c r="I29" s="100">
        <v>2200</v>
      </c>
      <c r="J29" s="18">
        <v>2481</v>
      </c>
      <c r="K29" s="19">
        <v>3020</v>
      </c>
      <c r="L29" s="82">
        <v>4.319418653370187E-2</v>
      </c>
      <c r="M29" s="82">
        <v>4.6443749150590442E-2</v>
      </c>
      <c r="N29" s="83">
        <v>5.3730727215147087E-2</v>
      </c>
      <c r="P29" s="100">
        <v>4184</v>
      </c>
      <c r="Q29" s="18">
        <v>4657</v>
      </c>
      <c r="R29" s="19">
        <v>5269</v>
      </c>
      <c r="S29" s="82">
        <v>0.17755416590281031</v>
      </c>
      <c r="T29" s="82">
        <v>0.18590588300104868</v>
      </c>
      <c r="U29" s="83">
        <v>0.19462388905736511</v>
      </c>
    </row>
    <row r="30" spans="1:21" x14ac:dyDescent="0.2">
      <c r="A30" s="17" t="s">
        <v>178</v>
      </c>
      <c r="B30" s="18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  <c r="I30" s="100">
        <v>0</v>
      </c>
      <c r="J30" s="18">
        <v>0</v>
      </c>
      <c r="K30" s="19">
        <v>0</v>
      </c>
      <c r="L30" s="82" t="s">
        <v>160</v>
      </c>
      <c r="M30" s="82" t="s">
        <v>160</v>
      </c>
      <c r="N30" s="83" t="s">
        <v>160</v>
      </c>
      <c r="P30" s="100">
        <v>0</v>
      </c>
      <c r="Q30" s="18">
        <v>0</v>
      </c>
      <c r="R30" s="19">
        <v>0</v>
      </c>
      <c r="S30" s="82" t="s">
        <v>160</v>
      </c>
      <c r="T30" s="82" t="s">
        <v>160</v>
      </c>
      <c r="U30" s="83" t="s">
        <v>160</v>
      </c>
    </row>
    <row r="31" spans="1:21" x14ac:dyDescent="0.2">
      <c r="A31" s="17" t="s">
        <v>179</v>
      </c>
      <c r="B31" s="18">
        <v>262</v>
      </c>
      <c r="C31" s="18">
        <v>912</v>
      </c>
      <c r="D31" s="19">
        <v>817</v>
      </c>
      <c r="E31" s="27">
        <v>3.5169003168163408E-3</v>
      </c>
      <c r="F31" s="27">
        <v>1.1622310094702711E-2</v>
      </c>
      <c r="G31" s="28">
        <v>9.8104046245550951E-3</v>
      </c>
      <c r="I31" s="100">
        <v>0</v>
      </c>
      <c r="J31" s="18">
        <v>3</v>
      </c>
      <c r="K31" s="19">
        <v>0</v>
      </c>
      <c r="L31" s="82" t="s">
        <v>160</v>
      </c>
      <c r="M31" s="82">
        <v>5.6159309734692188E-5</v>
      </c>
      <c r="N31" s="83" t="s">
        <v>160</v>
      </c>
      <c r="P31" s="100">
        <v>262</v>
      </c>
      <c r="Q31" s="18">
        <v>909</v>
      </c>
      <c r="R31" s="19">
        <v>817</v>
      </c>
      <c r="S31" s="82">
        <v>1.11183536009886E-2</v>
      </c>
      <c r="T31" s="82">
        <v>3.6286976089317857E-2</v>
      </c>
      <c r="U31" s="83">
        <v>3.0177968753058889E-2</v>
      </c>
    </row>
    <row r="32" spans="1:21" x14ac:dyDescent="0.2">
      <c r="A32" s="17" t="s">
        <v>180</v>
      </c>
      <c r="B32" s="18">
        <v>5179</v>
      </c>
      <c r="C32" s="18">
        <v>41536</v>
      </c>
      <c r="D32" s="19">
        <v>49164</v>
      </c>
      <c r="E32" s="27">
        <v>6.9519186033556599E-2</v>
      </c>
      <c r="F32" s="27">
        <v>0.5293248597517235</v>
      </c>
      <c r="G32" s="28">
        <v>0.59035340631778055</v>
      </c>
      <c r="I32" s="100">
        <v>0</v>
      </c>
      <c r="J32" s="18">
        <v>0</v>
      </c>
      <c r="K32" s="19">
        <v>0</v>
      </c>
      <c r="L32" s="82" t="s">
        <v>160</v>
      </c>
      <c r="M32" s="82" t="s">
        <v>160</v>
      </c>
      <c r="N32" s="83" t="s">
        <v>160</v>
      </c>
      <c r="P32" s="100">
        <v>5179</v>
      </c>
      <c r="Q32" s="18">
        <v>41536</v>
      </c>
      <c r="R32" s="19">
        <v>49164</v>
      </c>
      <c r="S32" s="82">
        <v>0.21977844770809143</v>
      </c>
      <c r="T32" s="82">
        <v>1.6581032330538026</v>
      </c>
      <c r="U32" s="83">
        <v>1.8159971306920284</v>
      </c>
    </row>
    <row r="33" spans="1:21" x14ac:dyDescent="0.2">
      <c r="A33" s="17" t="s">
        <v>181</v>
      </c>
      <c r="B33" s="18">
        <v>145502</v>
      </c>
      <c r="C33" s="18">
        <v>138807</v>
      </c>
      <c r="D33" s="19">
        <v>132832</v>
      </c>
      <c r="E33" s="27">
        <v>1.9531146179290504</v>
      </c>
      <c r="F33" s="27">
        <v>1.768923242670394</v>
      </c>
      <c r="G33" s="28">
        <v>1.595025296314446</v>
      </c>
      <c r="I33" s="100">
        <v>116877</v>
      </c>
      <c r="J33" s="18">
        <v>116846</v>
      </c>
      <c r="K33" s="19">
        <v>114052</v>
      </c>
      <c r="L33" s="82">
        <v>2.2947304270452156</v>
      </c>
      <c r="M33" s="82">
        <v>2.1873302350866144</v>
      </c>
      <c r="N33" s="83">
        <v>2.0291711590536274</v>
      </c>
      <c r="P33" s="100">
        <v>28625</v>
      </c>
      <c r="Q33" s="18">
        <v>21961</v>
      </c>
      <c r="R33" s="19">
        <v>18780</v>
      </c>
      <c r="S33" s="82">
        <v>1.2147437856041934</v>
      </c>
      <c r="T33" s="82">
        <v>0.87667577766502691</v>
      </c>
      <c r="U33" s="83">
        <v>0.69368696839956667</v>
      </c>
    </row>
    <row r="34" spans="1:21" x14ac:dyDescent="0.2">
      <c r="A34" s="17" t="s">
        <v>182</v>
      </c>
      <c r="B34" s="18">
        <v>0</v>
      </c>
      <c r="C34" s="18">
        <v>0</v>
      </c>
      <c r="D34" s="19">
        <v>22458</v>
      </c>
      <c r="E34" s="27" t="s">
        <v>160</v>
      </c>
      <c r="F34" s="27" t="s">
        <v>160</v>
      </c>
      <c r="G34" s="28">
        <v>0.26967205270288658</v>
      </c>
      <c r="I34" s="100">
        <v>0</v>
      </c>
      <c r="J34" s="18">
        <v>0</v>
      </c>
      <c r="K34" s="19">
        <v>20136</v>
      </c>
      <c r="L34" s="82" t="s">
        <v>160</v>
      </c>
      <c r="M34" s="82" t="s">
        <v>160</v>
      </c>
      <c r="N34" s="83">
        <v>0.35825229245172241</v>
      </c>
      <c r="P34" s="100">
        <v>0</v>
      </c>
      <c r="Q34" s="18">
        <v>0</v>
      </c>
      <c r="R34" s="19">
        <v>2322</v>
      </c>
      <c r="S34" s="82" t="s">
        <v>160</v>
      </c>
      <c r="T34" s="82" t="s">
        <v>160</v>
      </c>
      <c r="U34" s="83">
        <v>8.5768963824483166E-2</v>
      </c>
    </row>
    <row r="35" spans="1:21" ht="13.5" thickBot="1" x14ac:dyDescent="0.25">
      <c r="A35" s="20" t="s">
        <v>4</v>
      </c>
      <c r="B35" s="21">
        <v>7449742</v>
      </c>
      <c r="C35" s="21">
        <v>7846977</v>
      </c>
      <c r="D35" s="22">
        <v>8327893</v>
      </c>
      <c r="E35" s="23">
        <v>100</v>
      </c>
      <c r="F35" s="23">
        <v>100</v>
      </c>
      <c r="G35" s="48">
        <v>100</v>
      </c>
      <c r="I35" s="101">
        <v>5093278</v>
      </c>
      <c r="J35" s="21">
        <v>5341946</v>
      </c>
      <c r="K35" s="22">
        <v>5620620</v>
      </c>
      <c r="L35" s="86">
        <v>100</v>
      </c>
      <c r="M35" s="86">
        <v>100</v>
      </c>
      <c r="N35" s="87">
        <v>100</v>
      </c>
      <c r="P35" s="101">
        <v>2356464</v>
      </c>
      <c r="Q35" s="21">
        <v>2505031</v>
      </c>
      <c r="R35" s="22">
        <v>2707273</v>
      </c>
      <c r="S35" s="86">
        <v>100</v>
      </c>
      <c r="T35" s="86">
        <v>100</v>
      </c>
      <c r="U35" s="87">
        <v>100</v>
      </c>
    </row>
    <row r="36" spans="1:21" x14ac:dyDescent="0.2">
      <c r="I36" s="108"/>
      <c r="P36" s="108"/>
    </row>
    <row r="37" spans="1:21" x14ac:dyDescent="0.2">
      <c r="H37" s="50"/>
      <c r="I37" s="190"/>
      <c r="J37" s="190"/>
      <c r="K37" s="190"/>
      <c r="L37" s="190"/>
      <c r="M37" s="190"/>
      <c r="N37" s="190"/>
      <c r="O37" s="50"/>
      <c r="P37" s="190"/>
      <c r="Q37" s="190"/>
      <c r="R37" s="190"/>
      <c r="S37" s="190"/>
      <c r="T37" s="190"/>
      <c r="U37" s="190"/>
    </row>
    <row r="38" spans="1:21" x14ac:dyDescent="0.2">
      <c r="H38" s="50"/>
      <c r="I38" s="116"/>
      <c r="J38" s="117"/>
      <c r="K38" s="116"/>
      <c r="L38" s="118"/>
      <c r="M38" s="117"/>
      <c r="N38" s="118"/>
      <c r="O38" s="50"/>
      <c r="P38" s="116"/>
      <c r="Q38" s="117"/>
      <c r="R38" s="116"/>
      <c r="S38" s="118"/>
      <c r="T38" s="117"/>
      <c r="U38" s="118"/>
    </row>
    <row r="39" spans="1:21" x14ac:dyDescent="0.2">
      <c r="H39" s="50"/>
      <c r="I39" s="119"/>
      <c r="J39" s="119"/>
      <c r="K39" s="119"/>
      <c r="L39" s="119"/>
      <c r="M39" s="119"/>
      <c r="N39" s="119"/>
      <c r="O39" s="50"/>
      <c r="P39" s="119"/>
      <c r="Q39" s="119"/>
      <c r="R39" s="119"/>
      <c r="S39" s="119"/>
      <c r="T39" s="119"/>
      <c r="U39" s="119"/>
    </row>
    <row r="40" spans="1:21" x14ac:dyDescent="0.2">
      <c r="H40" s="50"/>
      <c r="I40" s="120"/>
      <c r="J40" s="120"/>
      <c r="K40" s="120"/>
      <c r="L40" s="85"/>
      <c r="M40" s="85"/>
      <c r="N40" s="121"/>
      <c r="O40" s="50"/>
      <c r="P40" s="120"/>
      <c r="Q40" s="120"/>
      <c r="R40" s="120"/>
      <c r="S40" s="85"/>
      <c r="T40" s="85"/>
      <c r="U40" s="121"/>
    </row>
    <row r="41" spans="1:21" x14ac:dyDescent="0.2">
      <c r="H41" s="50"/>
      <c r="I41" s="120"/>
      <c r="J41" s="120"/>
      <c r="K41" s="120"/>
      <c r="L41" s="85"/>
      <c r="M41" s="85"/>
      <c r="N41" s="121"/>
      <c r="O41" s="50"/>
      <c r="P41" s="120"/>
      <c r="Q41" s="120"/>
      <c r="R41" s="120"/>
      <c r="S41" s="85"/>
      <c r="T41" s="85"/>
      <c r="U41" s="121"/>
    </row>
    <row r="42" spans="1:21" x14ac:dyDescent="0.2">
      <c r="H42" s="50"/>
      <c r="I42" s="120"/>
      <c r="J42" s="120"/>
      <c r="K42" s="120"/>
      <c r="L42" s="85"/>
      <c r="M42" s="85"/>
      <c r="N42" s="121"/>
      <c r="O42" s="50"/>
      <c r="P42" s="120"/>
      <c r="Q42" s="120"/>
      <c r="R42" s="120"/>
      <c r="S42" s="85"/>
      <c r="T42" s="85"/>
      <c r="U42" s="121"/>
    </row>
    <row r="43" spans="1:21" x14ac:dyDescent="0.2">
      <c r="H43" s="50"/>
      <c r="I43" s="120"/>
      <c r="J43" s="120"/>
      <c r="K43" s="120"/>
      <c r="L43" s="85"/>
      <c r="M43" s="85"/>
      <c r="N43" s="121"/>
      <c r="O43" s="50"/>
      <c r="P43" s="120"/>
      <c r="Q43" s="120"/>
      <c r="R43" s="120"/>
      <c r="S43" s="85"/>
      <c r="T43" s="85"/>
      <c r="U43" s="121"/>
    </row>
    <row r="44" spans="1:21" x14ac:dyDescent="0.2">
      <c r="H44" s="50"/>
      <c r="I44" s="120"/>
      <c r="J44" s="120"/>
      <c r="K44" s="120"/>
      <c r="L44" s="85"/>
      <c r="M44" s="85"/>
      <c r="N44" s="121"/>
      <c r="O44" s="50"/>
      <c r="P44" s="120"/>
      <c r="Q44" s="120"/>
      <c r="R44" s="120"/>
      <c r="S44" s="85"/>
      <c r="T44" s="85"/>
      <c r="U44" s="121"/>
    </row>
    <row r="45" spans="1:21" x14ac:dyDescent="0.2">
      <c r="H45" s="50"/>
      <c r="I45" s="120"/>
      <c r="J45" s="120"/>
      <c r="K45" s="120"/>
      <c r="L45" s="85"/>
      <c r="M45" s="85"/>
      <c r="N45" s="121"/>
      <c r="O45" s="50"/>
      <c r="P45" s="120"/>
      <c r="Q45" s="120"/>
      <c r="R45" s="120"/>
      <c r="S45" s="85"/>
      <c r="T45" s="85"/>
      <c r="U45" s="121"/>
    </row>
    <row r="46" spans="1:21" x14ac:dyDescent="0.2">
      <c r="H46" s="50"/>
      <c r="I46" s="120"/>
      <c r="J46" s="120"/>
      <c r="K46" s="120"/>
      <c r="L46" s="85"/>
      <c r="M46" s="85"/>
      <c r="N46" s="121"/>
      <c r="O46" s="50"/>
      <c r="P46" s="120"/>
      <c r="Q46" s="120"/>
      <c r="R46" s="120"/>
      <c r="S46" s="85"/>
      <c r="T46" s="85"/>
      <c r="U46" s="121"/>
    </row>
    <row r="47" spans="1:21" x14ac:dyDescent="0.2">
      <c r="H47" s="50"/>
      <c r="I47" s="120"/>
      <c r="J47" s="120"/>
      <c r="K47" s="120"/>
      <c r="L47" s="85"/>
      <c r="M47" s="85"/>
      <c r="N47" s="121"/>
      <c r="O47" s="50"/>
      <c r="P47" s="120"/>
      <c r="Q47" s="120"/>
      <c r="R47" s="120"/>
      <c r="S47" s="85"/>
      <c r="T47" s="85"/>
      <c r="U47" s="121"/>
    </row>
    <row r="48" spans="1:21" x14ac:dyDescent="0.2">
      <c r="H48" s="50"/>
      <c r="I48" s="120"/>
      <c r="J48" s="120"/>
      <c r="K48" s="120"/>
      <c r="L48" s="85"/>
      <c r="M48" s="85"/>
      <c r="N48" s="121"/>
      <c r="O48" s="50"/>
      <c r="P48" s="120"/>
      <c r="Q48" s="120"/>
      <c r="R48" s="120"/>
      <c r="S48" s="85"/>
      <c r="T48" s="85"/>
      <c r="U48" s="121"/>
    </row>
    <row r="49" spans="1:21" x14ac:dyDescent="0.2">
      <c r="H49" s="50"/>
      <c r="I49" s="120"/>
      <c r="J49" s="120"/>
      <c r="K49" s="120"/>
      <c r="L49" s="85"/>
      <c r="M49" s="85"/>
      <c r="N49" s="121"/>
      <c r="O49" s="50"/>
      <c r="P49" s="120"/>
      <c r="Q49" s="120"/>
      <c r="R49" s="120"/>
      <c r="S49" s="85"/>
      <c r="T49" s="85"/>
      <c r="U49" s="121"/>
    </row>
    <row r="50" spans="1:21" x14ac:dyDescent="0.2">
      <c r="H50" s="50"/>
      <c r="I50" s="120"/>
      <c r="J50" s="120"/>
      <c r="K50" s="120"/>
      <c r="L50" s="85"/>
      <c r="M50" s="85"/>
      <c r="N50" s="121"/>
      <c r="O50" s="50"/>
      <c r="P50" s="120"/>
      <c r="Q50" s="120"/>
      <c r="R50" s="120"/>
      <c r="S50" s="85"/>
      <c r="T50" s="85"/>
      <c r="U50" s="121"/>
    </row>
    <row r="51" spans="1:21" x14ac:dyDescent="0.2">
      <c r="H51" s="50"/>
      <c r="I51" s="120"/>
      <c r="J51" s="120"/>
      <c r="K51" s="120"/>
      <c r="L51" s="85"/>
      <c r="M51" s="85"/>
      <c r="N51" s="121"/>
      <c r="O51" s="50"/>
      <c r="P51" s="120"/>
      <c r="Q51" s="120"/>
      <c r="R51" s="120"/>
      <c r="S51" s="85"/>
      <c r="T51" s="85"/>
      <c r="U51" s="121"/>
    </row>
    <row r="52" spans="1:21" x14ac:dyDescent="0.2">
      <c r="H52" s="50"/>
      <c r="I52" s="120"/>
      <c r="J52" s="120"/>
      <c r="K52" s="120"/>
      <c r="L52" s="85"/>
      <c r="M52" s="85"/>
      <c r="N52" s="121"/>
      <c r="O52" s="50"/>
      <c r="P52" s="120"/>
      <c r="Q52" s="120"/>
      <c r="R52" s="120"/>
      <c r="S52" s="85"/>
      <c r="T52" s="85"/>
      <c r="U52" s="121"/>
    </row>
    <row r="53" spans="1:21" x14ac:dyDescent="0.2">
      <c r="H53" s="50"/>
      <c r="I53" s="120"/>
      <c r="J53" s="120"/>
      <c r="K53" s="120"/>
      <c r="L53" s="85"/>
      <c r="M53" s="85"/>
      <c r="N53" s="121"/>
      <c r="O53" s="50"/>
      <c r="P53" s="120"/>
      <c r="Q53" s="120"/>
      <c r="R53" s="120"/>
      <c r="S53" s="85"/>
      <c r="T53" s="85"/>
      <c r="U53" s="121"/>
    </row>
    <row r="54" spans="1:21" x14ac:dyDescent="0.2">
      <c r="H54" s="50"/>
      <c r="I54" s="120"/>
      <c r="J54" s="120"/>
      <c r="K54" s="120"/>
      <c r="L54" s="85"/>
      <c r="M54" s="85"/>
      <c r="N54" s="121"/>
      <c r="O54" s="50"/>
      <c r="P54" s="120"/>
      <c r="Q54" s="120"/>
      <c r="R54" s="120"/>
      <c r="S54" s="85"/>
      <c r="T54" s="85"/>
      <c r="U54" s="121"/>
    </row>
    <row r="55" spans="1:21" x14ac:dyDescent="0.2">
      <c r="H55" s="50"/>
      <c r="I55" s="120"/>
      <c r="J55" s="120"/>
      <c r="K55" s="120"/>
      <c r="L55" s="85"/>
      <c r="M55" s="85"/>
      <c r="N55" s="121"/>
      <c r="O55" s="50"/>
      <c r="P55" s="120"/>
      <c r="Q55" s="120"/>
      <c r="R55" s="120"/>
      <c r="S55" s="85"/>
      <c r="T55" s="85"/>
      <c r="U55" s="121"/>
    </row>
    <row r="56" spans="1:21" x14ac:dyDescent="0.2">
      <c r="H56" s="50"/>
      <c r="I56" s="120"/>
      <c r="J56" s="120"/>
      <c r="K56" s="120"/>
      <c r="L56" s="85"/>
      <c r="M56" s="85"/>
      <c r="N56" s="121"/>
      <c r="O56" s="50"/>
      <c r="P56" s="120"/>
      <c r="Q56" s="120"/>
      <c r="R56" s="120"/>
      <c r="S56" s="85"/>
      <c r="T56" s="85"/>
      <c r="U56" s="121"/>
    </row>
    <row r="57" spans="1:21" x14ac:dyDescent="0.2">
      <c r="H57" s="50"/>
      <c r="I57" s="120"/>
      <c r="J57" s="120"/>
      <c r="K57" s="120"/>
      <c r="L57" s="85"/>
      <c r="M57" s="85"/>
      <c r="N57" s="121"/>
      <c r="O57" s="50"/>
      <c r="P57" s="120"/>
      <c r="Q57" s="120"/>
      <c r="R57" s="120"/>
      <c r="S57" s="85"/>
      <c r="T57" s="85"/>
      <c r="U57" s="121"/>
    </row>
    <row r="58" spans="1:21" x14ac:dyDescent="0.2">
      <c r="A58" s="44"/>
      <c r="B58" s="51"/>
      <c r="C58" s="51"/>
      <c r="D58" s="51"/>
      <c r="E58" s="52"/>
      <c r="F58" s="54"/>
      <c r="G58" s="53"/>
      <c r="H58" s="50"/>
      <c r="I58" s="120"/>
      <c r="J58" s="120"/>
      <c r="K58" s="120"/>
      <c r="L58" s="85"/>
      <c r="M58" s="85"/>
      <c r="N58" s="121"/>
      <c r="O58" s="50"/>
      <c r="P58" s="120"/>
      <c r="Q58" s="120"/>
      <c r="R58" s="120"/>
      <c r="S58" s="85"/>
      <c r="T58" s="85"/>
      <c r="U58" s="121"/>
    </row>
    <row r="59" spans="1:21" x14ac:dyDescent="0.2">
      <c r="A59" s="44"/>
      <c r="B59" s="51"/>
      <c r="C59" s="51"/>
      <c r="D59" s="51"/>
      <c r="E59" s="52"/>
      <c r="F59" s="54"/>
      <c r="G59" s="53"/>
      <c r="H59" s="50"/>
      <c r="I59" s="120"/>
      <c r="J59" s="120"/>
      <c r="K59" s="120"/>
      <c r="L59" s="85"/>
      <c r="M59" s="85"/>
      <c r="N59" s="121"/>
      <c r="O59" s="50"/>
      <c r="P59" s="120"/>
      <c r="Q59" s="120"/>
      <c r="R59" s="120"/>
      <c r="S59" s="85"/>
      <c r="T59" s="85"/>
      <c r="U59" s="121"/>
    </row>
    <row r="60" spans="1:21" x14ac:dyDescent="0.2">
      <c r="A60" s="44"/>
      <c r="B60" s="51"/>
      <c r="C60" s="51"/>
      <c r="D60" s="51"/>
      <c r="E60" s="52"/>
      <c r="F60" s="54"/>
      <c r="G60" s="53"/>
      <c r="H60" s="50"/>
      <c r="I60" s="120"/>
      <c r="J60" s="120"/>
      <c r="K60" s="120"/>
      <c r="L60" s="85"/>
      <c r="M60" s="85"/>
      <c r="N60" s="121"/>
      <c r="O60" s="50"/>
      <c r="P60" s="120"/>
      <c r="Q60" s="120"/>
      <c r="R60" s="120"/>
      <c r="S60" s="85"/>
      <c r="T60" s="85"/>
      <c r="U60" s="121"/>
    </row>
    <row r="61" spans="1:21" x14ac:dyDescent="0.2">
      <c r="A61" s="44"/>
      <c r="B61" s="51"/>
      <c r="C61" s="51"/>
      <c r="D61" s="51"/>
      <c r="E61" s="52"/>
      <c r="F61" s="54"/>
      <c r="G61" s="53"/>
      <c r="H61" s="50"/>
      <c r="I61" s="120"/>
      <c r="J61" s="120"/>
      <c r="K61" s="120"/>
      <c r="L61" s="85"/>
      <c r="M61" s="85"/>
      <c r="N61" s="121"/>
      <c r="O61" s="50"/>
      <c r="P61" s="120"/>
      <c r="Q61" s="120"/>
      <c r="R61" s="120"/>
      <c r="S61" s="85"/>
      <c r="T61" s="85"/>
      <c r="U61" s="121"/>
    </row>
    <row r="62" spans="1:21" x14ac:dyDescent="0.2">
      <c r="A62" s="50"/>
      <c r="B62" s="50"/>
      <c r="C62" s="50"/>
      <c r="D62" s="50"/>
      <c r="E62" s="50"/>
      <c r="F62" s="50"/>
      <c r="G62" s="50"/>
      <c r="H62" s="50"/>
      <c r="I62" s="120"/>
      <c r="J62" s="120"/>
      <c r="K62" s="120"/>
      <c r="L62" s="85"/>
      <c r="M62" s="85"/>
      <c r="N62" s="121"/>
      <c r="O62" s="50"/>
      <c r="P62" s="120"/>
      <c r="Q62" s="120"/>
      <c r="R62" s="120"/>
      <c r="S62" s="85"/>
      <c r="T62" s="85"/>
      <c r="U62" s="121"/>
    </row>
    <row r="63" spans="1:21" ht="12.75" customHeight="1" x14ac:dyDescent="0.2">
      <c r="A63" s="61" t="str">
        <f>+Innhold!B54</f>
        <v>Finans Norge / Skadestatistikk</v>
      </c>
      <c r="B63" s="62"/>
      <c r="C63" s="62"/>
      <c r="D63" s="62"/>
      <c r="E63" s="62"/>
      <c r="F63" s="62"/>
      <c r="G63" s="62"/>
      <c r="H63" s="62"/>
      <c r="I63" s="124"/>
      <c r="J63" s="124"/>
      <c r="K63" s="124"/>
      <c r="L63" s="125"/>
      <c r="M63" s="125"/>
      <c r="N63" s="126"/>
      <c r="O63" s="62"/>
      <c r="P63" s="124"/>
      <c r="Q63" s="62"/>
      <c r="R63" s="124"/>
      <c r="S63" s="125"/>
      <c r="T63" s="125"/>
      <c r="U63" s="177">
        <f>Innhold!H42</f>
        <v>17</v>
      </c>
    </row>
    <row r="64" spans="1:21" ht="12.75" customHeight="1" x14ac:dyDescent="0.2">
      <c r="A64" s="63" t="str">
        <f>+Innhold!B55</f>
        <v>Premiestatistikk skadeforsikring 2. kvartal 2019</v>
      </c>
      <c r="B64" s="50"/>
      <c r="C64" s="50"/>
      <c r="D64" s="50"/>
      <c r="E64" s="50"/>
      <c r="F64" s="50"/>
      <c r="G64" s="50"/>
      <c r="H64" s="50"/>
      <c r="I64" s="120"/>
      <c r="J64" s="120"/>
      <c r="K64" s="120"/>
      <c r="L64" s="85"/>
      <c r="M64" s="85"/>
      <c r="N64" s="121"/>
      <c r="O64" s="50"/>
      <c r="P64" s="120"/>
      <c r="Q64" s="50"/>
      <c r="R64" s="120"/>
      <c r="S64" s="85"/>
      <c r="T64" s="85"/>
      <c r="U64" s="175"/>
    </row>
    <row r="65" spans="8:21" ht="12.75" customHeight="1" x14ac:dyDescent="0.2">
      <c r="H65" s="50"/>
      <c r="I65" s="120"/>
      <c r="J65" s="120"/>
      <c r="K65" s="120"/>
      <c r="L65" s="85"/>
      <c r="M65" s="85"/>
      <c r="N65" s="121"/>
      <c r="O65" s="50"/>
      <c r="P65" s="120"/>
      <c r="Q65" s="120"/>
      <c r="R65" s="120"/>
      <c r="S65" s="85"/>
      <c r="T65" s="85"/>
      <c r="U65" s="121"/>
    </row>
    <row r="66" spans="8:21" ht="12.75" customHeight="1" x14ac:dyDescent="0.2">
      <c r="H66" s="50"/>
      <c r="I66" s="120"/>
      <c r="J66" s="120"/>
      <c r="K66" s="120"/>
      <c r="L66" s="85"/>
      <c r="M66" s="85"/>
      <c r="N66" s="121"/>
      <c r="O66" s="50"/>
      <c r="P66" s="120"/>
      <c r="Q66" s="120"/>
      <c r="R66" s="120"/>
      <c r="S66" s="85"/>
      <c r="T66" s="85"/>
      <c r="U66" s="121"/>
    </row>
    <row r="67" spans="8:21" x14ac:dyDescent="0.2">
      <c r="H67" s="50"/>
      <c r="I67" s="120"/>
      <c r="J67" s="120"/>
      <c r="K67" s="120"/>
      <c r="L67" s="85"/>
      <c r="M67" s="85"/>
      <c r="N67" s="121"/>
      <c r="O67" s="50"/>
      <c r="P67" s="120"/>
      <c r="Q67" s="120"/>
      <c r="R67" s="120"/>
      <c r="S67" s="85"/>
      <c r="T67" s="85"/>
      <c r="U67" s="121"/>
    </row>
    <row r="68" spans="8:21" x14ac:dyDescent="0.2">
      <c r="H68" s="50"/>
      <c r="I68" s="120"/>
      <c r="J68" s="120"/>
      <c r="K68" s="120"/>
      <c r="L68" s="85"/>
      <c r="M68" s="85"/>
      <c r="N68" s="121"/>
      <c r="O68" s="50"/>
      <c r="P68" s="120"/>
      <c r="Q68" s="120"/>
      <c r="R68" s="120"/>
      <c r="S68" s="85"/>
      <c r="T68" s="85"/>
      <c r="U68" s="121"/>
    </row>
    <row r="69" spans="8:21" ht="12.75" customHeight="1" x14ac:dyDescent="0.2">
      <c r="H69" s="50"/>
      <c r="I69" s="51"/>
      <c r="J69" s="51"/>
      <c r="K69" s="51"/>
      <c r="L69" s="122"/>
      <c r="M69" s="122"/>
      <c r="N69" s="123"/>
      <c r="O69" s="50"/>
      <c r="P69" s="51"/>
      <c r="Q69" s="51"/>
      <c r="R69" s="51"/>
      <c r="S69" s="122"/>
      <c r="T69" s="122"/>
      <c r="U69" s="123"/>
    </row>
    <row r="70" spans="8:21" ht="12.75" customHeight="1" x14ac:dyDescent="0.2"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</row>
    <row r="71" spans="8:21" x14ac:dyDescent="0.2">
      <c r="H71" s="50"/>
      <c r="I71" s="115"/>
      <c r="J71" s="115"/>
      <c r="K71" s="115"/>
      <c r="L71" s="115"/>
      <c r="M71" s="115"/>
      <c r="N71" s="115"/>
      <c r="O71" s="115"/>
      <c r="P71" s="115"/>
      <c r="Q71" s="50"/>
      <c r="R71" s="50"/>
      <c r="S71" s="50"/>
      <c r="T71" s="115"/>
      <c r="U71" s="175"/>
    </row>
    <row r="72" spans="8:21" x14ac:dyDescent="0.2">
      <c r="H72" s="50"/>
      <c r="I72" s="115"/>
      <c r="J72" s="115"/>
      <c r="K72" s="115"/>
      <c r="L72" s="115"/>
      <c r="M72" s="115"/>
      <c r="N72" s="115"/>
      <c r="O72" s="115"/>
      <c r="P72" s="115"/>
      <c r="Q72" s="50"/>
      <c r="R72" s="50"/>
      <c r="S72" s="50"/>
      <c r="T72" s="115"/>
      <c r="U72" s="175"/>
    </row>
    <row r="73" spans="8:21" x14ac:dyDescent="0.2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</sheetData>
  <mergeCells count="7">
    <mergeCell ref="D4:E4"/>
    <mergeCell ref="U71:U72"/>
    <mergeCell ref="U63:U64"/>
    <mergeCell ref="I4:N4"/>
    <mergeCell ref="P4:U4"/>
    <mergeCell ref="I37:N37"/>
    <mergeCell ref="P37:U37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4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77"/>
  <sheetViews>
    <sheetView showGridLines="0" showRowColHeaders="0" zoomScaleNormal="100" workbookViewId="0">
      <selection activeCell="S57" sqref="S57"/>
    </sheetView>
  </sheetViews>
  <sheetFormatPr baseColWidth="10" defaultColWidth="11.42578125" defaultRowHeight="12.75" x14ac:dyDescent="0.2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 x14ac:dyDescent="0.2"/>
    <row r="2" spans="1:7" x14ac:dyDescent="0.2">
      <c r="A2" s="73" t="s">
        <v>0</v>
      </c>
      <c r="B2" s="3"/>
      <c r="C2" s="3"/>
      <c r="D2" s="3"/>
      <c r="E2" s="3"/>
      <c r="F2" s="3"/>
    </row>
    <row r="3" spans="1:7" ht="6" customHeight="1" x14ac:dyDescent="0.2">
      <c r="A3" s="70"/>
      <c r="B3" s="3"/>
      <c r="C3" s="3"/>
      <c r="D3" s="3"/>
      <c r="E3" s="3"/>
      <c r="F3" s="3"/>
    </row>
    <row r="4" spans="1:7" ht="16.5" thickBot="1" x14ac:dyDescent="0.3">
      <c r="A4" s="5" t="s">
        <v>127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156</v>
      </c>
      <c r="C6" s="15" t="s">
        <v>154</v>
      </c>
      <c r="D6" s="66" t="s">
        <v>155</v>
      </c>
      <c r="E6" s="15" t="s">
        <v>156</v>
      </c>
      <c r="F6" s="15" t="s">
        <v>154</v>
      </c>
      <c r="G6" s="16" t="s">
        <v>155</v>
      </c>
    </row>
    <row r="7" spans="1:7" x14ac:dyDescent="0.2">
      <c r="A7" s="17" t="s">
        <v>83</v>
      </c>
      <c r="B7" s="18">
        <v>552375</v>
      </c>
      <c r="C7" s="18">
        <v>579389</v>
      </c>
      <c r="D7" s="19">
        <v>659518</v>
      </c>
      <c r="E7" s="27">
        <v>34.291668684280118</v>
      </c>
      <c r="F7" s="27">
        <v>33.249070913569135</v>
      </c>
      <c r="G7" s="28">
        <v>34.410095578671225</v>
      </c>
    </row>
    <row r="8" spans="1:7" x14ac:dyDescent="0.2">
      <c r="A8" s="17" t="s">
        <v>157</v>
      </c>
      <c r="B8" s="18">
        <v>1441</v>
      </c>
      <c r="C8" s="18">
        <v>1464</v>
      </c>
      <c r="D8" s="19">
        <v>1515</v>
      </c>
      <c r="E8" s="27">
        <v>8.9457876576687315E-2</v>
      </c>
      <c r="F8" s="27">
        <v>8.4013745199624457E-2</v>
      </c>
      <c r="G8" s="28">
        <v>7.9044536770318488E-2</v>
      </c>
    </row>
    <row r="9" spans="1:7" x14ac:dyDescent="0.2">
      <c r="A9" s="17" t="s">
        <v>84</v>
      </c>
      <c r="B9" s="18">
        <v>410457</v>
      </c>
      <c r="C9" s="18">
        <v>464872</v>
      </c>
      <c r="D9" s="19">
        <v>547816</v>
      </c>
      <c r="E9" s="27">
        <v>25.481340489963461</v>
      </c>
      <c r="F9" s="27">
        <v>26.677348195655618</v>
      </c>
      <c r="G9" s="28">
        <v>28.582087099253329</v>
      </c>
    </row>
    <row r="10" spans="1:7" x14ac:dyDescent="0.2">
      <c r="A10" s="17" t="s">
        <v>86</v>
      </c>
      <c r="B10" s="18">
        <v>340282</v>
      </c>
      <c r="C10" s="18">
        <v>370020</v>
      </c>
      <c r="D10" s="19">
        <v>371578</v>
      </c>
      <c r="E10" s="27">
        <v>21.124847437382591</v>
      </c>
      <c r="F10" s="27">
        <v>21.234129780577216</v>
      </c>
      <c r="G10" s="28">
        <v>19.38693787725505</v>
      </c>
    </row>
    <row r="11" spans="1:7" x14ac:dyDescent="0.2">
      <c r="A11" s="17" t="s">
        <v>158</v>
      </c>
      <c r="B11" s="18">
        <v>59442</v>
      </c>
      <c r="C11" s="18">
        <v>59663</v>
      </c>
      <c r="D11" s="19">
        <v>66371</v>
      </c>
      <c r="E11" s="27">
        <v>3.6901839690988529</v>
      </c>
      <c r="F11" s="27">
        <v>3.4238470490745865</v>
      </c>
      <c r="G11" s="28">
        <v>3.4628811551041641</v>
      </c>
    </row>
    <row r="12" spans="1:7" x14ac:dyDescent="0.2">
      <c r="A12" s="17" t="s">
        <v>159</v>
      </c>
      <c r="B12" s="18">
        <v>0</v>
      </c>
      <c r="C12" s="18">
        <v>0</v>
      </c>
      <c r="D12" s="19">
        <v>0</v>
      </c>
      <c r="E12" s="27" t="s">
        <v>160</v>
      </c>
      <c r="F12" s="27" t="s">
        <v>160</v>
      </c>
      <c r="G12" s="28" t="s">
        <v>160</v>
      </c>
    </row>
    <row r="13" spans="1:7" x14ac:dyDescent="0.2">
      <c r="A13" s="17" t="s">
        <v>161</v>
      </c>
      <c r="B13" s="18">
        <v>0</v>
      </c>
      <c r="C13" s="18">
        <v>0</v>
      </c>
      <c r="D13" s="19">
        <v>0</v>
      </c>
      <c r="E13" s="27" t="s">
        <v>160</v>
      </c>
      <c r="F13" s="27" t="s">
        <v>160</v>
      </c>
      <c r="G13" s="28" t="s">
        <v>160</v>
      </c>
    </row>
    <row r="14" spans="1:7" x14ac:dyDescent="0.2">
      <c r="A14" s="17" t="s">
        <v>162</v>
      </c>
      <c r="B14" s="18">
        <v>38006</v>
      </c>
      <c r="C14" s="18">
        <v>40267</v>
      </c>
      <c r="D14" s="19">
        <v>36593</v>
      </c>
      <c r="E14" s="27">
        <v>2.3594282145548773</v>
      </c>
      <c r="F14" s="27">
        <v>2.310779698055518</v>
      </c>
      <c r="G14" s="28">
        <v>1.9092255670206366</v>
      </c>
    </row>
    <row r="15" spans="1:7" x14ac:dyDescent="0.2">
      <c r="A15" s="17" t="s">
        <v>163</v>
      </c>
      <c r="B15" s="18">
        <v>68266</v>
      </c>
      <c r="C15" s="18">
        <v>76288</v>
      </c>
      <c r="D15" s="19">
        <v>75091</v>
      </c>
      <c r="E15" s="27">
        <v>4.2379815422513092</v>
      </c>
      <c r="F15" s="27">
        <v>4.3778965804569339</v>
      </c>
      <c r="G15" s="28">
        <v>3.917843769386129</v>
      </c>
    </row>
    <row r="16" spans="1:7" x14ac:dyDescent="0.2">
      <c r="A16" s="17" t="s">
        <v>164</v>
      </c>
      <c r="B16" s="18">
        <v>50615</v>
      </c>
      <c r="C16" s="18">
        <v>54300</v>
      </c>
      <c r="D16" s="19">
        <v>58752</v>
      </c>
      <c r="E16" s="27">
        <v>3.1422001547043918</v>
      </c>
      <c r="F16" s="27">
        <v>3.1160835821991859</v>
      </c>
      <c r="G16" s="28">
        <v>3.0653627883364698</v>
      </c>
    </row>
    <row r="17" spans="1:7" x14ac:dyDescent="0.2">
      <c r="A17" s="17" t="s">
        <v>165</v>
      </c>
      <c r="B17" s="18">
        <v>1174</v>
      </c>
      <c r="C17" s="18">
        <v>1120</v>
      </c>
      <c r="D17" s="19">
        <v>0</v>
      </c>
      <c r="E17" s="27">
        <v>7.2882406038189393E-2</v>
      </c>
      <c r="F17" s="27">
        <v>6.4272810535231831E-2</v>
      </c>
      <c r="G17" s="28" t="s">
        <v>160</v>
      </c>
    </row>
    <row r="18" spans="1:7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</row>
    <row r="19" spans="1:7" x14ac:dyDescent="0.2">
      <c r="A19" s="17" t="s">
        <v>167</v>
      </c>
      <c r="B19" s="18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</row>
    <row r="20" spans="1:7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</row>
    <row r="21" spans="1:7" x14ac:dyDescent="0.2">
      <c r="A21" s="17" t="s">
        <v>169</v>
      </c>
      <c r="B21" s="18">
        <v>7982</v>
      </c>
      <c r="C21" s="18">
        <v>7945</v>
      </c>
      <c r="D21" s="19">
        <v>7858</v>
      </c>
      <c r="E21" s="27">
        <v>0.49552586456288561</v>
      </c>
      <c r="F21" s="27">
        <v>0.45593524973430077</v>
      </c>
      <c r="G21" s="28">
        <v>0.40998809897106447</v>
      </c>
    </row>
    <row r="22" spans="1:7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</row>
    <row r="23" spans="1:7" x14ac:dyDescent="0.2">
      <c r="A23" s="17" t="s">
        <v>171</v>
      </c>
      <c r="B23" s="18">
        <v>4870</v>
      </c>
      <c r="C23" s="18">
        <v>4990</v>
      </c>
      <c r="D23" s="19">
        <v>5935</v>
      </c>
      <c r="E23" s="27">
        <v>0.30233161618908205</v>
      </c>
      <c r="F23" s="27">
        <v>0.28635832550964896</v>
      </c>
      <c r="G23" s="28">
        <v>0.30965632061507609</v>
      </c>
    </row>
    <row r="24" spans="1:7" x14ac:dyDescent="0.2">
      <c r="A24" s="17" t="s">
        <v>172</v>
      </c>
      <c r="B24" s="18">
        <v>3018</v>
      </c>
      <c r="C24" s="18">
        <v>0</v>
      </c>
      <c r="D24" s="19">
        <v>0</v>
      </c>
      <c r="E24" s="27">
        <v>0.18735868945762826</v>
      </c>
      <c r="F24" s="27" t="s">
        <v>160</v>
      </c>
      <c r="G24" s="28" t="s">
        <v>160</v>
      </c>
    </row>
    <row r="25" spans="1:7" x14ac:dyDescent="0.2">
      <c r="A25" s="17" t="s">
        <v>173</v>
      </c>
      <c r="B25" s="18">
        <v>0</v>
      </c>
      <c r="C25" s="18">
        <v>0</v>
      </c>
      <c r="D25" s="19">
        <v>0</v>
      </c>
      <c r="E25" s="27" t="s">
        <v>160</v>
      </c>
      <c r="F25" s="27" t="s">
        <v>160</v>
      </c>
      <c r="G25" s="28" t="s">
        <v>160</v>
      </c>
    </row>
    <row r="26" spans="1:7" x14ac:dyDescent="0.2">
      <c r="A26" s="17" t="s">
        <v>174</v>
      </c>
      <c r="B26" s="18">
        <v>17347</v>
      </c>
      <c r="C26" s="18">
        <v>19748</v>
      </c>
      <c r="D26" s="19">
        <v>23673</v>
      </c>
      <c r="E26" s="27">
        <v>1.0769089416903503</v>
      </c>
      <c r="F26" s="27">
        <v>1.1332673771872841</v>
      </c>
      <c r="G26" s="28">
        <v>1.2351295834744223</v>
      </c>
    </row>
    <row r="27" spans="1:7" x14ac:dyDescent="0.2">
      <c r="A27" s="17" t="s">
        <v>175</v>
      </c>
      <c r="B27" s="18">
        <v>11595</v>
      </c>
      <c r="C27" s="18">
        <v>12813</v>
      </c>
      <c r="D27" s="19">
        <v>11364</v>
      </c>
      <c r="E27" s="27">
        <v>0.71982240035162348</v>
      </c>
      <c r="F27" s="27">
        <v>0.73529242981064769</v>
      </c>
      <c r="G27" s="28">
        <v>0.59291228769498305</v>
      </c>
    </row>
    <row r="28" spans="1:7" x14ac:dyDescent="0.2">
      <c r="A28" s="17" t="s">
        <v>176</v>
      </c>
      <c r="B28" s="18">
        <v>16126</v>
      </c>
      <c r="C28" s="18">
        <v>16599</v>
      </c>
      <c r="D28" s="19">
        <v>18523</v>
      </c>
      <c r="E28" s="27">
        <v>1.0011087561940732</v>
      </c>
      <c r="F28" s="27">
        <v>0.95255748399492246</v>
      </c>
      <c r="G28" s="28">
        <v>0.96643033306706894</v>
      </c>
    </row>
    <row r="29" spans="1:7" x14ac:dyDescent="0.2">
      <c r="A29" s="17" t="s">
        <v>177</v>
      </c>
      <c r="B29" s="18">
        <v>2958</v>
      </c>
      <c r="C29" s="18">
        <v>3185</v>
      </c>
      <c r="D29" s="19">
        <v>3694</v>
      </c>
      <c r="E29" s="27">
        <v>0.18363386461751635</v>
      </c>
      <c r="F29" s="27">
        <v>0.18277580495956552</v>
      </c>
      <c r="G29" s="28">
        <v>0.19273301572908019</v>
      </c>
    </row>
    <row r="30" spans="1:7" x14ac:dyDescent="0.2">
      <c r="A30" s="17" t="s">
        <v>178</v>
      </c>
      <c r="B30" s="18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</row>
    <row r="31" spans="1:7" x14ac:dyDescent="0.2">
      <c r="A31" s="17" t="s">
        <v>179</v>
      </c>
      <c r="B31" s="18">
        <v>262</v>
      </c>
      <c r="C31" s="18">
        <v>909</v>
      </c>
      <c r="D31" s="19">
        <v>817</v>
      </c>
      <c r="E31" s="27">
        <v>1.6265068468488603E-2</v>
      </c>
      <c r="F31" s="27">
        <v>5.2164272121897975E-2</v>
      </c>
      <c r="G31" s="28">
        <v>4.2626657783069441E-2</v>
      </c>
    </row>
    <row r="32" spans="1:7" x14ac:dyDescent="0.2">
      <c r="A32" s="17" t="s">
        <v>180</v>
      </c>
      <c r="B32" s="18">
        <v>2481</v>
      </c>
      <c r="C32" s="18">
        <v>10054</v>
      </c>
      <c r="D32" s="19">
        <v>8860</v>
      </c>
      <c r="E32" s="27">
        <v>0.15402150713862681</v>
      </c>
      <c r="F32" s="27">
        <v>0.57696324742966143</v>
      </c>
      <c r="G32" s="28">
        <v>0.46226705992410683</v>
      </c>
    </row>
    <row r="33" spans="1:7" x14ac:dyDescent="0.2">
      <c r="A33" s="17" t="s">
        <v>181</v>
      </c>
      <c r="B33" s="18">
        <v>22117</v>
      </c>
      <c r="C33" s="18">
        <v>18946</v>
      </c>
      <c r="D33" s="19">
        <v>17170</v>
      </c>
      <c r="E33" s="27">
        <v>1.3730325164792458</v>
      </c>
      <c r="F33" s="27">
        <v>1.0872434539290199</v>
      </c>
      <c r="G33" s="28">
        <v>0.89583808339694293</v>
      </c>
    </row>
    <row r="34" spans="1:7" x14ac:dyDescent="0.2">
      <c r="A34" s="17" t="s">
        <v>182</v>
      </c>
      <c r="B34" s="18">
        <v>0</v>
      </c>
      <c r="C34" s="18">
        <v>0</v>
      </c>
      <c r="D34" s="19">
        <v>1513</v>
      </c>
      <c r="E34" s="27" t="s">
        <v>160</v>
      </c>
      <c r="F34" s="27" t="s">
        <v>160</v>
      </c>
      <c r="G34" s="28">
        <v>7.8940187546859317E-2</v>
      </c>
    </row>
    <row r="35" spans="1:7" ht="13.5" thickBot="1" x14ac:dyDescent="0.25">
      <c r="A35" s="20" t="s">
        <v>4</v>
      </c>
      <c r="B35" s="21">
        <v>1610814</v>
      </c>
      <c r="C35" s="21">
        <v>1742572</v>
      </c>
      <c r="D35" s="22">
        <v>1916641</v>
      </c>
      <c r="E35" s="23">
        <v>100</v>
      </c>
      <c r="F35" s="23">
        <v>100</v>
      </c>
      <c r="G35" s="48">
        <v>100</v>
      </c>
    </row>
    <row r="37" spans="1:7" ht="16.5" thickBot="1" x14ac:dyDescent="0.3">
      <c r="A37" s="5" t="s">
        <v>128</v>
      </c>
      <c r="B37" s="5"/>
      <c r="C37" s="6"/>
      <c r="D37" s="6"/>
      <c r="E37" s="6"/>
      <c r="F37" s="6"/>
    </row>
    <row r="38" spans="1:7" x14ac:dyDescent="0.2">
      <c r="A38" s="7"/>
      <c r="B38" s="91"/>
      <c r="C38" s="43" t="s">
        <v>30</v>
      </c>
      <c r="D38" s="92"/>
      <c r="E38" s="11"/>
      <c r="F38" s="9" t="s">
        <v>2</v>
      </c>
      <c r="G38" s="12"/>
    </row>
    <row r="39" spans="1:7" x14ac:dyDescent="0.2">
      <c r="A39" s="13" t="s">
        <v>3</v>
      </c>
      <c r="B39" s="14" t="s">
        <v>156</v>
      </c>
      <c r="C39" s="15" t="s">
        <v>154</v>
      </c>
      <c r="D39" s="66" t="s">
        <v>155</v>
      </c>
      <c r="E39" s="15" t="s">
        <v>156</v>
      </c>
      <c r="F39" s="15" t="s">
        <v>154</v>
      </c>
      <c r="G39" s="16" t="s">
        <v>155</v>
      </c>
    </row>
    <row r="40" spans="1:7" x14ac:dyDescent="0.2">
      <c r="A40" s="17" t="s">
        <v>83</v>
      </c>
      <c r="B40" s="18">
        <v>80756</v>
      </c>
      <c r="C40" s="18">
        <v>80526</v>
      </c>
      <c r="D40" s="19">
        <v>80467</v>
      </c>
      <c r="E40" s="27">
        <v>29.021048130033385</v>
      </c>
      <c r="F40" s="27">
        <v>28.834874277570488</v>
      </c>
      <c r="G40" s="28">
        <v>28.725287906156517</v>
      </c>
    </row>
    <row r="41" spans="1:7" x14ac:dyDescent="0.2">
      <c r="A41" s="17" t="s">
        <v>157</v>
      </c>
      <c r="B41" s="18">
        <v>4</v>
      </c>
      <c r="C41" s="18">
        <v>4</v>
      </c>
      <c r="D41" s="19">
        <v>4</v>
      </c>
      <c r="E41" s="27">
        <v>1.4374683307758376E-3</v>
      </c>
      <c r="F41" s="27">
        <v>1.4323261693152765E-3</v>
      </c>
      <c r="G41" s="28">
        <v>1.4279288605841657E-3</v>
      </c>
    </row>
    <row r="42" spans="1:7" x14ac:dyDescent="0.2">
      <c r="A42" s="17" t="s">
        <v>84</v>
      </c>
      <c r="B42" s="18">
        <v>143282</v>
      </c>
      <c r="C42" s="18">
        <v>143040</v>
      </c>
      <c r="D42" s="19">
        <v>142044</v>
      </c>
      <c r="E42" s="27">
        <v>51.490834342555893</v>
      </c>
      <c r="F42" s="27">
        <v>51.21998381471429</v>
      </c>
      <c r="G42" s="28">
        <v>50.707181768204308</v>
      </c>
    </row>
    <row r="43" spans="1:7" x14ac:dyDescent="0.2">
      <c r="A43" s="17" t="s">
        <v>86</v>
      </c>
      <c r="B43" s="18">
        <v>19831</v>
      </c>
      <c r="C43" s="18">
        <v>20633</v>
      </c>
      <c r="D43" s="19">
        <v>21202</v>
      </c>
      <c r="E43" s="27">
        <v>7.1266086169039093</v>
      </c>
      <c r="F43" s="27">
        <v>7.3882964628705246</v>
      </c>
      <c r="G43" s="28">
        <v>7.5687369255263706</v>
      </c>
    </row>
    <row r="44" spans="1:7" x14ac:dyDescent="0.2">
      <c r="A44" s="17" t="s">
        <v>158</v>
      </c>
      <c r="B44" s="18">
        <v>10396</v>
      </c>
      <c r="C44" s="18">
        <v>10724</v>
      </c>
      <c r="D44" s="19">
        <v>12738</v>
      </c>
      <c r="E44" s="27">
        <v>3.7359801916864019</v>
      </c>
      <c r="F44" s="27">
        <v>3.8400664599342562</v>
      </c>
      <c r="G44" s="28">
        <v>4.5472394565302761</v>
      </c>
    </row>
    <row r="45" spans="1:7" x14ac:dyDescent="0.2">
      <c r="A45" s="17" t="s">
        <v>159</v>
      </c>
      <c r="B45" s="18">
        <v>0</v>
      </c>
      <c r="C45" s="18">
        <v>0</v>
      </c>
      <c r="D45" s="19">
        <v>0</v>
      </c>
      <c r="E45" s="27" t="s">
        <v>160</v>
      </c>
      <c r="F45" s="27" t="s">
        <v>160</v>
      </c>
      <c r="G45" s="28" t="s">
        <v>160</v>
      </c>
    </row>
    <row r="46" spans="1:7" x14ac:dyDescent="0.2">
      <c r="A46" s="17" t="s">
        <v>161</v>
      </c>
      <c r="B46" s="18">
        <v>0</v>
      </c>
      <c r="C46" s="18">
        <v>0</v>
      </c>
      <c r="D46" s="19">
        <v>0</v>
      </c>
      <c r="E46" s="27" t="s">
        <v>160</v>
      </c>
      <c r="F46" s="27" t="s">
        <v>160</v>
      </c>
      <c r="G46" s="28" t="s">
        <v>160</v>
      </c>
    </row>
    <row r="47" spans="1:7" x14ac:dyDescent="0.2">
      <c r="A47" s="17" t="s">
        <v>162</v>
      </c>
      <c r="B47" s="18">
        <v>2391</v>
      </c>
      <c r="C47" s="18">
        <v>2817</v>
      </c>
      <c r="D47" s="19">
        <v>2702</v>
      </c>
      <c r="E47" s="27">
        <v>0.85924669472125692</v>
      </c>
      <c r="F47" s="27">
        <v>1.0087157047402835</v>
      </c>
      <c r="G47" s="28">
        <v>0.96456594532460393</v>
      </c>
    </row>
    <row r="48" spans="1:7" x14ac:dyDescent="0.2">
      <c r="A48" s="17" t="s">
        <v>163</v>
      </c>
      <c r="B48" s="18">
        <v>0</v>
      </c>
      <c r="C48" s="18">
        <v>0</v>
      </c>
      <c r="D48" s="19">
        <v>0</v>
      </c>
      <c r="E48" s="27" t="s">
        <v>160</v>
      </c>
      <c r="F48" s="27" t="s">
        <v>160</v>
      </c>
      <c r="G48" s="28" t="s">
        <v>160</v>
      </c>
    </row>
    <row r="49" spans="1:7" x14ac:dyDescent="0.2">
      <c r="A49" s="17" t="s">
        <v>164</v>
      </c>
      <c r="B49" s="18">
        <v>4086</v>
      </c>
      <c r="C49" s="18">
        <v>4349</v>
      </c>
      <c r="D49" s="19">
        <v>4755</v>
      </c>
      <c r="E49" s="27">
        <v>1.4683738998875182</v>
      </c>
      <c r="F49" s="27">
        <v>1.5572966275880344</v>
      </c>
      <c r="G49" s="28">
        <v>1.6974504330194269</v>
      </c>
    </row>
    <row r="50" spans="1:7" x14ac:dyDescent="0.2">
      <c r="A50" s="17" t="s">
        <v>165</v>
      </c>
      <c r="B50" s="18">
        <v>864</v>
      </c>
      <c r="C50" s="18">
        <v>884</v>
      </c>
      <c r="D50" s="19">
        <v>0</v>
      </c>
      <c r="E50" s="27">
        <v>0.31049315944758094</v>
      </c>
      <c r="F50" s="27">
        <v>0.31654408341867613</v>
      </c>
      <c r="G50" s="28" t="s">
        <v>160</v>
      </c>
    </row>
    <row r="51" spans="1:7" x14ac:dyDescent="0.2">
      <c r="A51" s="17" t="s">
        <v>166</v>
      </c>
      <c r="B51" s="18">
        <v>0</v>
      </c>
      <c r="C51" s="18">
        <v>0</v>
      </c>
      <c r="D51" s="19">
        <v>0</v>
      </c>
      <c r="E51" s="27" t="s">
        <v>160</v>
      </c>
      <c r="F51" s="27" t="s">
        <v>160</v>
      </c>
      <c r="G51" s="28" t="s">
        <v>160</v>
      </c>
    </row>
    <row r="52" spans="1:7" x14ac:dyDescent="0.2">
      <c r="A52" s="17" t="s">
        <v>167</v>
      </c>
      <c r="B52" s="18">
        <v>0</v>
      </c>
      <c r="C52" s="18">
        <v>0</v>
      </c>
      <c r="D52" s="19">
        <v>0</v>
      </c>
      <c r="E52" s="27" t="s">
        <v>160</v>
      </c>
      <c r="F52" s="27" t="s">
        <v>160</v>
      </c>
      <c r="G52" s="28" t="s">
        <v>160</v>
      </c>
    </row>
    <row r="53" spans="1:7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160</v>
      </c>
      <c r="F53" s="27" t="s">
        <v>160</v>
      </c>
      <c r="G53" s="28" t="s">
        <v>160</v>
      </c>
    </row>
    <row r="54" spans="1:7" x14ac:dyDescent="0.2">
      <c r="A54" s="17" t="s">
        <v>169</v>
      </c>
      <c r="B54" s="18">
        <v>2422</v>
      </c>
      <c r="C54" s="18">
        <v>2407</v>
      </c>
      <c r="D54" s="19">
        <v>2285</v>
      </c>
      <c r="E54" s="27">
        <v>0.87038707428476969</v>
      </c>
      <c r="F54" s="27">
        <v>0.86190227238546757</v>
      </c>
      <c r="G54" s="28">
        <v>0.81570436160870463</v>
      </c>
    </row>
    <row r="55" spans="1:7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</row>
    <row r="56" spans="1:7" x14ac:dyDescent="0.2">
      <c r="A56" s="17" t="s">
        <v>171</v>
      </c>
      <c r="B56" s="18">
        <v>4</v>
      </c>
      <c r="C56" s="18">
        <v>4</v>
      </c>
      <c r="D56" s="19">
        <v>4</v>
      </c>
      <c r="E56" s="27">
        <v>1.4374683307758376E-3</v>
      </c>
      <c r="F56" s="27">
        <v>1.4323261693152765E-3</v>
      </c>
      <c r="G56" s="28">
        <v>1.4279288605841657E-3</v>
      </c>
    </row>
    <row r="57" spans="1:7" x14ac:dyDescent="0.2">
      <c r="A57" s="17" t="s">
        <v>172</v>
      </c>
      <c r="B57" s="18">
        <v>1137</v>
      </c>
      <c r="C57" s="18">
        <v>0</v>
      </c>
      <c r="D57" s="19">
        <v>0</v>
      </c>
      <c r="E57" s="27">
        <v>0.40860037302303182</v>
      </c>
      <c r="F57" s="27" t="s">
        <v>160</v>
      </c>
      <c r="G57" s="28" t="s">
        <v>160</v>
      </c>
    </row>
    <row r="58" spans="1:7" x14ac:dyDescent="0.2">
      <c r="A58" s="17" t="s">
        <v>173</v>
      </c>
      <c r="B58" s="18">
        <v>0</v>
      </c>
      <c r="C58" s="18">
        <v>0</v>
      </c>
      <c r="D58" s="19">
        <v>0</v>
      </c>
      <c r="E58" s="27" t="s">
        <v>160</v>
      </c>
      <c r="F58" s="27" t="s">
        <v>160</v>
      </c>
      <c r="G58" s="28" t="s">
        <v>160</v>
      </c>
    </row>
    <row r="59" spans="1:7" x14ac:dyDescent="0.2">
      <c r="A59" s="17" t="s">
        <v>174</v>
      </c>
      <c r="B59" s="18">
        <v>4729</v>
      </c>
      <c r="C59" s="18">
        <v>5140</v>
      </c>
      <c r="D59" s="19">
        <v>5491</v>
      </c>
      <c r="E59" s="27">
        <v>1.699446934059734</v>
      </c>
      <c r="F59" s="27">
        <v>1.8405391275701302</v>
      </c>
      <c r="G59" s="28">
        <v>1.9601893433669135</v>
      </c>
    </row>
    <row r="60" spans="1:7" x14ac:dyDescent="0.2">
      <c r="A60" s="17" t="s">
        <v>175</v>
      </c>
      <c r="B60" s="18">
        <v>1881</v>
      </c>
      <c r="C60" s="18">
        <v>2146</v>
      </c>
      <c r="D60" s="19">
        <v>1744</v>
      </c>
      <c r="E60" s="27">
        <v>0.67596948254733757</v>
      </c>
      <c r="F60" s="27">
        <v>0.76844298983764581</v>
      </c>
      <c r="G60" s="28">
        <v>0.62257698321469623</v>
      </c>
    </row>
    <row r="61" spans="1:7" x14ac:dyDescent="0.2">
      <c r="A61" s="17" t="s">
        <v>176</v>
      </c>
      <c r="B61" s="18">
        <v>1925</v>
      </c>
      <c r="C61" s="18">
        <v>2246</v>
      </c>
      <c r="D61" s="19">
        <v>2489</v>
      </c>
      <c r="E61" s="27">
        <v>0.6917816341858718</v>
      </c>
      <c r="F61" s="27">
        <v>0.80425114407052778</v>
      </c>
      <c r="G61" s="28">
        <v>0.88852873349849715</v>
      </c>
    </row>
    <row r="62" spans="1:7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</row>
    <row r="63" spans="1:7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160</v>
      </c>
      <c r="F63" s="27" t="s">
        <v>160</v>
      </c>
      <c r="G63" s="28" t="s">
        <v>160</v>
      </c>
    </row>
    <row r="64" spans="1:7" x14ac:dyDescent="0.2">
      <c r="A64" s="17" t="s">
        <v>179</v>
      </c>
      <c r="B64" s="18">
        <v>143</v>
      </c>
      <c r="C64" s="18">
        <v>266</v>
      </c>
      <c r="D64" s="19">
        <v>259</v>
      </c>
      <c r="E64" s="27">
        <v>5.1389492825236194E-2</v>
      </c>
      <c r="F64" s="27">
        <v>9.5249690259465891E-2</v>
      </c>
      <c r="G64" s="28">
        <v>9.245839372282473E-2</v>
      </c>
    </row>
    <row r="65" spans="1:7" x14ac:dyDescent="0.2">
      <c r="A65" s="17" t="s">
        <v>180</v>
      </c>
      <c r="B65" s="18">
        <v>130</v>
      </c>
      <c r="C65" s="18">
        <v>282</v>
      </c>
      <c r="D65" s="19">
        <v>374</v>
      </c>
      <c r="E65" s="27">
        <v>4.6717720750214721E-2</v>
      </c>
      <c r="F65" s="27">
        <v>0.10097899493672699</v>
      </c>
      <c r="G65" s="28">
        <v>0.13351134846461948</v>
      </c>
    </row>
    <row r="66" spans="1:7" x14ac:dyDescent="0.2">
      <c r="A66" s="17" t="s">
        <v>181</v>
      </c>
      <c r="B66" s="18">
        <v>4286</v>
      </c>
      <c r="C66" s="18">
        <v>3798</v>
      </c>
      <c r="D66" s="19">
        <v>3406</v>
      </c>
      <c r="E66" s="27">
        <v>1.54024731642631</v>
      </c>
      <c r="F66" s="27">
        <v>1.359993697764855</v>
      </c>
      <c r="G66" s="28">
        <v>1.215881424787417</v>
      </c>
    </row>
    <row r="67" spans="1:7" x14ac:dyDescent="0.2">
      <c r="A67" s="17" t="s">
        <v>182</v>
      </c>
      <c r="B67" s="18">
        <v>0</v>
      </c>
      <c r="C67" s="18">
        <v>0</v>
      </c>
      <c r="D67" s="19">
        <v>162</v>
      </c>
      <c r="E67" s="27" t="s">
        <v>160</v>
      </c>
      <c r="F67" s="27" t="s">
        <v>160</v>
      </c>
      <c r="G67" s="28">
        <v>5.7831118853658714E-2</v>
      </c>
    </row>
    <row r="68" spans="1:7" ht="13.5" thickBot="1" x14ac:dyDescent="0.25">
      <c r="A68" s="20" t="s">
        <v>4</v>
      </c>
      <c r="B68" s="21">
        <v>278267</v>
      </c>
      <c r="C68" s="21">
        <v>279266</v>
      </c>
      <c r="D68" s="22">
        <v>280126</v>
      </c>
      <c r="E68" s="23">
        <v>100</v>
      </c>
      <c r="F68" s="23">
        <v>100</v>
      </c>
      <c r="G68" s="48">
        <v>100</v>
      </c>
    </row>
    <row r="69" spans="1:7" x14ac:dyDescent="0.2">
      <c r="A69" s="24"/>
      <c r="B69" s="24"/>
      <c r="C69" s="24"/>
      <c r="D69" s="24"/>
      <c r="E69" s="24"/>
      <c r="F69" s="24"/>
      <c r="G69" s="24"/>
    </row>
    <row r="70" spans="1:7" ht="12.75" customHeight="1" x14ac:dyDescent="0.2">
      <c r="A70" s="26" t="str">
        <f>+Innhold!B54</f>
        <v>Finans Norge / Skadestatistikk</v>
      </c>
      <c r="G70" s="177">
        <f>Innhold!H43</f>
        <v>18</v>
      </c>
    </row>
    <row r="71" spans="1:7" ht="12.75" customHeight="1" x14ac:dyDescent="0.2">
      <c r="A71" s="26" t="str">
        <f>+Innhold!B55</f>
        <v>Premiestatistikk skadeforsikring 2. kvartal 2019</v>
      </c>
      <c r="G71" s="176"/>
    </row>
    <row r="72" spans="1:7" ht="12.75" customHeight="1" x14ac:dyDescent="0.2"/>
    <row r="73" spans="1:7" ht="12.75" customHeight="1" x14ac:dyDescent="0.2"/>
    <row r="76" spans="1:7" ht="12.75" customHeight="1" x14ac:dyDescent="0.2"/>
    <row r="77" spans="1:7" ht="12.75" customHeight="1" x14ac:dyDescent="0.2"/>
  </sheetData>
  <mergeCells count="1">
    <mergeCell ref="G70:G71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88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workbookViewId="0">
      <selection activeCell="S57" sqref="S57"/>
    </sheetView>
  </sheetViews>
  <sheetFormatPr baseColWidth="10" defaultColWidth="11.42578125" defaultRowHeight="12.75" x14ac:dyDescent="0.2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 x14ac:dyDescent="0.2"/>
    <row r="2" spans="1:3" x14ac:dyDescent="0.2">
      <c r="A2" s="73" t="s">
        <v>0</v>
      </c>
      <c r="B2" s="3"/>
      <c r="C2" s="3"/>
    </row>
    <row r="3" spans="1:3" ht="6.75" customHeight="1" x14ac:dyDescent="0.2"/>
    <row r="4" spans="1:3" ht="15.75" x14ac:dyDescent="0.25">
      <c r="A4" s="41" t="s">
        <v>51</v>
      </c>
    </row>
    <row r="6" spans="1:3" ht="15.75" x14ac:dyDescent="0.25">
      <c r="A6" s="41"/>
      <c r="B6" s="31"/>
      <c r="C6" s="31"/>
    </row>
    <row r="7" spans="1:3" ht="15.75" x14ac:dyDescent="0.25">
      <c r="A7" s="31"/>
      <c r="B7" s="31"/>
      <c r="C7" s="31"/>
    </row>
    <row r="8" spans="1:3" ht="15.75" x14ac:dyDescent="0.25">
      <c r="A8" s="31"/>
      <c r="B8" s="31"/>
      <c r="C8" s="31"/>
    </row>
    <row r="9" spans="1:3" ht="15.75" x14ac:dyDescent="0.25">
      <c r="A9" s="31"/>
      <c r="B9" s="31"/>
      <c r="C9" s="31"/>
    </row>
    <row r="10" spans="1:3" ht="15.75" x14ac:dyDescent="0.25">
      <c r="A10" s="31"/>
      <c r="B10" s="31"/>
      <c r="C10" s="31"/>
    </row>
    <row r="11" spans="1:3" ht="15.75" x14ac:dyDescent="0.25">
      <c r="A11" s="31"/>
      <c r="B11" s="31"/>
      <c r="C11" s="31"/>
    </row>
    <row r="12" spans="1:3" ht="15.75" x14ac:dyDescent="0.25">
      <c r="A12" s="31"/>
      <c r="B12" s="31"/>
      <c r="C12" s="55"/>
    </row>
    <row r="13" spans="1:3" ht="15.75" x14ac:dyDescent="0.25">
      <c r="A13" s="41"/>
      <c r="B13" s="31"/>
      <c r="C13" s="31"/>
    </row>
    <row r="14" spans="1:3" ht="15.75" x14ac:dyDescent="0.25">
      <c r="A14" s="31"/>
      <c r="B14" s="31"/>
      <c r="C14" s="31"/>
    </row>
    <row r="15" spans="1:3" ht="15.75" x14ac:dyDescent="0.25">
      <c r="A15" s="31"/>
      <c r="B15" s="31"/>
      <c r="C15" s="31"/>
    </row>
    <row r="16" spans="1:3" ht="15.75" x14ac:dyDescent="0.25">
      <c r="A16" s="31"/>
      <c r="B16" s="31"/>
      <c r="C16" s="55"/>
    </row>
    <row r="17" spans="1:3" ht="15.75" x14ac:dyDescent="0.25">
      <c r="A17" s="31"/>
      <c r="B17" s="31"/>
      <c r="C17" s="31"/>
    </row>
    <row r="18" spans="1:3" ht="15.75" x14ac:dyDescent="0.25">
      <c r="A18" s="31"/>
      <c r="B18" s="31"/>
      <c r="C18" s="31"/>
    </row>
    <row r="19" spans="1:3" ht="15.75" x14ac:dyDescent="0.25">
      <c r="A19" s="31"/>
      <c r="B19" s="31"/>
      <c r="C19" s="31"/>
    </row>
    <row r="20" spans="1:3" ht="15.75" x14ac:dyDescent="0.25">
      <c r="A20" s="31"/>
      <c r="B20" s="31"/>
      <c r="C20" s="31"/>
    </row>
    <row r="21" spans="1:3" ht="15.75" x14ac:dyDescent="0.25">
      <c r="A21" s="31"/>
      <c r="B21" s="31"/>
      <c r="C21" s="31"/>
    </row>
    <row r="22" spans="1:3" ht="15.75" x14ac:dyDescent="0.25">
      <c r="A22" s="31"/>
      <c r="B22" s="31"/>
      <c r="C22" s="31"/>
    </row>
    <row r="23" spans="1:3" ht="15.75" x14ac:dyDescent="0.25">
      <c r="A23" s="31"/>
      <c r="B23" s="31"/>
      <c r="C23" s="31"/>
    </row>
    <row r="24" spans="1:3" ht="15.75" x14ac:dyDescent="0.25">
      <c r="A24" s="31"/>
      <c r="B24" s="31"/>
      <c r="C24" s="31"/>
    </row>
    <row r="25" spans="1:3" ht="15.75" x14ac:dyDescent="0.25">
      <c r="A25" s="31"/>
      <c r="B25" s="31"/>
      <c r="C25" s="31"/>
    </row>
    <row r="26" spans="1:3" ht="15.75" x14ac:dyDescent="0.25">
      <c r="A26" s="31"/>
      <c r="B26" s="31"/>
      <c r="C26" s="31"/>
    </row>
    <row r="27" spans="1:3" ht="15.75" x14ac:dyDescent="0.25">
      <c r="A27" s="31"/>
      <c r="B27" s="31"/>
      <c r="C27" s="31"/>
    </row>
    <row r="28" spans="1:3" ht="15.75" x14ac:dyDescent="0.25">
      <c r="A28" s="31"/>
      <c r="B28" s="31"/>
      <c r="C28" s="31"/>
    </row>
    <row r="29" spans="1:3" ht="15.75" x14ac:dyDescent="0.25">
      <c r="A29" s="31"/>
      <c r="B29" s="31"/>
      <c r="C29" s="31"/>
    </row>
    <row r="30" spans="1:3" ht="15.75" x14ac:dyDescent="0.25">
      <c r="A30" s="31"/>
      <c r="B30" s="31"/>
      <c r="C30" s="31"/>
    </row>
    <row r="31" spans="1:3" ht="15.75" x14ac:dyDescent="0.25">
      <c r="A31" s="31"/>
      <c r="B31" s="31"/>
      <c r="C31" s="31"/>
    </row>
    <row r="32" spans="1:3" ht="15.75" x14ac:dyDescent="0.25">
      <c r="A32" s="31"/>
      <c r="B32" s="31"/>
      <c r="C32" s="55"/>
    </row>
    <row r="33" spans="1:3" ht="15.75" x14ac:dyDescent="0.25">
      <c r="A33" s="31"/>
      <c r="B33" s="31"/>
      <c r="C33" s="31"/>
    </row>
    <row r="34" spans="1:3" ht="15.75" x14ac:dyDescent="0.25">
      <c r="A34" s="31"/>
      <c r="B34" s="31"/>
      <c r="C34" s="31"/>
    </row>
    <row r="35" spans="1:3" ht="15.75" x14ac:dyDescent="0.25">
      <c r="A35" s="31"/>
      <c r="B35" s="31"/>
      <c r="C35" s="31"/>
    </row>
    <row r="36" spans="1:3" ht="15.75" x14ac:dyDescent="0.25">
      <c r="A36" s="31"/>
      <c r="B36" s="31"/>
      <c r="C36" s="31"/>
    </row>
    <row r="37" spans="1:3" ht="15.75" x14ac:dyDescent="0.25">
      <c r="A37" s="31"/>
      <c r="B37" s="31"/>
      <c r="C37" s="31"/>
    </row>
    <row r="38" spans="1:3" ht="15.75" x14ac:dyDescent="0.25">
      <c r="A38" s="31"/>
      <c r="B38" s="31"/>
      <c r="C38" s="31"/>
    </row>
    <row r="39" spans="1:3" ht="15.75" x14ac:dyDescent="0.25">
      <c r="A39" s="31"/>
      <c r="B39" s="31"/>
      <c r="C39" s="31"/>
    </row>
    <row r="40" spans="1:3" ht="15.75" x14ac:dyDescent="0.25">
      <c r="A40" s="31"/>
      <c r="B40" s="31"/>
      <c r="C40" s="31"/>
    </row>
    <row r="41" spans="1:3" ht="15.75" x14ac:dyDescent="0.25">
      <c r="A41" s="41"/>
      <c r="B41" s="31"/>
      <c r="C41" s="31"/>
    </row>
    <row r="42" spans="1:3" ht="15.75" x14ac:dyDescent="0.25">
      <c r="A42" s="55"/>
      <c r="B42" s="31"/>
      <c r="C42" s="31"/>
    </row>
    <row r="43" spans="1:3" ht="15.75" x14ac:dyDescent="0.25">
      <c r="A43" s="31"/>
      <c r="B43" s="31"/>
      <c r="C43" s="31"/>
    </row>
    <row r="44" spans="1:3" ht="15.75" x14ac:dyDescent="0.25">
      <c r="A44" s="31"/>
      <c r="B44" s="31"/>
      <c r="C44" s="31"/>
    </row>
    <row r="45" spans="1:3" ht="15.75" x14ac:dyDescent="0.25">
      <c r="A45" s="31"/>
      <c r="B45" s="31"/>
      <c r="C45" s="31"/>
    </row>
    <row r="46" spans="1:3" ht="15.75" x14ac:dyDescent="0.25">
      <c r="A46" s="31"/>
      <c r="B46" s="31"/>
      <c r="C46" s="31"/>
    </row>
    <row r="47" spans="1:3" ht="15.75" x14ac:dyDescent="0.25">
      <c r="A47" s="31"/>
      <c r="B47" s="31"/>
      <c r="C47" s="31"/>
    </row>
    <row r="48" spans="1:3" ht="15.75" x14ac:dyDescent="0.25">
      <c r="A48" s="31"/>
      <c r="B48" s="31"/>
      <c r="C48" s="31"/>
    </row>
    <row r="49" spans="1:3" ht="15.75" x14ac:dyDescent="0.25">
      <c r="A49" s="31"/>
      <c r="B49" s="31"/>
      <c r="C49" s="31"/>
    </row>
    <row r="50" spans="1:3" ht="15.75" x14ac:dyDescent="0.25">
      <c r="A50" s="31"/>
      <c r="B50" s="31"/>
      <c r="C50" s="31"/>
    </row>
    <row r="51" spans="1:3" ht="15.75" x14ac:dyDescent="0.25">
      <c r="A51" s="56"/>
      <c r="B51" s="56"/>
      <c r="C51" s="56"/>
    </row>
    <row r="52" spans="1:3" x14ac:dyDescent="0.2">
      <c r="A52" s="26" t="str">
        <f>+Innhold!B54</f>
        <v>Finans Norge / Skadestatistikk</v>
      </c>
      <c r="C52" s="177">
        <f>Innhold!H46</f>
        <v>19</v>
      </c>
    </row>
    <row r="53" spans="1:3" x14ac:dyDescent="0.2">
      <c r="A53" s="26" t="str">
        <f>+Innhold!B55</f>
        <v>Premiestatistikk skadeforsikring 2. kvartal 2019</v>
      </c>
      <c r="C53" s="176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scale="82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3"/>
  <sheetViews>
    <sheetView showGridLines="0" showRowColHeaders="0" topLeftCell="A4" zoomScaleNormal="100" workbookViewId="0">
      <selection activeCell="S57" sqref="S57"/>
    </sheetView>
  </sheetViews>
  <sheetFormatPr baseColWidth="10" defaultColWidth="11.42578125" defaultRowHeight="12.75" x14ac:dyDescent="0.2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 x14ac:dyDescent="0.2"/>
    <row r="2" spans="1:8" x14ac:dyDescent="0.2">
      <c r="B2" s="2"/>
      <c r="C2" s="3"/>
      <c r="D2" s="3"/>
      <c r="E2" s="3"/>
      <c r="F2" s="3"/>
      <c r="G2" s="3"/>
    </row>
    <row r="3" spans="1:8" ht="6" customHeight="1" x14ac:dyDescent="0.2">
      <c r="B3" s="4"/>
      <c r="C3" s="3"/>
      <c r="D3" s="3"/>
      <c r="E3" s="3"/>
      <c r="F3" s="3"/>
      <c r="G3" s="3"/>
    </row>
    <row r="4" spans="1:8" ht="15.75" x14ac:dyDescent="0.25">
      <c r="C4" s="30"/>
      <c r="D4" s="30" t="s">
        <v>6</v>
      </c>
      <c r="E4" s="30"/>
      <c r="F4" s="30"/>
      <c r="G4" s="30"/>
      <c r="H4" s="30"/>
    </row>
    <row r="5" spans="1:8" ht="15.75" x14ac:dyDescent="0.25">
      <c r="B5" s="40"/>
      <c r="C5" s="30"/>
      <c r="D5" s="30"/>
      <c r="E5" s="30"/>
      <c r="F5" s="30"/>
      <c r="G5" s="30"/>
      <c r="H5" s="30"/>
    </row>
    <row r="6" spans="1:8" ht="15.75" x14ac:dyDescent="0.25">
      <c r="B6" s="40"/>
      <c r="C6" s="30"/>
      <c r="D6" s="30"/>
      <c r="E6" s="30"/>
      <c r="F6" s="30"/>
      <c r="G6" s="30"/>
      <c r="H6" s="30"/>
    </row>
    <row r="7" spans="1:8" ht="15.75" x14ac:dyDescent="0.25">
      <c r="B7" s="31"/>
      <c r="C7" s="31"/>
      <c r="D7" s="31"/>
      <c r="E7" s="31"/>
      <c r="F7" s="31"/>
      <c r="G7" s="31"/>
      <c r="H7" s="31"/>
    </row>
    <row r="8" spans="1:8" ht="15.75" x14ac:dyDescent="0.25">
      <c r="B8" s="31"/>
      <c r="C8" s="31"/>
      <c r="D8" s="31"/>
      <c r="E8" s="31"/>
      <c r="F8" s="31"/>
      <c r="G8" s="31"/>
      <c r="H8" s="31"/>
    </row>
    <row r="9" spans="1:8" ht="15.75" x14ac:dyDescent="0.25">
      <c r="A9" s="72" t="s">
        <v>70</v>
      </c>
      <c r="B9" s="31" t="s">
        <v>67</v>
      </c>
      <c r="C9" s="31"/>
      <c r="D9" s="31"/>
      <c r="E9" s="31"/>
      <c r="F9" s="31"/>
      <c r="G9" s="31"/>
      <c r="H9" s="29">
        <v>2</v>
      </c>
    </row>
    <row r="10" spans="1:8" ht="15.75" x14ac:dyDescent="0.25">
      <c r="B10" s="31"/>
      <c r="C10" s="31"/>
      <c r="D10" s="31"/>
      <c r="E10" s="31"/>
      <c r="F10" s="31"/>
      <c r="G10" s="31"/>
      <c r="H10" s="29"/>
    </row>
    <row r="11" spans="1:8" ht="15.75" x14ac:dyDescent="0.25">
      <c r="A11" s="72" t="s">
        <v>71</v>
      </c>
      <c r="B11" s="31" t="s">
        <v>46</v>
      </c>
      <c r="C11" s="31"/>
      <c r="D11" s="31"/>
      <c r="E11" s="31"/>
      <c r="F11" s="31"/>
      <c r="G11" s="31"/>
      <c r="H11" s="29"/>
    </row>
    <row r="12" spans="1:8" ht="15.75" x14ac:dyDescent="0.2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 x14ac:dyDescent="0.2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 x14ac:dyDescent="0.25">
      <c r="B14" s="31" t="s">
        <v>9</v>
      </c>
      <c r="C14" s="31"/>
      <c r="D14" s="31"/>
      <c r="E14" s="31"/>
      <c r="F14" s="31"/>
      <c r="G14" s="31"/>
      <c r="H14" s="29">
        <v>4</v>
      </c>
    </row>
    <row r="15" spans="1:8" ht="15.75" x14ac:dyDescent="0.25">
      <c r="B15" s="31" t="s">
        <v>108</v>
      </c>
      <c r="C15" s="31"/>
      <c r="D15" s="31"/>
      <c r="E15" s="31"/>
      <c r="F15" s="31"/>
      <c r="G15" s="31"/>
      <c r="H15" s="29">
        <v>4</v>
      </c>
    </row>
    <row r="16" spans="1:8" ht="15.75" x14ac:dyDescent="0.25">
      <c r="B16" s="31"/>
      <c r="C16" s="31"/>
      <c r="D16" s="31"/>
      <c r="E16" s="31"/>
      <c r="F16" s="31"/>
      <c r="G16" s="31"/>
      <c r="H16" s="29"/>
    </row>
    <row r="17" spans="1:8" ht="15.75" x14ac:dyDescent="0.25">
      <c r="B17" s="31" t="s">
        <v>47</v>
      </c>
      <c r="C17" s="31"/>
      <c r="D17" s="31"/>
      <c r="E17" s="31"/>
      <c r="F17" s="31"/>
      <c r="G17" s="31"/>
      <c r="H17" s="29"/>
    </row>
    <row r="18" spans="1:8" ht="15.75" x14ac:dyDescent="0.25">
      <c r="B18" s="42" t="s">
        <v>23</v>
      </c>
      <c r="C18" s="31"/>
      <c r="D18" s="31"/>
      <c r="E18" s="31"/>
      <c r="F18" s="31"/>
      <c r="G18" s="31"/>
      <c r="H18" s="29"/>
    </row>
    <row r="19" spans="1:8" ht="15.75" x14ac:dyDescent="0.25">
      <c r="A19" s="72" t="s">
        <v>66</v>
      </c>
      <c r="B19" s="31" t="s">
        <v>41</v>
      </c>
      <c r="C19" s="31"/>
      <c r="D19" s="31"/>
      <c r="E19" s="31"/>
      <c r="F19" s="31"/>
      <c r="G19" s="31"/>
      <c r="H19" s="29">
        <v>5</v>
      </c>
    </row>
    <row r="20" spans="1:8" ht="15.75" x14ac:dyDescent="0.25">
      <c r="A20" s="72" t="s">
        <v>72</v>
      </c>
      <c r="B20" s="31" t="s">
        <v>42</v>
      </c>
      <c r="C20" s="31"/>
      <c r="D20" s="31"/>
      <c r="E20" s="31"/>
      <c r="F20" s="31"/>
      <c r="G20" s="31"/>
      <c r="H20" s="29">
        <v>6</v>
      </c>
    </row>
    <row r="21" spans="1:8" ht="15.75" x14ac:dyDescent="0.25">
      <c r="B21" s="42"/>
      <c r="C21" s="31"/>
      <c r="D21" s="31"/>
      <c r="E21" s="31"/>
      <c r="F21" s="31"/>
      <c r="G21" s="31"/>
      <c r="H21" s="29"/>
    </row>
    <row r="22" spans="1:8" ht="15.75" x14ac:dyDescent="0.25">
      <c r="B22" s="42" t="s">
        <v>24</v>
      </c>
      <c r="C22" s="31"/>
      <c r="D22" s="31"/>
      <c r="E22" s="31"/>
      <c r="F22" s="31"/>
      <c r="G22" s="31"/>
      <c r="H22" s="29"/>
    </row>
    <row r="23" spans="1:8" ht="15.75" x14ac:dyDescent="0.25">
      <c r="A23" s="72" t="s">
        <v>73</v>
      </c>
      <c r="B23" s="31" t="s">
        <v>43</v>
      </c>
      <c r="C23" s="31"/>
      <c r="D23" s="31"/>
      <c r="E23" s="31"/>
      <c r="F23" s="31"/>
      <c r="G23" s="31"/>
      <c r="H23" s="29">
        <v>7</v>
      </c>
    </row>
    <row r="24" spans="1:8" ht="15.75" x14ac:dyDescent="0.25">
      <c r="A24" s="72" t="s">
        <v>74</v>
      </c>
      <c r="B24" s="31" t="s">
        <v>44</v>
      </c>
      <c r="C24" s="31"/>
      <c r="D24" s="31"/>
      <c r="E24" s="31"/>
      <c r="F24" s="31"/>
      <c r="G24" s="31"/>
      <c r="H24" s="29">
        <v>8</v>
      </c>
    </row>
    <row r="25" spans="1:8" ht="15.75" x14ac:dyDescent="0.25">
      <c r="A25" s="49"/>
      <c r="B25" s="31" t="s">
        <v>45</v>
      </c>
      <c r="C25" s="31"/>
      <c r="D25" s="31"/>
      <c r="E25" s="31"/>
      <c r="F25" s="31"/>
      <c r="G25" s="31"/>
      <c r="H25" s="29">
        <f>H24</f>
        <v>8</v>
      </c>
    </row>
    <row r="26" spans="1:8" ht="15.75" x14ac:dyDescent="0.25">
      <c r="A26" s="72" t="s">
        <v>147</v>
      </c>
      <c r="B26" s="31" t="s">
        <v>151</v>
      </c>
      <c r="C26" s="31"/>
      <c r="D26" s="31"/>
      <c r="E26" s="31"/>
      <c r="F26" s="31"/>
      <c r="G26" s="31"/>
      <c r="H26" s="29">
        <v>9</v>
      </c>
    </row>
    <row r="27" spans="1:8" ht="15.75" x14ac:dyDescent="0.25">
      <c r="A27" s="74"/>
      <c r="B27" s="31" t="s">
        <v>152</v>
      </c>
      <c r="C27" s="31"/>
      <c r="D27" s="31"/>
      <c r="E27" s="31"/>
      <c r="F27" s="31"/>
      <c r="G27" s="31"/>
      <c r="H27" s="29">
        <f>+H26</f>
        <v>9</v>
      </c>
    </row>
    <row r="28" spans="1:8" ht="15.75" x14ac:dyDescent="0.25">
      <c r="A28" s="72" t="s">
        <v>75</v>
      </c>
      <c r="B28" s="31" t="s">
        <v>129</v>
      </c>
      <c r="C28" s="31"/>
      <c r="D28" s="31"/>
      <c r="E28" s="31"/>
      <c r="F28" s="31"/>
      <c r="G28" s="31"/>
      <c r="H28" s="29">
        <v>10</v>
      </c>
    </row>
    <row r="29" spans="1:8" ht="15.75" x14ac:dyDescent="0.25">
      <c r="A29" s="49"/>
      <c r="B29" s="31" t="s">
        <v>130</v>
      </c>
      <c r="C29" s="31"/>
      <c r="D29" s="31"/>
      <c r="E29" s="31"/>
      <c r="F29" s="31"/>
      <c r="G29" s="31"/>
      <c r="H29" s="29">
        <f>H28</f>
        <v>10</v>
      </c>
    </row>
    <row r="30" spans="1:8" ht="15.75" x14ac:dyDescent="0.25">
      <c r="A30" s="72" t="s">
        <v>146</v>
      </c>
      <c r="B30" s="31" t="s">
        <v>131</v>
      </c>
      <c r="C30" s="31"/>
      <c r="D30" s="31"/>
      <c r="E30" s="31"/>
      <c r="F30" s="31"/>
      <c r="G30" s="31"/>
      <c r="H30" s="29">
        <v>11</v>
      </c>
    </row>
    <row r="31" spans="1:8" ht="15.75" x14ac:dyDescent="0.25">
      <c r="A31" s="74"/>
      <c r="B31" s="31" t="s">
        <v>132</v>
      </c>
      <c r="C31" s="31"/>
      <c r="D31" s="31"/>
      <c r="E31" s="31"/>
      <c r="F31" s="31"/>
      <c r="G31" s="31"/>
      <c r="H31" s="29">
        <f>H30</f>
        <v>11</v>
      </c>
    </row>
    <row r="32" spans="1:8" ht="15.75" x14ac:dyDescent="0.25">
      <c r="A32" s="72" t="s">
        <v>85</v>
      </c>
      <c r="B32" s="31" t="s">
        <v>133</v>
      </c>
      <c r="C32" s="31"/>
      <c r="D32" s="31"/>
      <c r="E32" s="31"/>
      <c r="F32" s="31"/>
      <c r="G32" s="31"/>
      <c r="H32" s="29">
        <v>12</v>
      </c>
    </row>
    <row r="33" spans="1:10" ht="15.75" x14ac:dyDescent="0.25">
      <c r="A33" s="49"/>
      <c r="B33" s="31" t="s">
        <v>134</v>
      </c>
      <c r="C33" s="31"/>
      <c r="D33" s="31"/>
      <c r="E33" s="31"/>
      <c r="F33" s="31"/>
      <c r="G33" s="31"/>
      <c r="H33" s="29">
        <f>+H32</f>
        <v>12</v>
      </c>
    </row>
    <row r="34" spans="1:10" ht="15.75" x14ac:dyDescent="0.25">
      <c r="A34" s="72" t="s">
        <v>76</v>
      </c>
      <c r="B34" s="31" t="s">
        <v>135</v>
      </c>
      <c r="C34" s="31"/>
      <c r="D34" s="31"/>
      <c r="E34" s="31"/>
      <c r="F34" s="31"/>
      <c r="G34" s="31"/>
      <c r="H34" s="29">
        <v>13</v>
      </c>
    </row>
    <row r="35" spans="1:10" ht="15.75" x14ac:dyDescent="0.25">
      <c r="A35" s="49"/>
      <c r="B35" s="31" t="s">
        <v>136</v>
      </c>
      <c r="C35" s="31"/>
      <c r="D35" s="31"/>
      <c r="E35" s="31"/>
      <c r="F35" s="31"/>
      <c r="G35" s="31"/>
      <c r="H35" s="29">
        <f>+H34</f>
        <v>13</v>
      </c>
    </row>
    <row r="36" spans="1:10" ht="15.75" x14ac:dyDescent="0.25">
      <c r="A36" s="72" t="s">
        <v>77</v>
      </c>
      <c r="B36" s="31" t="s">
        <v>137</v>
      </c>
      <c r="C36" s="31"/>
      <c r="D36" s="31"/>
      <c r="E36" s="31"/>
      <c r="F36" s="31"/>
      <c r="G36" s="31"/>
      <c r="H36" s="29">
        <v>14</v>
      </c>
    </row>
    <row r="37" spans="1:10" ht="15.75" x14ac:dyDescent="0.25">
      <c r="A37" s="49"/>
      <c r="B37" s="31" t="s">
        <v>138</v>
      </c>
      <c r="C37" s="31"/>
      <c r="D37" s="31"/>
      <c r="E37" s="31"/>
      <c r="F37" s="31"/>
      <c r="G37" s="31"/>
      <c r="H37" s="29">
        <f>+H36</f>
        <v>14</v>
      </c>
    </row>
    <row r="38" spans="1:10" ht="15.75" x14ac:dyDescent="0.25">
      <c r="A38" s="72" t="s">
        <v>78</v>
      </c>
      <c r="B38" s="31" t="s">
        <v>139</v>
      </c>
      <c r="C38" s="31"/>
      <c r="D38" s="31"/>
      <c r="E38" s="31"/>
      <c r="F38" s="31"/>
      <c r="G38" s="31"/>
      <c r="H38" s="29">
        <v>15</v>
      </c>
    </row>
    <row r="39" spans="1:10" ht="15.75" x14ac:dyDescent="0.25">
      <c r="A39" s="49"/>
      <c r="B39" s="31" t="s">
        <v>140</v>
      </c>
      <c r="C39" s="31"/>
      <c r="D39" s="31"/>
      <c r="E39" s="31"/>
      <c r="F39" s="31"/>
      <c r="G39" s="31"/>
      <c r="H39" s="29">
        <f>+H38</f>
        <v>15</v>
      </c>
    </row>
    <row r="40" spans="1:10" ht="15.75" x14ac:dyDescent="0.25">
      <c r="A40" s="72" t="s">
        <v>79</v>
      </c>
      <c r="B40" s="31" t="s">
        <v>141</v>
      </c>
      <c r="C40" s="31"/>
      <c r="D40" s="31"/>
      <c r="E40" s="31"/>
      <c r="F40" s="31"/>
      <c r="G40" s="31"/>
      <c r="H40" s="29">
        <v>16</v>
      </c>
    </row>
    <row r="41" spans="1:10" ht="15.75" x14ac:dyDescent="0.25">
      <c r="A41" s="49"/>
      <c r="B41" s="31" t="s">
        <v>142</v>
      </c>
      <c r="C41" s="31"/>
      <c r="D41" s="31"/>
      <c r="E41" s="31"/>
      <c r="F41" s="31"/>
      <c r="G41" s="31"/>
      <c r="H41" s="29">
        <f>+H40</f>
        <v>16</v>
      </c>
    </row>
    <row r="42" spans="1:10" ht="15.75" x14ac:dyDescent="0.25">
      <c r="A42" s="72" t="s">
        <v>80</v>
      </c>
      <c r="B42" s="31" t="s">
        <v>143</v>
      </c>
      <c r="C42" s="31"/>
      <c r="D42" s="31"/>
      <c r="E42" s="31"/>
      <c r="F42" s="31"/>
      <c r="G42" s="31"/>
      <c r="H42" s="29">
        <v>17</v>
      </c>
    </row>
    <row r="43" spans="1:10" ht="15.75" x14ac:dyDescent="0.25">
      <c r="A43" s="72" t="s">
        <v>105</v>
      </c>
      <c r="B43" s="31" t="s">
        <v>144</v>
      </c>
      <c r="C43" s="31"/>
      <c r="D43" s="31"/>
      <c r="E43" s="31"/>
      <c r="F43" s="31"/>
      <c r="G43" s="31"/>
      <c r="H43" s="29">
        <v>18</v>
      </c>
      <c r="J43" s="1" t="s">
        <v>5</v>
      </c>
    </row>
    <row r="44" spans="1:10" ht="15.75" x14ac:dyDescent="0.25">
      <c r="B44" s="31" t="s">
        <v>145</v>
      </c>
      <c r="C44" s="31"/>
      <c r="D44" s="31"/>
      <c r="E44" s="31"/>
      <c r="F44" s="31"/>
      <c r="G44" s="31"/>
      <c r="H44" s="29">
        <f>+H43</f>
        <v>18</v>
      </c>
    </row>
    <row r="45" spans="1:10" ht="15.75" x14ac:dyDescent="0.25">
      <c r="A45" s="49"/>
      <c r="B45" s="31"/>
      <c r="C45" s="31"/>
      <c r="D45" s="31"/>
      <c r="E45" s="31"/>
      <c r="F45" s="31"/>
      <c r="G45" s="31"/>
      <c r="H45" s="29"/>
    </row>
    <row r="46" spans="1:10" ht="15.75" x14ac:dyDescent="0.25">
      <c r="A46" s="72" t="s">
        <v>104</v>
      </c>
      <c r="B46" s="31" t="s">
        <v>68</v>
      </c>
      <c r="C46" s="31"/>
      <c r="D46" s="31"/>
      <c r="E46" s="31"/>
      <c r="F46" s="31"/>
      <c r="G46" s="31"/>
      <c r="H46" s="29">
        <v>19</v>
      </c>
    </row>
    <row r="49" spans="1:9" x14ac:dyDescent="0.2">
      <c r="I49" s="1" t="s">
        <v>5</v>
      </c>
    </row>
    <row r="53" spans="1:9" x14ac:dyDescent="0.2">
      <c r="B53" s="24"/>
      <c r="C53" s="24"/>
      <c r="D53" s="24"/>
      <c r="E53" s="24"/>
      <c r="F53" s="24"/>
      <c r="G53" s="24"/>
      <c r="H53" s="24"/>
    </row>
    <row r="54" spans="1:9" x14ac:dyDescent="0.2">
      <c r="B54" s="26" t="str">
        <f>"Finans Norge / Skadestatistikk"</f>
        <v>Finans Norge / Skadestatistikk</v>
      </c>
      <c r="G54" s="25"/>
      <c r="H54" s="175">
        <v>1</v>
      </c>
    </row>
    <row r="55" spans="1:9" x14ac:dyDescent="0.2">
      <c r="B55" s="26" t="str">
        <f>"Premiestatistikk skadeforsikring 2. kvartal 2019"</f>
        <v>Premiestatistikk skadeforsikring 2. kvartal 2019</v>
      </c>
      <c r="G55" s="25"/>
      <c r="H55" s="176"/>
    </row>
    <row r="56" spans="1:9" x14ac:dyDescent="0.2">
      <c r="A56"/>
      <c r="B56"/>
      <c r="C56"/>
      <c r="D56"/>
      <c r="E56"/>
      <c r="F56"/>
      <c r="G56"/>
      <c r="H56"/>
      <c r="I56"/>
    </row>
    <row r="57" spans="1:9" x14ac:dyDescent="0.2">
      <c r="A57"/>
      <c r="B57"/>
      <c r="C57"/>
      <c r="D57"/>
      <c r="E57"/>
      <c r="F57"/>
      <c r="G57"/>
      <c r="H57"/>
      <c r="I57"/>
    </row>
    <row r="58" spans="1:9" x14ac:dyDescent="0.2">
      <c r="A58"/>
      <c r="B58"/>
      <c r="C58"/>
      <c r="D58"/>
      <c r="E58"/>
      <c r="F58"/>
      <c r="G58"/>
      <c r="H58"/>
      <c r="I58"/>
    </row>
    <row r="59" spans="1:9" x14ac:dyDescent="0.2">
      <c r="A59"/>
      <c r="B59"/>
      <c r="C59"/>
      <c r="D59"/>
      <c r="E59"/>
      <c r="F59"/>
      <c r="G59"/>
      <c r="H59"/>
      <c r="I59"/>
    </row>
    <row r="60" spans="1:9" x14ac:dyDescent="0.2">
      <c r="A60"/>
      <c r="B60"/>
      <c r="C60"/>
      <c r="D60"/>
      <c r="E60"/>
      <c r="F60"/>
      <c r="G60"/>
      <c r="H60"/>
      <c r="I60"/>
    </row>
    <row r="61" spans="1:9" x14ac:dyDescent="0.2">
      <c r="A61"/>
      <c r="B61"/>
      <c r="C61"/>
      <c r="D61"/>
      <c r="E61"/>
      <c r="F61"/>
      <c r="G61"/>
      <c r="H61"/>
      <c r="I61"/>
    </row>
    <row r="62" spans="1:9" x14ac:dyDescent="0.2">
      <c r="A62"/>
      <c r="B62"/>
      <c r="C62"/>
      <c r="D62"/>
      <c r="E62"/>
      <c r="F62"/>
      <c r="G62"/>
      <c r="H62"/>
      <c r="I62"/>
    </row>
    <row r="63" spans="1:9" ht="12.75" customHeight="1" x14ac:dyDescent="0.2">
      <c r="A63"/>
      <c r="B63"/>
      <c r="C63"/>
      <c r="D63"/>
      <c r="E63"/>
      <c r="F63"/>
      <c r="G63"/>
      <c r="H63"/>
      <c r="I63"/>
    </row>
    <row r="64" spans="1:9" ht="12.75" customHeight="1" x14ac:dyDescent="0.2">
      <c r="A64"/>
      <c r="B64"/>
      <c r="C64"/>
      <c r="D64"/>
      <c r="E64"/>
      <c r="F64"/>
      <c r="G64"/>
      <c r="H64"/>
      <c r="I64"/>
    </row>
    <row r="65" spans="1:9" x14ac:dyDescent="0.2">
      <c r="A65"/>
      <c r="B65"/>
      <c r="C65"/>
      <c r="D65"/>
      <c r="E65"/>
      <c r="F65"/>
      <c r="G65"/>
      <c r="H65"/>
      <c r="I65"/>
    </row>
    <row r="66" spans="1:9" x14ac:dyDescent="0.2">
      <c r="A66"/>
      <c r="B66"/>
      <c r="C66"/>
      <c r="D66"/>
      <c r="E66"/>
      <c r="F66"/>
      <c r="G66"/>
      <c r="H66"/>
      <c r="I66"/>
    </row>
    <row r="67" spans="1:9" x14ac:dyDescent="0.2">
      <c r="A67"/>
      <c r="B67"/>
      <c r="C67"/>
      <c r="D67"/>
      <c r="E67"/>
      <c r="F67"/>
      <c r="G67"/>
      <c r="H67"/>
      <c r="I67"/>
    </row>
    <row r="68" spans="1:9" x14ac:dyDescent="0.2">
      <c r="A68"/>
      <c r="B68"/>
      <c r="C68"/>
      <c r="D68"/>
      <c r="E68"/>
      <c r="F68"/>
      <c r="G68"/>
      <c r="H68"/>
      <c r="I68"/>
    </row>
    <row r="69" spans="1:9" x14ac:dyDescent="0.2">
      <c r="A69"/>
      <c r="B69"/>
      <c r="C69"/>
      <c r="D69"/>
      <c r="E69"/>
      <c r="F69"/>
      <c r="G69"/>
      <c r="H69"/>
      <c r="I69"/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/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  <row r="73" spans="1:9" x14ac:dyDescent="0.2">
      <c r="A73"/>
      <c r="B73"/>
      <c r="C73"/>
      <c r="D73"/>
      <c r="E73"/>
      <c r="F73"/>
      <c r="G73"/>
      <c r="H73"/>
      <c r="I73"/>
    </row>
  </sheetData>
  <mergeCells count="1">
    <mergeCell ref="H54:H55"/>
  </mergeCells>
  <phoneticPr fontId="0" type="noConversion"/>
  <hyperlinks>
    <hyperlink ref="A19" location="Tab3!A2" display="Tab3" xr:uid="{00000000-0004-0000-0100-000000000000}"/>
    <hyperlink ref="A20" location="Tab4!A2" display="Tab4" xr:uid="{00000000-0004-0000-0100-000001000000}"/>
    <hyperlink ref="A23" location="Tab5!A2" display="Tab5" xr:uid="{00000000-0004-0000-0100-000002000000}"/>
    <hyperlink ref="A24" location="Tab6!A2" display="Tab6" xr:uid="{00000000-0004-0000-0100-000003000000}"/>
    <hyperlink ref="A28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2" location="'Tab10'!A2" display="Tab10" xr:uid="{00000000-0004-0000-0100-000007000000}"/>
    <hyperlink ref="A34" location="'Tab11'!A2" display="Tab11" xr:uid="{00000000-0004-0000-0100-000008000000}"/>
    <hyperlink ref="A43" location="'Tab16'!A2" display="Tab16" xr:uid="{00000000-0004-0000-0100-000009000000}"/>
    <hyperlink ref="A46" location="'Tab17'!A1" display="Tab17" xr:uid="{00000000-0004-0000-0100-00000A000000}"/>
    <hyperlink ref="A42" location="'Tab15'!A2" display="Tab15" xr:uid="{00000000-0004-0000-0100-00000B000000}"/>
    <hyperlink ref="A36" location="'Tab12'!A2" display="Tab12" xr:uid="{00000000-0004-0000-0100-00000C000000}"/>
    <hyperlink ref="A38" location="'Tab13'!A2" display="Tab13" xr:uid="{00000000-0004-0000-0100-00000D000000}"/>
    <hyperlink ref="A40" location="'Tab14'!A2" display="Tab14" xr:uid="{00000000-0004-0000-0100-00000E000000}"/>
    <hyperlink ref="A30" location="'Tab9'!A2" display="Tab9" xr:uid="{00000000-0004-0000-0100-00000F000000}"/>
    <hyperlink ref="A26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2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Normal="100" workbookViewId="0">
      <selection activeCell="S57" sqref="S57"/>
    </sheetView>
  </sheetViews>
  <sheetFormatPr baseColWidth="10" defaultColWidth="11.42578125" defaultRowHeight="12.75" x14ac:dyDescent="0.2"/>
  <cols>
    <col min="1" max="1" width="39.42578125" customWidth="1"/>
    <col min="2" max="2" width="5.7109375" customWidth="1"/>
    <col min="3" max="3" width="39.42578125" customWidth="1"/>
  </cols>
  <sheetData>
    <row r="1" spans="1:1" ht="8.25" customHeight="1" x14ac:dyDescent="0.2">
      <c r="A1" s="1"/>
    </row>
    <row r="2" spans="1:1" x14ac:dyDescent="0.2">
      <c r="A2" s="73" t="s">
        <v>0</v>
      </c>
    </row>
    <row r="3" spans="1:1" s="1" customFormat="1" ht="6.75" customHeight="1" x14ac:dyDescent="0.2"/>
    <row r="4" spans="1:1" s="1" customFormat="1" ht="15.75" x14ac:dyDescent="0.25">
      <c r="A4" s="41"/>
    </row>
    <row r="5" spans="1:1" s="1" customFormat="1" ht="15.75" x14ac:dyDescent="0.25">
      <c r="A5" s="41" t="s">
        <v>40</v>
      </c>
    </row>
    <row r="6" spans="1:1" s="1" customFormat="1" x14ac:dyDescent="0.2"/>
    <row r="7" spans="1:1" s="1" customFormat="1" ht="15.75" x14ac:dyDescent="0.25">
      <c r="A7" s="31"/>
    </row>
    <row r="8" spans="1:1" s="1" customFormat="1" ht="15.75" x14ac:dyDescent="0.25">
      <c r="A8" s="31"/>
    </row>
    <row r="9" spans="1:1" s="1" customFormat="1" ht="15.75" x14ac:dyDescent="0.25">
      <c r="A9" s="31"/>
    </row>
    <row r="10" spans="1:1" s="1" customFormat="1" ht="15.75" x14ac:dyDescent="0.25">
      <c r="A10" s="31"/>
    </row>
    <row r="11" spans="1:1" s="1" customFormat="1" ht="15.75" x14ac:dyDescent="0.25">
      <c r="A11" s="31"/>
    </row>
    <row r="12" spans="1:1" s="1" customFormat="1" ht="15.75" x14ac:dyDescent="0.25">
      <c r="A12" s="31"/>
    </row>
    <row r="13" spans="1:1" s="1" customFormat="1" ht="15.75" x14ac:dyDescent="0.25">
      <c r="A13" s="31"/>
    </row>
    <row r="14" spans="1:1" s="1" customFormat="1" ht="15.75" x14ac:dyDescent="0.25">
      <c r="A14" s="31"/>
    </row>
    <row r="15" spans="1:1" s="1" customFormat="1" ht="15.75" x14ac:dyDescent="0.25">
      <c r="A15" s="31"/>
    </row>
    <row r="16" spans="1:1" s="1" customFormat="1" ht="15.75" x14ac:dyDescent="0.25">
      <c r="A16" s="31"/>
    </row>
    <row r="17" spans="1:5" s="1" customFormat="1" ht="15.75" x14ac:dyDescent="0.25">
      <c r="A17" s="41"/>
      <c r="B17" s="31"/>
      <c r="C17" s="31"/>
    </row>
    <row r="18" spans="1:5" s="1" customFormat="1" ht="15.75" x14ac:dyDescent="0.25">
      <c r="A18" s="31"/>
      <c r="B18" s="31"/>
      <c r="C18" s="31"/>
    </row>
    <row r="19" spans="1:5" s="1" customFormat="1" ht="15.75" x14ac:dyDescent="0.25">
      <c r="A19" s="31"/>
      <c r="B19" s="31"/>
      <c r="C19" s="55"/>
      <c r="E19" s="55"/>
    </row>
    <row r="20" spans="1:5" s="1" customFormat="1" ht="15.75" x14ac:dyDescent="0.25">
      <c r="A20" s="31"/>
      <c r="B20" s="31"/>
      <c r="C20" s="31"/>
      <c r="E20" s="31"/>
    </row>
    <row r="21" spans="1:5" s="1" customFormat="1" ht="15.75" x14ac:dyDescent="0.25">
      <c r="A21" s="31"/>
      <c r="B21" s="31"/>
      <c r="C21" s="31"/>
      <c r="E21" s="31"/>
    </row>
    <row r="22" spans="1:5" s="1" customFormat="1" ht="15.75" x14ac:dyDescent="0.25">
      <c r="A22" s="31"/>
      <c r="B22" s="31"/>
      <c r="C22" s="31"/>
      <c r="E22" s="31"/>
    </row>
    <row r="23" spans="1:5" s="1" customFormat="1" ht="15.75" x14ac:dyDescent="0.25">
      <c r="A23" s="31"/>
      <c r="B23" s="31"/>
      <c r="C23" s="31"/>
      <c r="E23" s="31"/>
    </row>
    <row r="24" spans="1:5" s="1" customFormat="1" ht="15.75" x14ac:dyDescent="0.25">
      <c r="B24" s="31"/>
      <c r="C24" s="31"/>
      <c r="E24" s="31"/>
    </row>
    <row r="25" spans="1:5" s="1" customFormat="1" ht="15.75" x14ac:dyDescent="0.25">
      <c r="A25" s="55"/>
      <c r="B25" s="31"/>
      <c r="C25" s="31"/>
      <c r="E25" s="31"/>
    </row>
    <row r="26" spans="1:5" s="1" customFormat="1" ht="15.75" x14ac:dyDescent="0.25">
      <c r="A26" s="31"/>
      <c r="B26" s="31"/>
      <c r="C26" s="31"/>
      <c r="E26" s="31"/>
    </row>
    <row r="27" spans="1:5" s="1" customFormat="1" ht="15.75" x14ac:dyDescent="0.25">
      <c r="A27" s="31"/>
      <c r="B27" s="31"/>
      <c r="C27" s="31"/>
      <c r="E27" s="31"/>
    </row>
    <row r="28" spans="1:5" s="1" customFormat="1" ht="15.75" x14ac:dyDescent="0.25">
      <c r="A28" s="31"/>
      <c r="B28" s="31"/>
      <c r="C28" s="31"/>
      <c r="E28" s="31"/>
    </row>
    <row r="29" spans="1:5" s="1" customFormat="1" ht="15.75" x14ac:dyDescent="0.25">
      <c r="A29" s="55"/>
      <c r="B29" s="31"/>
      <c r="C29" s="31"/>
      <c r="E29" s="31"/>
    </row>
    <row r="30" spans="1:5" s="1" customFormat="1" ht="15.75" x14ac:dyDescent="0.25">
      <c r="A30" s="31"/>
      <c r="B30" s="31"/>
      <c r="C30" s="31"/>
      <c r="E30" s="31"/>
    </row>
    <row r="31" spans="1:5" s="1" customFormat="1" ht="15.75" x14ac:dyDescent="0.25">
      <c r="B31" s="31"/>
      <c r="C31" s="31"/>
      <c r="E31" s="31"/>
    </row>
    <row r="32" spans="1:5" s="1" customFormat="1" ht="15.75" x14ac:dyDescent="0.25">
      <c r="A32" s="55"/>
      <c r="B32" s="31"/>
      <c r="C32" s="31"/>
      <c r="E32" s="31"/>
    </row>
    <row r="33" spans="1:5" s="1" customFormat="1" ht="15.75" x14ac:dyDescent="0.25">
      <c r="A33" s="31"/>
      <c r="B33" s="31"/>
      <c r="C33" s="31"/>
      <c r="E33" s="31"/>
    </row>
    <row r="34" spans="1:5" s="1" customFormat="1" ht="15.75" x14ac:dyDescent="0.25">
      <c r="B34" s="31"/>
      <c r="C34" s="31"/>
      <c r="E34" s="31"/>
    </row>
    <row r="35" spans="1:5" s="1" customFormat="1" ht="15.75" x14ac:dyDescent="0.25">
      <c r="A35" s="55"/>
      <c r="B35" s="31"/>
      <c r="C35" s="31"/>
      <c r="E35" s="31"/>
    </row>
    <row r="36" spans="1:5" s="1" customFormat="1" ht="15.75" x14ac:dyDescent="0.25">
      <c r="A36" s="31"/>
      <c r="B36" s="31"/>
      <c r="C36" s="31"/>
      <c r="E36" s="31"/>
    </row>
    <row r="37" spans="1:5" s="1" customFormat="1" ht="15.75" x14ac:dyDescent="0.25">
      <c r="A37" s="31"/>
      <c r="B37" s="31"/>
      <c r="C37" s="31"/>
      <c r="E37" s="31"/>
    </row>
    <row r="38" spans="1:5" s="1" customFormat="1" ht="15.75" x14ac:dyDescent="0.25">
      <c r="A38" s="31"/>
      <c r="B38" s="31"/>
      <c r="C38" s="31"/>
    </row>
    <row r="39" spans="1:5" s="1" customFormat="1" ht="15.75" x14ac:dyDescent="0.25">
      <c r="A39" s="55"/>
      <c r="B39" s="31"/>
    </row>
    <row r="40" spans="1:5" s="1" customFormat="1" ht="15.75" x14ac:dyDescent="0.25">
      <c r="A40" s="31"/>
      <c r="B40" s="31"/>
    </row>
    <row r="41" spans="1:5" s="1" customFormat="1" ht="15.75" x14ac:dyDescent="0.25">
      <c r="A41" s="31"/>
    </row>
    <row r="42" spans="1:5" s="1" customFormat="1" ht="15.75" x14ac:dyDescent="0.25">
      <c r="A42" s="31"/>
    </row>
    <row r="43" spans="1:5" s="1" customFormat="1" x14ac:dyDescent="0.2"/>
    <row r="44" spans="1:5" s="1" customFormat="1" ht="15.75" x14ac:dyDescent="0.25">
      <c r="C44" s="31"/>
    </row>
    <row r="45" spans="1:5" s="1" customFormat="1" ht="15.75" x14ac:dyDescent="0.25">
      <c r="A45" s="31"/>
      <c r="C45" s="31"/>
    </row>
    <row r="46" spans="1:5" s="1" customFormat="1" ht="15.75" x14ac:dyDescent="0.25">
      <c r="A46" s="31"/>
    </row>
    <row r="47" spans="1:5" s="1" customFormat="1" ht="15.75" x14ac:dyDescent="0.25">
      <c r="A47" s="31"/>
    </row>
    <row r="48" spans="1:5" s="1" customFormat="1" ht="15.75" x14ac:dyDescent="0.25">
      <c r="A48" s="55" t="s">
        <v>69</v>
      </c>
    </row>
    <row r="49" spans="1:3" s="1" customFormat="1" ht="15.75" x14ac:dyDescent="0.25">
      <c r="A49" s="55" t="s">
        <v>109</v>
      </c>
    </row>
    <row r="50" spans="1:3" s="1" customFormat="1" ht="15.75" x14ac:dyDescent="0.25">
      <c r="A50" s="31"/>
    </row>
    <row r="51" spans="1:3" s="1" customFormat="1" ht="15.75" x14ac:dyDescent="0.25">
      <c r="A51" s="31"/>
    </row>
    <row r="52" spans="1:3" s="1" customFormat="1" ht="12.75" customHeight="1" x14ac:dyDescent="0.2">
      <c r="A52" s="61" t="str">
        <f>+Innhold!B54</f>
        <v>Finans Norge / Skadestatistikk</v>
      </c>
      <c r="B52" s="62"/>
      <c r="C52" s="177">
        <f>Innhold!H9</f>
        <v>2</v>
      </c>
    </row>
    <row r="53" spans="1:3" s="1" customFormat="1" ht="12.75" customHeight="1" x14ac:dyDescent="0.2">
      <c r="A53" s="63" t="str">
        <f>+Innhold!B55</f>
        <v>Premiestatistikk skadeforsikring 2. kvartal 2019</v>
      </c>
      <c r="B53" s="50"/>
      <c r="C53" s="175"/>
    </row>
    <row r="54" spans="1:3" s="1" customFormat="1" x14ac:dyDescent="0.2"/>
    <row r="55" spans="1:3" s="1" customFormat="1" x14ac:dyDescent="0.2"/>
    <row r="56" spans="1:3" s="1" customFormat="1" x14ac:dyDescent="0.2"/>
    <row r="57" spans="1:3" s="1" customFormat="1" x14ac:dyDescent="0.2"/>
    <row r="58" spans="1:3" s="1" customFormat="1" x14ac:dyDescent="0.2"/>
    <row r="59" spans="1:3" s="1" customFormat="1" x14ac:dyDescent="0.2"/>
    <row r="60" spans="1:3" s="1" customFormat="1" x14ac:dyDescent="0.2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81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>
      <selection activeCell="G65" sqref="G65"/>
    </sheetView>
  </sheetViews>
  <sheetFormatPr baseColWidth="10" defaultColWidth="11.42578125" defaultRowHeight="12.75" x14ac:dyDescent="0.2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 x14ac:dyDescent="0.2"/>
    <row r="2" spans="1:12" x14ac:dyDescent="0.2">
      <c r="A2" s="73" t="s">
        <v>0</v>
      </c>
    </row>
    <row r="3" spans="1:12" ht="6" customHeight="1" x14ac:dyDescent="0.2">
      <c r="A3" s="4"/>
    </row>
    <row r="4" spans="1:12" ht="15.75" x14ac:dyDescent="0.25">
      <c r="A4" s="41" t="s">
        <v>46</v>
      </c>
      <c r="G4" s="5"/>
      <c r="H4"/>
      <c r="I4"/>
      <c r="J4"/>
      <c r="K4"/>
      <c r="L4"/>
    </row>
    <row r="5" spans="1:12" ht="15.75" x14ac:dyDescent="0.25">
      <c r="A5" s="5"/>
      <c r="G5" s="5"/>
      <c r="H5"/>
      <c r="I5"/>
      <c r="J5"/>
      <c r="K5"/>
      <c r="L5"/>
    </row>
    <row r="6" spans="1:12" ht="15.75" x14ac:dyDescent="0.25">
      <c r="A6" s="5" t="s">
        <v>82</v>
      </c>
      <c r="G6" s="5" t="s">
        <v>153</v>
      </c>
      <c r="K6"/>
      <c r="L6"/>
    </row>
    <row r="7" spans="1:12" x14ac:dyDescent="0.2">
      <c r="G7"/>
      <c r="H7"/>
      <c r="I7"/>
      <c r="J7"/>
      <c r="K7"/>
      <c r="L7"/>
    </row>
    <row r="8" spans="1:12" x14ac:dyDescent="0.2">
      <c r="G8"/>
      <c r="H8"/>
      <c r="I8"/>
      <c r="J8"/>
      <c r="K8"/>
      <c r="L8"/>
    </row>
    <row r="9" spans="1:12" x14ac:dyDescent="0.2">
      <c r="G9"/>
      <c r="H9"/>
      <c r="I9"/>
      <c r="J9"/>
      <c r="K9"/>
      <c r="L9"/>
    </row>
    <row r="10" spans="1:12" x14ac:dyDescent="0.2">
      <c r="G10"/>
      <c r="H10"/>
      <c r="I10"/>
      <c r="J10"/>
      <c r="K10"/>
      <c r="L10"/>
    </row>
    <row r="11" spans="1:12" x14ac:dyDescent="0.2">
      <c r="G11"/>
      <c r="H11"/>
      <c r="I11"/>
      <c r="J11"/>
      <c r="K11"/>
      <c r="L11"/>
    </row>
    <row r="12" spans="1:12" x14ac:dyDescent="0.2">
      <c r="E12" s="25"/>
      <c r="G12"/>
      <c r="H12"/>
      <c r="I12"/>
      <c r="J12"/>
      <c r="K12"/>
      <c r="L12"/>
    </row>
    <row r="13" spans="1:12" x14ac:dyDescent="0.2">
      <c r="G13"/>
      <c r="H13"/>
      <c r="I13"/>
      <c r="J13"/>
      <c r="K13"/>
      <c r="L13"/>
    </row>
    <row r="14" spans="1:12" x14ac:dyDescent="0.2">
      <c r="G14"/>
      <c r="H14"/>
      <c r="I14"/>
      <c r="J14"/>
      <c r="K14"/>
      <c r="L14"/>
    </row>
    <row r="15" spans="1:12" x14ac:dyDescent="0.2">
      <c r="E15" s="25"/>
      <c r="G15"/>
      <c r="H15"/>
      <c r="I15"/>
      <c r="J15"/>
      <c r="K15"/>
      <c r="L15"/>
    </row>
    <row r="16" spans="1:12" x14ac:dyDescent="0.2">
      <c r="G16"/>
      <c r="H16"/>
      <c r="I16"/>
      <c r="J16"/>
      <c r="K16"/>
      <c r="L16"/>
    </row>
    <row r="17" spans="1:12" x14ac:dyDescent="0.2">
      <c r="G17"/>
      <c r="H17"/>
      <c r="I17"/>
      <c r="J17"/>
      <c r="K17"/>
      <c r="L17"/>
    </row>
    <row r="18" spans="1:12" x14ac:dyDescent="0.2">
      <c r="E18" s="25"/>
      <c r="G18"/>
      <c r="H18"/>
      <c r="I18"/>
      <c r="J18"/>
      <c r="K18"/>
      <c r="L18"/>
    </row>
    <row r="19" spans="1:12" x14ac:dyDescent="0.2">
      <c r="J19"/>
      <c r="K19"/>
      <c r="L19"/>
    </row>
    <row r="20" spans="1:12" x14ac:dyDescent="0.2">
      <c r="J20"/>
      <c r="K20"/>
      <c r="L20"/>
    </row>
    <row r="21" spans="1:12" x14ac:dyDescent="0.2">
      <c r="J21"/>
      <c r="K21"/>
      <c r="L21"/>
    </row>
    <row r="22" spans="1:12" x14ac:dyDescent="0.2">
      <c r="J22"/>
      <c r="K22"/>
      <c r="L22"/>
    </row>
    <row r="23" spans="1:12" x14ac:dyDescent="0.2">
      <c r="J23"/>
      <c r="K23"/>
      <c r="L23"/>
    </row>
    <row r="24" spans="1:12" x14ac:dyDescent="0.2">
      <c r="E24" s="25"/>
      <c r="G24"/>
      <c r="H24"/>
      <c r="I24"/>
      <c r="J24"/>
      <c r="K24"/>
      <c r="L24"/>
    </row>
    <row r="25" spans="1:12" x14ac:dyDescent="0.2">
      <c r="G25"/>
      <c r="H25"/>
      <c r="I25"/>
      <c r="J25"/>
      <c r="K25"/>
      <c r="L25"/>
    </row>
    <row r="26" spans="1:12" x14ac:dyDescent="0.2">
      <c r="G26"/>
      <c r="H26"/>
      <c r="I26"/>
      <c r="J26"/>
      <c r="K26"/>
      <c r="L26"/>
    </row>
    <row r="27" spans="1:12" x14ac:dyDescent="0.2">
      <c r="E27" s="25"/>
      <c r="G27"/>
      <c r="H27"/>
      <c r="I27"/>
      <c r="J27"/>
      <c r="K27"/>
      <c r="L27"/>
    </row>
    <row r="28" spans="1:12" x14ac:dyDescent="0.2">
      <c r="G28"/>
      <c r="H28"/>
      <c r="I28"/>
      <c r="J28"/>
      <c r="K28"/>
      <c r="L28"/>
    </row>
    <row r="29" spans="1:12" x14ac:dyDescent="0.2">
      <c r="I29"/>
      <c r="J29"/>
      <c r="K29"/>
      <c r="L29"/>
    </row>
    <row r="30" spans="1:12" x14ac:dyDescent="0.2">
      <c r="I30"/>
      <c r="J30"/>
      <c r="K30"/>
      <c r="L30"/>
    </row>
    <row r="31" spans="1:12" ht="15.75" x14ac:dyDescent="0.25">
      <c r="A31" s="5" t="s">
        <v>65</v>
      </c>
      <c r="G31" s="5"/>
      <c r="K31"/>
      <c r="L31"/>
    </row>
    <row r="32" spans="1:12" x14ac:dyDescent="0.2">
      <c r="K32"/>
      <c r="L32"/>
    </row>
    <row r="33" spans="5:12" x14ac:dyDescent="0.2">
      <c r="K33"/>
      <c r="L33"/>
    </row>
    <row r="34" spans="5:12" x14ac:dyDescent="0.2">
      <c r="G34"/>
      <c r="K34"/>
      <c r="L34"/>
    </row>
    <row r="35" spans="5:12" x14ac:dyDescent="0.2">
      <c r="G35"/>
      <c r="K35"/>
      <c r="L35"/>
    </row>
    <row r="36" spans="5:12" x14ac:dyDescent="0.2">
      <c r="E36" s="25"/>
      <c r="G36"/>
      <c r="K36"/>
      <c r="L36"/>
    </row>
    <row r="37" spans="5:12" x14ac:dyDescent="0.2">
      <c r="G37"/>
      <c r="K37"/>
      <c r="L37"/>
    </row>
    <row r="38" spans="5:12" x14ac:dyDescent="0.2">
      <c r="G38"/>
      <c r="K38"/>
      <c r="L38"/>
    </row>
    <row r="39" spans="5:12" x14ac:dyDescent="0.2">
      <c r="E39" s="25"/>
      <c r="G39"/>
      <c r="K39"/>
      <c r="L39"/>
    </row>
    <row r="40" spans="5:12" x14ac:dyDescent="0.2">
      <c r="G40"/>
      <c r="K40"/>
      <c r="L40"/>
    </row>
    <row r="41" spans="5:12" x14ac:dyDescent="0.2">
      <c r="K41"/>
    </row>
    <row r="42" spans="5:12" x14ac:dyDescent="0.2">
      <c r="E42" s="25"/>
      <c r="K42"/>
    </row>
    <row r="45" spans="5:12" x14ac:dyDescent="0.2">
      <c r="E45" s="25"/>
    </row>
    <row r="48" spans="5:12" x14ac:dyDescent="0.2">
      <c r="E48" s="25"/>
    </row>
    <row r="51" spans="1:11" x14ac:dyDescent="0.2">
      <c r="E51" s="25"/>
    </row>
    <row r="54" spans="1:11" x14ac:dyDescent="0.2">
      <c r="E54" s="25"/>
    </row>
    <row r="61" spans="1:11" ht="9" customHeight="1" x14ac:dyDescent="0.2">
      <c r="E61" s="25"/>
    </row>
    <row r="62" spans="1:11" x14ac:dyDescent="0.2">
      <c r="E62" s="25"/>
    </row>
    <row r="63" spans="1:11" x14ac:dyDescent="0.2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">
      <c r="A64" s="26" t="str">
        <f>+Innhold!B54</f>
        <v>Finans Norge / Skadestatistikk</v>
      </c>
      <c r="E64" s="177">
        <f>Innhold!H12</f>
        <v>3</v>
      </c>
      <c r="G64" s="26" t="str">
        <f>+Innhold!B54</f>
        <v>Finans Norge / Skadestatistikk</v>
      </c>
      <c r="K64" s="177">
        <f>Innhold!H14</f>
        <v>4</v>
      </c>
    </row>
    <row r="65" spans="1:11" x14ac:dyDescent="0.2">
      <c r="A65" s="26" t="str">
        <f>+Innhold!B55</f>
        <v>Premiestatistikk skadeforsikring 2. kvartal 2019</v>
      </c>
      <c r="E65" s="176"/>
      <c r="G65" s="26" t="str">
        <f>+Innhold!B55</f>
        <v>Premiestatistikk skadeforsikring 2. kvartal 2019</v>
      </c>
      <c r="K65" s="175"/>
    </row>
    <row r="69" spans="1:11" x14ac:dyDescent="0.2">
      <c r="A69"/>
      <c r="B69" s="69"/>
    </row>
    <row r="71" spans="1:11" x14ac:dyDescent="0.2">
      <c r="A71" s="191"/>
      <c r="B71" s="192"/>
      <c r="C71" s="193"/>
      <c r="D71" s="193"/>
      <c r="E71" s="193"/>
      <c r="F71" s="193"/>
      <c r="G71" s="193"/>
      <c r="H71" s="193"/>
      <c r="I71" s="193"/>
      <c r="J71" s="193"/>
    </row>
    <row r="72" spans="1:11" x14ac:dyDescent="0.2">
      <c r="A72" s="193"/>
      <c r="B72" s="193"/>
      <c r="C72" s="193"/>
      <c r="D72" s="193"/>
      <c r="E72" s="193"/>
      <c r="F72" s="193"/>
      <c r="G72" s="193"/>
      <c r="H72" s="193"/>
      <c r="I72" s="193"/>
      <c r="J72" s="193"/>
    </row>
    <row r="73" spans="1:11" x14ac:dyDescent="0.2">
      <c r="A73" s="194" t="s">
        <v>61</v>
      </c>
      <c r="B73" s="193"/>
      <c r="C73" s="193"/>
      <c r="D73" s="193"/>
      <c r="E73" s="193"/>
      <c r="F73" s="193"/>
      <c r="G73" s="193"/>
      <c r="H73" s="193"/>
      <c r="I73" s="193"/>
      <c r="J73" s="193"/>
    </row>
    <row r="74" spans="1:11" x14ac:dyDescent="0.2">
      <c r="A74" s="191" t="s">
        <v>84</v>
      </c>
      <c r="B74" s="192">
        <f>+'Tab5'!G9/100</f>
        <v>0.25526217691354353</v>
      </c>
      <c r="C74" s="191">
        <v>1</v>
      </c>
      <c r="D74" s="191">
        <v>0</v>
      </c>
      <c r="E74" s="191">
        <v>0</v>
      </c>
      <c r="F74" s="191">
        <v>0</v>
      </c>
      <c r="G74" s="191"/>
      <c r="H74" s="191"/>
      <c r="I74" s="191">
        <v>0</v>
      </c>
      <c r="J74" s="193"/>
    </row>
    <row r="75" spans="1:11" x14ac:dyDescent="0.2">
      <c r="A75" s="191" t="s">
        <v>83</v>
      </c>
      <c r="B75" s="192">
        <f>+'Tab5'!G7/100</f>
        <v>0.21242223331144214</v>
      </c>
      <c r="C75" s="191">
        <v>1</v>
      </c>
      <c r="D75" s="191">
        <v>0</v>
      </c>
      <c r="E75" s="191">
        <v>0</v>
      </c>
      <c r="F75" s="191">
        <v>0</v>
      </c>
      <c r="G75" s="191"/>
      <c r="H75" s="191"/>
      <c r="I75" s="191">
        <v>0</v>
      </c>
      <c r="J75" s="193"/>
    </row>
    <row r="76" spans="1:11" x14ac:dyDescent="0.2">
      <c r="A76" s="191" t="s">
        <v>86</v>
      </c>
      <c r="B76" s="192">
        <f>+'Tab5'!G10/100</f>
        <v>0.13105602365782404</v>
      </c>
      <c r="C76" s="191">
        <v>1</v>
      </c>
      <c r="D76" s="191">
        <v>0</v>
      </c>
      <c r="E76" s="191">
        <v>0</v>
      </c>
      <c r="F76" s="191">
        <v>0</v>
      </c>
      <c r="G76" s="191"/>
      <c r="H76" s="191"/>
      <c r="I76" s="191">
        <v>0</v>
      </c>
      <c r="J76" s="193"/>
    </row>
    <row r="77" spans="1:11" x14ac:dyDescent="0.2">
      <c r="A77" s="191" t="s">
        <v>52</v>
      </c>
      <c r="B77" s="192">
        <f>+'Tab5'!G11/100</f>
        <v>0.13891928819386537</v>
      </c>
      <c r="C77" s="191">
        <v>1</v>
      </c>
      <c r="D77" s="191">
        <v>0</v>
      </c>
      <c r="E77" s="191">
        <v>0</v>
      </c>
      <c r="F77" s="191">
        <v>0</v>
      </c>
      <c r="G77" s="191"/>
      <c r="H77" s="191"/>
      <c r="I77" s="191">
        <v>0</v>
      </c>
      <c r="J77" s="193"/>
    </row>
    <row r="78" spans="1:11" x14ac:dyDescent="0.2">
      <c r="A78" s="191" t="s">
        <v>22</v>
      </c>
      <c r="B78" s="192">
        <f>1-SUM(B74:B77)</f>
        <v>0.26234027792332493</v>
      </c>
      <c r="C78" s="191">
        <v>1</v>
      </c>
      <c r="D78" s="191">
        <v>0</v>
      </c>
      <c r="E78" s="191">
        <v>0</v>
      </c>
      <c r="F78" s="191">
        <v>0</v>
      </c>
      <c r="G78" s="191"/>
      <c r="H78" s="191"/>
      <c r="I78" s="191">
        <v>0</v>
      </c>
      <c r="J78" s="193"/>
    </row>
    <row r="79" spans="1:11" x14ac:dyDescent="0.2">
      <c r="A79" s="193"/>
      <c r="B79" s="193"/>
      <c r="C79" s="193"/>
      <c r="D79" s="193"/>
      <c r="E79" s="193"/>
      <c r="F79" s="193"/>
      <c r="G79" s="193"/>
      <c r="H79" s="193"/>
      <c r="I79" s="193"/>
      <c r="J79" s="193"/>
    </row>
    <row r="80" spans="1:11" x14ac:dyDescent="0.2">
      <c r="A80" s="193"/>
      <c r="B80" s="193"/>
      <c r="C80" s="193"/>
      <c r="D80" s="193"/>
      <c r="E80" s="193"/>
      <c r="F80" s="193"/>
      <c r="G80" s="193"/>
      <c r="H80" s="193"/>
      <c r="I80" s="193"/>
      <c r="J80" s="193"/>
    </row>
    <row r="81" spans="1:17" x14ac:dyDescent="0.2">
      <c r="A81" s="194" t="s">
        <v>64</v>
      </c>
      <c r="B81" s="193"/>
      <c r="C81" s="193"/>
      <c r="D81" s="193"/>
      <c r="E81" s="193"/>
      <c r="F81" s="193"/>
      <c r="G81" s="193"/>
      <c r="H81" s="193"/>
      <c r="I81" s="193"/>
      <c r="J81" s="193"/>
    </row>
    <row r="82" spans="1:17" x14ac:dyDescent="0.2">
      <c r="A82" s="191" t="s">
        <v>53</v>
      </c>
      <c r="B82" s="191">
        <f>+'Tab3'!F26/1000</f>
        <v>11681.459000000001</v>
      </c>
      <c r="C82" s="191">
        <f>+'Tab3'!G26/1000</f>
        <v>12457.048000000001</v>
      </c>
      <c r="D82" s="193"/>
      <c r="E82" s="193"/>
      <c r="F82" s="193"/>
      <c r="G82" s="193"/>
      <c r="H82" s="193"/>
      <c r="I82" s="193"/>
      <c r="J82" s="193"/>
    </row>
    <row r="83" spans="1:17" x14ac:dyDescent="0.2">
      <c r="A83" s="191"/>
      <c r="B83" s="195" t="str">
        <f>Dato_1årsiden</f>
        <v>30.06.2018</v>
      </c>
      <c r="C83" s="195" t="str">
        <f>Dato_nå</f>
        <v>30.06.2019</v>
      </c>
      <c r="D83" s="193"/>
      <c r="E83" s="193"/>
      <c r="F83" s="193"/>
      <c r="G83" s="193"/>
      <c r="H83" s="193"/>
      <c r="I83" s="193"/>
      <c r="J83" s="193"/>
    </row>
    <row r="84" spans="1:17" x14ac:dyDescent="0.2">
      <c r="A84" s="191" t="s">
        <v>19</v>
      </c>
      <c r="B84" s="196">
        <f>+'Tab3'!F22/1000</f>
        <v>2401.9540000000002</v>
      </c>
      <c r="C84" s="196">
        <f>+'Tab3'!G22/1000</f>
        <v>2472.8780000000002</v>
      </c>
      <c r="D84" s="193"/>
      <c r="E84" s="193"/>
      <c r="F84" s="193"/>
      <c r="G84" s="193"/>
      <c r="H84" s="193"/>
      <c r="I84" s="193"/>
      <c r="J84" s="193"/>
    </row>
    <row r="85" spans="1:17" x14ac:dyDescent="0.2">
      <c r="A85" s="191" t="s">
        <v>56</v>
      </c>
      <c r="B85" s="196">
        <f>+'Tab3'!F23/1000</f>
        <v>7476.1859999999997</v>
      </c>
      <c r="C85" s="196">
        <f>+'Tab3'!G23/1000</f>
        <v>7974.4740000000002</v>
      </c>
      <c r="D85" s="193"/>
      <c r="E85" s="193"/>
      <c r="F85" s="193"/>
      <c r="G85" s="193"/>
      <c r="H85" s="193"/>
      <c r="I85" s="193"/>
      <c r="J85" s="193"/>
    </row>
    <row r="86" spans="1:17" x14ac:dyDescent="0.2">
      <c r="A86" s="191" t="s">
        <v>57</v>
      </c>
      <c r="B86" s="196">
        <f>'Tab3'!F26/1000-B84-B85</f>
        <v>1803.3190000000013</v>
      </c>
      <c r="C86" s="196">
        <f>'Tab3'!G26/1000-C84-C85</f>
        <v>2009.6959999999999</v>
      </c>
      <c r="D86" s="193"/>
      <c r="E86" s="193"/>
      <c r="F86" s="193"/>
      <c r="G86" s="193"/>
      <c r="H86" s="193"/>
      <c r="I86" s="193"/>
      <c r="J86" s="193"/>
    </row>
    <row r="87" spans="1:17" x14ac:dyDescent="0.2">
      <c r="A87" s="191" t="s">
        <v>87</v>
      </c>
      <c r="B87" s="196">
        <f>+'Tab3'!J26/1000</f>
        <v>7816.0020000000004</v>
      </c>
      <c r="C87" s="196">
        <f>+'Tab3'!K26/1000</f>
        <v>8233.94</v>
      </c>
      <c r="D87" s="193"/>
      <c r="E87" s="193"/>
      <c r="F87" s="193"/>
      <c r="G87" s="193"/>
      <c r="H87" s="193"/>
      <c r="I87" s="193"/>
      <c r="J87" s="193"/>
    </row>
    <row r="88" spans="1:17" x14ac:dyDescent="0.2">
      <c r="A88" s="191" t="s">
        <v>54</v>
      </c>
      <c r="B88" s="196">
        <f>'Tab3'!F30/1000+'Tab3'!J30/1000</f>
        <v>1065.4560000000001</v>
      </c>
      <c r="C88" s="196">
        <f>'Tab3'!G30/1000+'Tab3'!K30/1000</f>
        <v>1128.0250000000001</v>
      </c>
      <c r="D88" s="193"/>
      <c r="E88" s="193"/>
      <c r="F88" s="193"/>
      <c r="G88" s="193"/>
      <c r="H88" s="193"/>
      <c r="I88" s="193"/>
      <c r="J88" s="193"/>
    </row>
    <row r="89" spans="1:17" x14ac:dyDescent="0.2">
      <c r="A89" s="191" t="s">
        <v>55</v>
      </c>
      <c r="B89" s="196">
        <f>+'Tab3'!J31/1000</f>
        <v>2209.8240000000001</v>
      </c>
      <c r="C89" s="196">
        <f>+'Tab3'!K31/1000</f>
        <v>2230.8090000000002</v>
      </c>
      <c r="D89" s="193"/>
      <c r="E89" s="193"/>
      <c r="F89" s="193"/>
      <c r="G89" s="193"/>
      <c r="H89" s="193"/>
      <c r="I89" s="193"/>
      <c r="J89" s="193"/>
    </row>
    <row r="90" spans="1:17" x14ac:dyDescent="0.2">
      <c r="A90" s="191" t="s">
        <v>26</v>
      </c>
      <c r="B90" s="196">
        <f>+'Tab3'!F41/1000</f>
        <v>3346.59</v>
      </c>
      <c r="C90" s="196">
        <f>+'Tab3'!G41/1000</f>
        <v>3534.404</v>
      </c>
      <c r="D90" s="193"/>
      <c r="E90" s="193"/>
      <c r="F90" s="193"/>
      <c r="G90" s="193"/>
      <c r="H90" s="193"/>
      <c r="I90" s="193"/>
      <c r="J90" s="193"/>
    </row>
    <row r="91" spans="1:17" x14ac:dyDescent="0.2">
      <c r="A91" s="191" t="s">
        <v>27</v>
      </c>
      <c r="B91" s="196">
        <f>+'Tab3'!J42/1000</f>
        <v>1742.5719999999999</v>
      </c>
      <c r="C91" s="196">
        <f>+'Tab3'!K42/1000</f>
        <v>1916.6410000000001</v>
      </c>
      <c r="D91" s="193"/>
      <c r="E91" s="193"/>
      <c r="F91" s="193"/>
      <c r="G91" s="193"/>
      <c r="H91" s="193"/>
      <c r="I91" s="193"/>
      <c r="J91" s="193"/>
    </row>
    <row r="92" spans="1:17" x14ac:dyDescent="0.2">
      <c r="A92" s="193"/>
      <c r="B92" s="193"/>
      <c r="C92" s="193"/>
      <c r="D92" s="193"/>
      <c r="E92" s="193"/>
      <c r="F92" s="193"/>
      <c r="G92" s="193"/>
      <c r="H92" s="193"/>
      <c r="I92" s="193"/>
      <c r="J92" s="193"/>
    </row>
    <row r="93" spans="1:17" x14ac:dyDescent="0.2">
      <c r="A93" s="193"/>
      <c r="B93" s="193"/>
      <c r="C93" s="193"/>
      <c r="D93" s="193"/>
      <c r="E93" s="193"/>
      <c r="F93" s="193"/>
      <c r="G93" s="193"/>
      <c r="H93" s="193"/>
      <c r="I93" s="193"/>
      <c r="J93" s="193"/>
    </row>
    <row r="94" spans="1:17" x14ac:dyDescent="0.2">
      <c r="A94" s="193"/>
      <c r="B94" s="193"/>
      <c r="C94" s="193"/>
      <c r="D94" s="193"/>
      <c r="E94" s="193"/>
      <c r="F94" s="193"/>
      <c r="G94" s="193"/>
      <c r="H94" s="193"/>
      <c r="I94" s="193"/>
      <c r="J94" s="193"/>
    </row>
    <row r="95" spans="1:17" x14ac:dyDescent="0.2">
      <c r="A95" s="194" t="s">
        <v>63</v>
      </c>
      <c r="B95" s="193"/>
      <c r="C95" s="193"/>
      <c r="D95" s="193"/>
      <c r="E95" s="193"/>
      <c r="F95" s="193"/>
      <c r="G95" s="197" t="s">
        <v>81</v>
      </c>
      <c r="H95" s="193"/>
      <c r="I95" s="193"/>
      <c r="J95" s="193"/>
    </row>
    <row r="96" spans="1:17" x14ac:dyDescent="0.2">
      <c r="A96" s="191"/>
      <c r="B96" s="198">
        <v>42004</v>
      </c>
      <c r="C96" s="198">
        <v>42369</v>
      </c>
      <c r="D96" s="198">
        <v>42735</v>
      </c>
      <c r="E96" s="198" t="str">
        <f>G96</f>
        <v>30.06.2019</v>
      </c>
      <c r="F96" s="198"/>
      <c r="G96" s="198" t="str">
        <f>C83</f>
        <v>30.06.2019</v>
      </c>
      <c r="H96" s="198"/>
      <c r="I96" s="198"/>
      <c r="J96" s="199"/>
      <c r="K96" s="67"/>
      <c r="L96" s="67"/>
      <c r="M96" s="67"/>
      <c r="N96" s="67"/>
      <c r="O96" s="67"/>
      <c r="P96" s="67"/>
      <c r="Q96" s="67"/>
    </row>
    <row r="97" spans="1:17" x14ac:dyDescent="0.2">
      <c r="A97" s="191"/>
      <c r="B97" s="192">
        <f>B98/B101</f>
        <v>0.38367106973506798</v>
      </c>
      <c r="C97" s="192">
        <f>C98/C101</f>
        <v>0.38262458117320863</v>
      </c>
      <c r="D97" s="192">
        <f>D98/D101</f>
        <v>0.37475650653602993</v>
      </c>
      <c r="E97" s="192">
        <f>E98/E101</f>
        <v>0.35160962564676868</v>
      </c>
      <c r="F97" s="192"/>
      <c r="G97" s="192">
        <f>G98/G101</f>
        <v>0.35160962564676868</v>
      </c>
      <c r="H97" s="192"/>
      <c r="I97" s="192"/>
      <c r="J97" s="192"/>
      <c r="K97" s="69"/>
      <c r="L97" s="69"/>
      <c r="M97" s="69"/>
      <c r="N97" s="69"/>
      <c r="O97" s="69"/>
      <c r="P97" s="69"/>
      <c r="Q97" s="69"/>
    </row>
    <row r="98" spans="1:17" x14ac:dyDescent="0.2">
      <c r="A98" s="191" t="s">
        <v>60</v>
      </c>
      <c r="B98" s="200">
        <v>7884.6679999999997</v>
      </c>
      <c r="C98" s="200">
        <v>7875.8249999999998</v>
      </c>
      <c r="D98" s="200">
        <v>7750.8190000000004</v>
      </c>
      <c r="E98" s="200">
        <f>G98</f>
        <v>8065.518</v>
      </c>
      <c r="F98" s="191"/>
      <c r="G98" s="191">
        <f>('Tab3'!G19+'Tab3'!K19)/1000</f>
        <v>8065.518</v>
      </c>
      <c r="H98" s="191"/>
      <c r="I98" s="191"/>
      <c r="J98" s="191"/>
      <c r="K98"/>
      <c r="L98"/>
      <c r="M98"/>
      <c r="N98"/>
      <c r="O98"/>
      <c r="P98"/>
      <c r="Q98"/>
    </row>
    <row r="99" spans="1:17" x14ac:dyDescent="0.2">
      <c r="A99" s="191" t="s">
        <v>59</v>
      </c>
      <c r="B99" s="200">
        <f>B101-B98</f>
        <v>12665.925000000001</v>
      </c>
      <c r="C99" s="200">
        <f>C101-C98</f>
        <v>12707.862999999998</v>
      </c>
      <c r="D99" s="200">
        <f>D101-D98</f>
        <v>12931.460999999999</v>
      </c>
      <c r="E99" s="200">
        <f>E101-E98</f>
        <v>14873.325000000001</v>
      </c>
      <c r="F99" s="191"/>
      <c r="G99" s="191">
        <f>G101-G98</f>
        <v>14873.325000000001</v>
      </c>
      <c r="H99" s="191"/>
      <c r="I99" s="191"/>
      <c r="J99" s="191"/>
      <c r="K99"/>
      <c r="L99"/>
      <c r="M99"/>
      <c r="N99"/>
      <c r="O99"/>
      <c r="P99"/>
      <c r="Q99"/>
    </row>
    <row r="100" spans="1:17" x14ac:dyDescent="0.2">
      <c r="A100" s="191"/>
      <c r="B100" s="200"/>
      <c r="C100" s="200"/>
      <c r="D100" s="200"/>
      <c r="E100" s="200"/>
      <c r="F100" s="191"/>
      <c r="G100" s="191"/>
      <c r="H100" s="191"/>
      <c r="I100" s="191"/>
      <c r="J100" s="191"/>
      <c r="K100"/>
      <c r="L100"/>
    </row>
    <row r="101" spans="1:17" x14ac:dyDescent="0.2">
      <c r="A101" s="191" t="s">
        <v>58</v>
      </c>
      <c r="B101" s="200">
        <v>20550.593000000001</v>
      </c>
      <c r="C101" s="200">
        <v>20583.687999999998</v>
      </c>
      <c r="D101" s="200">
        <v>20682.28</v>
      </c>
      <c r="E101" s="200">
        <f>G101</f>
        <v>22938.843000000001</v>
      </c>
      <c r="F101" s="191"/>
      <c r="G101" s="191">
        <f>('Tab3'!G12+'Tab3'!K12)/1000</f>
        <v>22938.843000000001</v>
      </c>
      <c r="H101" s="191"/>
      <c r="I101" s="191"/>
      <c r="J101" s="191"/>
      <c r="K101"/>
      <c r="L101"/>
      <c r="M101"/>
      <c r="N101"/>
      <c r="O101"/>
      <c r="P101"/>
      <c r="Q101"/>
    </row>
    <row r="102" spans="1:17" x14ac:dyDescent="0.2">
      <c r="A102" s="193"/>
      <c r="B102" s="193"/>
      <c r="C102" s="193"/>
      <c r="D102" s="193"/>
      <c r="E102" s="193"/>
      <c r="F102" s="193"/>
      <c r="G102" s="193"/>
      <c r="H102" s="193"/>
      <c r="I102" s="193"/>
      <c r="J102" s="193"/>
    </row>
    <row r="103" spans="1:17" x14ac:dyDescent="0.2">
      <c r="A103" s="193"/>
      <c r="B103" s="193"/>
      <c r="C103" s="193"/>
      <c r="D103" s="193"/>
      <c r="E103" s="193"/>
      <c r="F103" s="193"/>
      <c r="G103" s="193"/>
      <c r="H103" s="193"/>
      <c r="I103" s="193"/>
      <c r="J103" s="193"/>
    </row>
    <row r="104" spans="1:17" x14ac:dyDescent="0.2">
      <c r="A104" s="193"/>
      <c r="B104" s="193"/>
      <c r="C104" s="193"/>
      <c r="D104" s="193"/>
      <c r="E104" s="193"/>
      <c r="F104" s="193"/>
      <c r="G104" s="193"/>
      <c r="H104" s="193"/>
      <c r="I104" s="193"/>
      <c r="J104" s="193"/>
    </row>
    <row r="105" spans="1:17" x14ac:dyDescent="0.2">
      <c r="A105" s="194" t="s">
        <v>62</v>
      </c>
      <c r="B105" s="193"/>
      <c r="C105" s="193"/>
      <c r="D105" s="193"/>
      <c r="E105" s="193"/>
      <c r="F105" s="193"/>
      <c r="G105" s="193"/>
      <c r="H105" s="193"/>
      <c r="I105" s="193"/>
      <c r="J105" s="193"/>
    </row>
    <row r="106" spans="1:17" x14ac:dyDescent="0.2">
      <c r="A106" s="193" t="s">
        <v>53</v>
      </c>
      <c r="B106" s="201">
        <f>'Tab3'!G48</f>
        <v>39489473</v>
      </c>
      <c r="C106" s="193"/>
      <c r="D106" s="193"/>
      <c r="E106" s="193"/>
      <c r="F106" s="193"/>
      <c r="G106" s="193"/>
      <c r="H106" s="193"/>
      <c r="I106" s="193"/>
      <c r="J106" s="193"/>
    </row>
    <row r="107" spans="1:17" x14ac:dyDescent="0.2">
      <c r="A107" s="193" t="s">
        <v>87</v>
      </c>
      <c r="B107" s="201">
        <f>'Tab3'!K48</f>
        <v>21821322</v>
      </c>
      <c r="C107" s="193"/>
      <c r="D107" s="193"/>
      <c r="E107" s="193"/>
      <c r="F107" s="193"/>
      <c r="G107" s="193"/>
      <c r="H107" s="193"/>
      <c r="I107" s="193"/>
      <c r="J107" s="193"/>
    </row>
    <row r="108" spans="1:17" x14ac:dyDescent="0.2">
      <c r="A108" s="193"/>
      <c r="B108" s="193"/>
      <c r="C108" s="193"/>
      <c r="D108" s="193"/>
      <c r="E108" s="193"/>
      <c r="F108" s="193"/>
      <c r="G108" s="193"/>
      <c r="H108" s="193"/>
      <c r="I108" s="193"/>
      <c r="J108" s="193"/>
    </row>
    <row r="109" spans="1:17" x14ac:dyDescent="0.2">
      <c r="A109" s="193"/>
      <c r="B109" s="193"/>
      <c r="C109" s="193"/>
      <c r="D109" s="193"/>
      <c r="E109" s="193"/>
      <c r="F109" s="193"/>
      <c r="G109" s="193"/>
      <c r="H109" s="193"/>
      <c r="I109" s="193"/>
      <c r="J109" s="193"/>
    </row>
    <row r="110" spans="1:17" x14ac:dyDescent="0.2">
      <c r="A110" s="193"/>
      <c r="B110" s="193"/>
      <c r="C110" s="193"/>
      <c r="D110" s="193"/>
      <c r="E110" s="193"/>
      <c r="F110" s="193"/>
      <c r="G110" s="193"/>
      <c r="H110" s="193"/>
      <c r="I110" s="193"/>
      <c r="J110" s="193"/>
    </row>
    <row r="111" spans="1:17" x14ac:dyDescent="0.2">
      <c r="A111" s="193"/>
      <c r="B111" s="193"/>
      <c r="C111" s="193"/>
      <c r="D111" s="193"/>
      <c r="E111" s="193"/>
      <c r="F111" s="193"/>
      <c r="G111" s="193"/>
      <c r="H111" s="193"/>
      <c r="I111" s="193"/>
      <c r="J111" s="193"/>
    </row>
    <row r="112" spans="1:17" x14ac:dyDescent="0.2">
      <c r="A112" s="202"/>
      <c r="B112" s="191"/>
      <c r="C112" s="193"/>
      <c r="D112" s="193"/>
      <c r="E112" s="193"/>
      <c r="F112" s="193"/>
      <c r="G112" s="193"/>
      <c r="H112" s="193"/>
      <c r="I112" s="193"/>
      <c r="J112" s="193"/>
    </row>
    <row r="113" spans="1:10" x14ac:dyDescent="0.2">
      <c r="A113" s="202"/>
      <c r="B113" s="191"/>
      <c r="C113" s="193"/>
      <c r="D113" s="193"/>
      <c r="E113" s="193"/>
      <c r="F113" s="193"/>
      <c r="G113" s="193"/>
      <c r="H113" s="193"/>
      <c r="I113" s="193"/>
      <c r="J113" s="193"/>
    </row>
    <row r="114" spans="1:10" x14ac:dyDescent="0.2">
      <c r="A114" s="68"/>
      <c r="B114"/>
    </row>
    <row r="115" spans="1:10" x14ac:dyDescent="0.2">
      <c r="A115" s="68"/>
      <c r="B115"/>
    </row>
    <row r="116" spans="1:10" x14ac:dyDescent="0.2">
      <c r="A116" s="68"/>
      <c r="B116"/>
    </row>
    <row r="117" spans="1:10" x14ac:dyDescent="0.2">
      <c r="A117" s="68"/>
      <c r="B117"/>
    </row>
    <row r="118" spans="1:10" x14ac:dyDescent="0.2">
      <c r="A118" s="68"/>
      <c r="B118"/>
    </row>
    <row r="119" spans="1:10" x14ac:dyDescent="0.2">
      <c r="A119" s="68"/>
      <c r="B119"/>
    </row>
    <row r="120" spans="1:10" x14ac:dyDescent="0.2">
      <c r="A120" s="68"/>
      <c r="B120"/>
    </row>
    <row r="121" spans="1:10" x14ac:dyDescent="0.2">
      <c r="A121" s="68"/>
      <c r="B121"/>
    </row>
    <row r="122" spans="1:10" x14ac:dyDescent="0.2">
      <c r="A122" s="68"/>
      <c r="B122"/>
    </row>
    <row r="123" spans="1:10" x14ac:dyDescent="0.2">
      <c r="A123" s="68"/>
      <c r="B123"/>
    </row>
    <row r="124" spans="1:10" x14ac:dyDescent="0.2">
      <c r="A124" s="68"/>
      <c r="B124"/>
    </row>
    <row r="125" spans="1:10" x14ac:dyDescent="0.2">
      <c r="A125" s="68"/>
      <c r="B125"/>
    </row>
    <row r="126" spans="1:10" x14ac:dyDescent="0.2">
      <c r="A126" s="68"/>
      <c r="B126"/>
    </row>
    <row r="127" spans="1:10" x14ac:dyDescent="0.2">
      <c r="A127" s="68"/>
      <c r="B127"/>
    </row>
    <row r="128" spans="1:10" x14ac:dyDescent="0.2">
      <c r="A128" s="68"/>
      <c r="B128"/>
    </row>
    <row r="129" spans="1:2" x14ac:dyDescent="0.2">
      <c r="A129" s="68"/>
      <c r="B129"/>
    </row>
    <row r="130" spans="1:2" x14ac:dyDescent="0.2">
      <c r="A130" s="68"/>
      <c r="B130"/>
    </row>
    <row r="131" spans="1:2" x14ac:dyDescent="0.2">
      <c r="A131" s="68"/>
      <c r="B131"/>
    </row>
    <row r="132" spans="1:2" x14ac:dyDescent="0.2">
      <c r="A132" s="68"/>
      <c r="B132"/>
    </row>
    <row r="133" spans="1:2" x14ac:dyDescent="0.2">
      <c r="A133" s="68"/>
      <c r="B133"/>
    </row>
    <row r="134" spans="1:2" x14ac:dyDescent="0.2">
      <c r="A134" s="68"/>
      <c r="B134"/>
    </row>
    <row r="135" spans="1:2" x14ac:dyDescent="0.2">
      <c r="A135" s="68"/>
      <c r="B135"/>
    </row>
    <row r="136" spans="1:2" x14ac:dyDescent="0.2">
      <c r="A136" s="68"/>
      <c r="B136"/>
    </row>
    <row r="137" spans="1:2" x14ac:dyDescent="0.2">
      <c r="A137" s="68"/>
      <c r="B137"/>
    </row>
    <row r="138" spans="1:2" x14ac:dyDescent="0.2">
      <c r="A138" s="68"/>
      <c r="B138"/>
    </row>
    <row r="139" spans="1:2" x14ac:dyDescent="0.2">
      <c r="A139" s="68"/>
      <c r="B139"/>
    </row>
    <row r="140" spans="1:2" x14ac:dyDescent="0.2">
      <c r="A140" s="68"/>
      <c r="B140"/>
    </row>
    <row r="141" spans="1:2" x14ac:dyDescent="0.2">
      <c r="A141" s="68"/>
      <c r="B141"/>
    </row>
    <row r="142" spans="1:2" x14ac:dyDescent="0.2">
      <c r="A142" s="68"/>
      <c r="B142"/>
    </row>
    <row r="143" spans="1:2" x14ac:dyDescent="0.2">
      <c r="A143" s="68"/>
      <c r="B143"/>
    </row>
    <row r="144" spans="1:2" x14ac:dyDescent="0.2">
      <c r="A144" s="68"/>
      <c r="B144"/>
    </row>
    <row r="145" spans="1:2" x14ac:dyDescent="0.2">
      <c r="A145" s="68"/>
      <c r="B145"/>
    </row>
    <row r="146" spans="1:2" x14ac:dyDescent="0.2">
      <c r="A146" s="68"/>
      <c r="B146"/>
    </row>
    <row r="147" spans="1:2" x14ac:dyDescent="0.2">
      <c r="A147" s="68"/>
      <c r="B147"/>
    </row>
    <row r="148" spans="1:2" x14ac:dyDescent="0.2">
      <c r="A148" s="68"/>
      <c r="B148"/>
    </row>
    <row r="149" spans="1:2" x14ac:dyDescent="0.2">
      <c r="A149" s="68"/>
      <c r="B149"/>
    </row>
    <row r="150" spans="1:2" x14ac:dyDescent="0.2">
      <c r="A150" s="68"/>
      <c r="B150"/>
    </row>
    <row r="151" spans="1:2" x14ac:dyDescent="0.2">
      <c r="A151" s="68"/>
      <c r="B151"/>
    </row>
    <row r="152" spans="1:2" x14ac:dyDescent="0.2">
      <c r="A152" s="68"/>
      <c r="B152"/>
    </row>
    <row r="153" spans="1:2" x14ac:dyDescent="0.2">
      <c r="A153" s="68"/>
      <c r="B153"/>
    </row>
    <row r="154" spans="1:2" x14ac:dyDescent="0.2">
      <c r="A154" s="68"/>
      <c r="B154"/>
    </row>
    <row r="155" spans="1:2" x14ac:dyDescent="0.2">
      <c r="A155" s="68"/>
      <c r="B155"/>
    </row>
    <row r="156" spans="1:2" x14ac:dyDescent="0.2">
      <c r="A156" s="71"/>
      <c r="B156"/>
    </row>
    <row r="157" spans="1:2" x14ac:dyDescent="0.2">
      <c r="A157" s="68"/>
      <c r="B157"/>
    </row>
    <row r="158" spans="1:2" x14ac:dyDescent="0.2">
      <c r="A158" s="71"/>
      <c r="B158"/>
    </row>
    <row r="159" spans="1:2" x14ac:dyDescent="0.2">
      <c r="A159" s="71"/>
      <c r="B159"/>
    </row>
    <row r="160" spans="1:2" x14ac:dyDescent="0.2">
      <c r="A160" s="71"/>
      <c r="B160"/>
    </row>
    <row r="161" spans="1:2" x14ac:dyDescent="0.2">
      <c r="A161" s="71"/>
      <c r="B161"/>
    </row>
    <row r="162" spans="1:2" x14ac:dyDescent="0.2">
      <c r="A162" s="71"/>
      <c r="B162"/>
    </row>
    <row r="163" spans="1:2" x14ac:dyDescent="0.2">
      <c r="A163" s="75"/>
      <c r="B163"/>
    </row>
    <row r="164" spans="1:2" x14ac:dyDescent="0.2">
      <c r="A164" s="75"/>
      <c r="B164"/>
    </row>
    <row r="165" spans="1:2" x14ac:dyDescent="0.2">
      <c r="A165" s="75"/>
      <c r="B165"/>
    </row>
    <row r="166" spans="1:2" x14ac:dyDescent="0.2">
      <c r="A166" s="75"/>
      <c r="B166"/>
    </row>
    <row r="167" spans="1:2" x14ac:dyDescent="0.2">
      <c r="A167" s="75"/>
      <c r="B167"/>
    </row>
    <row r="168" spans="1:2" x14ac:dyDescent="0.2">
      <c r="A168" s="75"/>
      <c r="B168"/>
    </row>
    <row r="169" spans="1:2" x14ac:dyDescent="0.2">
      <c r="A169" s="75"/>
      <c r="B169"/>
    </row>
    <row r="170" spans="1:2" x14ac:dyDescent="0.2">
      <c r="A170" s="75"/>
      <c r="B170"/>
    </row>
    <row r="171" spans="1:2" x14ac:dyDescent="0.2">
      <c r="A171" s="75"/>
      <c r="B171"/>
    </row>
    <row r="172" spans="1:2" x14ac:dyDescent="0.2">
      <c r="A172" s="75"/>
      <c r="B172"/>
    </row>
    <row r="173" spans="1:2" x14ac:dyDescent="0.2">
      <c r="A173" s="75"/>
      <c r="B173"/>
    </row>
    <row r="174" spans="1:2" x14ac:dyDescent="0.2">
      <c r="A174" s="75"/>
      <c r="B174"/>
    </row>
    <row r="175" spans="1:2" x14ac:dyDescent="0.2">
      <c r="A175" s="75"/>
      <c r="B175"/>
    </row>
    <row r="176" spans="1:2" x14ac:dyDescent="0.2">
      <c r="A176" s="75"/>
      <c r="B176"/>
    </row>
    <row r="177" spans="1:3" x14ac:dyDescent="0.2">
      <c r="A177" s="75"/>
      <c r="B177"/>
    </row>
    <row r="178" spans="1:3" x14ac:dyDescent="0.2">
      <c r="A178" s="75"/>
      <c r="B178"/>
    </row>
    <row r="179" spans="1:3" x14ac:dyDescent="0.2">
      <c r="A179" s="75"/>
      <c r="B179"/>
    </row>
    <row r="180" spans="1:3" x14ac:dyDescent="0.2">
      <c r="A180" s="75"/>
      <c r="B180"/>
    </row>
    <row r="181" spans="1:3" x14ac:dyDescent="0.2">
      <c r="A181" s="75"/>
      <c r="B181"/>
      <c r="C181"/>
    </row>
    <row r="182" spans="1:3" x14ac:dyDescent="0.2">
      <c r="A182" s="75"/>
      <c r="B182"/>
    </row>
    <row r="183" spans="1:3" x14ac:dyDescent="0.2">
      <c r="A183" s="75"/>
      <c r="B183"/>
    </row>
    <row r="184" spans="1:3" x14ac:dyDescent="0.2">
      <c r="A184" s="75"/>
      <c r="B184"/>
    </row>
    <row r="185" spans="1:3" x14ac:dyDescent="0.2">
      <c r="A185" s="75"/>
      <c r="B185"/>
    </row>
    <row r="186" spans="1:3" x14ac:dyDescent="0.2">
      <c r="A186" s="75"/>
      <c r="B186"/>
    </row>
    <row r="187" spans="1:3" x14ac:dyDescent="0.2">
      <c r="A187" s="75"/>
      <c r="B187"/>
    </row>
    <row r="188" spans="1:3" x14ac:dyDescent="0.2">
      <c r="A188" s="75"/>
      <c r="B188"/>
    </row>
    <row r="189" spans="1:3" x14ac:dyDescent="0.2">
      <c r="A189" s="75"/>
      <c r="B189"/>
    </row>
    <row r="190" spans="1:3" x14ac:dyDescent="0.2">
      <c r="A190" s="75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3" orientation="portrait" horizontalDpi="300" verticalDpi="300" r:id="rId1"/>
  <headerFooter alignWithMargins="0"/>
  <rowBreaks count="1" manualBreakCount="1">
    <brk id="66" max="16383" man="1"/>
  </rowBreaks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Normal="100" workbookViewId="0">
      <selection activeCell="S57" sqref="S57"/>
    </sheetView>
  </sheetViews>
  <sheetFormatPr baseColWidth="10" defaultColWidth="11.42578125" defaultRowHeight="12.75" x14ac:dyDescent="0.2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 x14ac:dyDescent="0.2"/>
    <row r="2" spans="1:12" x14ac:dyDescent="0.2">
      <c r="A2" s="73" t="s">
        <v>0</v>
      </c>
      <c r="B2" s="3"/>
      <c r="C2" s="3"/>
      <c r="F2" s="3"/>
      <c r="G2" s="3"/>
      <c r="J2" s="3"/>
      <c r="K2" s="3"/>
    </row>
    <row r="3" spans="1:12" ht="6" customHeight="1" x14ac:dyDescent="0.2">
      <c r="A3" s="4"/>
      <c r="B3" s="3"/>
      <c r="C3" s="3"/>
      <c r="F3" s="3"/>
      <c r="G3" s="3"/>
      <c r="J3" s="3"/>
      <c r="K3" s="3"/>
    </row>
    <row r="4" spans="1:12" ht="16.5" thickBot="1" x14ac:dyDescent="0.3">
      <c r="A4" s="5" t="s">
        <v>48</v>
      </c>
      <c r="B4" s="102"/>
      <c r="C4" s="102" t="s">
        <v>106</v>
      </c>
      <c r="F4" s="102"/>
      <c r="G4" s="102" t="s">
        <v>93</v>
      </c>
      <c r="J4" s="102"/>
      <c r="K4" s="102" t="s">
        <v>94</v>
      </c>
    </row>
    <row r="5" spans="1:12" x14ac:dyDescent="0.2">
      <c r="A5" s="32"/>
      <c r="B5" s="180" t="s">
        <v>1</v>
      </c>
      <c r="C5" s="179"/>
      <c r="D5" s="36" t="s">
        <v>11</v>
      </c>
      <c r="F5" s="178" t="s">
        <v>1</v>
      </c>
      <c r="G5" s="179"/>
      <c r="H5" s="36" t="s">
        <v>11</v>
      </c>
      <c r="J5" s="178" t="s">
        <v>1</v>
      </c>
      <c r="K5" s="179"/>
      <c r="L5" s="36" t="s">
        <v>11</v>
      </c>
    </row>
    <row r="6" spans="1:12" ht="13.5" thickBot="1" x14ac:dyDescent="0.25">
      <c r="A6" s="33" t="s">
        <v>10</v>
      </c>
      <c r="B6" s="34" t="s">
        <v>154</v>
      </c>
      <c r="C6" s="65" t="s">
        <v>155</v>
      </c>
      <c r="D6" s="37" t="s">
        <v>12</v>
      </c>
      <c r="F6" s="97" t="s">
        <v>154</v>
      </c>
      <c r="G6" s="65" t="s">
        <v>155</v>
      </c>
      <c r="H6" s="37" t="s">
        <v>12</v>
      </c>
      <c r="J6" s="97" t="s">
        <v>154</v>
      </c>
      <c r="K6" s="65" t="s">
        <v>155</v>
      </c>
      <c r="L6" s="37" t="s">
        <v>12</v>
      </c>
    </row>
    <row r="7" spans="1:12" x14ac:dyDescent="0.2">
      <c r="A7" s="45" t="s">
        <v>13</v>
      </c>
      <c r="B7" s="57"/>
      <c r="C7" s="27"/>
      <c r="D7" s="35"/>
      <c r="F7" s="96"/>
      <c r="G7" s="27"/>
      <c r="H7" s="35"/>
      <c r="J7" s="96"/>
      <c r="K7" s="27"/>
      <c r="L7" s="35"/>
    </row>
    <row r="8" spans="1:12" x14ac:dyDescent="0.2">
      <c r="A8" s="47" t="s">
        <v>14</v>
      </c>
      <c r="B8" s="58">
        <v>17953553</v>
      </c>
      <c r="C8" s="58">
        <v>18944318</v>
      </c>
      <c r="D8" s="80">
        <v>5.5184898498921076</v>
      </c>
      <c r="F8" s="93">
        <v>15537696</v>
      </c>
      <c r="G8" s="58">
        <v>16421919</v>
      </c>
      <c r="H8" s="80">
        <v>5.6908244311125662</v>
      </c>
      <c r="J8" s="93">
        <v>2415857</v>
      </c>
      <c r="K8" s="58">
        <v>2522399</v>
      </c>
      <c r="L8" s="80">
        <v>4.4101120223589394</v>
      </c>
    </row>
    <row r="9" spans="1:12" x14ac:dyDescent="0.2">
      <c r="A9" s="47" t="s">
        <v>15</v>
      </c>
      <c r="B9" s="58">
        <v>1122676</v>
      </c>
      <c r="C9" s="58">
        <v>1223414</v>
      </c>
      <c r="D9" s="80">
        <v>8.9730251648739259</v>
      </c>
      <c r="F9" s="93">
        <v>37968</v>
      </c>
      <c r="G9" s="58">
        <v>33725</v>
      </c>
      <c r="H9" s="80">
        <v>-11.175200168563</v>
      </c>
      <c r="J9" s="93">
        <v>1084708</v>
      </c>
      <c r="K9" s="58">
        <v>1189689</v>
      </c>
      <c r="L9" s="80">
        <v>9.6782728623740208</v>
      </c>
    </row>
    <row r="10" spans="1:12" x14ac:dyDescent="0.2">
      <c r="A10" s="47" t="s">
        <v>16</v>
      </c>
      <c r="B10" s="58">
        <v>636178</v>
      </c>
      <c r="C10" s="58">
        <v>663084</v>
      </c>
      <c r="D10" s="80">
        <v>4.229319467193144</v>
      </c>
      <c r="F10" s="93">
        <v>614181</v>
      </c>
      <c r="G10" s="58">
        <v>641012</v>
      </c>
      <c r="H10" s="80">
        <v>4.368581900123905</v>
      </c>
      <c r="J10" s="93">
        <v>21997</v>
      </c>
      <c r="K10" s="58">
        <v>22072</v>
      </c>
      <c r="L10" s="80">
        <v>0.3409555848524799</v>
      </c>
    </row>
    <row r="11" spans="1:12" x14ac:dyDescent="0.2">
      <c r="A11" s="47" t="s">
        <v>17</v>
      </c>
      <c r="B11" s="58">
        <v>1097379</v>
      </c>
      <c r="C11" s="58">
        <v>1198269</v>
      </c>
      <c r="D11" s="80">
        <v>9.1937243194921709</v>
      </c>
      <c r="F11" s="93">
        <v>72999</v>
      </c>
      <c r="G11" s="58">
        <v>77795</v>
      </c>
      <c r="H11" s="80">
        <v>6.569953013054973</v>
      </c>
      <c r="J11" s="93">
        <v>1024380</v>
      </c>
      <c r="K11" s="58">
        <v>1120474</v>
      </c>
      <c r="L11" s="80">
        <v>9.3806985688904501</v>
      </c>
    </row>
    <row r="12" spans="1:12" x14ac:dyDescent="0.2">
      <c r="A12" s="46" t="s">
        <v>107</v>
      </c>
      <c r="B12" s="59">
        <v>21570415</v>
      </c>
      <c r="C12" s="59">
        <v>22938843</v>
      </c>
      <c r="D12" s="81">
        <v>6.3440040444284449</v>
      </c>
      <c r="F12" s="94">
        <v>16766719</v>
      </c>
      <c r="G12" s="59">
        <v>17719482</v>
      </c>
      <c r="H12" s="81">
        <v>5.6824653648695369</v>
      </c>
      <c r="J12" s="94">
        <v>4803696</v>
      </c>
      <c r="K12" s="59">
        <v>5219361</v>
      </c>
      <c r="L12" s="81">
        <v>8.6530246710033278</v>
      </c>
    </row>
    <row r="13" spans="1:12" x14ac:dyDescent="0.2">
      <c r="A13" s="47"/>
      <c r="B13" s="59"/>
      <c r="C13" s="39"/>
      <c r="D13" s="38"/>
      <c r="F13" s="94"/>
      <c r="G13" s="39"/>
      <c r="H13" s="38"/>
      <c r="J13" s="94"/>
      <c r="K13" s="39"/>
      <c r="L13" s="38"/>
    </row>
    <row r="14" spans="1:12" x14ac:dyDescent="0.2">
      <c r="A14" s="103" t="s">
        <v>18</v>
      </c>
      <c r="B14" s="59"/>
      <c r="C14" s="39"/>
      <c r="D14" s="38"/>
      <c r="F14" s="94"/>
      <c r="G14" s="39"/>
      <c r="H14" s="38"/>
      <c r="J14" s="94"/>
      <c r="K14" s="39"/>
      <c r="L14" s="38"/>
    </row>
    <row r="15" spans="1:12" x14ac:dyDescent="0.2">
      <c r="A15" s="47" t="s">
        <v>14</v>
      </c>
      <c r="B15" s="58">
        <v>6653833</v>
      </c>
      <c r="C15" s="58">
        <v>6836042</v>
      </c>
      <c r="D15" s="80">
        <v>2.7384065695667443</v>
      </c>
      <c r="F15" s="93">
        <v>5757524</v>
      </c>
      <c r="G15" s="58">
        <v>5880325</v>
      </c>
      <c r="H15" s="80">
        <v>2.1328786471406804</v>
      </c>
      <c r="J15" s="93">
        <v>896309</v>
      </c>
      <c r="K15" s="58">
        <v>955717</v>
      </c>
      <c r="L15" s="80">
        <v>6.6280713459309233</v>
      </c>
    </row>
    <row r="16" spans="1:12" x14ac:dyDescent="0.2">
      <c r="A16" s="47" t="s">
        <v>15</v>
      </c>
      <c r="B16" s="58">
        <v>407159</v>
      </c>
      <c r="C16" s="58">
        <v>450311</v>
      </c>
      <c r="D16" s="80">
        <v>10.598316628147726</v>
      </c>
      <c r="F16" s="93">
        <v>7595</v>
      </c>
      <c r="G16" s="58">
        <v>8180</v>
      </c>
      <c r="H16" s="80">
        <v>7.7024358130348913</v>
      </c>
      <c r="J16" s="93">
        <v>399564</v>
      </c>
      <c r="K16" s="58">
        <v>442131</v>
      </c>
      <c r="L16" s="80">
        <v>10.653362164759589</v>
      </c>
    </row>
    <row r="17" spans="1:12" x14ac:dyDescent="0.2">
      <c r="A17" s="47" t="s">
        <v>16</v>
      </c>
      <c r="B17" s="58">
        <v>293010</v>
      </c>
      <c r="C17" s="58">
        <v>302476</v>
      </c>
      <c r="D17" s="80">
        <v>3.2306064639432099</v>
      </c>
      <c r="F17" s="93">
        <v>285207</v>
      </c>
      <c r="G17" s="58">
        <v>294749</v>
      </c>
      <c r="H17" s="80">
        <v>3.3456401841469527</v>
      </c>
      <c r="J17" s="93">
        <v>7803</v>
      </c>
      <c r="K17" s="58">
        <v>7727</v>
      </c>
      <c r="L17" s="80">
        <v>-0.97398436498782515</v>
      </c>
    </row>
    <row r="18" spans="1:12" x14ac:dyDescent="0.2">
      <c r="A18" s="47" t="s">
        <v>17</v>
      </c>
      <c r="B18" s="58">
        <v>363296</v>
      </c>
      <c r="C18" s="58">
        <v>314660</v>
      </c>
      <c r="D18" s="80">
        <v>-13.387430635074431</v>
      </c>
      <c r="F18" s="93">
        <v>36275</v>
      </c>
      <c r="G18" s="58">
        <v>37738</v>
      </c>
      <c r="H18" s="80">
        <v>4.0330806340454854</v>
      </c>
      <c r="J18" s="93">
        <v>327021</v>
      </c>
      <c r="K18" s="58">
        <v>276922</v>
      </c>
      <c r="L18" s="80">
        <v>-15.319811265943166</v>
      </c>
    </row>
    <row r="19" spans="1:12" x14ac:dyDescent="0.2">
      <c r="A19" s="46" t="s">
        <v>4</v>
      </c>
      <c r="B19" s="59">
        <v>7872476</v>
      </c>
      <c r="C19" s="59">
        <v>8065518</v>
      </c>
      <c r="D19" s="81">
        <v>2.4521129057744986</v>
      </c>
      <c r="F19" s="94">
        <v>6188749</v>
      </c>
      <c r="G19" s="59">
        <v>6327642</v>
      </c>
      <c r="H19" s="81">
        <v>2.2442823258787841</v>
      </c>
      <c r="J19" s="94">
        <v>1683727</v>
      </c>
      <c r="K19" s="59">
        <v>1737876</v>
      </c>
      <c r="L19" s="81">
        <v>3.2160201742919132</v>
      </c>
    </row>
    <row r="20" spans="1:12" x14ac:dyDescent="0.2">
      <c r="A20" s="46"/>
      <c r="B20" s="58"/>
      <c r="C20" s="27"/>
      <c r="D20" s="35"/>
      <c r="F20" s="93"/>
      <c r="G20" s="27"/>
      <c r="H20" s="35"/>
      <c r="J20" s="93"/>
      <c r="K20" s="27"/>
      <c r="L20" s="35"/>
    </row>
    <row r="21" spans="1:12" x14ac:dyDescent="0.2">
      <c r="A21" s="46" t="s">
        <v>95</v>
      </c>
      <c r="B21" s="59"/>
      <c r="C21" s="39"/>
      <c r="D21" s="38"/>
      <c r="F21" s="94"/>
      <c r="G21" s="39"/>
      <c r="H21" s="38"/>
      <c r="J21" s="94"/>
      <c r="K21" s="39"/>
      <c r="L21" s="38"/>
    </row>
    <row r="22" spans="1:12" x14ac:dyDescent="0.2">
      <c r="A22" s="47" t="s">
        <v>19</v>
      </c>
      <c r="B22" s="58">
        <v>2401954</v>
      </c>
      <c r="C22" s="58">
        <v>2472878</v>
      </c>
      <c r="D22" s="80">
        <v>2.9527626257621917</v>
      </c>
      <c r="F22" s="93">
        <v>2401954</v>
      </c>
      <c r="G22" s="58">
        <v>2472878</v>
      </c>
      <c r="H22" s="80">
        <v>2.9527626257621917</v>
      </c>
      <c r="J22" s="93"/>
      <c r="K22" s="58"/>
      <c r="L22" s="80"/>
    </row>
    <row r="23" spans="1:12" x14ac:dyDescent="0.2">
      <c r="A23" s="47" t="s">
        <v>20</v>
      </c>
      <c r="B23" s="58">
        <v>7476186</v>
      </c>
      <c r="C23" s="58">
        <v>7974474</v>
      </c>
      <c r="D23" s="80">
        <v>6.6650027166258301</v>
      </c>
      <c r="F23" s="93">
        <v>7476186</v>
      </c>
      <c r="G23" s="58">
        <v>7974474</v>
      </c>
      <c r="H23" s="80">
        <v>6.6650027166258301</v>
      </c>
      <c r="J23" s="93"/>
      <c r="K23" s="58"/>
      <c r="L23" s="80"/>
    </row>
    <row r="24" spans="1:12" x14ac:dyDescent="0.2">
      <c r="A24" s="47" t="s">
        <v>21</v>
      </c>
      <c r="B24" s="58">
        <v>1398223</v>
      </c>
      <c r="C24" s="58">
        <v>1480349</v>
      </c>
      <c r="D24" s="80">
        <v>5.8735981313424253</v>
      </c>
      <c r="F24" s="93">
        <v>1398223</v>
      </c>
      <c r="G24" s="58">
        <v>1480349</v>
      </c>
      <c r="H24" s="80">
        <v>5.8735981313424253</v>
      </c>
      <c r="J24" s="93"/>
      <c r="K24" s="58"/>
      <c r="L24" s="80"/>
    </row>
    <row r="25" spans="1:12" x14ac:dyDescent="0.2">
      <c r="A25" s="47" t="s">
        <v>97</v>
      </c>
      <c r="B25" s="58">
        <v>0</v>
      </c>
      <c r="C25" s="58">
        <v>0</v>
      </c>
      <c r="D25" s="80">
        <v>0</v>
      </c>
      <c r="F25" s="93"/>
      <c r="G25" s="58"/>
      <c r="H25" s="80"/>
      <c r="J25" s="93">
        <v>0</v>
      </c>
      <c r="K25" s="58">
        <v>0</v>
      </c>
      <c r="L25" s="80">
        <v>0</v>
      </c>
    </row>
    <row r="26" spans="1:12" x14ac:dyDescent="0.2">
      <c r="A26" s="46" t="s">
        <v>103</v>
      </c>
      <c r="B26" s="59">
        <v>19497461</v>
      </c>
      <c r="C26" s="59">
        <v>20690988</v>
      </c>
      <c r="D26" s="81">
        <v>6.121448326015372</v>
      </c>
      <c r="F26" s="94">
        <v>11681459</v>
      </c>
      <c r="G26" s="59">
        <v>12457048</v>
      </c>
      <c r="H26" s="81">
        <v>6.639487413344515</v>
      </c>
      <c r="J26" s="94">
        <v>7816002</v>
      </c>
      <c r="K26" s="59">
        <v>8233940</v>
      </c>
      <c r="L26" s="81">
        <v>5.3472094812667654</v>
      </c>
    </row>
    <row r="27" spans="1:12" x14ac:dyDescent="0.2">
      <c r="A27" s="46"/>
      <c r="B27" s="58"/>
      <c r="C27" s="27"/>
      <c r="D27" s="35"/>
      <c r="F27" s="93"/>
      <c r="G27" s="27"/>
      <c r="H27" s="35"/>
      <c r="J27" s="93"/>
      <c r="K27" s="27"/>
      <c r="L27" s="35"/>
    </row>
    <row r="28" spans="1:12" x14ac:dyDescent="0.2">
      <c r="A28" s="46" t="s">
        <v>101</v>
      </c>
      <c r="B28" s="59"/>
      <c r="C28" s="39"/>
      <c r="D28" s="38"/>
      <c r="F28" s="94"/>
      <c r="G28" s="39"/>
      <c r="H28" s="38"/>
      <c r="J28" s="94"/>
      <c r="K28" s="39"/>
      <c r="L28" s="38"/>
    </row>
    <row r="29" spans="1:12" x14ac:dyDescent="0.2">
      <c r="A29" s="47" t="s">
        <v>98</v>
      </c>
      <c r="B29" s="58">
        <v>1536255</v>
      </c>
      <c r="C29" s="58">
        <v>1605065</v>
      </c>
      <c r="D29" s="80">
        <v>4.4790741120452005</v>
      </c>
      <c r="F29" s="93">
        <v>1530346</v>
      </c>
      <c r="G29" s="58">
        <v>1599456</v>
      </c>
      <c r="H29" s="80">
        <v>4.5159722049784818</v>
      </c>
      <c r="J29" s="93">
        <v>5909</v>
      </c>
      <c r="K29" s="58">
        <v>5609</v>
      </c>
      <c r="L29" s="80">
        <v>-5.0770011846336098</v>
      </c>
    </row>
    <row r="30" spans="1:12" x14ac:dyDescent="0.2">
      <c r="A30" s="47" t="s">
        <v>54</v>
      </c>
      <c r="B30" s="58">
        <v>1065456</v>
      </c>
      <c r="C30" s="58">
        <v>1128025</v>
      </c>
      <c r="D30" s="80">
        <v>5.8725090477692179</v>
      </c>
      <c r="F30" s="93">
        <v>792312</v>
      </c>
      <c r="G30" s="58">
        <v>806293</v>
      </c>
      <c r="H30" s="80">
        <v>1.7645826391623503</v>
      </c>
      <c r="J30" s="93">
        <v>273144</v>
      </c>
      <c r="K30" s="58">
        <v>321732</v>
      </c>
      <c r="L30" s="80">
        <v>17.788419295316757</v>
      </c>
    </row>
    <row r="31" spans="1:12" x14ac:dyDescent="0.2">
      <c r="A31" s="47" t="s">
        <v>55</v>
      </c>
      <c r="B31" s="58">
        <v>2209824</v>
      </c>
      <c r="C31" s="58">
        <v>2230809</v>
      </c>
      <c r="D31" s="80">
        <v>0.94962313740822801</v>
      </c>
      <c r="F31" s="93"/>
      <c r="G31" s="58"/>
      <c r="H31" s="80"/>
      <c r="J31" s="93">
        <v>2209824</v>
      </c>
      <c r="K31" s="58">
        <v>2230809</v>
      </c>
      <c r="L31" s="80">
        <v>0.94962313740822801</v>
      </c>
    </row>
    <row r="32" spans="1:12" x14ac:dyDescent="0.2">
      <c r="A32" s="47" t="s">
        <v>99</v>
      </c>
      <c r="B32" s="58">
        <v>1342131</v>
      </c>
      <c r="C32" s="58">
        <v>1623397</v>
      </c>
      <c r="D32" s="80">
        <v>20.956672634787513</v>
      </c>
      <c r="F32" s="93">
        <v>152906</v>
      </c>
      <c r="G32" s="58">
        <v>227155</v>
      </c>
      <c r="H32" s="80">
        <v>48.558591552980261</v>
      </c>
      <c r="J32" s="93">
        <v>1189225</v>
      </c>
      <c r="K32" s="58">
        <v>1396242</v>
      </c>
      <c r="L32" s="80">
        <v>17.407723517416805</v>
      </c>
    </row>
    <row r="33" spans="1:12" x14ac:dyDescent="0.2">
      <c r="A33" s="47" t="s">
        <v>100</v>
      </c>
      <c r="B33" s="58">
        <v>817151</v>
      </c>
      <c r="C33" s="58">
        <v>923212</v>
      </c>
      <c r="D33" s="80">
        <v>12.979363667180239</v>
      </c>
      <c r="F33" s="93">
        <v>779268</v>
      </c>
      <c r="G33" s="58">
        <v>880103</v>
      </c>
      <c r="H33" s="80">
        <v>12.939707520390931</v>
      </c>
      <c r="J33" s="93">
        <v>37883</v>
      </c>
      <c r="K33" s="58">
        <v>43109</v>
      </c>
      <c r="L33" s="80">
        <v>13.795105984214555</v>
      </c>
    </row>
    <row r="34" spans="1:12" x14ac:dyDescent="0.2">
      <c r="A34" s="47" t="s">
        <v>91</v>
      </c>
      <c r="B34" s="58">
        <v>1765853</v>
      </c>
      <c r="C34" s="58">
        <v>1842563</v>
      </c>
      <c r="D34" s="80">
        <v>4.3440762056637787</v>
      </c>
      <c r="F34" s="93">
        <v>178536</v>
      </c>
      <c r="G34" s="58">
        <v>179316</v>
      </c>
      <c r="H34" s="80">
        <v>0.43688667831697808</v>
      </c>
      <c r="J34" s="93">
        <v>1587317</v>
      </c>
      <c r="K34" s="58">
        <v>1663247</v>
      </c>
      <c r="L34" s="80">
        <v>4.7835435517921123</v>
      </c>
    </row>
    <row r="35" spans="1:12" x14ac:dyDescent="0.2">
      <c r="A35" s="46" t="s">
        <v>89</v>
      </c>
      <c r="B35" s="59">
        <v>8736670</v>
      </c>
      <c r="C35" s="59">
        <v>9353071</v>
      </c>
      <c r="D35" s="81">
        <v>7.0553311501979588</v>
      </c>
      <c r="F35" s="94">
        <v>3433368</v>
      </c>
      <c r="G35" s="59">
        <v>3692323</v>
      </c>
      <c r="H35" s="81">
        <v>7.5423024854894667</v>
      </c>
      <c r="J35" s="94">
        <v>5303302</v>
      </c>
      <c r="K35" s="59">
        <v>5660748</v>
      </c>
      <c r="L35" s="81">
        <v>6.740064963300223</v>
      </c>
    </row>
    <row r="36" spans="1:12" x14ac:dyDescent="0.2">
      <c r="A36" s="46"/>
      <c r="B36" s="59"/>
      <c r="C36" s="39"/>
      <c r="D36" s="38"/>
      <c r="F36" s="94"/>
      <c r="G36" s="39"/>
      <c r="H36" s="38"/>
      <c r="J36" s="94"/>
      <c r="K36" s="39"/>
      <c r="L36" s="38"/>
    </row>
    <row r="37" spans="1:12" x14ac:dyDescent="0.2">
      <c r="A37" s="46" t="s">
        <v>102</v>
      </c>
      <c r="B37" s="59"/>
      <c r="C37" s="39"/>
      <c r="D37" s="38"/>
      <c r="F37" s="94"/>
      <c r="G37" s="39"/>
      <c r="H37" s="38"/>
      <c r="J37" s="94"/>
      <c r="K37" s="39"/>
      <c r="L37" s="38"/>
    </row>
    <row r="38" spans="1:12" x14ac:dyDescent="0.2">
      <c r="A38" s="47" t="s">
        <v>25</v>
      </c>
      <c r="B38" s="58">
        <v>806127</v>
      </c>
      <c r="C38" s="58">
        <v>847153</v>
      </c>
      <c r="D38" s="80">
        <v>5.0892725339803775</v>
      </c>
      <c r="F38" s="93">
        <v>806127</v>
      </c>
      <c r="G38" s="58">
        <v>847153</v>
      </c>
      <c r="H38" s="80">
        <v>5.0892725339803775</v>
      </c>
      <c r="J38" s="93"/>
      <c r="K38" s="58"/>
      <c r="L38" s="80"/>
    </row>
    <row r="39" spans="1:12" x14ac:dyDescent="0.2">
      <c r="A39" s="47" t="s">
        <v>96</v>
      </c>
      <c r="B39" s="58">
        <v>762865</v>
      </c>
      <c r="C39" s="58">
        <v>877217</v>
      </c>
      <c r="D39" s="80">
        <v>14.989808157406619</v>
      </c>
      <c r="F39" s="93">
        <v>596926</v>
      </c>
      <c r="G39" s="58">
        <v>675573</v>
      </c>
      <c r="H39" s="80">
        <v>13.175334966143208</v>
      </c>
      <c r="J39" s="93">
        <v>165939</v>
      </c>
      <c r="K39" s="58">
        <v>201644</v>
      </c>
      <c r="L39" s="80">
        <v>21.516942973020207</v>
      </c>
    </row>
    <row r="40" spans="1:12" x14ac:dyDescent="0.2">
      <c r="A40" s="47" t="s">
        <v>92</v>
      </c>
      <c r="B40" s="58">
        <v>537119</v>
      </c>
      <c r="C40" s="58">
        <v>505465</v>
      </c>
      <c r="D40" s="80">
        <v>-5.8932936649047978</v>
      </c>
      <c r="F40" s="93">
        <v>537119</v>
      </c>
      <c r="G40" s="58">
        <v>505465</v>
      </c>
      <c r="H40" s="80">
        <v>-5.8932936649047978</v>
      </c>
      <c r="J40" s="93"/>
      <c r="K40" s="58"/>
      <c r="L40" s="80"/>
    </row>
    <row r="41" spans="1:12" x14ac:dyDescent="0.2">
      <c r="A41" s="47" t="s">
        <v>26</v>
      </c>
      <c r="B41" s="58">
        <v>3346590</v>
      </c>
      <c r="C41" s="58">
        <v>3534404</v>
      </c>
      <c r="D41" s="80">
        <v>5.6121006756130871</v>
      </c>
      <c r="F41" s="93">
        <v>3346590</v>
      </c>
      <c r="G41" s="58">
        <v>3534404</v>
      </c>
      <c r="H41" s="80">
        <v>5.6121006756130871</v>
      </c>
      <c r="J41" s="93"/>
      <c r="K41" s="58"/>
      <c r="L41" s="80"/>
    </row>
    <row r="42" spans="1:12" x14ac:dyDescent="0.2">
      <c r="A42" s="47" t="s">
        <v>27</v>
      </c>
      <c r="B42" s="58">
        <v>1742572</v>
      </c>
      <c r="C42" s="58">
        <v>1916641</v>
      </c>
      <c r="D42" s="80">
        <v>9.9891998723725628</v>
      </c>
      <c r="F42" s="93"/>
      <c r="G42" s="58"/>
      <c r="H42" s="80"/>
      <c r="J42" s="93">
        <v>1742572</v>
      </c>
      <c r="K42" s="58">
        <v>1916641</v>
      </c>
      <c r="L42" s="80">
        <v>9.9891998723725628</v>
      </c>
    </row>
    <row r="43" spans="1:12" x14ac:dyDescent="0.2">
      <c r="A43" s="47" t="s">
        <v>88</v>
      </c>
      <c r="B43" s="58">
        <v>206969</v>
      </c>
      <c r="C43" s="58">
        <v>205634</v>
      </c>
      <c r="D43" s="80">
        <v>-0.64502413404906045</v>
      </c>
      <c r="F43" s="93"/>
      <c r="G43" s="58"/>
      <c r="H43" s="80"/>
      <c r="J43" s="93">
        <v>206969</v>
      </c>
      <c r="K43" s="58">
        <v>205634</v>
      </c>
      <c r="L43" s="80">
        <v>-0.64502413404906045</v>
      </c>
    </row>
    <row r="44" spans="1:12" x14ac:dyDescent="0.2">
      <c r="A44" s="47" t="s">
        <v>28</v>
      </c>
      <c r="B44" s="58">
        <v>312566</v>
      </c>
      <c r="C44" s="58">
        <v>319190</v>
      </c>
      <c r="D44" s="80">
        <v>2.1192324181132944</v>
      </c>
      <c r="F44" s="93"/>
      <c r="G44" s="58"/>
      <c r="H44" s="80"/>
      <c r="J44" s="93">
        <v>312566</v>
      </c>
      <c r="K44" s="58">
        <v>319190</v>
      </c>
      <c r="L44" s="80">
        <v>2.1192324181132944</v>
      </c>
    </row>
    <row r="45" spans="1:12" x14ac:dyDescent="0.2">
      <c r="A45" s="47" t="s">
        <v>29</v>
      </c>
      <c r="B45" s="58">
        <v>132169</v>
      </c>
      <c r="C45" s="58">
        <v>122189</v>
      </c>
      <c r="D45" s="80">
        <v>-7.5509385710718853</v>
      </c>
      <c r="F45" s="93">
        <v>55184</v>
      </c>
      <c r="G45" s="58">
        <v>58025</v>
      </c>
      <c r="H45" s="80">
        <v>5.1482313714120034</v>
      </c>
      <c r="J45" s="93">
        <v>76985</v>
      </c>
      <c r="K45" s="58">
        <v>64164</v>
      </c>
      <c r="L45" s="80">
        <v>-16.653893615639412</v>
      </c>
    </row>
    <row r="46" spans="1:12" x14ac:dyDescent="0.2">
      <c r="A46" s="46" t="s">
        <v>35</v>
      </c>
      <c r="B46" s="59">
        <v>7846977</v>
      </c>
      <c r="C46" s="59">
        <v>8327893</v>
      </c>
      <c r="D46" s="81">
        <v>6.1286785981404046</v>
      </c>
      <c r="F46" s="94">
        <v>5341946</v>
      </c>
      <c r="G46" s="59">
        <v>5620620</v>
      </c>
      <c r="H46" s="81">
        <v>5.2167131603352033</v>
      </c>
      <c r="J46" s="94">
        <v>2505031</v>
      </c>
      <c r="K46" s="59">
        <v>2707273</v>
      </c>
      <c r="L46" s="81">
        <v>8.0734330233837426</v>
      </c>
    </row>
    <row r="47" spans="1:12" x14ac:dyDescent="0.2">
      <c r="A47" s="64"/>
      <c r="B47" s="58"/>
      <c r="C47" s="58"/>
      <c r="D47" s="35"/>
      <c r="F47" s="93"/>
      <c r="G47" s="58"/>
      <c r="H47" s="35"/>
      <c r="J47" s="93"/>
      <c r="K47" s="58"/>
      <c r="L47" s="35"/>
    </row>
    <row r="48" spans="1:12" ht="13.5" thickBot="1" x14ac:dyDescent="0.25">
      <c r="A48" s="78" t="s">
        <v>36</v>
      </c>
      <c r="B48" s="60">
        <v>57651523</v>
      </c>
      <c r="C48" s="60">
        <v>61310795</v>
      </c>
      <c r="D48" s="89">
        <v>6.3472252068692097</v>
      </c>
      <c r="F48" s="95">
        <v>37223492</v>
      </c>
      <c r="G48" s="60">
        <v>39489473</v>
      </c>
      <c r="H48" s="89">
        <v>6.0875024836466176</v>
      </c>
      <c r="J48" s="95">
        <v>20428031</v>
      </c>
      <c r="K48" s="60">
        <v>21821322</v>
      </c>
      <c r="L48" s="89">
        <v>6.8204860272632244</v>
      </c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26" t="str">
        <f>+Innhold!B54</f>
        <v>Finans Norge / Skadestatistikk</v>
      </c>
      <c r="L55" s="177">
        <f>Innhold!H19</f>
        <v>5</v>
      </c>
    </row>
    <row r="56" spans="1:12" ht="12.75" customHeight="1" x14ac:dyDescent="0.2">
      <c r="A56" s="26" t="str">
        <f>+Innhold!B55</f>
        <v>Premiestatistikk skadeforsikring 2. kvartal 2019</v>
      </c>
      <c r="L56" s="175"/>
    </row>
    <row r="61" spans="1:12" x14ac:dyDescent="0.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6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>
      <selection activeCell="S57" sqref="S57"/>
    </sheetView>
  </sheetViews>
  <sheetFormatPr baseColWidth="10" defaultColWidth="11.42578125" defaultRowHeight="12.75" x14ac:dyDescent="0.2"/>
  <cols>
    <col min="1" max="1" width="38.7109375" style="1" customWidth="1"/>
    <col min="2" max="4" width="11.42578125" style="1"/>
    <col min="5" max="5" width="6.7109375" style="1" customWidth="1"/>
    <col min="6" max="8" width="14.140625" style="1" customWidth="1"/>
    <col min="9" max="9" width="6.7109375" style="1" customWidth="1"/>
    <col min="10" max="12" width="11.42578125" style="1"/>
    <col min="16" max="16384" width="11.42578125" style="1"/>
  </cols>
  <sheetData>
    <row r="1" spans="1:12" ht="5.25" customHeight="1" x14ac:dyDescent="0.2"/>
    <row r="2" spans="1:12" x14ac:dyDescent="0.2">
      <c r="A2" s="73" t="s">
        <v>0</v>
      </c>
      <c r="F2" s="3"/>
      <c r="G2" s="3"/>
    </row>
    <row r="3" spans="1:12" ht="6" customHeight="1" x14ac:dyDescent="0.2">
      <c r="A3" s="4"/>
      <c r="F3" s="3"/>
      <c r="G3" s="3"/>
    </row>
    <row r="4" spans="1:12" ht="16.5" thickBot="1" x14ac:dyDescent="0.3">
      <c r="A4" s="5" t="s">
        <v>49</v>
      </c>
      <c r="B4" s="102"/>
      <c r="C4" s="102" t="s">
        <v>106</v>
      </c>
      <c r="F4" s="102"/>
      <c r="G4" s="102" t="s">
        <v>93</v>
      </c>
      <c r="J4" s="102"/>
      <c r="K4" s="102" t="s">
        <v>94</v>
      </c>
    </row>
    <row r="5" spans="1:12" x14ac:dyDescent="0.2">
      <c r="A5" s="32"/>
      <c r="B5" s="180" t="s">
        <v>50</v>
      </c>
      <c r="C5" s="179"/>
      <c r="D5" s="36" t="s">
        <v>11</v>
      </c>
      <c r="F5" s="178" t="s">
        <v>50</v>
      </c>
      <c r="G5" s="179"/>
      <c r="H5" s="36" t="s">
        <v>11</v>
      </c>
      <c r="J5" s="178" t="s">
        <v>50</v>
      </c>
      <c r="K5" s="179"/>
      <c r="L5" s="36" t="s">
        <v>11</v>
      </c>
    </row>
    <row r="6" spans="1:12" ht="13.5" thickBot="1" x14ac:dyDescent="0.25">
      <c r="A6" s="33" t="s">
        <v>10</v>
      </c>
      <c r="B6" s="34" t="s">
        <v>154</v>
      </c>
      <c r="C6" s="65" t="s">
        <v>155</v>
      </c>
      <c r="D6" s="37" t="s">
        <v>12</v>
      </c>
      <c r="F6" s="97" t="s">
        <v>154</v>
      </c>
      <c r="G6" s="104" t="s">
        <v>155</v>
      </c>
      <c r="H6" s="37" t="s">
        <v>12</v>
      </c>
      <c r="J6" s="97" t="s">
        <v>154</v>
      </c>
      <c r="K6" s="65" t="s">
        <v>155</v>
      </c>
      <c r="L6" s="37" t="s">
        <v>12</v>
      </c>
    </row>
    <row r="7" spans="1:12" x14ac:dyDescent="0.2">
      <c r="A7" s="45" t="s">
        <v>13</v>
      </c>
      <c r="B7" s="185" t="s">
        <v>30</v>
      </c>
      <c r="C7" s="184"/>
      <c r="D7" s="35"/>
      <c r="F7" s="181" t="s">
        <v>30</v>
      </c>
      <c r="G7" s="182"/>
      <c r="H7" s="35"/>
      <c r="J7" s="183" t="s">
        <v>30</v>
      </c>
      <c r="K7" s="184"/>
      <c r="L7" s="35"/>
    </row>
    <row r="8" spans="1:12" x14ac:dyDescent="0.2">
      <c r="A8" s="47" t="s">
        <v>14</v>
      </c>
      <c r="B8" s="58">
        <v>3080693</v>
      </c>
      <c r="C8" s="58">
        <v>3126221</v>
      </c>
      <c r="D8" s="80">
        <v>1.4778493020888481</v>
      </c>
      <c r="F8" s="93">
        <v>2726078</v>
      </c>
      <c r="G8" s="58">
        <v>2758295</v>
      </c>
      <c r="H8" s="80">
        <v>1.1818077105644078</v>
      </c>
      <c r="J8" s="93">
        <v>354615</v>
      </c>
      <c r="K8" s="58">
        <v>367926</v>
      </c>
      <c r="L8" s="80">
        <v>3.7536483228289836</v>
      </c>
    </row>
    <row r="9" spans="1:12" x14ac:dyDescent="0.2">
      <c r="A9" s="47" t="s">
        <v>15</v>
      </c>
      <c r="B9" s="58">
        <v>96946</v>
      </c>
      <c r="C9" s="58">
        <v>94397</v>
      </c>
      <c r="D9" s="80">
        <v>-2.6292987848905578</v>
      </c>
      <c r="F9" s="93">
        <v>15892</v>
      </c>
      <c r="G9" s="58">
        <v>13008</v>
      </c>
      <c r="H9" s="80">
        <v>-18.147495595268058</v>
      </c>
      <c r="J9" s="93">
        <v>81054</v>
      </c>
      <c r="K9" s="58">
        <v>81389</v>
      </c>
      <c r="L9" s="80">
        <v>0.41330471043995359</v>
      </c>
    </row>
    <row r="10" spans="1:12" x14ac:dyDescent="0.2">
      <c r="A10" s="47" t="s">
        <v>16</v>
      </c>
      <c r="B10" s="58">
        <v>314889</v>
      </c>
      <c r="C10" s="58">
        <v>327877</v>
      </c>
      <c r="D10" s="80">
        <v>4.1246280435328009</v>
      </c>
      <c r="F10" s="93">
        <v>309410</v>
      </c>
      <c r="G10" s="58">
        <v>321981</v>
      </c>
      <c r="H10" s="80">
        <v>4.0628938948320998</v>
      </c>
      <c r="J10" s="93">
        <v>5479</v>
      </c>
      <c r="K10" s="58">
        <v>5896</v>
      </c>
      <c r="L10" s="80">
        <v>7.6108778974265379</v>
      </c>
    </row>
    <row r="11" spans="1:12" x14ac:dyDescent="0.2">
      <c r="A11" s="47" t="s">
        <v>17</v>
      </c>
      <c r="B11" s="58">
        <v>414586</v>
      </c>
      <c r="C11" s="58">
        <v>429833</v>
      </c>
      <c r="D11" s="80">
        <v>3.6776446865065391</v>
      </c>
      <c r="F11" s="93">
        <v>77759</v>
      </c>
      <c r="G11" s="58">
        <v>79961</v>
      </c>
      <c r="H11" s="80">
        <v>2.8318265409791792</v>
      </c>
      <c r="J11" s="93">
        <v>336827</v>
      </c>
      <c r="K11" s="58">
        <v>349872</v>
      </c>
      <c r="L11" s="80">
        <v>3.8729080507203997</v>
      </c>
    </row>
    <row r="12" spans="1:12" x14ac:dyDescent="0.2">
      <c r="A12" s="46" t="s">
        <v>4</v>
      </c>
      <c r="B12" s="59">
        <v>4387731</v>
      </c>
      <c r="C12" s="59">
        <v>4481738</v>
      </c>
      <c r="D12" s="81">
        <v>2.1424968850642849</v>
      </c>
      <c r="F12" s="94">
        <v>3535246</v>
      </c>
      <c r="G12" s="59">
        <v>3598439</v>
      </c>
      <c r="H12" s="81">
        <v>1.7875135139110545</v>
      </c>
      <c r="J12" s="94">
        <v>852485</v>
      </c>
      <c r="K12" s="59">
        <v>883299</v>
      </c>
      <c r="L12" s="81">
        <v>3.6146090547047747</v>
      </c>
    </row>
    <row r="13" spans="1:12" x14ac:dyDescent="0.2">
      <c r="A13" s="47"/>
      <c r="B13" s="59"/>
      <c r="C13" s="39"/>
      <c r="D13" s="38"/>
      <c r="F13" s="94"/>
      <c r="G13" s="105"/>
      <c r="H13" s="79"/>
      <c r="J13" s="94"/>
      <c r="K13" s="39"/>
      <c r="L13" s="38"/>
    </row>
    <row r="14" spans="1:12" x14ac:dyDescent="0.2">
      <c r="A14" s="46" t="s">
        <v>18</v>
      </c>
      <c r="B14" s="59"/>
      <c r="C14" s="39"/>
      <c r="D14" s="38"/>
      <c r="F14" s="94"/>
      <c r="G14" s="105"/>
      <c r="H14" s="79"/>
      <c r="J14" s="94"/>
      <c r="K14" s="39"/>
      <c r="L14" s="38"/>
    </row>
    <row r="15" spans="1:12" x14ac:dyDescent="0.2">
      <c r="A15" s="47" t="s">
        <v>14</v>
      </c>
      <c r="B15" s="58">
        <v>3069699</v>
      </c>
      <c r="C15" s="58">
        <v>3110392</v>
      </c>
      <c r="D15" s="80">
        <v>1.3256348586620381</v>
      </c>
      <c r="F15" s="93">
        <v>2713879</v>
      </c>
      <c r="G15" s="58">
        <v>2740817</v>
      </c>
      <c r="H15" s="80">
        <v>0.99260136505717467</v>
      </c>
      <c r="J15" s="93">
        <v>355820</v>
      </c>
      <c r="K15" s="58">
        <v>369575</v>
      </c>
      <c r="L15" s="80">
        <v>3.8657186217750548</v>
      </c>
    </row>
    <row r="16" spans="1:12" x14ac:dyDescent="0.2">
      <c r="A16" s="47" t="s">
        <v>15</v>
      </c>
      <c r="B16" s="58">
        <v>66766</v>
      </c>
      <c r="C16" s="58">
        <v>71155</v>
      </c>
      <c r="D16" s="80">
        <v>6.5737051792828689</v>
      </c>
      <c r="F16" s="93">
        <v>2576</v>
      </c>
      <c r="G16" s="58">
        <v>2407</v>
      </c>
      <c r="H16" s="80">
        <v>-6.5605590062111805</v>
      </c>
      <c r="J16" s="93">
        <v>64190</v>
      </c>
      <c r="K16" s="58">
        <v>68748</v>
      </c>
      <c r="L16" s="80">
        <v>7.1007945162797945</v>
      </c>
    </row>
    <row r="17" spans="1:12" x14ac:dyDescent="0.2">
      <c r="A17" s="47" t="s">
        <v>16</v>
      </c>
      <c r="B17" s="58">
        <v>307625</v>
      </c>
      <c r="C17" s="58">
        <v>319675</v>
      </c>
      <c r="D17" s="80">
        <v>3.9171068671271843</v>
      </c>
      <c r="F17" s="93">
        <v>302633</v>
      </c>
      <c r="G17" s="58">
        <v>314284</v>
      </c>
      <c r="H17" s="80">
        <v>3.8498775744879112</v>
      </c>
      <c r="J17" s="93">
        <v>4992</v>
      </c>
      <c r="K17" s="58">
        <v>5391</v>
      </c>
      <c r="L17" s="80">
        <v>7.9927884615384617</v>
      </c>
    </row>
    <row r="18" spans="1:12" x14ac:dyDescent="0.2">
      <c r="A18" s="47" t="s">
        <v>17</v>
      </c>
      <c r="B18" s="58">
        <v>380479</v>
      </c>
      <c r="C18" s="58">
        <v>389991</v>
      </c>
      <c r="D18" s="80">
        <v>2.5000065706648726</v>
      </c>
      <c r="F18" s="93">
        <v>74950</v>
      </c>
      <c r="G18" s="58">
        <v>77097</v>
      </c>
      <c r="H18" s="80">
        <v>2.8645763842561709</v>
      </c>
      <c r="J18" s="93">
        <v>305529</v>
      </c>
      <c r="K18" s="58">
        <v>312894</v>
      </c>
      <c r="L18" s="80">
        <v>2.4105731370835501</v>
      </c>
    </row>
    <row r="19" spans="1:12" x14ac:dyDescent="0.2">
      <c r="A19" s="46" t="s">
        <v>4</v>
      </c>
      <c r="B19" s="59">
        <v>4059711</v>
      </c>
      <c r="C19" s="59">
        <v>4142374</v>
      </c>
      <c r="D19" s="81">
        <v>2.0361794226239258</v>
      </c>
      <c r="F19" s="94">
        <v>3293280</v>
      </c>
      <c r="G19" s="59">
        <v>3344109</v>
      </c>
      <c r="H19" s="81">
        <v>1.5434156828450663</v>
      </c>
      <c r="J19" s="94">
        <v>766431</v>
      </c>
      <c r="K19" s="59">
        <v>798265</v>
      </c>
      <c r="L19" s="81">
        <v>4.1535376309152419</v>
      </c>
    </row>
    <row r="20" spans="1:12" x14ac:dyDescent="0.2">
      <c r="A20" s="46"/>
      <c r="B20" s="58"/>
      <c r="C20" s="27"/>
      <c r="D20" s="35"/>
      <c r="F20" s="94"/>
      <c r="G20" s="105"/>
      <c r="H20" s="79"/>
      <c r="J20" s="93"/>
      <c r="K20" s="27"/>
      <c r="L20" s="35"/>
    </row>
    <row r="21" spans="1:12" x14ac:dyDescent="0.2">
      <c r="A21" s="46" t="s">
        <v>95</v>
      </c>
      <c r="B21" s="59"/>
      <c r="C21" s="39"/>
      <c r="D21" s="38"/>
      <c r="F21" s="94"/>
      <c r="G21" s="105"/>
      <c r="H21" s="79"/>
      <c r="J21" s="181" t="s">
        <v>31</v>
      </c>
      <c r="K21" s="182"/>
      <c r="L21" s="38"/>
    </row>
    <row r="22" spans="1:12" x14ac:dyDescent="0.2">
      <c r="A22" s="47" t="s">
        <v>19</v>
      </c>
      <c r="B22" s="58"/>
      <c r="C22" s="58"/>
      <c r="D22" s="80"/>
      <c r="F22" s="93">
        <v>2166953</v>
      </c>
      <c r="G22" s="58">
        <v>2264637</v>
      </c>
      <c r="H22" s="80">
        <v>4.5078965718222772</v>
      </c>
      <c r="J22" s="93"/>
      <c r="K22" s="58"/>
      <c r="L22" s="80"/>
    </row>
    <row r="23" spans="1:12" x14ac:dyDescent="0.2">
      <c r="A23" s="47" t="s">
        <v>20</v>
      </c>
      <c r="B23" s="58"/>
      <c r="C23" s="58"/>
      <c r="D23" s="80"/>
      <c r="F23" s="93">
        <v>1310850</v>
      </c>
      <c r="G23" s="58">
        <v>1348253</v>
      </c>
      <c r="H23" s="80">
        <v>2.8533394362436586</v>
      </c>
      <c r="J23" s="93"/>
      <c r="K23" s="58"/>
      <c r="L23" s="80"/>
    </row>
    <row r="24" spans="1:12" x14ac:dyDescent="0.2">
      <c r="A24" s="47" t="s">
        <v>21</v>
      </c>
      <c r="B24" s="58"/>
      <c r="C24" s="58"/>
      <c r="D24" s="80"/>
      <c r="F24" s="93">
        <v>581840</v>
      </c>
      <c r="G24" s="58">
        <v>602787</v>
      </c>
      <c r="H24" s="80">
        <v>3.600130620101746</v>
      </c>
      <c r="J24" s="93"/>
      <c r="K24" s="58"/>
      <c r="L24" s="80"/>
    </row>
    <row r="25" spans="1:12" x14ac:dyDescent="0.2">
      <c r="A25" s="47" t="s">
        <v>97</v>
      </c>
      <c r="B25" s="58"/>
      <c r="C25" s="58"/>
      <c r="D25" s="80"/>
      <c r="F25" s="93"/>
      <c r="G25" s="58"/>
      <c r="H25" s="80"/>
      <c r="J25" s="93">
        <v>0</v>
      </c>
      <c r="K25" s="58">
        <v>0</v>
      </c>
      <c r="L25" s="80">
        <v>0</v>
      </c>
    </row>
    <row r="26" spans="1:12" x14ac:dyDescent="0.2">
      <c r="A26" s="46" t="s">
        <v>103</v>
      </c>
      <c r="B26" s="59"/>
      <c r="C26" s="59"/>
      <c r="D26" s="81"/>
      <c r="F26" s="94">
        <v>4059643</v>
      </c>
      <c r="G26" s="59">
        <v>4215677</v>
      </c>
      <c r="H26" s="81">
        <v>3.8435399368860761</v>
      </c>
      <c r="J26" s="94">
        <v>10270962</v>
      </c>
      <c r="K26" s="59">
        <v>11407967</v>
      </c>
      <c r="L26" s="81">
        <v>11.070092558029131</v>
      </c>
    </row>
    <row r="27" spans="1:12" x14ac:dyDescent="0.2">
      <c r="A27" s="46"/>
      <c r="B27" s="58"/>
      <c r="C27" s="27"/>
      <c r="D27" s="35"/>
      <c r="F27" s="94"/>
      <c r="G27" s="105"/>
      <c r="H27" s="38"/>
      <c r="J27" s="93"/>
      <c r="K27" s="27"/>
      <c r="L27" s="35"/>
    </row>
    <row r="28" spans="1:12" x14ac:dyDescent="0.2">
      <c r="A28" s="46" t="s">
        <v>101</v>
      </c>
      <c r="B28" s="186" t="s">
        <v>32</v>
      </c>
      <c r="C28" s="182"/>
      <c r="D28" s="38"/>
      <c r="F28" s="181" t="s">
        <v>32</v>
      </c>
      <c r="G28" s="182"/>
      <c r="H28" s="38"/>
      <c r="J28" s="181" t="s">
        <v>32</v>
      </c>
      <c r="K28" s="182"/>
      <c r="L28" s="38"/>
    </row>
    <row r="29" spans="1:12" x14ac:dyDescent="0.2">
      <c r="A29" s="47" t="s">
        <v>98</v>
      </c>
      <c r="B29" s="58">
        <v>611968</v>
      </c>
      <c r="C29" s="58">
        <v>616560</v>
      </c>
      <c r="D29" s="80">
        <v>0.75036603221083453</v>
      </c>
      <c r="F29" s="93">
        <v>604615</v>
      </c>
      <c r="G29" s="58">
        <v>609736</v>
      </c>
      <c r="H29" s="80">
        <v>0.84698527161912951</v>
      </c>
      <c r="J29" s="93">
        <v>7353</v>
      </c>
      <c r="K29" s="58">
        <v>6824</v>
      </c>
      <c r="L29" s="80">
        <v>-7.1943424452604381</v>
      </c>
    </row>
    <row r="30" spans="1:12" x14ac:dyDescent="0.2">
      <c r="A30" s="47" t="s">
        <v>54</v>
      </c>
      <c r="B30" s="58">
        <v>5334451</v>
      </c>
      <c r="C30" s="58">
        <v>5544223</v>
      </c>
      <c r="D30" s="80">
        <v>3.932400916232992</v>
      </c>
      <c r="F30" s="93">
        <v>1407321</v>
      </c>
      <c r="G30" s="58">
        <v>1375438</v>
      </c>
      <c r="H30" s="80">
        <v>-2.2655101430306233</v>
      </c>
      <c r="J30" s="93">
        <v>3927130</v>
      </c>
      <c r="K30" s="58">
        <v>4168785</v>
      </c>
      <c r="L30" s="80">
        <v>6.1534759480842247</v>
      </c>
    </row>
    <row r="31" spans="1:12" x14ac:dyDescent="0.2">
      <c r="A31" s="47" t="s">
        <v>55</v>
      </c>
      <c r="B31" s="58">
        <v>1844208</v>
      </c>
      <c r="C31" s="58">
        <v>1891736</v>
      </c>
      <c r="D31" s="80">
        <v>2.577149649063446</v>
      </c>
      <c r="F31" s="93"/>
      <c r="G31" s="58"/>
      <c r="H31" s="80"/>
      <c r="J31" s="93">
        <v>1844208</v>
      </c>
      <c r="K31" s="58">
        <v>1891736</v>
      </c>
      <c r="L31" s="80">
        <v>2.577149649063446</v>
      </c>
    </row>
    <row r="32" spans="1:12" x14ac:dyDescent="0.2">
      <c r="A32" s="47" t="s">
        <v>99</v>
      </c>
      <c r="B32" s="58">
        <v>517478</v>
      </c>
      <c r="C32" s="58">
        <v>601802</v>
      </c>
      <c r="D32" s="80">
        <v>16.295185495808518</v>
      </c>
      <c r="F32" s="93">
        <v>37132</v>
      </c>
      <c r="G32" s="58">
        <v>59553</v>
      </c>
      <c r="H32" s="80">
        <v>60.38188085748142</v>
      </c>
      <c r="J32" s="93">
        <v>480346</v>
      </c>
      <c r="K32" s="58">
        <v>542249</v>
      </c>
      <c r="L32" s="80">
        <v>12.887168832466598</v>
      </c>
    </row>
    <row r="33" spans="1:12" x14ac:dyDescent="0.2">
      <c r="A33" s="47" t="s">
        <v>100</v>
      </c>
      <c r="B33" s="58">
        <v>449722</v>
      </c>
      <c r="C33" s="58">
        <v>477112</v>
      </c>
      <c r="D33" s="80">
        <v>6.0904291984826182</v>
      </c>
      <c r="F33" s="93">
        <v>406157</v>
      </c>
      <c r="G33" s="58">
        <v>427331</v>
      </c>
      <c r="H33" s="80">
        <v>5.2132549728307032</v>
      </c>
      <c r="J33" s="93">
        <v>43565</v>
      </c>
      <c r="K33" s="58">
        <v>49781</v>
      </c>
      <c r="L33" s="80">
        <v>14.268334672328704</v>
      </c>
    </row>
    <row r="34" spans="1:12" x14ac:dyDescent="0.2">
      <c r="A34" s="47" t="s">
        <v>91</v>
      </c>
      <c r="B34" s="58">
        <v>2185396</v>
      </c>
      <c r="C34" s="58">
        <v>2309098</v>
      </c>
      <c r="D34" s="80">
        <v>5.6603928990443837</v>
      </c>
      <c r="F34" s="93">
        <v>13073</v>
      </c>
      <c r="G34" s="58">
        <v>11711</v>
      </c>
      <c r="H34" s="80">
        <v>-10.418419643540121</v>
      </c>
      <c r="J34" s="93">
        <v>2172323</v>
      </c>
      <c r="K34" s="58">
        <v>2297387</v>
      </c>
      <c r="L34" s="80">
        <v>5.757154898235668</v>
      </c>
    </row>
    <row r="35" spans="1:12" x14ac:dyDescent="0.2">
      <c r="A35" s="46" t="s">
        <v>89</v>
      </c>
      <c r="B35" s="59">
        <v>10943223</v>
      </c>
      <c r="C35" s="59">
        <v>11440531</v>
      </c>
      <c r="D35" s="81">
        <v>4.5444381422182474</v>
      </c>
      <c r="F35" s="94">
        <v>2468298</v>
      </c>
      <c r="G35" s="59">
        <v>2483769</v>
      </c>
      <c r="H35" s="81">
        <v>0.62678817549582744</v>
      </c>
      <c r="J35" s="94">
        <v>8474925</v>
      </c>
      <c r="K35" s="59">
        <v>8956762</v>
      </c>
      <c r="L35" s="81">
        <v>5.6854426440351977</v>
      </c>
    </row>
    <row r="36" spans="1:12" x14ac:dyDescent="0.2">
      <c r="A36" s="46"/>
      <c r="B36" s="59"/>
      <c r="C36" s="39"/>
      <c r="D36" s="38"/>
      <c r="F36" s="94"/>
      <c r="G36" s="105"/>
      <c r="H36" s="38"/>
      <c r="J36" s="94"/>
      <c r="K36" s="39"/>
      <c r="L36" s="38"/>
    </row>
    <row r="37" spans="1:12" x14ac:dyDescent="0.2">
      <c r="A37" s="46" t="s">
        <v>102</v>
      </c>
      <c r="B37" s="186" t="s">
        <v>90</v>
      </c>
      <c r="C37" s="182"/>
      <c r="D37" s="38"/>
      <c r="F37" s="181" t="s">
        <v>90</v>
      </c>
      <c r="G37" s="182"/>
      <c r="H37" s="38"/>
      <c r="J37" s="181" t="s">
        <v>90</v>
      </c>
      <c r="K37" s="182"/>
      <c r="L37" s="38"/>
    </row>
    <row r="38" spans="1:12" x14ac:dyDescent="0.2">
      <c r="A38" s="47" t="s">
        <v>25</v>
      </c>
      <c r="B38" s="58">
        <v>330023</v>
      </c>
      <c r="C38" s="58">
        <v>336170</v>
      </c>
      <c r="D38" s="80">
        <v>1.8625974553288711</v>
      </c>
      <c r="F38" s="93">
        <v>330023</v>
      </c>
      <c r="G38" s="58">
        <v>336170</v>
      </c>
      <c r="H38" s="80">
        <v>1.8625974553288711</v>
      </c>
      <c r="J38" s="93"/>
      <c r="K38" s="58"/>
      <c r="L38" s="80"/>
    </row>
    <row r="39" spans="1:12" x14ac:dyDescent="0.2">
      <c r="A39" s="47" t="s">
        <v>96</v>
      </c>
      <c r="B39" s="58">
        <v>226513</v>
      </c>
      <c r="C39" s="58">
        <v>244711</v>
      </c>
      <c r="D39" s="80">
        <v>8.0339759748888593</v>
      </c>
      <c r="F39" s="93">
        <v>198761</v>
      </c>
      <c r="G39" s="58">
        <v>214362</v>
      </c>
      <c r="H39" s="80">
        <v>7.8491253314281977</v>
      </c>
      <c r="J39" s="93">
        <v>27752</v>
      </c>
      <c r="K39" s="58">
        <v>30349</v>
      </c>
      <c r="L39" s="80">
        <v>9.3578841164600757</v>
      </c>
    </row>
    <row r="40" spans="1:12" x14ac:dyDescent="0.2">
      <c r="A40" s="47" t="s">
        <v>92</v>
      </c>
      <c r="B40" s="58">
        <v>0</v>
      </c>
      <c r="C40" s="58">
        <v>0</v>
      </c>
      <c r="D40" s="80">
        <v>0</v>
      </c>
      <c r="F40" s="93">
        <v>0</v>
      </c>
      <c r="G40" s="58">
        <v>0</v>
      </c>
      <c r="H40" s="80">
        <v>0</v>
      </c>
      <c r="J40" s="93"/>
      <c r="K40" s="58"/>
      <c r="L40" s="80"/>
    </row>
    <row r="41" spans="1:12" x14ac:dyDescent="0.2">
      <c r="A41" s="47" t="s">
        <v>26</v>
      </c>
      <c r="B41" s="58">
        <v>3754814</v>
      </c>
      <c r="C41" s="58">
        <v>3812943</v>
      </c>
      <c r="D41" s="80">
        <v>1.5481192943245659</v>
      </c>
      <c r="F41" s="93">
        <v>3754814</v>
      </c>
      <c r="G41" s="58">
        <v>3812943</v>
      </c>
      <c r="H41" s="80">
        <v>1.5481192943245659</v>
      </c>
      <c r="J41" s="93"/>
      <c r="K41" s="58"/>
      <c r="L41" s="80"/>
    </row>
    <row r="42" spans="1:12" x14ac:dyDescent="0.2">
      <c r="A42" s="47" t="s">
        <v>27</v>
      </c>
      <c r="B42" s="58">
        <v>279266</v>
      </c>
      <c r="C42" s="58">
        <v>280126</v>
      </c>
      <c r="D42" s="80">
        <v>0.30795012640278446</v>
      </c>
      <c r="F42" s="93"/>
      <c r="G42" s="58"/>
      <c r="H42" s="80"/>
      <c r="J42" s="93">
        <v>279266</v>
      </c>
      <c r="K42" s="58">
        <v>280126</v>
      </c>
      <c r="L42" s="80">
        <v>0.30795012640278446</v>
      </c>
    </row>
    <row r="43" spans="1:12" x14ac:dyDescent="0.2">
      <c r="A43" s="47" t="s">
        <v>88</v>
      </c>
      <c r="B43" s="58">
        <v>491</v>
      </c>
      <c r="C43" s="58">
        <v>509</v>
      </c>
      <c r="D43" s="80">
        <v>3.6659877800407332</v>
      </c>
      <c r="F43" s="93"/>
      <c r="G43" s="58"/>
      <c r="H43" s="35"/>
      <c r="J43" s="93">
        <v>491</v>
      </c>
      <c r="K43" s="58">
        <v>509</v>
      </c>
      <c r="L43" s="80">
        <v>3.6659877800407332</v>
      </c>
    </row>
    <row r="44" spans="1:12" x14ac:dyDescent="0.2">
      <c r="A44" s="47" t="s">
        <v>28</v>
      </c>
      <c r="B44" s="58"/>
      <c r="C44" s="58"/>
      <c r="D44" s="80"/>
      <c r="F44" s="93"/>
      <c r="G44" s="58"/>
      <c r="H44" s="35"/>
      <c r="J44" s="93"/>
      <c r="K44" s="58"/>
      <c r="L44" s="80"/>
    </row>
    <row r="45" spans="1:12" x14ac:dyDescent="0.2">
      <c r="A45" s="47" t="s">
        <v>29</v>
      </c>
      <c r="B45" s="58"/>
      <c r="C45" s="58"/>
      <c r="D45" s="80"/>
      <c r="F45" s="93"/>
      <c r="G45" s="106"/>
      <c r="H45" s="35"/>
      <c r="J45" s="93"/>
      <c r="K45" s="58"/>
      <c r="L45" s="80"/>
    </row>
    <row r="46" spans="1:12" ht="13.5" thickBot="1" x14ac:dyDescent="0.25">
      <c r="A46" s="78" t="s">
        <v>35</v>
      </c>
      <c r="B46" s="60">
        <v>4591107</v>
      </c>
      <c r="C46" s="60">
        <v>4674459</v>
      </c>
      <c r="D46" s="89">
        <v>1.8155098541593564</v>
      </c>
      <c r="F46" s="95">
        <v>4283598</v>
      </c>
      <c r="G46" s="60">
        <v>4363475</v>
      </c>
      <c r="H46" s="88">
        <v>1.8647174641504671</v>
      </c>
      <c r="J46" s="95">
        <v>307509</v>
      </c>
      <c r="K46" s="60">
        <v>310984</v>
      </c>
      <c r="L46" s="88">
        <v>1.1300482262307769</v>
      </c>
    </row>
    <row r="48" spans="1:12" x14ac:dyDescent="0.2">
      <c r="H48" s="25"/>
    </row>
    <row r="49" spans="1:12" x14ac:dyDescent="0.2">
      <c r="H49" s="25"/>
    </row>
    <row r="50" spans="1:12" x14ac:dyDescent="0.2">
      <c r="H50" s="25"/>
    </row>
    <row r="51" spans="1:12" x14ac:dyDescent="0.2">
      <c r="H51" s="25"/>
    </row>
    <row r="52" spans="1:12" x14ac:dyDescent="0.2">
      <c r="H52" s="25"/>
    </row>
    <row r="53" spans="1:12" x14ac:dyDescent="0.2">
      <c r="H53" s="25"/>
    </row>
    <row r="54" spans="1:12" ht="12.75" customHeight="1" x14ac:dyDescent="0.2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61" t="str">
        <f>+Innhold!B54</f>
        <v>Finans Norge / Skadestatistikk</v>
      </c>
      <c r="B55" s="62"/>
      <c r="C55" s="62"/>
      <c r="D55" s="62"/>
      <c r="E55" s="62"/>
      <c r="L55" s="177">
        <f>Innhold!H20</f>
        <v>6</v>
      </c>
    </row>
    <row r="56" spans="1:12" ht="12.75" customHeight="1" x14ac:dyDescent="0.2">
      <c r="A56" s="26" t="str">
        <f>+Innhold!B55</f>
        <v>Premiestatistikk skadeforsikring 2. kvartal 2019</v>
      </c>
      <c r="L56" s="175"/>
    </row>
    <row r="63" spans="1:12" ht="12.75" customHeight="1" x14ac:dyDescent="0.2"/>
    <row r="64" spans="1:12" ht="12.75" customHeight="1" x14ac:dyDescent="0.2"/>
  </sheetData>
  <mergeCells count="14">
    <mergeCell ref="B5:C5"/>
    <mergeCell ref="J37:K37"/>
    <mergeCell ref="J28:K28"/>
    <mergeCell ref="J21:K21"/>
    <mergeCell ref="J7:K7"/>
    <mergeCell ref="B7:C7"/>
    <mergeCell ref="B37:C37"/>
    <mergeCell ref="B28:C28"/>
    <mergeCell ref="J5:K5"/>
    <mergeCell ref="L55:L56"/>
    <mergeCell ref="F37:G37"/>
    <mergeCell ref="F28:G28"/>
    <mergeCell ref="F5:G5"/>
    <mergeCell ref="F7:G7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1"/>
  <sheetViews>
    <sheetView showGridLines="0" showRowColHeaders="0" zoomScaleNormal="100" workbookViewId="0">
      <selection activeCell="S57" sqref="S57"/>
    </sheetView>
  </sheetViews>
  <sheetFormatPr baseColWidth="10"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33</v>
      </c>
      <c r="B4" s="102"/>
      <c r="C4" s="102"/>
      <c r="D4" s="187" t="s">
        <v>106</v>
      </c>
      <c r="E4" s="187"/>
      <c r="F4" s="102"/>
      <c r="G4" s="102"/>
      <c r="I4" s="187" t="s">
        <v>93</v>
      </c>
      <c r="J4" s="187"/>
      <c r="K4" s="187"/>
      <c r="L4" s="187"/>
      <c r="M4" s="187"/>
      <c r="N4" s="187"/>
      <c r="P4" s="187" t="s">
        <v>94</v>
      </c>
      <c r="Q4" s="187"/>
      <c r="R4" s="187"/>
      <c r="S4" s="187"/>
      <c r="T4" s="187"/>
      <c r="U4" s="187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154</v>
      </c>
      <c r="D6" s="66" t="s">
        <v>155</v>
      </c>
      <c r="E6" s="15" t="s">
        <v>156</v>
      </c>
      <c r="F6" s="15" t="s">
        <v>154</v>
      </c>
      <c r="G6" s="16" t="s">
        <v>155</v>
      </c>
      <c r="I6" s="99" t="s">
        <v>156</v>
      </c>
      <c r="J6" s="15" t="s">
        <v>154</v>
      </c>
      <c r="K6" s="66" t="s">
        <v>155</v>
      </c>
      <c r="L6" s="15" t="s">
        <v>156</v>
      </c>
      <c r="M6" s="15" t="s">
        <v>154</v>
      </c>
      <c r="N6" s="16" t="s">
        <v>155</v>
      </c>
      <c r="P6" s="99" t="s">
        <v>156</v>
      </c>
      <c r="Q6" s="15" t="s">
        <v>154</v>
      </c>
      <c r="R6" s="66" t="s">
        <v>155</v>
      </c>
      <c r="S6" s="15" t="s">
        <v>156</v>
      </c>
      <c r="T6" s="15" t="s">
        <v>154</v>
      </c>
      <c r="U6" s="16" t="s">
        <v>155</v>
      </c>
    </row>
    <row r="7" spans="1:21" x14ac:dyDescent="0.2">
      <c r="A7" s="17" t="s">
        <v>83</v>
      </c>
      <c r="B7" s="18">
        <v>11803630</v>
      </c>
      <c r="C7" s="18">
        <v>12189086</v>
      </c>
      <c r="D7" s="18">
        <v>13023776</v>
      </c>
      <c r="E7" s="84">
        <v>21.111807983983425</v>
      </c>
      <c r="F7" s="85">
        <v>21.142695571112665</v>
      </c>
      <c r="G7" s="83">
        <v>21.242223331144213</v>
      </c>
      <c r="I7" s="100">
        <v>6914135</v>
      </c>
      <c r="J7" s="18">
        <v>6986032</v>
      </c>
      <c r="K7" s="18">
        <v>7427221</v>
      </c>
      <c r="L7" s="84">
        <v>19.202264523220332</v>
      </c>
      <c r="M7" s="85">
        <v>18.767803944885127</v>
      </c>
      <c r="N7" s="83">
        <v>18.808103617893305</v>
      </c>
      <c r="P7" s="100">
        <v>4889495</v>
      </c>
      <c r="Q7" s="18">
        <v>5203054</v>
      </c>
      <c r="R7" s="18">
        <v>5596555</v>
      </c>
      <c r="S7" s="84">
        <v>24.566360215307949</v>
      </c>
      <c r="T7" s="85">
        <v>25.470168906636179</v>
      </c>
      <c r="U7" s="83">
        <v>25.647185812115325</v>
      </c>
    </row>
    <row r="8" spans="1:21" x14ac:dyDescent="0.2">
      <c r="A8" s="17" t="s">
        <v>157</v>
      </c>
      <c r="B8" s="18">
        <v>1745208</v>
      </c>
      <c r="C8" s="18">
        <v>1709119</v>
      </c>
      <c r="D8" s="18">
        <v>1841802</v>
      </c>
      <c r="E8" s="84">
        <v>3.1214546870845452</v>
      </c>
      <c r="F8" s="85">
        <v>2.9645686897118053</v>
      </c>
      <c r="G8" s="83">
        <v>3.004041947262305</v>
      </c>
      <c r="I8" s="100">
        <v>1352097</v>
      </c>
      <c r="J8" s="18">
        <v>1324089</v>
      </c>
      <c r="K8" s="18">
        <v>1416435</v>
      </c>
      <c r="L8" s="84">
        <v>3.7551080872810032</v>
      </c>
      <c r="M8" s="85">
        <v>3.557132683843848</v>
      </c>
      <c r="N8" s="83">
        <v>3.5868673152462685</v>
      </c>
      <c r="P8" s="100">
        <v>393111</v>
      </c>
      <c r="Q8" s="18">
        <v>385030</v>
      </c>
      <c r="R8" s="18">
        <v>425367</v>
      </c>
      <c r="S8" s="84">
        <v>1.9751132643759577</v>
      </c>
      <c r="T8" s="85">
        <v>1.8848120996096001</v>
      </c>
      <c r="U8" s="83">
        <v>1.949318194378874</v>
      </c>
    </row>
    <row r="9" spans="1:21" x14ac:dyDescent="0.2">
      <c r="A9" s="17" t="s">
        <v>84</v>
      </c>
      <c r="B9" s="18">
        <v>14267848</v>
      </c>
      <c r="C9" s="18">
        <v>14748808</v>
      </c>
      <c r="D9" s="18">
        <v>15650327</v>
      </c>
      <c r="E9" s="84">
        <v>25.519273928500127</v>
      </c>
      <c r="F9" s="85">
        <v>25.582685820806503</v>
      </c>
      <c r="G9" s="83">
        <v>25.526217691354354</v>
      </c>
      <c r="I9" s="100">
        <v>8640678</v>
      </c>
      <c r="J9" s="18">
        <v>8880460</v>
      </c>
      <c r="K9" s="18">
        <v>9292543</v>
      </c>
      <c r="L9" s="84">
        <v>23.997301848455432</v>
      </c>
      <c r="M9" s="85">
        <v>23.85713838991785</v>
      </c>
      <c r="N9" s="83">
        <v>23.531696662551056</v>
      </c>
      <c r="P9" s="100">
        <v>5627170</v>
      </c>
      <c r="Q9" s="18">
        <v>5868348</v>
      </c>
      <c r="R9" s="18">
        <v>6357784</v>
      </c>
      <c r="S9" s="84">
        <v>28.272671352107825</v>
      </c>
      <c r="T9" s="85">
        <v>28.726938979092012</v>
      </c>
      <c r="U9" s="83">
        <v>29.135649984909254</v>
      </c>
    </row>
    <row r="10" spans="1:21" x14ac:dyDescent="0.2">
      <c r="A10" s="17" t="s">
        <v>86</v>
      </c>
      <c r="B10" s="18">
        <v>7657906</v>
      </c>
      <c r="C10" s="18">
        <v>7657869</v>
      </c>
      <c r="D10" s="18">
        <v>8035149</v>
      </c>
      <c r="E10" s="84">
        <v>13.696823861082954</v>
      </c>
      <c r="F10" s="85">
        <v>13.283029834268211</v>
      </c>
      <c r="G10" s="83">
        <v>13.105602365782405</v>
      </c>
      <c r="I10" s="100">
        <v>4701871</v>
      </c>
      <c r="J10" s="18">
        <v>4784710</v>
      </c>
      <c r="K10" s="18">
        <v>5118133</v>
      </c>
      <c r="L10" s="84">
        <v>13.058259738356064</v>
      </c>
      <c r="M10" s="85">
        <v>12.854006281839435</v>
      </c>
      <c r="N10" s="83">
        <v>12.960752856843646</v>
      </c>
      <c r="P10" s="100">
        <v>2956035</v>
      </c>
      <c r="Q10" s="18">
        <v>2873159</v>
      </c>
      <c r="R10" s="18">
        <v>2917016</v>
      </c>
      <c r="S10" s="84">
        <v>14.852049264608684</v>
      </c>
      <c r="T10" s="85">
        <v>14.064786762855411</v>
      </c>
      <c r="U10" s="83">
        <v>13.367732715735555</v>
      </c>
    </row>
    <row r="11" spans="1:21" x14ac:dyDescent="0.2">
      <c r="A11" s="17" t="s">
        <v>158</v>
      </c>
      <c r="B11" s="18">
        <v>5791659</v>
      </c>
      <c r="C11" s="18">
        <v>6110404</v>
      </c>
      <c r="D11" s="18">
        <v>8517252</v>
      </c>
      <c r="E11" s="84">
        <v>10.358880506819467</v>
      </c>
      <c r="F11" s="85">
        <v>10.598859634636192</v>
      </c>
      <c r="G11" s="83">
        <v>13.891928819386537</v>
      </c>
      <c r="I11" s="100">
        <v>4912933</v>
      </c>
      <c r="J11" s="18">
        <v>5218961</v>
      </c>
      <c r="K11" s="18">
        <v>7551413</v>
      </c>
      <c r="L11" s="84">
        <v>13.644431161795138</v>
      </c>
      <c r="M11" s="85">
        <v>14.020610962560955</v>
      </c>
      <c r="N11" s="83">
        <v>19.122597559101383</v>
      </c>
      <c r="P11" s="100">
        <v>878726</v>
      </c>
      <c r="Q11" s="18">
        <v>891443</v>
      </c>
      <c r="R11" s="18">
        <v>965839</v>
      </c>
      <c r="S11" s="84">
        <v>4.4149957094867043</v>
      </c>
      <c r="T11" s="85">
        <v>4.3638224359459805</v>
      </c>
      <c r="U11" s="83">
        <v>4.4261250532850394</v>
      </c>
    </row>
    <row r="12" spans="1:21" x14ac:dyDescent="0.2">
      <c r="A12" s="17" t="s">
        <v>159</v>
      </c>
      <c r="B12" s="18">
        <v>0</v>
      </c>
      <c r="C12" s="18">
        <v>0</v>
      </c>
      <c r="D12" s="18">
        <v>446699</v>
      </c>
      <c r="E12" s="84" t="s">
        <v>160</v>
      </c>
      <c r="F12" s="85" t="s">
        <v>160</v>
      </c>
      <c r="G12" s="83">
        <v>0.7285813207935079</v>
      </c>
      <c r="I12" s="100">
        <v>0</v>
      </c>
      <c r="J12" s="18">
        <v>0</v>
      </c>
      <c r="K12" s="18">
        <v>446699</v>
      </c>
      <c r="L12" s="84" t="s">
        <v>160</v>
      </c>
      <c r="M12" s="85" t="s">
        <v>160</v>
      </c>
      <c r="N12" s="83">
        <v>1.131185012268966</v>
      </c>
      <c r="P12" s="100">
        <v>0</v>
      </c>
      <c r="Q12" s="18">
        <v>0</v>
      </c>
      <c r="R12" s="18">
        <v>0</v>
      </c>
      <c r="S12" s="84" t="s">
        <v>160</v>
      </c>
      <c r="T12" s="85" t="s">
        <v>160</v>
      </c>
      <c r="U12" s="83" t="s">
        <v>160</v>
      </c>
    </row>
    <row r="13" spans="1:21" x14ac:dyDescent="0.2">
      <c r="A13" s="17" t="s">
        <v>161</v>
      </c>
      <c r="B13" s="18">
        <v>789407</v>
      </c>
      <c r="C13" s="18">
        <v>829353</v>
      </c>
      <c r="D13" s="18">
        <v>853257</v>
      </c>
      <c r="E13" s="84">
        <v>1.4119223497527797</v>
      </c>
      <c r="F13" s="85">
        <v>1.4385621694677519</v>
      </c>
      <c r="G13" s="83">
        <v>1.391691300039414</v>
      </c>
      <c r="I13" s="100">
        <v>784969</v>
      </c>
      <c r="J13" s="18">
        <v>824991</v>
      </c>
      <c r="K13" s="18">
        <v>849157</v>
      </c>
      <c r="L13" s="84">
        <v>2.1800532359474816</v>
      </c>
      <c r="M13" s="85">
        <v>2.2163181251237796</v>
      </c>
      <c r="N13" s="83">
        <v>2.1503376355516317</v>
      </c>
      <c r="P13" s="100">
        <v>4438</v>
      </c>
      <c r="Q13" s="18">
        <v>4362</v>
      </c>
      <c r="R13" s="18">
        <v>4100</v>
      </c>
      <c r="S13" s="84">
        <v>2.2297907378070064E-2</v>
      </c>
      <c r="T13" s="85">
        <v>2.1353012436685651E-2</v>
      </c>
      <c r="U13" s="83">
        <v>1.8788962465243857E-2</v>
      </c>
    </row>
    <row r="14" spans="1:21" x14ac:dyDescent="0.2">
      <c r="A14" s="17" t="s">
        <v>162</v>
      </c>
      <c r="B14" s="18">
        <v>1691059</v>
      </c>
      <c r="C14" s="18">
        <v>1409267</v>
      </c>
      <c r="D14" s="18">
        <v>1382764</v>
      </c>
      <c r="E14" s="84">
        <v>3.0246045409409672</v>
      </c>
      <c r="F14" s="85">
        <v>2.4444575384417857</v>
      </c>
      <c r="G14" s="83">
        <v>2.2553352961741893</v>
      </c>
      <c r="I14" s="100">
        <v>780424</v>
      </c>
      <c r="J14" s="18">
        <v>715825</v>
      </c>
      <c r="K14" s="18">
        <v>702470</v>
      </c>
      <c r="L14" s="84">
        <v>2.167430645810315</v>
      </c>
      <c r="M14" s="85">
        <v>1.9230463385863958</v>
      </c>
      <c r="N14" s="83">
        <v>1.7788791458422351</v>
      </c>
      <c r="P14" s="100">
        <v>910635</v>
      </c>
      <c r="Q14" s="18">
        <v>693442</v>
      </c>
      <c r="R14" s="18">
        <v>680294</v>
      </c>
      <c r="S14" s="84">
        <v>4.5753165581858566</v>
      </c>
      <c r="T14" s="85">
        <v>3.394561130243047</v>
      </c>
      <c r="U14" s="83">
        <v>3.117565471056245</v>
      </c>
    </row>
    <row r="15" spans="1:21" x14ac:dyDescent="0.2">
      <c r="A15" s="17" t="s">
        <v>163</v>
      </c>
      <c r="B15" s="18">
        <v>1505794</v>
      </c>
      <c r="C15" s="18">
        <v>1669811</v>
      </c>
      <c r="D15" s="18">
        <v>1729166</v>
      </c>
      <c r="E15" s="84">
        <v>2.6932421459698701</v>
      </c>
      <c r="F15" s="85">
        <v>2.8963866227783783</v>
      </c>
      <c r="G15" s="83">
        <v>2.8203287854936474</v>
      </c>
      <c r="I15" s="100">
        <v>513625</v>
      </c>
      <c r="J15" s="18">
        <v>536933</v>
      </c>
      <c r="K15" s="18">
        <v>480034</v>
      </c>
      <c r="L15" s="84">
        <v>1.4264637754019907</v>
      </c>
      <c r="M15" s="85">
        <v>1.4424573599919104</v>
      </c>
      <c r="N15" s="83">
        <v>1.2155999144379566</v>
      </c>
      <c r="P15" s="100">
        <v>992169</v>
      </c>
      <c r="Q15" s="18">
        <v>1132878</v>
      </c>
      <c r="R15" s="18">
        <v>1249132</v>
      </c>
      <c r="S15" s="84">
        <v>4.9849690097774664</v>
      </c>
      <c r="T15" s="85">
        <v>5.545703352418057</v>
      </c>
      <c r="U15" s="83">
        <v>5.7243644541792653</v>
      </c>
    </row>
    <row r="16" spans="1:21" x14ac:dyDescent="0.2">
      <c r="A16" s="17" t="s">
        <v>164</v>
      </c>
      <c r="B16" s="18">
        <v>1140078</v>
      </c>
      <c r="C16" s="18">
        <v>1149322</v>
      </c>
      <c r="D16" s="18">
        <v>1286318</v>
      </c>
      <c r="E16" s="84">
        <v>2.0391276092832338</v>
      </c>
      <c r="F16" s="85">
        <v>1.9935674552778078</v>
      </c>
      <c r="G16" s="83">
        <v>2.0980285771861218</v>
      </c>
      <c r="I16" s="100">
        <v>481239</v>
      </c>
      <c r="J16" s="18">
        <v>534309</v>
      </c>
      <c r="K16" s="18">
        <v>608228</v>
      </c>
      <c r="L16" s="84">
        <v>1.3365198360879602</v>
      </c>
      <c r="M16" s="85">
        <v>1.4354080482293279</v>
      </c>
      <c r="N16" s="83">
        <v>1.5402282020831222</v>
      </c>
      <c r="P16" s="100">
        <v>658839</v>
      </c>
      <c r="Q16" s="18">
        <v>615013</v>
      </c>
      <c r="R16" s="18">
        <v>678090</v>
      </c>
      <c r="S16" s="84">
        <v>3.3102142855025467</v>
      </c>
      <c r="T16" s="85">
        <v>3.0106327917751838</v>
      </c>
      <c r="U16" s="83">
        <v>3.1074652580627333</v>
      </c>
    </row>
    <row r="17" spans="1:21" x14ac:dyDescent="0.2">
      <c r="A17" s="17" t="s">
        <v>165</v>
      </c>
      <c r="B17" s="18">
        <v>2630450</v>
      </c>
      <c r="C17" s="18">
        <v>2721524</v>
      </c>
      <c r="D17" s="18">
        <v>587764</v>
      </c>
      <c r="E17" s="84">
        <v>4.704786181155221</v>
      </c>
      <c r="F17" s="85">
        <v>4.7206454545875571</v>
      </c>
      <c r="G17" s="83">
        <v>0.95866315222303022</v>
      </c>
      <c r="I17" s="100">
        <v>2243789</v>
      </c>
      <c r="J17" s="18">
        <v>2344870</v>
      </c>
      <c r="K17" s="18">
        <v>104906</v>
      </c>
      <c r="L17" s="84">
        <v>6.2315575140335016</v>
      </c>
      <c r="M17" s="85">
        <v>6.2994358508868542</v>
      </c>
      <c r="N17" s="83">
        <v>0.26565560902775281</v>
      </c>
      <c r="P17" s="100">
        <v>386661</v>
      </c>
      <c r="Q17" s="18">
        <v>376654</v>
      </c>
      <c r="R17" s="18">
        <v>482858</v>
      </c>
      <c r="S17" s="84">
        <v>1.9427064363929583</v>
      </c>
      <c r="T17" s="85">
        <v>1.8438096163061433</v>
      </c>
      <c r="U17" s="83">
        <v>2.2127806922055409</v>
      </c>
    </row>
    <row r="18" spans="1:21" x14ac:dyDescent="0.2">
      <c r="A18" s="17" t="s">
        <v>166</v>
      </c>
      <c r="B18" s="18">
        <v>136449</v>
      </c>
      <c r="C18" s="18">
        <v>152073</v>
      </c>
      <c r="D18" s="18">
        <v>168854</v>
      </c>
      <c r="E18" s="84">
        <v>0.2440507782441973</v>
      </c>
      <c r="F18" s="85">
        <v>0.2637796749966172</v>
      </c>
      <c r="G18" s="83">
        <v>0.27540663923865283</v>
      </c>
      <c r="I18" s="100">
        <v>136449</v>
      </c>
      <c r="J18" s="18">
        <v>152073</v>
      </c>
      <c r="K18" s="18">
        <v>168854</v>
      </c>
      <c r="L18" s="84">
        <v>0.37895265162292768</v>
      </c>
      <c r="M18" s="85">
        <v>0.40854039164299794</v>
      </c>
      <c r="N18" s="83">
        <v>0.42759243710342754</v>
      </c>
      <c r="P18" s="100">
        <v>0</v>
      </c>
      <c r="Q18" s="18">
        <v>0</v>
      </c>
      <c r="R18" s="18">
        <v>0</v>
      </c>
      <c r="S18" s="84" t="s">
        <v>160</v>
      </c>
      <c r="T18" s="85" t="s">
        <v>160</v>
      </c>
      <c r="U18" s="83" t="s">
        <v>160</v>
      </c>
    </row>
    <row r="19" spans="1:21" x14ac:dyDescent="0.2">
      <c r="A19" s="17" t="s">
        <v>167</v>
      </c>
      <c r="B19" s="18">
        <v>37423</v>
      </c>
      <c r="C19" s="18">
        <v>44159</v>
      </c>
      <c r="D19" s="18">
        <v>48402</v>
      </c>
      <c r="E19" s="84">
        <v>6.6934255833553891E-2</v>
      </c>
      <c r="F19" s="85">
        <v>7.659641532800443E-2</v>
      </c>
      <c r="G19" s="83">
        <v>7.894531460569057E-2</v>
      </c>
      <c r="I19" s="100">
        <v>36719</v>
      </c>
      <c r="J19" s="18">
        <v>43558</v>
      </c>
      <c r="K19" s="18">
        <v>47723</v>
      </c>
      <c r="L19" s="84">
        <v>0.10197775296955112</v>
      </c>
      <c r="M19" s="85">
        <v>0.11701750066866376</v>
      </c>
      <c r="N19" s="83">
        <v>0.12084992878988281</v>
      </c>
      <c r="P19" s="100">
        <v>704</v>
      </c>
      <c r="Q19" s="18">
        <v>601</v>
      </c>
      <c r="R19" s="18">
        <v>679</v>
      </c>
      <c r="S19" s="84">
        <v>3.537117348842119E-3</v>
      </c>
      <c r="T19" s="85">
        <v>2.9420358721797516E-3</v>
      </c>
      <c r="U19" s="83">
        <v>3.111635491195263E-3</v>
      </c>
    </row>
    <row r="20" spans="1:21" x14ac:dyDescent="0.2">
      <c r="A20" s="17" t="s">
        <v>168</v>
      </c>
      <c r="B20" s="18">
        <v>86811</v>
      </c>
      <c r="C20" s="18">
        <v>80727</v>
      </c>
      <c r="D20" s="18">
        <v>74180</v>
      </c>
      <c r="E20" s="84">
        <v>0.15526894378234368</v>
      </c>
      <c r="F20" s="85">
        <v>0.1400257890845312</v>
      </c>
      <c r="G20" s="83">
        <v>0.1209901127525748</v>
      </c>
      <c r="I20" s="100">
        <v>0</v>
      </c>
      <c r="J20" s="18">
        <v>0</v>
      </c>
      <c r="K20" s="18">
        <v>0</v>
      </c>
      <c r="L20" s="84" t="s">
        <v>160</v>
      </c>
      <c r="M20" s="85" t="s">
        <v>160</v>
      </c>
      <c r="N20" s="83" t="s">
        <v>160</v>
      </c>
      <c r="P20" s="100">
        <v>86811</v>
      </c>
      <c r="Q20" s="18">
        <v>80727</v>
      </c>
      <c r="R20" s="18">
        <v>74180</v>
      </c>
      <c r="S20" s="84">
        <v>0.43616575876467784</v>
      </c>
      <c r="T20" s="85">
        <v>0.39517758711057371</v>
      </c>
      <c r="U20" s="83">
        <v>0.33994274040775346</v>
      </c>
    </row>
    <row r="21" spans="1:21" x14ac:dyDescent="0.2">
      <c r="A21" s="17" t="s">
        <v>169</v>
      </c>
      <c r="B21" s="18">
        <v>2487249</v>
      </c>
      <c r="C21" s="18">
        <v>2540000</v>
      </c>
      <c r="D21" s="18">
        <v>2659829</v>
      </c>
      <c r="E21" s="84">
        <v>4.4486588698861951</v>
      </c>
      <c r="F21" s="85">
        <v>4.4057812661774785</v>
      </c>
      <c r="G21" s="83">
        <v>4.3382719144320347</v>
      </c>
      <c r="I21" s="100">
        <v>1760947</v>
      </c>
      <c r="J21" s="18">
        <v>1801075</v>
      </c>
      <c r="K21" s="18">
        <v>1866766</v>
      </c>
      <c r="L21" s="84">
        <v>4.890585750114985</v>
      </c>
      <c r="M21" s="85">
        <v>4.8385438958816653</v>
      </c>
      <c r="N21" s="83">
        <v>4.7272497153861739</v>
      </c>
      <c r="P21" s="100">
        <v>726302</v>
      </c>
      <c r="Q21" s="18">
        <v>738925</v>
      </c>
      <c r="R21" s="18">
        <v>793063</v>
      </c>
      <c r="S21" s="84">
        <v>3.6491696089470578</v>
      </c>
      <c r="T21" s="85">
        <v>3.617211076290221</v>
      </c>
      <c r="U21" s="83">
        <v>3.6343490096521189</v>
      </c>
    </row>
    <row r="22" spans="1:21" x14ac:dyDescent="0.2">
      <c r="A22" s="17" t="s">
        <v>170</v>
      </c>
      <c r="B22" s="18">
        <v>12127</v>
      </c>
      <c r="C22" s="18">
        <v>10432</v>
      </c>
      <c r="D22" s="18">
        <v>0</v>
      </c>
      <c r="E22" s="84">
        <v>2.1690183055701254E-2</v>
      </c>
      <c r="F22" s="85">
        <v>1.8094925263292698E-2</v>
      </c>
      <c r="G22" s="83" t="s">
        <v>160</v>
      </c>
      <c r="I22" s="100">
        <v>0</v>
      </c>
      <c r="J22" s="18">
        <v>0</v>
      </c>
      <c r="K22" s="18">
        <v>0</v>
      </c>
      <c r="L22" s="84" t="s">
        <v>160</v>
      </c>
      <c r="M22" s="85" t="s">
        <v>160</v>
      </c>
      <c r="N22" s="83" t="s">
        <v>160</v>
      </c>
      <c r="P22" s="100">
        <v>12127</v>
      </c>
      <c r="Q22" s="18">
        <v>10432</v>
      </c>
      <c r="R22" s="18">
        <v>0</v>
      </c>
      <c r="S22" s="84">
        <v>6.092986092245508E-2</v>
      </c>
      <c r="T22" s="85">
        <v>5.1067085222261506E-2</v>
      </c>
      <c r="U22" s="83" t="s">
        <v>160</v>
      </c>
    </row>
    <row r="23" spans="1:21" x14ac:dyDescent="0.2">
      <c r="A23" s="17" t="s">
        <v>171</v>
      </c>
      <c r="B23" s="18">
        <v>78440</v>
      </c>
      <c r="C23" s="18">
        <v>80804</v>
      </c>
      <c r="D23" s="18">
        <v>89878</v>
      </c>
      <c r="E23" s="84">
        <v>0.1402966899389137</v>
      </c>
      <c r="F23" s="85">
        <v>0.14015935017015943</v>
      </c>
      <c r="G23" s="83">
        <v>0.14659408673464436</v>
      </c>
      <c r="I23" s="100">
        <v>0</v>
      </c>
      <c r="J23" s="18">
        <v>0</v>
      </c>
      <c r="K23" s="18">
        <v>0</v>
      </c>
      <c r="L23" s="84" t="s">
        <v>160</v>
      </c>
      <c r="M23" s="85" t="s">
        <v>160</v>
      </c>
      <c r="N23" s="83" t="s">
        <v>160</v>
      </c>
      <c r="P23" s="100">
        <v>78440</v>
      </c>
      <c r="Q23" s="18">
        <v>80804</v>
      </c>
      <c r="R23" s="18">
        <v>89878</v>
      </c>
      <c r="S23" s="84">
        <v>0.394107222788602</v>
      </c>
      <c r="T23" s="85">
        <v>0.39555452015908926</v>
      </c>
      <c r="U23" s="83">
        <v>0.41188155328077741</v>
      </c>
    </row>
    <row r="24" spans="1:21" x14ac:dyDescent="0.2">
      <c r="A24" s="17" t="s">
        <v>172</v>
      </c>
      <c r="B24" s="18">
        <v>45067</v>
      </c>
      <c r="C24" s="18">
        <v>0</v>
      </c>
      <c r="D24" s="18">
        <v>0</v>
      </c>
      <c r="E24" s="84">
        <v>8.0606207616994191E-2</v>
      </c>
      <c r="F24" s="85" t="s">
        <v>160</v>
      </c>
      <c r="G24" s="83" t="s">
        <v>160</v>
      </c>
      <c r="I24" s="100">
        <v>0</v>
      </c>
      <c r="J24" s="18">
        <v>0</v>
      </c>
      <c r="K24" s="18">
        <v>0</v>
      </c>
      <c r="L24" s="84" t="s">
        <v>160</v>
      </c>
      <c r="M24" s="85" t="s">
        <v>160</v>
      </c>
      <c r="N24" s="83" t="s">
        <v>160</v>
      </c>
      <c r="P24" s="100">
        <v>45067</v>
      </c>
      <c r="Q24" s="18">
        <v>0</v>
      </c>
      <c r="R24" s="18">
        <v>0</v>
      </c>
      <c r="S24" s="84">
        <v>0.22643077778447129</v>
      </c>
      <c r="T24" s="85" t="s">
        <v>160</v>
      </c>
      <c r="U24" s="83" t="s">
        <v>160</v>
      </c>
    </row>
    <row r="25" spans="1:21" x14ac:dyDescent="0.2">
      <c r="A25" s="17" t="s">
        <v>173</v>
      </c>
      <c r="B25" s="18">
        <v>32207</v>
      </c>
      <c r="C25" s="18">
        <v>27834</v>
      </c>
      <c r="D25" s="18">
        <v>0</v>
      </c>
      <c r="E25" s="84">
        <v>5.7604990984989723E-2</v>
      </c>
      <c r="F25" s="85">
        <v>4.8279730615269259E-2</v>
      </c>
      <c r="G25" s="83" t="s">
        <v>160</v>
      </c>
      <c r="H25"/>
      <c r="I25" s="100">
        <v>32207</v>
      </c>
      <c r="J25" s="18">
        <v>27834</v>
      </c>
      <c r="K25" s="18">
        <v>0</v>
      </c>
      <c r="L25" s="84">
        <v>8.9446812001697559E-2</v>
      </c>
      <c r="M25" s="85">
        <v>7.4775359603553582E-2</v>
      </c>
      <c r="N25" s="83" t="s">
        <v>160</v>
      </c>
      <c r="O25"/>
      <c r="P25" s="100">
        <v>0</v>
      </c>
      <c r="Q25" s="18">
        <v>0</v>
      </c>
      <c r="R25" s="18">
        <v>0</v>
      </c>
      <c r="S25" s="84" t="s">
        <v>160</v>
      </c>
      <c r="T25" s="85" t="s">
        <v>160</v>
      </c>
      <c r="U25" s="83" t="s">
        <v>160</v>
      </c>
    </row>
    <row r="26" spans="1:21" x14ac:dyDescent="0.2">
      <c r="A26" s="17" t="s">
        <v>174</v>
      </c>
      <c r="B26" s="18">
        <v>1744353</v>
      </c>
      <c r="C26" s="18">
        <v>1973130</v>
      </c>
      <c r="D26" s="18">
        <v>2162442</v>
      </c>
      <c r="E26" s="84">
        <v>3.1199254460098667</v>
      </c>
      <c r="F26" s="85">
        <v>3.4225114920207744</v>
      </c>
      <c r="G26" s="83">
        <v>3.5270167349811725</v>
      </c>
      <c r="H26"/>
      <c r="I26" s="100">
        <v>1469205</v>
      </c>
      <c r="J26" s="18">
        <v>1675929</v>
      </c>
      <c r="K26" s="18">
        <v>1834693</v>
      </c>
      <c r="L26" s="84">
        <v>4.0803459939439897</v>
      </c>
      <c r="M26" s="85">
        <v>4.5023422305462368</v>
      </c>
      <c r="N26" s="83">
        <v>4.646030601623881</v>
      </c>
      <c r="O26"/>
      <c r="P26" s="100">
        <v>275148</v>
      </c>
      <c r="Q26" s="18">
        <v>297201</v>
      </c>
      <c r="R26" s="18">
        <v>327749</v>
      </c>
      <c r="S26" s="84">
        <v>1.3824300629250161</v>
      </c>
      <c r="T26" s="85">
        <v>1.4548685578164631</v>
      </c>
      <c r="U26" s="83">
        <v>1.5019667461027337</v>
      </c>
    </row>
    <row r="27" spans="1:21" x14ac:dyDescent="0.2">
      <c r="A27" s="17" t="s">
        <v>175</v>
      </c>
      <c r="B27" s="18">
        <v>319772</v>
      </c>
      <c r="C27" s="18">
        <v>339603</v>
      </c>
      <c r="D27" s="18">
        <v>340297</v>
      </c>
      <c r="E27" s="84">
        <v>0.57193973910181428</v>
      </c>
      <c r="F27" s="85">
        <v>0.58906162808569684</v>
      </c>
      <c r="G27" s="83">
        <v>0.55503602587439949</v>
      </c>
      <c r="H27"/>
      <c r="I27" s="100">
        <v>61430</v>
      </c>
      <c r="J27" s="18">
        <v>64572</v>
      </c>
      <c r="K27" s="18">
        <v>68185</v>
      </c>
      <c r="L27" s="84">
        <v>0.17060631729947778</v>
      </c>
      <c r="M27" s="85">
        <v>0.1734710972307488</v>
      </c>
      <c r="N27" s="83">
        <v>0.17266626981828803</v>
      </c>
      <c r="O27"/>
      <c r="P27" s="100">
        <v>258342</v>
      </c>
      <c r="Q27" s="18">
        <v>275031</v>
      </c>
      <c r="R27" s="18">
        <v>272112</v>
      </c>
      <c r="S27" s="84">
        <v>1.2979914348502426</v>
      </c>
      <c r="T27" s="85">
        <v>1.3463412112503648</v>
      </c>
      <c r="U27" s="83">
        <v>1.2470005254493748</v>
      </c>
    </row>
    <row r="28" spans="1:21" x14ac:dyDescent="0.2">
      <c r="A28" s="17" t="s">
        <v>176</v>
      </c>
      <c r="B28" s="18">
        <v>378247</v>
      </c>
      <c r="C28" s="18">
        <v>457320</v>
      </c>
      <c r="D28" s="18">
        <v>483982</v>
      </c>
      <c r="E28" s="84">
        <v>0.67652730850744891</v>
      </c>
      <c r="F28" s="85">
        <v>0.79324877505837965</v>
      </c>
      <c r="G28" s="83">
        <v>0.78939116675945886</v>
      </c>
      <c r="I28" s="100">
        <v>162679</v>
      </c>
      <c r="J28" s="18">
        <v>217668</v>
      </c>
      <c r="K28" s="18">
        <v>219427</v>
      </c>
      <c r="L28" s="84">
        <v>0.45179985498879616</v>
      </c>
      <c r="M28" s="85">
        <v>0.58475975332996699</v>
      </c>
      <c r="N28" s="83">
        <v>0.55565947917309511</v>
      </c>
      <c r="P28" s="100">
        <v>215568</v>
      </c>
      <c r="Q28" s="18">
        <v>239652</v>
      </c>
      <c r="R28" s="18">
        <v>264555</v>
      </c>
      <c r="S28" s="84">
        <v>1.083081410021588</v>
      </c>
      <c r="T28" s="85">
        <v>1.1731527135434638</v>
      </c>
      <c r="U28" s="83">
        <v>1.2123692597542899</v>
      </c>
    </row>
    <row r="29" spans="1:21" x14ac:dyDescent="0.2">
      <c r="A29" s="17" t="s">
        <v>177</v>
      </c>
      <c r="B29" s="18">
        <v>71678</v>
      </c>
      <c r="C29" s="18">
        <v>78372</v>
      </c>
      <c r="D29" s="18">
        <v>93741</v>
      </c>
      <c r="E29" s="84">
        <v>0.12820227105356269</v>
      </c>
      <c r="F29" s="85">
        <v>0.13594090133577216</v>
      </c>
      <c r="G29" s="83">
        <v>0.15289477163034665</v>
      </c>
      <c r="I29" s="100">
        <v>36466</v>
      </c>
      <c r="J29" s="18">
        <v>40280</v>
      </c>
      <c r="K29" s="18">
        <v>49586</v>
      </c>
      <c r="L29" s="84">
        <v>0.1012751093381533</v>
      </c>
      <c r="M29" s="85">
        <v>0.10821123391647404</v>
      </c>
      <c r="N29" s="83">
        <v>0.12556764178645788</v>
      </c>
      <c r="P29" s="100">
        <v>35212</v>
      </c>
      <c r="Q29" s="18">
        <v>38092</v>
      </c>
      <c r="R29" s="18">
        <v>44155</v>
      </c>
      <c r="S29" s="84">
        <v>0.1769161592150976</v>
      </c>
      <c r="T29" s="85">
        <v>0.18646926862407837</v>
      </c>
      <c r="U29" s="83">
        <v>0.2023479604031323</v>
      </c>
    </row>
    <row r="30" spans="1:21" x14ac:dyDescent="0.2">
      <c r="A30" s="17" t="s">
        <v>178</v>
      </c>
      <c r="B30" s="18">
        <v>125284</v>
      </c>
      <c r="C30" s="18">
        <v>124980</v>
      </c>
      <c r="D30" s="18">
        <v>126564</v>
      </c>
      <c r="E30" s="84">
        <v>0.22408121497076575</v>
      </c>
      <c r="F30" s="85">
        <v>0.21678525301057527</v>
      </c>
      <c r="G30" s="83">
        <v>0.20643020531702452</v>
      </c>
      <c r="I30" s="100">
        <v>0</v>
      </c>
      <c r="J30" s="18">
        <v>0</v>
      </c>
      <c r="K30" s="18">
        <v>0</v>
      </c>
      <c r="L30" s="84" t="s">
        <v>160</v>
      </c>
      <c r="M30" s="85" t="s">
        <v>160</v>
      </c>
      <c r="N30" s="83" t="s">
        <v>160</v>
      </c>
      <c r="P30" s="100">
        <v>125284</v>
      </c>
      <c r="Q30" s="18">
        <v>124980</v>
      </c>
      <c r="R30" s="18">
        <v>126564</v>
      </c>
      <c r="S30" s="84">
        <v>0.62946620729025005</v>
      </c>
      <c r="T30" s="85">
        <v>0.61180639485029176</v>
      </c>
      <c r="U30" s="83">
        <v>0.58000152328076182</v>
      </c>
    </row>
    <row r="31" spans="1:21" x14ac:dyDescent="0.2">
      <c r="A31" s="17" t="s">
        <v>179</v>
      </c>
      <c r="B31" s="18">
        <v>21874</v>
      </c>
      <c r="C31" s="18">
        <v>24315</v>
      </c>
      <c r="D31" s="18">
        <v>23758</v>
      </c>
      <c r="E31" s="76">
        <v>3.9123531307034658E-2</v>
      </c>
      <c r="F31" s="77">
        <v>4.217581554610448E-2</v>
      </c>
      <c r="G31" s="83">
        <v>3.8750109177347968E-2</v>
      </c>
      <c r="H31"/>
      <c r="I31" s="100">
        <v>0</v>
      </c>
      <c r="J31" s="18">
        <v>3</v>
      </c>
      <c r="K31" s="18">
        <v>0</v>
      </c>
      <c r="L31" s="76" t="s">
        <v>160</v>
      </c>
      <c r="M31" s="77">
        <v>8.0594265578307377E-6</v>
      </c>
      <c r="N31" s="83" t="s">
        <v>160</v>
      </c>
      <c r="O31"/>
      <c r="P31" s="100">
        <v>21874</v>
      </c>
      <c r="Q31" s="18">
        <v>24312</v>
      </c>
      <c r="R31" s="18">
        <v>23758</v>
      </c>
      <c r="S31" s="76">
        <v>0.10990185353490414</v>
      </c>
      <c r="T31" s="77">
        <v>0.11901293864298522</v>
      </c>
      <c r="U31" s="83">
        <v>0.10887516347543014</v>
      </c>
    </row>
    <row r="32" spans="1:21" x14ac:dyDescent="0.2">
      <c r="A32" s="17" t="s">
        <v>180</v>
      </c>
      <c r="B32" s="18">
        <v>28944</v>
      </c>
      <c r="C32" s="18">
        <v>199865</v>
      </c>
      <c r="D32" s="18">
        <v>176503</v>
      </c>
      <c r="E32" s="76">
        <v>5.1768834696480345E-2</v>
      </c>
      <c r="F32" s="77">
        <v>0.34667774518289829</v>
      </c>
      <c r="G32" s="83">
        <v>0.28788241940102066</v>
      </c>
      <c r="H32"/>
      <c r="I32" s="100">
        <v>0</v>
      </c>
      <c r="J32" s="18">
        <v>0</v>
      </c>
      <c r="K32" s="18">
        <v>0</v>
      </c>
      <c r="L32" s="76" t="s">
        <v>160</v>
      </c>
      <c r="M32" s="77" t="s">
        <v>160</v>
      </c>
      <c r="N32" s="83" t="s">
        <v>160</v>
      </c>
      <c r="O32"/>
      <c r="P32" s="100">
        <v>28944</v>
      </c>
      <c r="Q32" s="18">
        <v>199865</v>
      </c>
      <c r="R32" s="18">
        <v>176503</v>
      </c>
      <c r="S32" s="76">
        <v>0.14542375645580441</v>
      </c>
      <c r="T32" s="77">
        <v>0.97838602261764729</v>
      </c>
      <c r="U32" s="83">
        <v>0.80885566878120396</v>
      </c>
    </row>
    <row r="33" spans="1:21" x14ac:dyDescent="0.2">
      <c r="A33" s="17" t="s">
        <v>181</v>
      </c>
      <c r="B33" s="18">
        <v>1281122</v>
      </c>
      <c r="C33" s="18">
        <v>1323346</v>
      </c>
      <c r="D33" s="18">
        <v>1301794</v>
      </c>
      <c r="E33" s="84">
        <v>2.2913969404375445</v>
      </c>
      <c r="F33" s="85">
        <v>2.2954224470357878</v>
      </c>
      <c r="G33" s="83">
        <v>2.1232704615883713</v>
      </c>
      <c r="I33" s="100">
        <v>985011</v>
      </c>
      <c r="J33" s="18">
        <v>1049320</v>
      </c>
      <c r="K33" s="18">
        <v>1052395</v>
      </c>
      <c r="L33" s="84">
        <v>2.735619391331205</v>
      </c>
      <c r="M33" s="85">
        <v>2.8189724918876498</v>
      </c>
      <c r="N33" s="83">
        <v>2.6650013789751004</v>
      </c>
      <c r="P33" s="100">
        <v>296111</v>
      </c>
      <c r="Q33" s="18">
        <v>274026</v>
      </c>
      <c r="R33" s="18">
        <v>249399</v>
      </c>
      <c r="S33" s="84">
        <v>1.4877547660269728</v>
      </c>
      <c r="T33" s="85">
        <v>1.3414215006820775</v>
      </c>
      <c r="U33" s="83">
        <v>1.1429142560656957</v>
      </c>
    </row>
    <row r="34" spans="1:21" x14ac:dyDescent="0.2">
      <c r="A34" s="17" t="s">
        <v>182</v>
      </c>
      <c r="B34" s="18">
        <v>0</v>
      </c>
      <c r="C34" s="18">
        <v>0</v>
      </c>
      <c r="D34" s="18">
        <v>206297</v>
      </c>
      <c r="E34" s="76" t="s">
        <v>160</v>
      </c>
      <c r="F34" s="77" t="s">
        <v>160</v>
      </c>
      <c r="G34" s="83">
        <v>0.33647745066753743</v>
      </c>
      <c r="I34" s="100">
        <v>0</v>
      </c>
      <c r="J34" s="18">
        <v>0</v>
      </c>
      <c r="K34" s="18">
        <v>184605</v>
      </c>
      <c r="L34" s="76" t="s">
        <v>160</v>
      </c>
      <c r="M34" s="77" t="s">
        <v>160</v>
      </c>
      <c r="N34" s="83">
        <v>0.46747901649637108</v>
      </c>
      <c r="P34" s="100">
        <v>0</v>
      </c>
      <c r="Q34" s="18">
        <v>0</v>
      </c>
      <c r="R34" s="18">
        <v>21692</v>
      </c>
      <c r="S34" s="76" t="s">
        <v>160</v>
      </c>
      <c r="T34" s="77" t="s">
        <v>160</v>
      </c>
      <c r="U34" s="83">
        <v>9.9407359462456032E-2</v>
      </c>
    </row>
    <row r="35" spans="1:21" x14ac:dyDescent="0.2">
      <c r="A35" s="17"/>
      <c r="B35" s="18"/>
      <c r="C35" s="18"/>
      <c r="D35" s="18"/>
      <c r="E35" s="76"/>
      <c r="F35" s="77"/>
      <c r="G35" s="28"/>
      <c r="H35"/>
      <c r="I35" s="100"/>
      <c r="J35" s="18"/>
      <c r="K35" s="18"/>
      <c r="L35" s="76"/>
      <c r="M35" s="77"/>
      <c r="N35" s="28"/>
      <c r="O35"/>
      <c r="P35" s="100"/>
      <c r="Q35" s="18"/>
      <c r="R35" s="18"/>
      <c r="S35" s="76"/>
      <c r="T35" s="77"/>
      <c r="U35" s="28"/>
    </row>
    <row r="36" spans="1:21" ht="13.5" thickBot="1" x14ac:dyDescent="0.25">
      <c r="A36" s="20" t="s">
        <v>4</v>
      </c>
      <c r="B36" s="21">
        <v>55910086</v>
      </c>
      <c r="C36" s="21">
        <v>57651523</v>
      </c>
      <c r="D36" s="22">
        <v>61310795</v>
      </c>
      <c r="E36" s="86">
        <v>100</v>
      </c>
      <c r="F36" s="86">
        <v>100</v>
      </c>
      <c r="G36" s="87">
        <v>100</v>
      </c>
      <c r="H36"/>
      <c r="I36" s="101">
        <v>36006873</v>
      </c>
      <c r="J36" s="21">
        <v>37223492</v>
      </c>
      <c r="K36" s="22">
        <v>39489473</v>
      </c>
      <c r="L36" s="86">
        <v>100</v>
      </c>
      <c r="M36" s="86">
        <v>100</v>
      </c>
      <c r="N36" s="87">
        <v>100</v>
      </c>
      <c r="O36"/>
      <c r="P36" s="101">
        <v>19903213</v>
      </c>
      <c r="Q36" s="21">
        <v>20428031</v>
      </c>
      <c r="R36" s="22">
        <v>21821322</v>
      </c>
      <c r="S36" s="86">
        <v>100</v>
      </c>
      <c r="T36" s="86">
        <v>100</v>
      </c>
      <c r="U36" s="87">
        <v>100</v>
      </c>
    </row>
    <row r="37" spans="1:2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">
      <c r="A58" s="50"/>
      <c r="B58" s="50"/>
      <c r="C58" s="50"/>
      <c r="D58" s="50"/>
      <c r="E58" s="50"/>
      <c r="F58" s="50"/>
      <c r="G58" s="50"/>
      <c r="H58"/>
      <c r="I58" s="50"/>
      <c r="J58" s="50"/>
      <c r="K58" s="50"/>
      <c r="L58" s="50"/>
      <c r="M58" s="50"/>
      <c r="N58" s="50"/>
      <c r="O58"/>
      <c r="P58" s="50"/>
      <c r="Q58" s="50"/>
      <c r="R58" s="50"/>
      <c r="S58" s="50"/>
      <c r="T58" s="50"/>
      <c r="U58" s="50"/>
    </row>
    <row r="59" spans="1:2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</row>
    <row r="60" spans="1:21" x14ac:dyDescent="0.2">
      <c r="A60" s="26" t="str">
        <f>+Innhold!B54</f>
        <v>Finans Norge / Skadestatistikk</v>
      </c>
      <c r="T60" s="25"/>
      <c r="U60" s="177">
        <f>Innhold!H23</f>
        <v>7</v>
      </c>
    </row>
    <row r="61" spans="1:21" x14ac:dyDescent="0.2">
      <c r="A61" s="26" t="str">
        <f>+Innhold!B55</f>
        <v>Premiestatistikk skadeforsikring 2. kvartal 2019</v>
      </c>
      <c r="T61" s="25"/>
      <c r="U61" s="176"/>
    </row>
  </sheetData>
  <mergeCells count="4">
    <mergeCell ref="U60:U61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77"/>
  <sheetViews>
    <sheetView showGridLines="0" showRowColHeaders="0" zoomScaleNormal="100" workbookViewId="0">
      <selection activeCell="Y93" sqref="Y93"/>
    </sheetView>
  </sheetViews>
  <sheetFormatPr baseColWidth="10" defaultColWidth="11.42578125" defaultRowHeight="12.75" x14ac:dyDescent="0.2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34</v>
      </c>
      <c r="B4" s="6"/>
      <c r="C4" s="6"/>
      <c r="D4" s="187" t="s">
        <v>106</v>
      </c>
      <c r="E4" s="187"/>
      <c r="F4" s="6"/>
      <c r="I4" s="187" t="s">
        <v>93</v>
      </c>
      <c r="J4" s="187"/>
      <c r="K4" s="187"/>
      <c r="L4" s="187"/>
      <c r="M4" s="187"/>
      <c r="N4" s="187"/>
      <c r="P4" s="187" t="s">
        <v>94</v>
      </c>
      <c r="Q4" s="187"/>
      <c r="R4" s="187"/>
      <c r="S4" s="187"/>
      <c r="T4" s="187"/>
      <c r="U4" s="187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">
      <c r="A6" s="13" t="s">
        <v>3</v>
      </c>
      <c r="B6" s="14" t="s">
        <v>156</v>
      </c>
      <c r="C6" s="15" t="s">
        <v>154</v>
      </c>
      <c r="D6" s="66" t="s">
        <v>155</v>
      </c>
      <c r="E6" s="15" t="s">
        <v>156</v>
      </c>
      <c r="F6" s="15" t="s">
        <v>154</v>
      </c>
      <c r="G6" s="16" t="s">
        <v>155</v>
      </c>
      <c r="I6" s="99" t="s">
        <v>156</v>
      </c>
      <c r="J6" s="15" t="s">
        <v>154</v>
      </c>
      <c r="K6" s="66" t="s">
        <v>155</v>
      </c>
      <c r="L6" s="15" t="s">
        <v>156</v>
      </c>
      <c r="M6" s="15" t="s">
        <v>154</v>
      </c>
      <c r="N6" s="16" t="s">
        <v>155</v>
      </c>
      <c r="P6" s="99" t="s">
        <v>156</v>
      </c>
      <c r="Q6" s="15" t="s">
        <v>154</v>
      </c>
      <c r="R6" s="66" t="s">
        <v>155</v>
      </c>
      <c r="S6" s="15" t="s">
        <v>156</v>
      </c>
      <c r="T6" s="15" t="s">
        <v>154</v>
      </c>
      <c r="U6" s="16" t="s">
        <v>155</v>
      </c>
    </row>
    <row r="7" spans="1:21" x14ac:dyDescent="0.2">
      <c r="A7" s="17" t="s">
        <v>83</v>
      </c>
      <c r="B7" s="18">
        <v>4474034</v>
      </c>
      <c r="C7" s="18">
        <v>4487080</v>
      </c>
      <c r="D7" s="19">
        <v>4703453</v>
      </c>
      <c r="E7" s="82">
        <v>21.462673437255571</v>
      </c>
      <c r="F7" s="82">
        <v>20.802010531554448</v>
      </c>
      <c r="G7" s="83">
        <v>20.504316630093331</v>
      </c>
      <c r="I7" s="100">
        <v>3195881</v>
      </c>
      <c r="J7" s="18">
        <v>3209888</v>
      </c>
      <c r="K7" s="19">
        <v>3366396</v>
      </c>
      <c r="L7" s="82">
        <v>19.708352391308491</v>
      </c>
      <c r="M7" s="82">
        <v>19.144401477713082</v>
      </c>
      <c r="N7" s="83">
        <v>18.998275457487978</v>
      </c>
      <c r="P7" s="100">
        <v>1278153</v>
      </c>
      <c r="Q7" s="18">
        <v>1277192</v>
      </c>
      <c r="R7" s="19">
        <v>1337057</v>
      </c>
      <c r="S7" s="82">
        <v>27.607208117880333</v>
      </c>
      <c r="T7" s="82">
        <v>26.587694142177192</v>
      </c>
      <c r="U7" s="83">
        <v>25.617254679260544</v>
      </c>
    </row>
    <row r="8" spans="1:21" x14ac:dyDescent="0.2">
      <c r="A8" s="17" t="s">
        <v>157</v>
      </c>
      <c r="B8" s="18">
        <v>622253</v>
      </c>
      <c r="C8" s="18">
        <v>588930</v>
      </c>
      <c r="D8" s="19">
        <v>643547</v>
      </c>
      <c r="E8" s="82">
        <v>2.9850494954559106</v>
      </c>
      <c r="F8" s="82">
        <v>2.7302673592510853</v>
      </c>
      <c r="G8" s="83">
        <v>2.8054902333129879</v>
      </c>
      <c r="I8" s="100">
        <v>613703</v>
      </c>
      <c r="J8" s="18">
        <v>581299</v>
      </c>
      <c r="K8" s="19">
        <v>636075</v>
      </c>
      <c r="L8" s="82">
        <v>3.7845824007850086</v>
      </c>
      <c r="M8" s="82">
        <v>3.4669812263210233</v>
      </c>
      <c r="N8" s="83">
        <v>3.5896929718374384</v>
      </c>
      <c r="P8" s="100">
        <v>8550</v>
      </c>
      <c r="Q8" s="18">
        <v>7631</v>
      </c>
      <c r="R8" s="19">
        <v>7472</v>
      </c>
      <c r="S8" s="82">
        <v>0.18467400178842192</v>
      </c>
      <c r="T8" s="82">
        <v>0.15885684689455787</v>
      </c>
      <c r="U8" s="83">
        <v>0.14315928712346204</v>
      </c>
    </row>
    <row r="9" spans="1:21" x14ac:dyDescent="0.2">
      <c r="A9" s="17" t="s">
        <v>84</v>
      </c>
      <c r="B9" s="18">
        <v>5379570</v>
      </c>
      <c r="C9" s="18">
        <v>5543431</v>
      </c>
      <c r="D9" s="19">
        <v>5850376</v>
      </c>
      <c r="E9" s="82">
        <v>25.806677853332573</v>
      </c>
      <c r="F9" s="82">
        <v>25.699232026829339</v>
      </c>
      <c r="G9" s="83">
        <v>25.504233147242868</v>
      </c>
      <c r="I9" s="100">
        <v>4089199</v>
      </c>
      <c r="J9" s="18">
        <v>4210171</v>
      </c>
      <c r="K9" s="19">
        <v>4374248</v>
      </c>
      <c r="L9" s="82">
        <v>25.217264000188457</v>
      </c>
      <c r="M9" s="82">
        <v>25.110285441057371</v>
      </c>
      <c r="N9" s="83">
        <v>24.686094096881614</v>
      </c>
      <c r="P9" s="100">
        <v>1290371</v>
      </c>
      <c r="Q9" s="18">
        <v>1333260</v>
      </c>
      <c r="R9" s="19">
        <v>1476128</v>
      </c>
      <c r="S9" s="82">
        <v>27.871108346400909</v>
      </c>
      <c r="T9" s="82">
        <v>27.754878743367605</v>
      </c>
      <c r="U9" s="83">
        <v>28.28177625575238</v>
      </c>
    </row>
    <row r="10" spans="1:21" x14ac:dyDescent="0.2">
      <c r="A10" s="17" t="s">
        <v>86</v>
      </c>
      <c r="B10" s="18">
        <v>2931388</v>
      </c>
      <c r="C10" s="18">
        <v>3033116</v>
      </c>
      <c r="D10" s="19">
        <v>3163501</v>
      </c>
      <c r="E10" s="82">
        <v>14.062348064831363</v>
      </c>
      <c r="F10" s="82">
        <v>14.061463351539597</v>
      </c>
      <c r="G10" s="83">
        <v>13.79102250274785</v>
      </c>
      <c r="I10" s="100">
        <v>2323447</v>
      </c>
      <c r="J10" s="18">
        <v>2349019</v>
      </c>
      <c r="K10" s="19">
        <v>2463203</v>
      </c>
      <c r="L10" s="82">
        <v>14.328228190764467</v>
      </c>
      <c r="M10" s="82">
        <v>14.010009948875508</v>
      </c>
      <c r="N10" s="83">
        <v>13.901100494924174</v>
      </c>
      <c r="P10" s="100">
        <v>607941</v>
      </c>
      <c r="Q10" s="18">
        <v>684097</v>
      </c>
      <c r="R10" s="19">
        <v>700298</v>
      </c>
      <c r="S10" s="82">
        <v>13.131099101901169</v>
      </c>
      <c r="T10" s="82">
        <v>14.241055220813308</v>
      </c>
      <c r="U10" s="83">
        <v>13.417312962257258</v>
      </c>
    </row>
    <row r="11" spans="1:21" x14ac:dyDescent="0.2">
      <c r="A11" s="17" t="s">
        <v>158</v>
      </c>
      <c r="B11" s="18">
        <v>2040063</v>
      </c>
      <c r="C11" s="18">
        <v>2186869</v>
      </c>
      <c r="D11" s="19">
        <v>3345360</v>
      </c>
      <c r="E11" s="82">
        <v>9.7865161419041318</v>
      </c>
      <c r="F11" s="82">
        <v>10.138279676121206</v>
      </c>
      <c r="G11" s="83">
        <v>14.583821860588174</v>
      </c>
      <c r="I11" s="100">
        <v>1828331</v>
      </c>
      <c r="J11" s="18">
        <v>1977749</v>
      </c>
      <c r="K11" s="19">
        <v>3109117</v>
      </c>
      <c r="L11" s="82">
        <v>11.274947858181655</v>
      </c>
      <c r="M11" s="82">
        <v>11.795682864369589</v>
      </c>
      <c r="N11" s="83">
        <v>17.546319920638762</v>
      </c>
      <c r="P11" s="100">
        <v>211732</v>
      </c>
      <c r="Q11" s="18">
        <v>209120</v>
      </c>
      <c r="R11" s="19">
        <v>236243</v>
      </c>
      <c r="S11" s="82">
        <v>4.5732626604287896</v>
      </c>
      <c r="T11" s="82">
        <v>4.3533146144135682</v>
      </c>
      <c r="U11" s="83">
        <v>4.526282048702897</v>
      </c>
    </row>
    <row r="12" spans="1:21" x14ac:dyDescent="0.2">
      <c r="A12" s="17" t="s">
        <v>159</v>
      </c>
      <c r="B12" s="18">
        <v>0</v>
      </c>
      <c r="C12" s="18">
        <v>0</v>
      </c>
      <c r="D12" s="19">
        <v>0</v>
      </c>
      <c r="E12" s="82" t="s">
        <v>160</v>
      </c>
      <c r="F12" s="82" t="s">
        <v>160</v>
      </c>
      <c r="G12" s="83" t="s">
        <v>160</v>
      </c>
      <c r="I12" s="100">
        <v>0</v>
      </c>
      <c r="J12" s="18">
        <v>0</v>
      </c>
      <c r="K12" s="19">
        <v>0</v>
      </c>
      <c r="L12" s="82" t="s">
        <v>160</v>
      </c>
      <c r="M12" s="82" t="s">
        <v>160</v>
      </c>
      <c r="N12" s="83" t="s">
        <v>160</v>
      </c>
      <c r="P12" s="100">
        <v>0</v>
      </c>
      <c r="Q12" s="18">
        <v>0</v>
      </c>
      <c r="R12" s="19">
        <v>0</v>
      </c>
      <c r="S12" s="82" t="s">
        <v>160</v>
      </c>
      <c r="T12" s="82" t="s">
        <v>160</v>
      </c>
      <c r="U12" s="83" t="s">
        <v>160</v>
      </c>
    </row>
    <row r="13" spans="1:21" x14ac:dyDescent="0.2">
      <c r="A13" s="17" t="s">
        <v>161</v>
      </c>
      <c r="B13" s="18">
        <v>437758</v>
      </c>
      <c r="C13" s="18">
        <v>458895</v>
      </c>
      <c r="D13" s="19">
        <v>469488</v>
      </c>
      <c r="E13" s="82">
        <v>2.0999967811031661</v>
      </c>
      <c r="F13" s="82">
        <v>2.1274277754971336</v>
      </c>
      <c r="G13" s="83">
        <v>2.0466943341475416</v>
      </c>
      <c r="I13" s="100">
        <v>437758</v>
      </c>
      <c r="J13" s="18">
        <v>458895</v>
      </c>
      <c r="K13" s="19">
        <v>469488</v>
      </c>
      <c r="L13" s="82">
        <v>2.6995651359091348</v>
      </c>
      <c r="M13" s="82">
        <v>2.736939767404702</v>
      </c>
      <c r="N13" s="83">
        <v>2.649558265868043</v>
      </c>
      <c r="P13" s="100">
        <v>0</v>
      </c>
      <c r="Q13" s="18">
        <v>0</v>
      </c>
      <c r="R13" s="19">
        <v>0</v>
      </c>
      <c r="S13" s="82" t="s">
        <v>160</v>
      </c>
      <c r="T13" s="82" t="s">
        <v>160</v>
      </c>
      <c r="U13" s="83" t="s">
        <v>160</v>
      </c>
    </row>
    <row r="14" spans="1:21" x14ac:dyDescent="0.2">
      <c r="A14" s="17" t="s">
        <v>162</v>
      </c>
      <c r="B14" s="18">
        <v>585992</v>
      </c>
      <c r="C14" s="18">
        <v>578565</v>
      </c>
      <c r="D14" s="19">
        <v>652464</v>
      </c>
      <c r="E14" s="82">
        <v>2.8110995430173902</v>
      </c>
      <c r="F14" s="82">
        <v>2.6822154325728085</v>
      </c>
      <c r="G14" s="83">
        <v>2.844363161646819</v>
      </c>
      <c r="I14" s="100">
        <v>357559</v>
      </c>
      <c r="J14" s="18">
        <v>351971</v>
      </c>
      <c r="K14" s="19">
        <v>361377</v>
      </c>
      <c r="L14" s="82">
        <v>2.2049941073162214</v>
      </c>
      <c r="M14" s="82">
        <v>2.0992240640521262</v>
      </c>
      <c r="N14" s="83">
        <v>2.0394332069075158</v>
      </c>
      <c r="P14" s="100">
        <v>228433</v>
      </c>
      <c r="Q14" s="18">
        <v>226594</v>
      </c>
      <c r="R14" s="19">
        <v>291087</v>
      </c>
      <c r="S14" s="82">
        <v>4.933992543922173</v>
      </c>
      <c r="T14" s="82">
        <v>4.7170761846711367</v>
      </c>
      <c r="U14" s="83">
        <v>5.5770620196610272</v>
      </c>
    </row>
    <row r="15" spans="1:21" x14ac:dyDescent="0.2">
      <c r="A15" s="17" t="s">
        <v>163</v>
      </c>
      <c r="B15" s="18">
        <v>231669</v>
      </c>
      <c r="C15" s="18">
        <v>281561</v>
      </c>
      <c r="D15" s="19">
        <v>347420</v>
      </c>
      <c r="E15" s="82">
        <v>1.111354114102745</v>
      </c>
      <c r="F15" s="82">
        <v>1.3053110012023412</v>
      </c>
      <c r="G15" s="83">
        <v>1.5145489247212687</v>
      </c>
      <c r="I15" s="100">
        <v>0</v>
      </c>
      <c r="J15" s="18">
        <v>0</v>
      </c>
      <c r="K15" s="19">
        <v>0</v>
      </c>
      <c r="L15" s="82" t="s">
        <v>160</v>
      </c>
      <c r="M15" s="82" t="s">
        <v>160</v>
      </c>
      <c r="N15" s="83" t="s">
        <v>160</v>
      </c>
      <c r="P15" s="100">
        <v>231669</v>
      </c>
      <c r="Q15" s="18">
        <v>281561</v>
      </c>
      <c r="R15" s="19">
        <v>347420</v>
      </c>
      <c r="S15" s="82">
        <v>5.0038878737218617</v>
      </c>
      <c r="T15" s="82">
        <v>5.861340934147373</v>
      </c>
      <c r="U15" s="83">
        <v>6.6563703871029425</v>
      </c>
    </row>
    <row r="16" spans="1:21" x14ac:dyDescent="0.2">
      <c r="A16" s="17" t="s">
        <v>164</v>
      </c>
      <c r="B16" s="18">
        <v>412436</v>
      </c>
      <c r="C16" s="18">
        <v>416394</v>
      </c>
      <c r="D16" s="19">
        <v>461357</v>
      </c>
      <c r="E16" s="82">
        <v>1.9785230022319764</v>
      </c>
      <c r="F16" s="82">
        <v>1.9303940142088134</v>
      </c>
      <c r="G16" s="83">
        <v>2.0112479081878716</v>
      </c>
      <c r="I16" s="100">
        <v>290463</v>
      </c>
      <c r="J16" s="18">
        <v>313884</v>
      </c>
      <c r="K16" s="19">
        <v>354474</v>
      </c>
      <c r="L16" s="82">
        <v>1.7912266322296224</v>
      </c>
      <c r="M16" s="82">
        <v>1.8720657273495189</v>
      </c>
      <c r="N16" s="83">
        <v>2.0004760861519539</v>
      </c>
      <c r="P16" s="100">
        <v>121973</v>
      </c>
      <c r="Q16" s="18">
        <v>102510</v>
      </c>
      <c r="R16" s="19">
        <v>106883</v>
      </c>
      <c r="S16" s="82">
        <v>2.6345312304256359</v>
      </c>
      <c r="T16" s="82">
        <v>2.1339818339878294</v>
      </c>
      <c r="U16" s="83">
        <v>2.0478177309444585</v>
      </c>
    </row>
    <row r="17" spans="1:21" x14ac:dyDescent="0.2">
      <c r="A17" s="17" t="s">
        <v>165</v>
      </c>
      <c r="B17" s="18">
        <v>824369</v>
      </c>
      <c r="C17" s="18">
        <v>839527</v>
      </c>
      <c r="D17" s="19">
        <v>0</v>
      </c>
      <c r="E17" s="82">
        <v>3.9546330311296107</v>
      </c>
      <c r="F17" s="82">
        <v>3.8920298937224898</v>
      </c>
      <c r="G17" s="83" t="s">
        <v>160</v>
      </c>
      <c r="I17" s="100">
        <v>822913</v>
      </c>
      <c r="J17" s="18">
        <v>839527</v>
      </c>
      <c r="K17" s="19">
        <v>0</v>
      </c>
      <c r="L17" s="82">
        <v>5.0747381993850347</v>
      </c>
      <c r="M17" s="82">
        <v>5.0071036557599609</v>
      </c>
      <c r="N17" s="83" t="s">
        <v>160</v>
      </c>
      <c r="P17" s="100">
        <v>1456</v>
      </c>
      <c r="Q17" s="18">
        <v>0</v>
      </c>
      <c r="R17" s="19">
        <v>0</v>
      </c>
      <c r="S17" s="82">
        <v>3.1448578550168693E-2</v>
      </c>
      <c r="T17" s="82" t="s">
        <v>160</v>
      </c>
      <c r="U17" s="83" t="s">
        <v>160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82" t="s">
        <v>160</v>
      </c>
      <c r="F18" s="82" t="s">
        <v>160</v>
      </c>
      <c r="G18" s="83" t="s">
        <v>160</v>
      </c>
      <c r="I18" s="100">
        <v>0</v>
      </c>
      <c r="J18" s="18">
        <v>0</v>
      </c>
      <c r="K18" s="19">
        <v>0</v>
      </c>
      <c r="L18" s="82" t="s">
        <v>160</v>
      </c>
      <c r="M18" s="82" t="s">
        <v>160</v>
      </c>
      <c r="N18" s="83" t="s">
        <v>160</v>
      </c>
      <c r="P18" s="100">
        <v>0</v>
      </c>
      <c r="Q18" s="18">
        <v>0</v>
      </c>
      <c r="R18" s="19">
        <v>0</v>
      </c>
      <c r="S18" s="82" t="s">
        <v>160</v>
      </c>
      <c r="T18" s="82" t="s">
        <v>160</v>
      </c>
      <c r="U18" s="83" t="s">
        <v>160</v>
      </c>
    </row>
    <row r="19" spans="1:21" x14ac:dyDescent="0.2">
      <c r="A19" s="17" t="s">
        <v>167</v>
      </c>
      <c r="B19" s="18">
        <v>0</v>
      </c>
      <c r="C19" s="18">
        <v>0</v>
      </c>
      <c r="D19" s="19">
        <v>0</v>
      </c>
      <c r="E19" s="82" t="s">
        <v>160</v>
      </c>
      <c r="F19" s="82" t="s">
        <v>160</v>
      </c>
      <c r="G19" s="83" t="s">
        <v>160</v>
      </c>
      <c r="I19" s="100">
        <v>0</v>
      </c>
      <c r="J19" s="18">
        <v>0</v>
      </c>
      <c r="K19" s="19">
        <v>0</v>
      </c>
      <c r="L19" s="82" t="s">
        <v>160</v>
      </c>
      <c r="M19" s="82" t="s">
        <v>160</v>
      </c>
      <c r="N19" s="83" t="s">
        <v>160</v>
      </c>
      <c r="P19" s="100">
        <v>0</v>
      </c>
      <c r="Q19" s="18">
        <v>0</v>
      </c>
      <c r="R19" s="19">
        <v>0</v>
      </c>
      <c r="S19" s="82" t="s">
        <v>160</v>
      </c>
      <c r="T19" s="82" t="s">
        <v>160</v>
      </c>
      <c r="U19" s="83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82" t="s">
        <v>160</v>
      </c>
      <c r="F20" s="82" t="s">
        <v>160</v>
      </c>
      <c r="G20" s="83" t="s">
        <v>160</v>
      </c>
      <c r="I20" s="100">
        <v>0</v>
      </c>
      <c r="J20" s="18">
        <v>0</v>
      </c>
      <c r="K20" s="19">
        <v>0</v>
      </c>
      <c r="L20" s="82" t="s">
        <v>160</v>
      </c>
      <c r="M20" s="82" t="s">
        <v>160</v>
      </c>
      <c r="N20" s="83" t="s">
        <v>160</v>
      </c>
      <c r="P20" s="100">
        <v>0</v>
      </c>
      <c r="Q20" s="18">
        <v>0</v>
      </c>
      <c r="R20" s="19">
        <v>0</v>
      </c>
      <c r="S20" s="82" t="s">
        <v>160</v>
      </c>
      <c r="T20" s="82" t="s">
        <v>160</v>
      </c>
      <c r="U20" s="83" t="s">
        <v>160</v>
      </c>
    </row>
    <row r="21" spans="1:21" x14ac:dyDescent="0.2">
      <c r="A21" s="17" t="s">
        <v>169</v>
      </c>
      <c r="B21" s="18">
        <v>1096166</v>
      </c>
      <c r="C21" s="18">
        <v>1096315</v>
      </c>
      <c r="D21" s="19">
        <v>1133155</v>
      </c>
      <c r="E21" s="82">
        <v>5.2584877296468218</v>
      </c>
      <c r="F21" s="82">
        <v>5.0824937767771274</v>
      </c>
      <c r="G21" s="83">
        <v>4.9398960531705978</v>
      </c>
      <c r="I21" s="100">
        <v>901699</v>
      </c>
      <c r="J21" s="18">
        <v>898414</v>
      </c>
      <c r="K21" s="19">
        <v>915020</v>
      </c>
      <c r="L21" s="82">
        <v>5.5605955424781071</v>
      </c>
      <c r="M21" s="82">
        <v>5.3583172712562313</v>
      </c>
      <c r="N21" s="83">
        <v>5.1639207060341832</v>
      </c>
      <c r="P21" s="100">
        <v>194467</v>
      </c>
      <c r="Q21" s="18">
        <v>197901</v>
      </c>
      <c r="R21" s="19">
        <v>218135</v>
      </c>
      <c r="S21" s="82">
        <v>4.2003507726069058</v>
      </c>
      <c r="T21" s="82">
        <v>4.1197652807338345</v>
      </c>
      <c r="U21" s="83">
        <v>4.1793430268571194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82" t="s">
        <v>160</v>
      </c>
      <c r="F22" s="82" t="s">
        <v>160</v>
      </c>
      <c r="G22" s="83" t="s">
        <v>160</v>
      </c>
      <c r="I22" s="100">
        <v>0</v>
      </c>
      <c r="J22" s="18">
        <v>0</v>
      </c>
      <c r="K22" s="19">
        <v>0</v>
      </c>
      <c r="L22" s="82" t="s">
        <v>160</v>
      </c>
      <c r="M22" s="82" t="s">
        <v>160</v>
      </c>
      <c r="N22" s="83" t="s">
        <v>160</v>
      </c>
      <c r="P22" s="100">
        <v>0</v>
      </c>
      <c r="Q22" s="18">
        <v>0</v>
      </c>
      <c r="R22" s="19">
        <v>0</v>
      </c>
      <c r="S22" s="82" t="s">
        <v>160</v>
      </c>
      <c r="T22" s="82" t="s">
        <v>160</v>
      </c>
      <c r="U22" s="83" t="s">
        <v>160</v>
      </c>
    </row>
    <row r="23" spans="1:21" x14ac:dyDescent="0.2">
      <c r="A23" s="17" t="s">
        <v>171</v>
      </c>
      <c r="B23" s="18">
        <v>6133</v>
      </c>
      <c r="C23" s="18">
        <v>6958</v>
      </c>
      <c r="D23" s="19">
        <v>11692</v>
      </c>
      <c r="E23" s="82">
        <v>2.9421004889700973E-2</v>
      </c>
      <c r="F23" s="82">
        <v>3.2257144797631386E-2</v>
      </c>
      <c r="G23" s="83">
        <v>5.0970312670085408E-2</v>
      </c>
      <c r="I23" s="100">
        <v>0</v>
      </c>
      <c r="J23" s="18">
        <v>0</v>
      </c>
      <c r="K23" s="19">
        <v>0</v>
      </c>
      <c r="L23" s="82" t="s">
        <v>160</v>
      </c>
      <c r="M23" s="82" t="s">
        <v>160</v>
      </c>
      <c r="N23" s="83" t="s">
        <v>160</v>
      </c>
      <c r="P23" s="100">
        <v>6133</v>
      </c>
      <c r="Q23" s="18">
        <v>6958</v>
      </c>
      <c r="R23" s="19">
        <v>11692</v>
      </c>
      <c r="S23" s="82">
        <v>0.13246849742320368</v>
      </c>
      <c r="T23" s="82">
        <v>0.14484680129633515</v>
      </c>
      <c r="U23" s="83">
        <v>0.22401209649993553</v>
      </c>
    </row>
    <row r="24" spans="1:21" x14ac:dyDescent="0.2">
      <c r="A24" s="17" t="s">
        <v>172</v>
      </c>
      <c r="B24" s="18">
        <v>8405</v>
      </c>
      <c r="C24" s="18">
        <v>0</v>
      </c>
      <c r="D24" s="19">
        <v>0</v>
      </c>
      <c r="E24" s="82">
        <v>4.0320160785575848E-2</v>
      </c>
      <c r="F24" s="82" t="s">
        <v>160</v>
      </c>
      <c r="G24" s="83" t="s">
        <v>160</v>
      </c>
      <c r="I24" s="100">
        <v>0</v>
      </c>
      <c r="J24" s="18">
        <v>0</v>
      </c>
      <c r="K24" s="19">
        <v>0</v>
      </c>
      <c r="L24" s="82" t="s">
        <v>160</v>
      </c>
      <c r="M24" s="82" t="s">
        <v>160</v>
      </c>
      <c r="N24" s="83" t="s">
        <v>160</v>
      </c>
      <c r="P24" s="100">
        <v>8405</v>
      </c>
      <c r="Q24" s="18">
        <v>0</v>
      </c>
      <c r="R24" s="19">
        <v>0</v>
      </c>
      <c r="S24" s="82">
        <v>0.1815421035124779</v>
      </c>
      <c r="T24" s="82" t="s">
        <v>160</v>
      </c>
      <c r="U24" s="83" t="s">
        <v>160</v>
      </c>
    </row>
    <row r="25" spans="1:21" x14ac:dyDescent="0.2">
      <c r="A25" s="17" t="s">
        <v>173</v>
      </c>
      <c r="B25" s="18">
        <v>0</v>
      </c>
      <c r="C25" s="18">
        <v>0</v>
      </c>
      <c r="D25" s="19">
        <v>0</v>
      </c>
      <c r="E25" s="82" t="s">
        <v>160</v>
      </c>
      <c r="F25" s="82" t="s">
        <v>160</v>
      </c>
      <c r="G25" s="83" t="s">
        <v>160</v>
      </c>
      <c r="I25" s="100">
        <v>0</v>
      </c>
      <c r="J25" s="18">
        <v>0</v>
      </c>
      <c r="K25" s="19">
        <v>0</v>
      </c>
      <c r="L25" s="82" t="s">
        <v>160</v>
      </c>
      <c r="M25" s="82" t="s">
        <v>160</v>
      </c>
      <c r="N25" s="83" t="s">
        <v>160</v>
      </c>
      <c r="P25" s="100">
        <v>0</v>
      </c>
      <c r="Q25" s="18">
        <v>0</v>
      </c>
      <c r="R25" s="19">
        <v>0</v>
      </c>
      <c r="S25" s="82" t="s">
        <v>160</v>
      </c>
      <c r="T25" s="82" t="s">
        <v>160</v>
      </c>
      <c r="U25" s="83" t="s">
        <v>160</v>
      </c>
    </row>
    <row r="26" spans="1:21" x14ac:dyDescent="0.2">
      <c r="A26" s="17" t="s">
        <v>174</v>
      </c>
      <c r="B26" s="18">
        <v>745235</v>
      </c>
      <c r="C26" s="18">
        <v>853396</v>
      </c>
      <c r="D26" s="19">
        <v>933236</v>
      </c>
      <c r="E26" s="82">
        <v>3.5750142799570042</v>
      </c>
      <c r="F26" s="82">
        <v>3.9563262922850582</v>
      </c>
      <c r="G26" s="83">
        <v>4.0683656102445971</v>
      </c>
      <c r="I26" s="100">
        <v>657901</v>
      </c>
      <c r="J26" s="18">
        <v>758517</v>
      </c>
      <c r="K26" s="19">
        <v>826493</v>
      </c>
      <c r="L26" s="82">
        <v>4.0571425364693638</v>
      </c>
      <c r="M26" s="82">
        <v>4.5239441300352201</v>
      </c>
      <c r="N26" s="83">
        <v>4.6643180652797867</v>
      </c>
      <c r="P26" s="100">
        <v>87334</v>
      </c>
      <c r="Q26" s="18">
        <v>94879</v>
      </c>
      <c r="R26" s="19">
        <v>106743</v>
      </c>
      <c r="S26" s="82">
        <v>1.886353131250297</v>
      </c>
      <c r="T26" s="82">
        <v>1.9751249870932714</v>
      </c>
      <c r="U26" s="83">
        <v>2.0451354102542436</v>
      </c>
    </row>
    <row r="27" spans="1:21" x14ac:dyDescent="0.2">
      <c r="A27" s="17" t="s">
        <v>175</v>
      </c>
      <c r="B27" s="18">
        <v>63810</v>
      </c>
      <c r="C27" s="18">
        <v>71955</v>
      </c>
      <c r="D27" s="19">
        <v>68210</v>
      </c>
      <c r="E27" s="82">
        <v>0.30610701483969005</v>
      </c>
      <c r="F27" s="82">
        <v>0.33358189909651714</v>
      </c>
      <c r="G27" s="83">
        <v>0.29735588669402374</v>
      </c>
      <c r="I27" s="100">
        <v>29523</v>
      </c>
      <c r="J27" s="18">
        <v>30570</v>
      </c>
      <c r="K27" s="19">
        <v>31918</v>
      </c>
      <c r="L27" s="82">
        <v>0.1820623758045436</v>
      </c>
      <c r="M27" s="82">
        <v>0.18232547465010895</v>
      </c>
      <c r="N27" s="83">
        <v>0.18012941913313268</v>
      </c>
      <c r="P27" s="100">
        <v>34287</v>
      </c>
      <c r="Q27" s="18">
        <v>41385</v>
      </c>
      <c r="R27" s="19">
        <v>36292</v>
      </c>
      <c r="S27" s="82">
        <v>0.74057514611925401</v>
      </c>
      <c r="T27" s="82">
        <v>0.86152412642265452</v>
      </c>
      <c r="U27" s="83">
        <v>0.69533416063767195</v>
      </c>
    </row>
    <row r="28" spans="1:21" x14ac:dyDescent="0.2">
      <c r="A28" s="17" t="s">
        <v>176</v>
      </c>
      <c r="B28" s="18">
        <v>133756</v>
      </c>
      <c r="C28" s="18">
        <v>159485</v>
      </c>
      <c r="D28" s="19">
        <v>173889</v>
      </c>
      <c r="E28" s="82">
        <v>0.64164942606014075</v>
      </c>
      <c r="F28" s="82">
        <v>0.73936917764447274</v>
      </c>
      <c r="G28" s="83">
        <v>0.75805479814304499</v>
      </c>
      <c r="I28" s="100">
        <v>73191</v>
      </c>
      <c r="J28" s="18">
        <v>85470</v>
      </c>
      <c r="K28" s="19">
        <v>95347</v>
      </c>
      <c r="L28" s="82">
        <v>0.45135410857671476</v>
      </c>
      <c r="M28" s="82">
        <v>0.5097598403122281</v>
      </c>
      <c r="N28" s="83">
        <v>0.53809135052593526</v>
      </c>
      <c r="P28" s="100">
        <v>60565</v>
      </c>
      <c r="Q28" s="18">
        <v>74015</v>
      </c>
      <c r="R28" s="19">
        <v>78542</v>
      </c>
      <c r="S28" s="82">
        <v>1.3081615109141256</v>
      </c>
      <c r="T28" s="82">
        <v>1.5407927562443584</v>
      </c>
      <c r="U28" s="83">
        <v>1.5048202260774834</v>
      </c>
    </row>
    <row r="29" spans="1:21" x14ac:dyDescent="0.2">
      <c r="A29" s="17" t="s">
        <v>177</v>
      </c>
      <c r="B29" s="18">
        <v>26669</v>
      </c>
      <c r="C29" s="18">
        <v>29914</v>
      </c>
      <c r="D29" s="19">
        <v>38320</v>
      </c>
      <c r="E29" s="82">
        <v>0.12793555835699255</v>
      </c>
      <c r="F29" s="82">
        <v>0.13868068834095218</v>
      </c>
      <c r="G29" s="83">
        <v>0.16705288928478215</v>
      </c>
      <c r="I29" s="100">
        <v>16522</v>
      </c>
      <c r="J29" s="18">
        <v>18610</v>
      </c>
      <c r="K29" s="19">
        <v>23696</v>
      </c>
      <c r="L29" s="82">
        <v>0.10188783568887542</v>
      </c>
      <c r="M29" s="82">
        <v>0.11099368934375295</v>
      </c>
      <c r="N29" s="83">
        <v>0.13372851418568557</v>
      </c>
      <c r="P29" s="100">
        <v>10147</v>
      </c>
      <c r="Q29" s="18">
        <v>11304</v>
      </c>
      <c r="R29" s="19">
        <v>14624</v>
      </c>
      <c r="S29" s="82">
        <v>0.21916808142071545</v>
      </c>
      <c r="T29" s="82">
        <v>0.2353188045205192</v>
      </c>
      <c r="U29" s="83">
        <v>0.28018755552643321</v>
      </c>
    </row>
    <row r="30" spans="1:21" x14ac:dyDescent="0.2">
      <c r="A30" s="17" t="s">
        <v>178</v>
      </c>
      <c r="B30" s="18">
        <v>125284</v>
      </c>
      <c r="C30" s="18">
        <v>124980</v>
      </c>
      <c r="D30" s="19">
        <v>126564</v>
      </c>
      <c r="E30" s="82">
        <v>0.60100785530756506</v>
      </c>
      <c r="F30" s="82">
        <v>0.57940470779074027</v>
      </c>
      <c r="G30" s="83">
        <v>0.55174535175989481</v>
      </c>
      <c r="I30" s="100">
        <v>0</v>
      </c>
      <c r="J30" s="18">
        <v>0</v>
      </c>
      <c r="K30" s="19">
        <v>0</v>
      </c>
      <c r="L30" s="82" t="s">
        <v>160</v>
      </c>
      <c r="M30" s="82" t="s">
        <v>160</v>
      </c>
      <c r="N30" s="83" t="s">
        <v>160</v>
      </c>
      <c r="P30" s="100">
        <v>125284</v>
      </c>
      <c r="Q30" s="18">
        <v>124980</v>
      </c>
      <c r="R30" s="19">
        <v>126564</v>
      </c>
      <c r="S30" s="82">
        <v>2.7060465076094329</v>
      </c>
      <c r="T30" s="82">
        <v>2.6017466550755919</v>
      </c>
      <c r="U30" s="83">
        <v>2.4248945416881491</v>
      </c>
    </row>
    <row r="31" spans="1:21" x14ac:dyDescent="0.2">
      <c r="A31" s="17" t="s">
        <v>179</v>
      </c>
      <c r="B31" s="18">
        <v>282</v>
      </c>
      <c r="C31" s="18">
        <v>288</v>
      </c>
      <c r="D31" s="19">
        <v>126</v>
      </c>
      <c r="E31" s="82">
        <v>1.3528001596112302E-3</v>
      </c>
      <c r="F31" s="82">
        <v>1.3351620726814945E-3</v>
      </c>
      <c r="G31" s="83">
        <v>5.4928664013263447E-4</v>
      </c>
      <c r="I31" s="100">
        <v>0</v>
      </c>
      <c r="J31" s="18">
        <v>0</v>
      </c>
      <c r="K31" s="19">
        <v>0</v>
      </c>
      <c r="L31" s="82" t="s">
        <v>160</v>
      </c>
      <c r="M31" s="82" t="s">
        <v>160</v>
      </c>
      <c r="N31" s="83" t="s">
        <v>160</v>
      </c>
      <c r="P31" s="100">
        <v>282</v>
      </c>
      <c r="Q31" s="18">
        <v>288</v>
      </c>
      <c r="R31" s="19">
        <v>126</v>
      </c>
      <c r="S31" s="82">
        <v>6.0910021642497049E-3</v>
      </c>
      <c r="T31" s="82">
        <v>5.9953835546629093E-3</v>
      </c>
      <c r="U31" s="83">
        <v>2.4140886211932839E-3</v>
      </c>
    </row>
    <row r="32" spans="1:21" x14ac:dyDescent="0.2">
      <c r="A32" s="17" t="s">
        <v>180</v>
      </c>
      <c r="B32" s="18">
        <v>4908</v>
      </c>
      <c r="C32" s="18">
        <v>21204</v>
      </c>
      <c r="D32" s="19">
        <v>18824</v>
      </c>
      <c r="E32" s="82">
        <v>2.3544479373659284E-2</v>
      </c>
      <c r="F32" s="82">
        <v>9.8301307601175031E-2</v>
      </c>
      <c r="G32" s="83">
        <v>8.2061680268704043E-2</v>
      </c>
      <c r="I32" s="100">
        <v>0</v>
      </c>
      <c r="J32" s="18">
        <v>0</v>
      </c>
      <c r="K32" s="19">
        <v>0</v>
      </c>
      <c r="L32" s="82" t="s">
        <v>160</v>
      </c>
      <c r="M32" s="82" t="s">
        <v>160</v>
      </c>
      <c r="N32" s="83" t="s">
        <v>160</v>
      </c>
      <c r="P32" s="100">
        <v>4908</v>
      </c>
      <c r="Q32" s="18">
        <v>21204</v>
      </c>
      <c r="R32" s="19">
        <v>18824</v>
      </c>
      <c r="S32" s="82">
        <v>0.10600935681609061</v>
      </c>
      <c r="T32" s="82">
        <v>0.44141011421205673</v>
      </c>
      <c r="U32" s="83">
        <v>0.36065717623287602</v>
      </c>
    </row>
    <row r="33" spans="1:21" x14ac:dyDescent="0.2">
      <c r="A33" s="17" t="s">
        <v>181</v>
      </c>
      <c r="B33" s="18">
        <v>695471</v>
      </c>
      <c r="C33" s="18">
        <v>791552</v>
      </c>
      <c r="D33" s="19">
        <v>701202</v>
      </c>
      <c r="E33" s="82">
        <v>3.3362882262588007</v>
      </c>
      <c r="F33" s="82">
        <v>3.6696187810943832</v>
      </c>
      <c r="G33" s="83">
        <v>3.0568324653514565</v>
      </c>
      <c r="I33" s="100">
        <v>577781</v>
      </c>
      <c r="J33" s="18">
        <v>682735</v>
      </c>
      <c r="K33" s="19">
        <v>600656</v>
      </c>
      <c r="L33" s="82">
        <v>3.5630586849143038</v>
      </c>
      <c r="M33" s="82">
        <v>4.0719654214995789</v>
      </c>
      <c r="N33" s="83">
        <v>3.3898056387878608</v>
      </c>
      <c r="P33" s="100">
        <v>117690</v>
      </c>
      <c r="Q33" s="18">
        <v>108817</v>
      </c>
      <c r="R33" s="19">
        <v>100546</v>
      </c>
      <c r="S33" s="82">
        <v>2.5420214351437869</v>
      </c>
      <c r="T33" s="82">
        <v>2.2652765703741453</v>
      </c>
      <c r="U33" s="83">
        <v>1.9264044008452377</v>
      </c>
    </row>
    <row r="34" spans="1:21" x14ac:dyDescent="0.2">
      <c r="A34" s="17" t="s">
        <v>182</v>
      </c>
      <c r="B34" s="18">
        <v>0</v>
      </c>
      <c r="C34" s="18">
        <v>0</v>
      </c>
      <c r="D34" s="19">
        <v>96659</v>
      </c>
      <c r="E34" s="82" t="s">
        <v>160</v>
      </c>
      <c r="F34" s="82" t="s">
        <v>160</v>
      </c>
      <c r="G34" s="83">
        <v>0.42137696308397071</v>
      </c>
      <c r="I34" s="100">
        <v>0</v>
      </c>
      <c r="J34" s="18">
        <v>0</v>
      </c>
      <c r="K34" s="19">
        <v>91974</v>
      </c>
      <c r="L34" s="82" t="s">
        <v>160</v>
      </c>
      <c r="M34" s="82" t="s">
        <v>160</v>
      </c>
      <c r="N34" s="83">
        <v>0.51905580535593532</v>
      </c>
      <c r="P34" s="100">
        <v>0</v>
      </c>
      <c r="Q34" s="18">
        <v>0</v>
      </c>
      <c r="R34" s="19">
        <v>4685</v>
      </c>
      <c r="S34" s="82" t="s">
        <v>160</v>
      </c>
      <c r="T34" s="82" t="s">
        <v>160</v>
      </c>
      <c r="U34" s="83">
        <v>8.9761945954686784E-2</v>
      </c>
    </row>
    <row r="35" spans="1:21" ht="13.5" thickBot="1" x14ac:dyDescent="0.25">
      <c r="A35" s="20" t="s">
        <v>4</v>
      </c>
      <c r="B35" s="21">
        <v>20845651</v>
      </c>
      <c r="C35" s="21">
        <v>21570415</v>
      </c>
      <c r="D35" s="22">
        <v>22938843</v>
      </c>
      <c r="E35" s="86">
        <v>100</v>
      </c>
      <c r="F35" s="86">
        <v>100</v>
      </c>
      <c r="G35" s="87">
        <v>100</v>
      </c>
      <c r="I35" s="101">
        <v>16215871</v>
      </c>
      <c r="J35" s="21">
        <v>16766719</v>
      </c>
      <c r="K35" s="22">
        <v>17719482</v>
      </c>
      <c r="L35" s="86">
        <v>100</v>
      </c>
      <c r="M35" s="86">
        <v>100</v>
      </c>
      <c r="N35" s="87">
        <v>100</v>
      </c>
      <c r="P35" s="101">
        <v>4629780</v>
      </c>
      <c r="Q35" s="21">
        <v>4803696</v>
      </c>
      <c r="R35" s="22">
        <v>5219361</v>
      </c>
      <c r="S35" s="86">
        <v>100</v>
      </c>
      <c r="T35" s="86">
        <v>100</v>
      </c>
      <c r="U35" s="87">
        <v>100</v>
      </c>
    </row>
    <row r="36" spans="1:21" x14ac:dyDescent="0.2">
      <c r="I36" s="108"/>
      <c r="P36" s="108"/>
    </row>
    <row r="37" spans="1:21" ht="16.5" thickBot="1" x14ac:dyDescent="0.3">
      <c r="A37" s="5" t="s">
        <v>37</v>
      </c>
      <c r="B37" s="6"/>
      <c r="C37" s="6"/>
      <c r="D37" s="187" t="s">
        <v>106</v>
      </c>
      <c r="E37" s="187"/>
      <c r="F37" s="6"/>
      <c r="I37" s="187" t="s">
        <v>93</v>
      </c>
      <c r="J37" s="187"/>
      <c r="K37" s="187"/>
      <c r="L37" s="187"/>
      <c r="M37" s="187"/>
      <c r="N37" s="187"/>
      <c r="P37" s="187" t="s">
        <v>94</v>
      </c>
      <c r="Q37" s="187"/>
      <c r="R37" s="187"/>
      <c r="S37" s="187"/>
      <c r="T37" s="187"/>
      <c r="U37" s="187"/>
    </row>
    <row r="38" spans="1:21" x14ac:dyDescent="0.2">
      <c r="A38" s="7"/>
      <c r="B38" s="91"/>
      <c r="C38" s="90" t="s">
        <v>30</v>
      </c>
      <c r="D38" s="92"/>
      <c r="E38" s="11"/>
      <c r="F38" s="9" t="s">
        <v>2</v>
      </c>
      <c r="G38" s="12"/>
      <c r="I38" s="32"/>
      <c r="J38" s="90" t="s">
        <v>30</v>
      </c>
      <c r="K38" s="92"/>
      <c r="L38" s="11"/>
      <c r="M38" s="90" t="s">
        <v>2</v>
      </c>
      <c r="N38" s="12"/>
      <c r="P38" s="32"/>
      <c r="Q38" s="90" t="s">
        <v>30</v>
      </c>
      <c r="R38" s="92"/>
      <c r="S38" s="11"/>
      <c r="T38" s="90" t="s">
        <v>2</v>
      </c>
      <c r="U38" s="12"/>
    </row>
    <row r="39" spans="1:21" x14ac:dyDescent="0.2">
      <c r="A39" s="13" t="s">
        <v>3</v>
      </c>
      <c r="B39" s="14" t="s">
        <v>156</v>
      </c>
      <c r="C39" s="15" t="s">
        <v>154</v>
      </c>
      <c r="D39" s="66" t="s">
        <v>155</v>
      </c>
      <c r="E39" s="15" t="s">
        <v>156</v>
      </c>
      <c r="F39" s="15" t="s">
        <v>154</v>
      </c>
      <c r="G39" s="16" t="s">
        <v>155</v>
      </c>
      <c r="I39" s="99" t="s">
        <v>156</v>
      </c>
      <c r="J39" s="15" t="s">
        <v>154</v>
      </c>
      <c r="K39" s="66" t="s">
        <v>155</v>
      </c>
      <c r="L39" s="15" t="s">
        <v>156</v>
      </c>
      <c r="M39" s="15" t="s">
        <v>154</v>
      </c>
      <c r="N39" s="16" t="s">
        <v>155</v>
      </c>
      <c r="P39" s="99" t="s">
        <v>156</v>
      </c>
      <c r="Q39" s="15" t="s">
        <v>154</v>
      </c>
      <c r="R39" s="66" t="s">
        <v>155</v>
      </c>
      <c r="S39" s="15" t="s">
        <v>156</v>
      </c>
      <c r="T39" s="15" t="s">
        <v>154</v>
      </c>
      <c r="U39" s="16" t="s">
        <v>155</v>
      </c>
    </row>
    <row r="40" spans="1:21" x14ac:dyDescent="0.2">
      <c r="A40" s="17" t="s">
        <v>83</v>
      </c>
      <c r="B40" s="18">
        <v>862801</v>
      </c>
      <c r="C40" s="18">
        <v>859971</v>
      </c>
      <c r="D40" s="19">
        <v>879671</v>
      </c>
      <c r="E40" s="82">
        <v>20.015770404439653</v>
      </c>
      <c r="F40" s="82">
        <v>19.59944672998413</v>
      </c>
      <c r="G40" s="83">
        <v>19.627898819609715</v>
      </c>
      <c r="I40" s="100">
        <v>690381</v>
      </c>
      <c r="J40" s="18">
        <v>693537</v>
      </c>
      <c r="K40" s="19">
        <v>715795</v>
      </c>
      <c r="L40" s="82">
        <v>19.894708449778022</v>
      </c>
      <c r="M40" s="82">
        <v>19.61778614557516</v>
      </c>
      <c r="N40" s="83">
        <v>19.891819758511954</v>
      </c>
      <c r="P40" s="100">
        <v>172420</v>
      </c>
      <c r="Q40" s="18">
        <v>166434</v>
      </c>
      <c r="R40" s="19">
        <v>163876</v>
      </c>
      <c r="S40" s="82">
        <v>20.515639575837188</v>
      </c>
      <c r="T40" s="82">
        <v>19.523393373490443</v>
      </c>
      <c r="U40" s="83">
        <v>18.552721105763734</v>
      </c>
    </row>
    <row r="41" spans="1:21" x14ac:dyDescent="0.2">
      <c r="A41" s="17" t="s">
        <v>157</v>
      </c>
      <c r="B41" s="18">
        <v>130243</v>
      </c>
      <c r="C41" s="18">
        <v>122433</v>
      </c>
      <c r="D41" s="19">
        <v>129746</v>
      </c>
      <c r="E41" s="82">
        <v>3.0214545240274799</v>
      </c>
      <c r="F41" s="82">
        <v>2.7903488158230303</v>
      </c>
      <c r="G41" s="83">
        <v>2.8949929692454135</v>
      </c>
      <c r="I41" s="100">
        <v>129252</v>
      </c>
      <c r="J41" s="18">
        <v>121531</v>
      </c>
      <c r="K41" s="19">
        <v>128891</v>
      </c>
      <c r="L41" s="82">
        <v>3.7246547291288565</v>
      </c>
      <c r="M41" s="82">
        <v>3.4376957077385843</v>
      </c>
      <c r="N41" s="83">
        <v>3.581858689281658</v>
      </c>
      <c r="P41" s="100">
        <v>991</v>
      </c>
      <c r="Q41" s="18">
        <v>902</v>
      </c>
      <c r="R41" s="19">
        <v>855</v>
      </c>
      <c r="S41" s="82">
        <v>0.117915548194262</v>
      </c>
      <c r="T41" s="82">
        <v>0.10580831334275677</v>
      </c>
      <c r="U41" s="83">
        <v>9.679621509817174E-2</v>
      </c>
    </row>
    <row r="42" spans="1:21" x14ac:dyDescent="0.2">
      <c r="A42" s="17" t="s">
        <v>84</v>
      </c>
      <c r="B42" s="18">
        <v>1133727</v>
      </c>
      <c r="C42" s="18">
        <v>1133918</v>
      </c>
      <c r="D42" s="19">
        <v>1117984</v>
      </c>
      <c r="E42" s="82">
        <v>26.300872777516666</v>
      </c>
      <c r="F42" s="82">
        <v>25.84292428136547</v>
      </c>
      <c r="G42" s="83">
        <v>24.945322551206697</v>
      </c>
      <c r="I42" s="100">
        <v>834076</v>
      </c>
      <c r="J42" s="18">
        <v>826513</v>
      </c>
      <c r="K42" s="19">
        <v>804559</v>
      </c>
      <c r="L42" s="82">
        <v>24.03556709260112</v>
      </c>
      <c r="M42" s="82">
        <v>23.379221700554925</v>
      </c>
      <c r="N42" s="83">
        <v>22.358556029433874</v>
      </c>
      <c r="P42" s="100">
        <v>299651</v>
      </c>
      <c r="Q42" s="18">
        <v>307405</v>
      </c>
      <c r="R42" s="19">
        <v>313425</v>
      </c>
      <c r="S42" s="82">
        <v>35.65440154587165</v>
      </c>
      <c r="T42" s="82">
        <v>36.059872021208584</v>
      </c>
      <c r="U42" s="83">
        <v>35.483454639935061</v>
      </c>
    </row>
    <row r="43" spans="1:21" x14ac:dyDescent="0.2">
      <c r="A43" s="17" t="s">
        <v>86</v>
      </c>
      <c r="B43" s="18">
        <v>579614</v>
      </c>
      <c r="C43" s="18">
        <v>573856</v>
      </c>
      <c r="D43" s="19">
        <v>582613</v>
      </c>
      <c r="E43" s="82">
        <v>13.446230066027837</v>
      </c>
      <c r="F43" s="82">
        <v>13.078650445982216</v>
      </c>
      <c r="G43" s="83">
        <v>12.999711272725001</v>
      </c>
      <c r="I43" s="100">
        <v>488115</v>
      </c>
      <c r="J43" s="18">
        <v>480861</v>
      </c>
      <c r="K43" s="19">
        <v>492159</v>
      </c>
      <c r="L43" s="82">
        <v>14.066009370135331</v>
      </c>
      <c r="M43" s="82">
        <v>13.601910588400354</v>
      </c>
      <c r="N43" s="83">
        <v>13.677013838500528</v>
      </c>
      <c r="P43" s="100">
        <v>91499</v>
      </c>
      <c r="Q43" s="18">
        <v>92995</v>
      </c>
      <c r="R43" s="19">
        <v>90454</v>
      </c>
      <c r="S43" s="82">
        <v>10.887138995183429</v>
      </c>
      <c r="T43" s="82">
        <v>10.908696340698077</v>
      </c>
      <c r="U43" s="83">
        <v>10.240473497649154</v>
      </c>
    </row>
    <row r="44" spans="1:21" x14ac:dyDescent="0.2">
      <c r="A44" s="17" t="s">
        <v>158</v>
      </c>
      <c r="B44" s="18">
        <v>429569</v>
      </c>
      <c r="C44" s="18">
        <v>454631</v>
      </c>
      <c r="D44" s="19">
        <v>652799</v>
      </c>
      <c r="E44" s="82">
        <v>9.9653969766663906</v>
      </c>
      <c r="F44" s="82">
        <v>10.361414589909911</v>
      </c>
      <c r="G44" s="83">
        <v>14.56575551716767</v>
      </c>
      <c r="I44" s="100">
        <v>389288</v>
      </c>
      <c r="J44" s="18">
        <v>414051</v>
      </c>
      <c r="K44" s="19">
        <v>608934</v>
      </c>
      <c r="L44" s="82">
        <v>11.21811182955091</v>
      </c>
      <c r="M44" s="82">
        <v>11.712084533862708</v>
      </c>
      <c r="N44" s="83">
        <v>16.922170974692083</v>
      </c>
      <c r="P44" s="100">
        <v>40281</v>
      </c>
      <c r="Q44" s="18">
        <v>40580</v>
      </c>
      <c r="R44" s="19">
        <v>43865</v>
      </c>
      <c r="S44" s="82">
        <v>4.79289222685476</v>
      </c>
      <c r="T44" s="82">
        <v>4.7602010592561745</v>
      </c>
      <c r="U44" s="83">
        <v>4.9660420763524016</v>
      </c>
    </row>
    <row r="45" spans="1:21" x14ac:dyDescent="0.2">
      <c r="A45" s="17" t="s">
        <v>159</v>
      </c>
      <c r="B45" s="18">
        <v>0</v>
      </c>
      <c r="C45" s="18">
        <v>0</v>
      </c>
      <c r="D45" s="19">
        <v>0</v>
      </c>
      <c r="E45" s="82" t="s">
        <v>160</v>
      </c>
      <c r="F45" s="82" t="s">
        <v>160</v>
      </c>
      <c r="G45" s="83" t="s">
        <v>160</v>
      </c>
      <c r="I45" s="100">
        <v>0</v>
      </c>
      <c r="J45" s="18">
        <v>0</v>
      </c>
      <c r="K45" s="19">
        <v>0</v>
      </c>
      <c r="L45" s="82" t="s">
        <v>160</v>
      </c>
      <c r="M45" s="82" t="s">
        <v>160</v>
      </c>
      <c r="N45" s="83" t="s">
        <v>160</v>
      </c>
      <c r="P45" s="100">
        <v>0</v>
      </c>
      <c r="Q45" s="18">
        <v>0</v>
      </c>
      <c r="R45" s="19">
        <v>0</v>
      </c>
      <c r="S45" s="82" t="s">
        <v>160</v>
      </c>
      <c r="T45" s="82" t="s">
        <v>160</v>
      </c>
      <c r="U45" s="83" t="s">
        <v>160</v>
      </c>
    </row>
    <row r="46" spans="1:21" x14ac:dyDescent="0.2">
      <c r="A46" s="17" t="s">
        <v>161</v>
      </c>
      <c r="B46" s="18">
        <v>120619</v>
      </c>
      <c r="C46" s="18">
        <v>123519</v>
      </c>
      <c r="D46" s="19">
        <v>124405</v>
      </c>
      <c r="E46" s="82">
        <v>2.7981912519956591</v>
      </c>
      <c r="F46" s="82">
        <v>2.8150996494543534</v>
      </c>
      <c r="G46" s="83">
        <v>2.7758204517979408</v>
      </c>
      <c r="I46" s="100">
        <v>120619</v>
      </c>
      <c r="J46" s="18">
        <v>123519</v>
      </c>
      <c r="K46" s="19">
        <v>124405</v>
      </c>
      <c r="L46" s="82">
        <v>3.4758775784730105</v>
      </c>
      <c r="M46" s="82">
        <v>3.4939294182073892</v>
      </c>
      <c r="N46" s="83">
        <v>3.4571935219688315</v>
      </c>
      <c r="P46" s="100">
        <v>0</v>
      </c>
      <c r="Q46" s="18">
        <v>0</v>
      </c>
      <c r="R46" s="19">
        <v>0</v>
      </c>
      <c r="S46" s="82" t="s">
        <v>160</v>
      </c>
      <c r="T46" s="82" t="s">
        <v>160</v>
      </c>
      <c r="U46" s="83" t="s">
        <v>160</v>
      </c>
    </row>
    <row r="47" spans="1:21" x14ac:dyDescent="0.2">
      <c r="A47" s="17" t="s">
        <v>162</v>
      </c>
      <c r="B47" s="18">
        <v>111620</v>
      </c>
      <c r="C47" s="18">
        <v>105229</v>
      </c>
      <c r="D47" s="19">
        <v>110219</v>
      </c>
      <c r="E47" s="82">
        <v>2.5894271014330701</v>
      </c>
      <c r="F47" s="82">
        <v>2.3982554992546263</v>
      </c>
      <c r="G47" s="83">
        <v>2.4592914623746411</v>
      </c>
      <c r="I47" s="100">
        <v>74403</v>
      </c>
      <c r="J47" s="18">
        <v>66824</v>
      </c>
      <c r="K47" s="19">
        <v>64302</v>
      </c>
      <c r="L47" s="82">
        <v>2.1440711618495212</v>
      </c>
      <c r="M47" s="82">
        <v>1.8902220665832024</v>
      </c>
      <c r="N47" s="83">
        <v>1.7869415043578618</v>
      </c>
      <c r="P47" s="100">
        <v>37217</v>
      </c>
      <c r="Q47" s="18">
        <v>38405</v>
      </c>
      <c r="R47" s="19">
        <v>45917</v>
      </c>
      <c r="S47" s="82">
        <v>4.4283178175033795</v>
      </c>
      <c r="T47" s="82">
        <v>4.5050646052423211</v>
      </c>
      <c r="U47" s="83">
        <v>5.1983529925880134</v>
      </c>
    </row>
    <row r="48" spans="1:21" x14ac:dyDescent="0.2">
      <c r="A48" s="17" t="s">
        <v>163</v>
      </c>
      <c r="B48" s="18">
        <v>50485</v>
      </c>
      <c r="C48" s="18">
        <v>59963</v>
      </c>
      <c r="D48" s="19">
        <v>69203</v>
      </c>
      <c r="E48" s="82">
        <v>1.1711810357986789</v>
      </c>
      <c r="F48" s="82">
        <v>1.3666061114503145</v>
      </c>
      <c r="G48" s="83">
        <v>1.5441107891625971</v>
      </c>
      <c r="I48" s="100">
        <v>0</v>
      </c>
      <c r="J48" s="18">
        <v>0</v>
      </c>
      <c r="K48" s="19">
        <v>0</v>
      </c>
      <c r="L48" s="82" t="s">
        <v>160</v>
      </c>
      <c r="M48" s="82" t="s">
        <v>160</v>
      </c>
      <c r="N48" s="83" t="s">
        <v>160</v>
      </c>
      <c r="P48" s="100">
        <v>50485</v>
      </c>
      <c r="Q48" s="18">
        <v>59963</v>
      </c>
      <c r="R48" s="19">
        <v>69203</v>
      </c>
      <c r="S48" s="82">
        <v>6.0070297180497647</v>
      </c>
      <c r="T48" s="82">
        <v>7.0339067549575649</v>
      </c>
      <c r="U48" s="83">
        <v>7.8346064016827821</v>
      </c>
    </row>
    <row r="49" spans="1:21" x14ac:dyDescent="0.2">
      <c r="A49" s="17" t="s">
        <v>164</v>
      </c>
      <c r="B49" s="18">
        <v>89692</v>
      </c>
      <c r="C49" s="18">
        <v>91568</v>
      </c>
      <c r="D49" s="19">
        <v>99998</v>
      </c>
      <c r="E49" s="82">
        <v>2.0807283245093613</v>
      </c>
      <c r="F49" s="82">
        <v>2.0869100680966994</v>
      </c>
      <c r="G49" s="83">
        <v>2.2312326155611952</v>
      </c>
      <c r="I49" s="100">
        <v>66880</v>
      </c>
      <c r="J49" s="18">
        <v>71441</v>
      </c>
      <c r="K49" s="19">
        <v>79214</v>
      </c>
      <c r="L49" s="82">
        <v>1.9272808798636609</v>
      </c>
      <c r="M49" s="82">
        <v>2.0208211818922925</v>
      </c>
      <c r="N49" s="83">
        <v>2.201343415853374</v>
      </c>
      <c r="P49" s="100">
        <v>22812</v>
      </c>
      <c r="Q49" s="18">
        <v>20127</v>
      </c>
      <c r="R49" s="19">
        <v>20784</v>
      </c>
      <c r="S49" s="82">
        <v>2.7143183505625679</v>
      </c>
      <c r="T49" s="82">
        <v>2.3609799585916469</v>
      </c>
      <c r="U49" s="83">
        <v>2.3529971164916974</v>
      </c>
    </row>
    <row r="50" spans="1:21" x14ac:dyDescent="0.2">
      <c r="A50" s="17" t="s">
        <v>165</v>
      </c>
      <c r="B50" s="18">
        <v>153900</v>
      </c>
      <c r="C50" s="18">
        <v>156920</v>
      </c>
      <c r="D50" s="19">
        <v>0</v>
      </c>
      <c r="E50" s="82">
        <v>3.5702636705836719</v>
      </c>
      <c r="F50" s="82">
        <v>3.5763359239661683</v>
      </c>
      <c r="G50" s="83" t="s">
        <v>160</v>
      </c>
      <c r="I50" s="100">
        <v>152542</v>
      </c>
      <c r="J50" s="18">
        <v>156920</v>
      </c>
      <c r="K50" s="19">
        <v>0</v>
      </c>
      <c r="L50" s="82">
        <v>4.3958026312225265</v>
      </c>
      <c r="M50" s="82">
        <v>4.4387292991774832</v>
      </c>
      <c r="N50" s="83" t="s">
        <v>160</v>
      </c>
      <c r="P50" s="100">
        <v>1358</v>
      </c>
      <c r="Q50" s="18">
        <v>0</v>
      </c>
      <c r="R50" s="19">
        <v>0</v>
      </c>
      <c r="S50" s="82">
        <v>0.16158356654672834</v>
      </c>
      <c r="T50" s="82" t="s">
        <v>160</v>
      </c>
      <c r="U50" s="83" t="s">
        <v>160</v>
      </c>
    </row>
    <row r="51" spans="1:21" x14ac:dyDescent="0.2">
      <c r="A51" s="17" t="s">
        <v>166</v>
      </c>
      <c r="B51" s="18">
        <v>0</v>
      </c>
      <c r="C51" s="18">
        <v>0</v>
      </c>
      <c r="D51" s="19">
        <v>0</v>
      </c>
      <c r="E51" s="82" t="s">
        <v>160</v>
      </c>
      <c r="F51" s="82" t="s">
        <v>160</v>
      </c>
      <c r="G51" s="83" t="s">
        <v>160</v>
      </c>
      <c r="I51" s="100">
        <v>0</v>
      </c>
      <c r="J51" s="18">
        <v>0</v>
      </c>
      <c r="K51" s="19">
        <v>0</v>
      </c>
      <c r="L51" s="82" t="s">
        <v>160</v>
      </c>
      <c r="M51" s="82" t="s">
        <v>160</v>
      </c>
      <c r="N51" s="83" t="s">
        <v>160</v>
      </c>
      <c r="P51" s="100">
        <v>0</v>
      </c>
      <c r="Q51" s="18">
        <v>0</v>
      </c>
      <c r="R51" s="19">
        <v>0</v>
      </c>
      <c r="S51" s="82" t="s">
        <v>160</v>
      </c>
      <c r="T51" s="82" t="s">
        <v>160</v>
      </c>
      <c r="U51" s="83" t="s">
        <v>160</v>
      </c>
    </row>
    <row r="52" spans="1:21" x14ac:dyDescent="0.2">
      <c r="A52" s="17" t="s">
        <v>167</v>
      </c>
      <c r="B52" s="18">
        <v>0</v>
      </c>
      <c r="C52" s="18">
        <v>0</v>
      </c>
      <c r="D52" s="19">
        <v>0</v>
      </c>
      <c r="E52" s="82" t="s">
        <v>160</v>
      </c>
      <c r="F52" s="82" t="s">
        <v>160</v>
      </c>
      <c r="G52" s="83" t="s">
        <v>160</v>
      </c>
      <c r="I52" s="100">
        <v>0</v>
      </c>
      <c r="J52" s="18">
        <v>0</v>
      </c>
      <c r="K52" s="19">
        <v>0</v>
      </c>
      <c r="L52" s="82" t="s">
        <v>160</v>
      </c>
      <c r="M52" s="82" t="s">
        <v>160</v>
      </c>
      <c r="N52" s="83" t="s">
        <v>160</v>
      </c>
      <c r="P52" s="100">
        <v>0</v>
      </c>
      <c r="Q52" s="18">
        <v>0</v>
      </c>
      <c r="R52" s="19">
        <v>0</v>
      </c>
      <c r="S52" s="82" t="s">
        <v>160</v>
      </c>
      <c r="T52" s="82" t="s">
        <v>160</v>
      </c>
      <c r="U52" s="83" t="s">
        <v>160</v>
      </c>
    </row>
    <row r="53" spans="1:21" x14ac:dyDescent="0.2">
      <c r="A53" s="17" t="s">
        <v>168</v>
      </c>
      <c r="B53" s="18">
        <v>0</v>
      </c>
      <c r="C53" s="18">
        <v>0</v>
      </c>
      <c r="D53" s="19">
        <v>0</v>
      </c>
      <c r="E53" s="82" t="s">
        <v>160</v>
      </c>
      <c r="F53" s="82" t="s">
        <v>160</v>
      </c>
      <c r="G53" s="83" t="s">
        <v>160</v>
      </c>
      <c r="I53" s="100">
        <v>0</v>
      </c>
      <c r="J53" s="18">
        <v>0</v>
      </c>
      <c r="K53" s="19">
        <v>0</v>
      </c>
      <c r="L53" s="82" t="s">
        <v>160</v>
      </c>
      <c r="M53" s="82" t="s">
        <v>160</v>
      </c>
      <c r="N53" s="83" t="s">
        <v>160</v>
      </c>
      <c r="P53" s="100">
        <v>0</v>
      </c>
      <c r="Q53" s="18">
        <v>0</v>
      </c>
      <c r="R53" s="19">
        <v>0</v>
      </c>
      <c r="S53" s="82" t="s">
        <v>160</v>
      </c>
      <c r="T53" s="82" t="s">
        <v>160</v>
      </c>
      <c r="U53" s="83" t="s">
        <v>160</v>
      </c>
    </row>
    <row r="54" spans="1:21" x14ac:dyDescent="0.2">
      <c r="A54" s="17" t="s">
        <v>169</v>
      </c>
      <c r="B54" s="18">
        <v>253361</v>
      </c>
      <c r="C54" s="18">
        <v>251791</v>
      </c>
      <c r="D54" s="19">
        <v>255268</v>
      </c>
      <c r="E54" s="82">
        <v>5.8776190633057164</v>
      </c>
      <c r="F54" s="82">
        <v>5.7385240799857602</v>
      </c>
      <c r="G54" s="83">
        <v>5.6957367878265082</v>
      </c>
      <c r="I54" s="100">
        <v>207754</v>
      </c>
      <c r="J54" s="18">
        <v>206359</v>
      </c>
      <c r="K54" s="19">
        <v>208022</v>
      </c>
      <c r="L54" s="82">
        <v>5.9868467690669114</v>
      </c>
      <c r="M54" s="82">
        <v>5.8371892649054695</v>
      </c>
      <c r="N54" s="83">
        <v>5.7808955494312952</v>
      </c>
      <c r="P54" s="100">
        <v>45607</v>
      </c>
      <c r="Q54" s="18">
        <v>45432</v>
      </c>
      <c r="R54" s="19">
        <v>47246</v>
      </c>
      <c r="S54" s="82">
        <v>5.4266139318826507</v>
      </c>
      <c r="T54" s="82">
        <v>5.3293606339114472</v>
      </c>
      <c r="U54" s="83">
        <v>5.3488116707932418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82" t="s">
        <v>160</v>
      </c>
      <c r="F55" s="82" t="s">
        <v>160</v>
      </c>
      <c r="G55" s="83" t="s">
        <v>160</v>
      </c>
      <c r="I55" s="100">
        <v>0</v>
      </c>
      <c r="J55" s="18">
        <v>0</v>
      </c>
      <c r="K55" s="19">
        <v>0</v>
      </c>
      <c r="L55" s="82" t="s">
        <v>160</v>
      </c>
      <c r="M55" s="82" t="s">
        <v>160</v>
      </c>
      <c r="N55" s="83" t="s">
        <v>160</v>
      </c>
      <c r="P55" s="100">
        <v>0</v>
      </c>
      <c r="Q55" s="18">
        <v>0</v>
      </c>
      <c r="R55" s="19">
        <v>0</v>
      </c>
      <c r="S55" s="82" t="s">
        <v>160</v>
      </c>
      <c r="T55" s="82" t="s">
        <v>160</v>
      </c>
      <c r="U55" s="83" t="s">
        <v>160</v>
      </c>
    </row>
    <row r="56" spans="1:21" x14ac:dyDescent="0.2">
      <c r="A56" s="17" t="s">
        <v>171</v>
      </c>
      <c r="B56" s="18">
        <v>1693</v>
      </c>
      <c r="C56" s="18">
        <v>1640</v>
      </c>
      <c r="D56" s="19">
        <v>1687</v>
      </c>
      <c r="E56" s="82">
        <v>3.9275220235855467E-2</v>
      </c>
      <c r="F56" s="82">
        <v>3.7376949498499339E-2</v>
      </c>
      <c r="G56" s="83">
        <v>3.764164705745851E-2</v>
      </c>
      <c r="I56" s="100">
        <v>0</v>
      </c>
      <c r="J56" s="18">
        <v>0</v>
      </c>
      <c r="K56" s="19">
        <v>0</v>
      </c>
      <c r="L56" s="82" t="s">
        <v>160</v>
      </c>
      <c r="M56" s="82" t="s">
        <v>160</v>
      </c>
      <c r="N56" s="83" t="s">
        <v>160</v>
      </c>
      <c r="P56" s="100">
        <v>1693</v>
      </c>
      <c r="Q56" s="18">
        <v>1640</v>
      </c>
      <c r="R56" s="19">
        <v>1687</v>
      </c>
      <c r="S56" s="82">
        <v>0.20144401926628211</v>
      </c>
      <c r="T56" s="82">
        <v>0.19237875153228504</v>
      </c>
      <c r="U56" s="83">
        <v>0.19098855540422893</v>
      </c>
    </row>
    <row r="57" spans="1:21" x14ac:dyDescent="0.2">
      <c r="A57" s="17" t="s">
        <v>172</v>
      </c>
      <c r="B57" s="18">
        <v>2140</v>
      </c>
      <c r="C57" s="18">
        <v>0</v>
      </c>
      <c r="D57" s="19">
        <v>0</v>
      </c>
      <c r="E57" s="82">
        <v>4.9644991910650152E-2</v>
      </c>
      <c r="F57" s="82" t="s">
        <v>160</v>
      </c>
      <c r="G57" s="83" t="s">
        <v>160</v>
      </c>
      <c r="I57" s="100">
        <v>0</v>
      </c>
      <c r="J57" s="18">
        <v>0</v>
      </c>
      <c r="K57" s="19">
        <v>0</v>
      </c>
      <c r="L57" s="82" t="s">
        <v>160</v>
      </c>
      <c r="M57" s="82" t="s">
        <v>160</v>
      </c>
      <c r="N57" s="83" t="s">
        <v>160</v>
      </c>
      <c r="P57" s="100">
        <v>2140</v>
      </c>
      <c r="Q57" s="18">
        <v>0</v>
      </c>
      <c r="R57" s="19">
        <v>0</v>
      </c>
      <c r="S57" s="82">
        <v>0.25463095170102995</v>
      </c>
      <c r="T57" s="82" t="s">
        <v>160</v>
      </c>
      <c r="U57" s="83" t="s">
        <v>160</v>
      </c>
    </row>
    <row r="58" spans="1:21" x14ac:dyDescent="0.2">
      <c r="A58" s="17" t="s">
        <v>173</v>
      </c>
      <c r="B58" s="18">
        <v>0</v>
      </c>
      <c r="C58" s="18">
        <v>0</v>
      </c>
      <c r="D58" s="19">
        <v>0</v>
      </c>
      <c r="E58" s="82" t="s">
        <v>160</v>
      </c>
      <c r="F58" s="82" t="s">
        <v>160</v>
      </c>
      <c r="G58" s="83" t="s">
        <v>160</v>
      </c>
      <c r="I58" s="100">
        <v>0</v>
      </c>
      <c r="J58" s="18">
        <v>0</v>
      </c>
      <c r="K58" s="19">
        <v>0</v>
      </c>
      <c r="L58" s="82" t="s">
        <v>160</v>
      </c>
      <c r="M58" s="82" t="s">
        <v>160</v>
      </c>
      <c r="N58" s="83" t="s">
        <v>160</v>
      </c>
      <c r="P58" s="100">
        <v>0</v>
      </c>
      <c r="Q58" s="18">
        <v>0</v>
      </c>
      <c r="R58" s="19">
        <v>0</v>
      </c>
      <c r="S58" s="82" t="s">
        <v>160</v>
      </c>
      <c r="T58" s="82" t="s">
        <v>160</v>
      </c>
      <c r="U58" s="83" t="s">
        <v>160</v>
      </c>
    </row>
    <row r="59" spans="1:21" x14ac:dyDescent="0.2">
      <c r="A59" s="17" t="s">
        <v>174</v>
      </c>
      <c r="B59" s="18">
        <v>175191</v>
      </c>
      <c r="C59" s="18">
        <v>197188</v>
      </c>
      <c r="D59" s="19">
        <v>207098</v>
      </c>
      <c r="E59" s="82">
        <v>4.0641849429059391</v>
      </c>
      <c r="F59" s="82">
        <v>4.4940767790915164</v>
      </c>
      <c r="G59" s="83">
        <v>4.6209305407857402</v>
      </c>
      <c r="I59" s="100">
        <v>157814</v>
      </c>
      <c r="J59" s="18">
        <v>178705</v>
      </c>
      <c r="K59" s="19">
        <v>186822</v>
      </c>
      <c r="L59" s="82">
        <v>4.547725848905559</v>
      </c>
      <c r="M59" s="82">
        <v>5.0549523286356877</v>
      </c>
      <c r="N59" s="83">
        <v>5.1917512010068814</v>
      </c>
      <c r="P59" s="100">
        <v>17377</v>
      </c>
      <c r="Q59" s="18">
        <v>18483</v>
      </c>
      <c r="R59" s="19">
        <v>20276</v>
      </c>
      <c r="S59" s="82">
        <v>2.0676271250975691</v>
      </c>
      <c r="T59" s="82">
        <v>2.1681319905922098</v>
      </c>
      <c r="U59" s="83">
        <v>2.2954854471702109</v>
      </c>
    </row>
    <row r="60" spans="1:21" x14ac:dyDescent="0.2">
      <c r="A60" s="17" t="s">
        <v>175</v>
      </c>
      <c r="B60" s="18">
        <v>11421</v>
      </c>
      <c r="C60" s="18">
        <v>11567</v>
      </c>
      <c r="D60" s="19">
        <v>11387</v>
      </c>
      <c r="E60" s="82">
        <v>0.26495114608015669</v>
      </c>
      <c r="F60" s="82">
        <v>0.26362144807874505</v>
      </c>
      <c r="G60" s="83">
        <v>0.2540755394447422</v>
      </c>
      <c r="I60" s="100">
        <v>6153</v>
      </c>
      <c r="J60" s="18">
        <v>6274</v>
      </c>
      <c r="K60" s="19">
        <v>6397</v>
      </c>
      <c r="L60" s="82">
        <v>0.17731099362740887</v>
      </c>
      <c r="M60" s="82">
        <v>0.17746996955798833</v>
      </c>
      <c r="N60" s="83">
        <v>0.17777152815429134</v>
      </c>
      <c r="P60" s="100">
        <v>5268</v>
      </c>
      <c r="Q60" s="18">
        <v>5293</v>
      </c>
      <c r="R60" s="19">
        <v>4990</v>
      </c>
      <c r="S60" s="82">
        <v>0.62682049231823633</v>
      </c>
      <c r="T60" s="82">
        <v>0.62089069015877107</v>
      </c>
      <c r="U60" s="83">
        <v>0.56492761794137658</v>
      </c>
    </row>
    <row r="61" spans="1:21" x14ac:dyDescent="0.2">
      <c r="A61" s="17" t="s">
        <v>176</v>
      </c>
      <c r="B61" s="18">
        <v>34707</v>
      </c>
      <c r="C61" s="18">
        <v>40045</v>
      </c>
      <c r="D61" s="19">
        <v>43136</v>
      </c>
      <c r="E61" s="82">
        <v>0.80515361413221254</v>
      </c>
      <c r="F61" s="82">
        <v>0.91265850162646711</v>
      </c>
      <c r="G61" s="83">
        <v>0.96248375072349168</v>
      </c>
      <c r="I61" s="100">
        <v>19799</v>
      </c>
      <c r="J61" s="18">
        <v>22466</v>
      </c>
      <c r="K61" s="19">
        <v>23228</v>
      </c>
      <c r="L61" s="82">
        <v>0.57054775927662416</v>
      </c>
      <c r="M61" s="82">
        <v>0.63548618681698532</v>
      </c>
      <c r="N61" s="83">
        <v>0.64550211911331556</v>
      </c>
      <c r="P61" s="100">
        <v>14908</v>
      </c>
      <c r="Q61" s="18">
        <v>17579</v>
      </c>
      <c r="R61" s="19">
        <v>19908</v>
      </c>
      <c r="S61" s="82">
        <v>1.7738496392331562</v>
      </c>
      <c r="T61" s="82">
        <v>2.0620890690158773</v>
      </c>
      <c r="U61" s="83">
        <v>2.2538234504963777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82" t="s">
        <v>160</v>
      </c>
      <c r="F62" s="82" t="s">
        <v>160</v>
      </c>
      <c r="G62" s="83" t="s">
        <v>160</v>
      </c>
      <c r="I62" s="100">
        <v>0</v>
      </c>
      <c r="J62" s="18">
        <v>0</v>
      </c>
      <c r="K62" s="19">
        <v>0</v>
      </c>
      <c r="L62" s="82" t="s">
        <v>160</v>
      </c>
      <c r="M62" s="82" t="s">
        <v>160</v>
      </c>
      <c r="N62" s="83" t="s">
        <v>160</v>
      </c>
      <c r="P62" s="100">
        <v>0</v>
      </c>
      <c r="Q62" s="18">
        <v>0</v>
      </c>
      <c r="R62" s="19">
        <v>0</v>
      </c>
      <c r="S62" s="82" t="s">
        <v>160</v>
      </c>
      <c r="T62" s="82" t="s">
        <v>160</v>
      </c>
      <c r="U62" s="83" t="s">
        <v>160</v>
      </c>
    </row>
    <row r="63" spans="1:21" x14ac:dyDescent="0.2">
      <c r="A63" s="17" t="s">
        <v>178</v>
      </c>
      <c r="B63" s="18">
        <v>20178</v>
      </c>
      <c r="C63" s="18">
        <v>21331</v>
      </c>
      <c r="D63" s="19">
        <v>22227</v>
      </c>
      <c r="E63" s="82">
        <v>0.46810123680985921</v>
      </c>
      <c r="F63" s="82">
        <v>0.48615104253200569</v>
      </c>
      <c r="G63" s="83">
        <v>0.49594599238063447</v>
      </c>
      <c r="I63" s="100">
        <v>0</v>
      </c>
      <c r="J63" s="18">
        <v>0</v>
      </c>
      <c r="K63" s="19">
        <v>0</v>
      </c>
      <c r="L63" s="82" t="s">
        <v>160</v>
      </c>
      <c r="M63" s="82" t="s">
        <v>160</v>
      </c>
      <c r="N63" s="83" t="s">
        <v>160</v>
      </c>
      <c r="P63" s="100">
        <v>20178</v>
      </c>
      <c r="Q63" s="18">
        <v>21331</v>
      </c>
      <c r="R63" s="19">
        <v>22227</v>
      </c>
      <c r="S63" s="82">
        <v>2.4009081044034497</v>
      </c>
      <c r="T63" s="82">
        <v>2.5022141152043731</v>
      </c>
      <c r="U63" s="83">
        <v>2.5163619567100155</v>
      </c>
    </row>
    <row r="64" spans="1:21" x14ac:dyDescent="0.2">
      <c r="A64" s="17" t="s">
        <v>179</v>
      </c>
      <c r="B64" s="18">
        <v>108</v>
      </c>
      <c r="C64" s="18">
        <v>119</v>
      </c>
      <c r="D64" s="19">
        <v>45</v>
      </c>
      <c r="E64" s="82">
        <v>2.5054481898832788E-3</v>
      </c>
      <c r="F64" s="82">
        <v>2.7121079209276957E-3</v>
      </c>
      <c r="G64" s="83">
        <v>1.0040747584977078E-3</v>
      </c>
      <c r="I64" s="100">
        <v>0</v>
      </c>
      <c r="J64" s="18">
        <v>0</v>
      </c>
      <c r="K64" s="19">
        <v>0</v>
      </c>
      <c r="L64" s="82" t="s">
        <v>160</v>
      </c>
      <c r="M64" s="82" t="s">
        <v>160</v>
      </c>
      <c r="N64" s="83" t="s">
        <v>160</v>
      </c>
      <c r="P64" s="100">
        <v>108</v>
      </c>
      <c r="Q64" s="18">
        <v>119</v>
      </c>
      <c r="R64" s="19">
        <v>45</v>
      </c>
      <c r="S64" s="82">
        <v>1.2850534011080016E-2</v>
      </c>
      <c r="T64" s="82">
        <v>1.3959189897769462E-2</v>
      </c>
      <c r="U64" s="83">
        <v>5.0945376367458814E-3</v>
      </c>
    </row>
    <row r="65" spans="1:21" x14ac:dyDescent="0.2">
      <c r="A65" s="17" t="s">
        <v>180</v>
      </c>
      <c r="B65" s="18">
        <v>157</v>
      </c>
      <c r="C65" s="18">
        <v>494</v>
      </c>
      <c r="D65" s="19">
        <v>4070</v>
      </c>
      <c r="E65" s="82">
        <v>3.6421793130710623E-3</v>
      </c>
      <c r="F65" s="82">
        <v>1.1258666495279679E-2</v>
      </c>
      <c r="G65" s="83">
        <v>9.0812983713014911E-2</v>
      </c>
      <c r="I65" s="100">
        <v>0</v>
      </c>
      <c r="J65" s="18">
        <v>0</v>
      </c>
      <c r="K65" s="19">
        <v>0</v>
      </c>
      <c r="L65" s="82" t="s">
        <v>160</v>
      </c>
      <c r="M65" s="82" t="s">
        <v>160</v>
      </c>
      <c r="N65" s="83" t="s">
        <v>160</v>
      </c>
      <c r="P65" s="100">
        <v>157</v>
      </c>
      <c r="Q65" s="18">
        <v>494</v>
      </c>
      <c r="R65" s="19">
        <v>4070</v>
      </c>
      <c r="S65" s="82">
        <v>1.8680868886477429E-2</v>
      </c>
      <c r="T65" s="82">
        <v>5.7948233693261464E-2</v>
      </c>
      <c r="U65" s="83">
        <v>0.4607726262567941</v>
      </c>
    </row>
    <row r="66" spans="1:21" x14ac:dyDescent="0.2">
      <c r="A66" s="17" t="s">
        <v>181</v>
      </c>
      <c r="B66" s="18">
        <v>149380</v>
      </c>
      <c r="C66" s="18">
        <v>181548</v>
      </c>
      <c r="D66" s="19">
        <v>145539</v>
      </c>
      <c r="E66" s="82">
        <v>3.4654060241181863</v>
      </c>
      <c r="F66" s="82">
        <v>4.1376283094838771</v>
      </c>
      <c r="G66" s="83">
        <v>3.2473785839332865</v>
      </c>
      <c r="I66" s="100">
        <v>133098</v>
      </c>
      <c r="J66" s="18">
        <v>166245</v>
      </c>
      <c r="K66" s="19">
        <v>131751</v>
      </c>
      <c r="L66" s="82">
        <v>3.8354849065205374</v>
      </c>
      <c r="M66" s="82">
        <v>4.7025016080917705</v>
      </c>
      <c r="N66" s="83">
        <v>3.6613375966634423</v>
      </c>
      <c r="P66" s="100">
        <v>16282</v>
      </c>
      <c r="Q66" s="18">
        <v>15303</v>
      </c>
      <c r="R66" s="19">
        <v>13788</v>
      </c>
      <c r="S66" s="82">
        <v>1.937336988596341</v>
      </c>
      <c r="T66" s="82">
        <v>1.7951048992064376</v>
      </c>
      <c r="U66" s="83">
        <v>1.560966331898938</v>
      </c>
    </row>
    <row r="67" spans="1:21" x14ac:dyDescent="0.2">
      <c r="A67" s="17" t="s">
        <v>182</v>
      </c>
      <c r="B67" s="18">
        <v>0</v>
      </c>
      <c r="C67" s="18">
        <v>0</v>
      </c>
      <c r="D67" s="19">
        <v>24643</v>
      </c>
      <c r="E67" s="82" t="s">
        <v>160</v>
      </c>
      <c r="F67" s="82" t="s">
        <v>160</v>
      </c>
      <c r="G67" s="83">
        <v>0.54985365052575585</v>
      </c>
      <c r="I67" s="100">
        <v>0</v>
      </c>
      <c r="J67" s="18">
        <v>0</v>
      </c>
      <c r="K67" s="19">
        <v>23960</v>
      </c>
      <c r="L67" s="82" t="s">
        <v>160</v>
      </c>
      <c r="M67" s="82" t="s">
        <v>160</v>
      </c>
      <c r="N67" s="83">
        <v>0.66584427303061133</v>
      </c>
      <c r="P67" s="100">
        <v>0</v>
      </c>
      <c r="Q67" s="18">
        <v>0</v>
      </c>
      <c r="R67" s="19">
        <v>683</v>
      </c>
      <c r="S67" s="82" t="s">
        <v>160</v>
      </c>
      <c r="T67" s="82" t="s">
        <v>160</v>
      </c>
      <c r="U67" s="83">
        <v>7.7323760131054145E-2</v>
      </c>
    </row>
    <row r="68" spans="1:21" ht="13.5" thickBot="1" x14ac:dyDescent="0.25">
      <c r="A68" s="20" t="s">
        <v>4</v>
      </c>
      <c r="B68" s="21">
        <v>4310606</v>
      </c>
      <c r="C68" s="21">
        <v>4387731</v>
      </c>
      <c r="D68" s="22">
        <v>4481738</v>
      </c>
      <c r="E68" s="86">
        <v>100</v>
      </c>
      <c r="F68" s="86">
        <v>100</v>
      </c>
      <c r="G68" s="87">
        <v>100</v>
      </c>
      <c r="I68" s="101">
        <v>3470174</v>
      </c>
      <c r="J68" s="21">
        <v>3535246</v>
      </c>
      <c r="K68" s="22">
        <v>3598439</v>
      </c>
      <c r="L68" s="86">
        <v>100</v>
      </c>
      <c r="M68" s="86">
        <v>100</v>
      </c>
      <c r="N68" s="87">
        <v>100</v>
      </c>
      <c r="P68" s="101">
        <v>840432</v>
      </c>
      <c r="Q68" s="21">
        <v>852485</v>
      </c>
      <c r="R68" s="22">
        <v>883299</v>
      </c>
      <c r="S68" s="86">
        <v>100</v>
      </c>
      <c r="T68" s="86">
        <v>100</v>
      </c>
      <c r="U68" s="87">
        <v>100</v>
      </c>
    </row>
    <row r="69" spans="1:21" x14ac:dyDescent="0.2">
      <c r="A69" s="24"/>
      <c r="B69" s="24"/>
      <c r="C69" s="24"/>
      <c r="D69" s="24"/>
      <c r="E69" s="24"/>
      <c r="F69" s="24"/>
      <c r="G69" s="24"/>
      <c r="I69" s="24"/>
      <c r="J69" s="24"/>
      <c r="K69" s="24"/>
      <c r="L69" s="24"/>
      <c r="M69" s="24"/>
      <c r="N69" s="24"/>
      <c r="P69" s="24"/>
      <c r="Q69" s="24"/>
      <c r="R69" s="24"/>
      <c r="S69" s="24"/>
      <c r="T69" s="24"/>
      <c r="U69" s="24"/>
    </row>
    <row r="70" spans="1:21" ht="12.75" customHeight="1" x14ac:dyDescent="0.2">
      <c r="A70" s="26" t="str">
        <f>+Innhold!B54</f>
        <v>Finans Norge / Skadestatistikk</v>
      </c>
      <c r="F70" s="25"/>
      <c r="G70" s="25"/>
      <c r="H70" s="98"/>
      <c r="I70" s="25"/>
      <c r="J70" s="25"/>
      <c r="K70" s="25"/>
      <c r="L70" s="25"/>
      <c r="M70" s="25"/>
      <c r="N70" s="25"/>
      <c r="O70" s="98"/>
      <c r="P70" s="25"/>
      <c r="T70" s="25"/>
      <c r="U70" s="175">
        <f>Innhold!H24</f>
        <v>8</v>
      </c>
    </row>
    <row r="71" spans="1:21" ht="12.75" customHeight="1" x14ac:dyDescent="0.2">
      <c r="A71" s="26" t="str">
        <f>+Innhold!B55</f>
        <v>Premiestatistikk skadeforsikring 2. kvartal 2019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T71" s="25"/>
      <c r="U71" s="176"/>
    </row>
    <row r="76" spans="1:21" ht="12.75" customHeight="1" x14ac:dyDescent="0.2"/>
    <row r="77" spans="1:21" ht="12.75" customHeight="1" x14ac:dyDescent="0.2"/>
  </sheetData>
  <mergeCells count="7">
    <mergeCell ref="D4:E4"/>
    <mergeCell ref="D37:E37"/>
    <mergeCell ref="I37:N37"/>
    <mergeCell ref="P37:U37"/>
    <mergeCell ref="U70:U71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1"/>
  <sheetViews>
    <sheetView showGridLines="0" showRowColHeaders="0" zoomScaleNormal="100" workbookViewId="0">
      <selection activeCell="W86" sqref="W86"/>
    </sheetView>
  </sheetViews>
  <sheetFormatPr baseColWidth="10" defaultColWidth="11.42578125" defaultRowHeight="12.75" x14ac:dyDescent="0.2"/>
  <cols>
    <col min="1" max="1" width="25.42578125" style="127" customWidth="1"/>
    <col min="2" max="4" width="10.5703125" style="127" customWidth="1"/>
    <col min="5" max="7" width="9.85546875" style="127" customWidth="1"/>
    <col min="8" max="16384" width="11.42578125" style="127"/>
  </cols>
  <sheetData>
    <row r="1" spans="1:7" ht="5.25" customHeight="1" x14ac:dyDescent="0.2"/>
    <row r="2" spans="1:7" x14ac:dyDescent="0.2">
      <c r="A2" s="128" t="s">
        <v>0</v>
      </c>
      <c r="B2" s="129"/>
      <c r="C2" s="129"/>
      <c r="D2" s="129"/>
      <c r="E2" s="129"/>
      <c r="F2" s="129"/>
    </row>
    <row r="3" spans="1:7" ht="6" customHeight="1" x14ac:dyDescent="0.2">
      <c r="A3" s="130"/>
      <c r="B3" s="129"/>
      <c r="C3" s="129"/>
      <c r="D3" s="129"/>
      <c r="E3" s="129"/>
      <c r="F3" s="129"/>
    </row>
    <row r="4" spans="1:7" ht="16.5" thickBot="1" x14ac:dyDescent="0.3">
      <c r="A4" s="131" t="s">
        <v>149</v>
      </c>
      <c r="B4" s="132"/>
      <c r="C4" s="132"/>
      <c r="D4" s="132"/>
      <c r="E4" s="132"/>
      <c r="F4" s="132"/>
    </row>
    <row r="5" spans="1:7" x14ac:dyDescent="0.2">
      <c r="A5" s="133"/>
      <c r="B5" s="134"/>
      <c r="C5" s="135" t="s">
        <v>1</v>
      </c>
      <c r="D5" s="136"/>
      <c r="E5" s="137"/>
      <c r="F5" s="135" t="s">
        <v>2</v>
      </c>
      <c r="G5" s="138"/>
    </row>
    <row r="6" spans="1:7" x14ac:dyDescent="0.2">
      <c r="A6" s="139" t="s">
        <v>3</v>
      </c>
      <c r="B6" s="14" t="s">
        <v>156</v>
      </c>
      <c r="C6" s="15" t="s">
        <v>154</v>
      </c>
      <c r="D6" s="66" t="s">
        <v>155</v>
      </c>
      <c r="E6" s="141" t="s">
        <v>156</v>
      </c>
      <c r="F6" s="141" t="s">
        <v>154</v>
      </c>
      <c r="G6" s="143" t="s">
        <v>155</v>
      </c>
    </row>
    <row r="7" spans="1:7" x14ac:dyDescent="0.2">
      <c r="A7" s="144" t="s">
        <v>83</v>
      </c>
      <c r="B7" s="18">
        <v>3568116</v>
      </c>
      <c r="C7" s="18">
        <v>3563476</v>
      </c>
      <c r="D7" s="18">
        <v>3700070</v>
      </c>
      <c r="E7" s="145">
        <v>20.519239497055747</v>
      </c>
      <c r="F7" s="146">
        <v>19.848305235181027</v>
      </c>
      <c r="G7" s="147">
        <v>19.531291651670966</v>
      </c>
    </row>
    <row r="8" spans="1:7" x14ac:dyDescent="0.2">
      <c r="A8" s="144" t="s">
        <v>157</v>
      </c>
      <c r="B8" s="18">
        <v>590034</v>
      </c>
      <c r="C8" s="18">
        <v>560681</v>
      </c>
      <c r="D8" s="18">
        <v>613431</v>
      </c>
      <c r="E8" s="148">
        <v>3.3931208955666774</v>
      </c>
      <c r="F8" s="146">
        <v>3.1229528773496811</v>
      </c>
      <c r="G8" s="147">
        <v>3.2380738118944161</v>
      </c>
    </row>
    <row r="9" spans="1:7" x14ac:dyDescent="0.2">
      <c r="A9" s="144" t="s">
        <v>84</v>
      </c>
      <c r="B9" s="18">
        <v>4394977</v>
      </c>
      <c r="C9" s="18">
        <v>4498203</v>
      </c>
      <c r="D9" s="18">
        <v>4729007</v>
      </c>
      <c r="E9" s="148">
        <v>25.274286387284373</v>
      </c>
      <c r="F9" s="146">
        <v>25.054667452175064</v>
      </c>
      <c r="G9" s="147">
        <v>24.962666906245978</v>
      </c>
    </row>
    <row r="10" spans="1:7" x14ac:dyDescent="0.2">
      <c r="A10" s="144" t="s">
        <v>86</v>
      </c>
      <c r="B10" s="18">
        <v>2432170</v>
      </c>
      <c r="C10" s="18">
        <v>2522172</v>
      </c>
      <c r="D10" s="18">
        <v>2600535</v>
      </c>
      <c r="E10" s="148">
        <v>13.986731016467534</v>
      </c>
      <c r="F10" s="146">
        <v>14.048316787211979</v>
      </c>
      <c r="G10" s="147">
        <v>13.727255845261888</v>
      </c>
    </row>
    <row r="11" spans="1:7" x14ac:dyDescent="0.2">
      <c r="A11" s="144" t="s">
        <v>158</v>
      </c>
      <c r="B11" s="18">
        <v>1787533</v>
      </c>
      <c r="C11" s="18">
        <v>1924445</v>
      </c>
      <c r="D11" s="18">
        <v>3007265</v>
      </c>
      <c r="E11" s="148">
        <v>10.279603503891282</v>
      </c>
      <c r="F11" s="146">
        <v>10.719020352127515</v>
      </c>
      <c r="G11" s="147">
        <v>15.874232052059092</v>
      </c>
    </row>
    <row r="12" spans="1:7" x14ac:dyDescent="0.2">
      <c r="A12" s="144" t="s">
        <v>159</v>
      </c>
      <c r="B12" s="18">
        <v>0</v>
      </c>
      <c r="C12" s="18">
        <v>0</v>
      </c>
      <c r="D12" s="18">
        <v>0</v>
      </c>
      <c r="E12" s="148" t="s">
        <v>160</v>
      </c>
      <c r="F12" s="146" t="s">
        <v>160</v>
      </c>
      <c r="G12" s="147" t="s">
        <v>160</v>
      </c>
    </row>
    <row r="13" spans="1:7" x14ac:dyDescent="0.2">
      <c r="A13" s="144" t="s">
        <v>161</v>
      </c>
      <c r="B13" s="18">
        <v>404972</v>
      </c>
      <c r="C13" s="18">
        <v>424816</v>
      </c>
      <c r="D13" s="18">
        <v>434938</v>
      </c>
      <c r="E13" s="148">
        <v>2.3288809718074357</v>
      </c>
      <c r="F13" s="146">
        <v>2.3661945911207658</v>
      </c>
      <c r="G13" s="147">
        <v>2.295875734349476</v>
      </c>
    </row>
    <row r="14" spans="1:7" x14ac:dyDescent="0.2">
      <c r="A14" s="144" t="s">
        <v>162</v>
      </c>
      <c r="B14" s="18">
        <v>471751</v>
      </c>
      <c r="C14" s="18">
        <v>476707</v>
      </c>
      <c r="D14" s="18">
        <v>495377</v>
      </c>
      <c r="E14" s="148">
        <v>2.7129083673220111</v>
      </c>
      <c r="F14" s="146">
        <v>2.6552237320378871</v>
      </c>
      <c r="G14" s="147">
        <v>2.61491070831898</v>
      </c>
    </row>
    <row r="15" spans="1:7" x14ac:dyDescent="0.2">
      <c r="A15" s="144" t="s">
        <v>163</v>
      </c>
      <c r="B15" s="18">
        <v>102933</v>
      </c>
      <c r="C15" s="18">
        <v>125705</v>
      </c>
      <c r="D15" s="18">
        <v>151159</v>
      </c>
      <c r="E15" s="148">
        <v>0.59193896138758917</v>
      </c>
      <c r="F15" s="146">
        <v>0.70016781636481651</v>
      </c>
      <c r="G15" s="147">
        <v>0.79791207052162028</v>
      </c>
    </row>
    <row r="16" spans="1:7" x14ac:dyDescent="0.2">
      <c r="A16" s="144" t="s">
        <v>164</v>
      </c>
      <c r="B16" s="18">
        <v>348852</v>
      </c>
      <c r="C16" s="18">
        <v>355817</v>
      </c>
      <c r="D16" s="18">
        <v>397765</v>
      </c>
      <c r="E16" s="148">
        <v>2.0061505110895754</v>
      </c>
      <c r="F16" s="146">
        <v>1.9818751196490187</v>
      </c>
      <c r="G16" s="147">
        <v>2.0996533102959947</v>
      </c>
    </row>
    <row r="17" spans="1:7" x14ac:dyDescent="0.2">
      <c r="A17" s="144" t="s">
        <v>165</v>
      </c>
      <c r="B17" s="18">
        <v>786705</v>
      </c>
      <c r="C17" s="18">
        <v>796694</v>
      </c>
      <c r="D17" s="18">
        <v>0</v>
      </c>
      <c r="E17" s="148">
        <v>4.5241209390421275</v>
      </c>
      <c r="F17" s="146">
        <v>4.4375283265657774</v>
      </c>
      <c r="G17" s="147" t="s">
        <v>160</v>
      </c>
    </row>
    <row r="18" spans="1:7" x14ac:dyDescent="0.2">
      <c r="A18" s="144" t="s">
        <v>166</v>
      </c>
      <c r="B18" s="18">
        <v>0</v>
      </c>
      <c r="C18" s="18">
        <v>0</v>
      </c>
      <c r="D18" s="18">
        <v>0</v>
      </c>
      <c r="E18" s="148" t="s">
        <v>160</v>
      </c>
      <c r="F18" s="146" t="s">
        <v>160</v>
      </c>
      <c r="G18" s="147" t="s">
        <v>160</v>
      </c>
    </row>
    <row r="19" spans="1:7" x14ac:dyDescent="0.2">
      <c r="A19" s="144" t="s">
        <v>167</v>
      </c>
      <c r="B19" s="18">
        <v>0</v>
      </c>
      <c r="C19" s="18">
        <v>0</v>
      </c>
      <c r="D19" s="18">
        <v>0</v>
      </c>
      <c r="E19" s="148" t="s">
        <v>160</v>
      </c>
      <c r="F19" s="146" t="s">
        <v>160</v>
      </c>
      <c r="G19" s="147" t="s">
        <v>160</v>
      </c>
    </row>
    <row r="20" spans="1:7" x14ac:dyDescent="0.2">
      <c r="A20" s="144" t="s">
        <v>168</v>
      </c>
      <c r="B20" s="18">
        <v>0</v>
      </c>
      <c r="C20" s="18">
        <v>0</v>
      </c>
      <c r="D20" s="18">
        <v>0</v>
      </c>
      <c r="E20" s="148" t="s">
        <v>160</v>
      </c>
      <c r="F20" s="146" t="s">
        <v>160</v>
      </c>
      <c r="G20" s="147" t="s">
        <v>160</v>
      </c>
    </row>
    <row r="21" spans="1:7" x14ac:dyDescent="0.2">
      <c r="A21" s="144" t="s">
        <v>169</v>
      </c>
      <c r="B21" s="18">
        <v>913752</v>
      </c>
      <c r="C21" s="18">
        <v>907780</v>
      </c>
      <c r="D21" s="18">
        <v>929954</v>
      </c>
      <c r="E21" s="148">
        <v>5.2547327858493622</v>
      </c>
      <c r="F21" s="146">
        <v>5.0562693635070453</v>
      </c>
      <c r="G21" s="147">
        <v>4.9088808581021492</v>
      </c>
    </row>
    <row r="22" spans="1:7" x14ac:dyDescent="0.2">
      <c r="A22" s="144" t="s">
        <v>170</v>
      </c>
      <c r="B22" s="18">
        <v>0</v>
      </c>
      <c r="C22" s="18">
        <v>0</v>
      </c>
      <c r="D22" s="18">
        <v>0</v>
      </c>
      <c r="E22" s="148" t="s">
        <v>160</v>
      </c>
      <c r="F22" s="146" t="s">
        <v>160</v>
      </c>
      <c r="G22" s="147" t="s">
        <v>160</v>
      </c>
    </row>
    <row r="23" spans="1:7" x14ac:dyDescent="0.2">
      <c r="A23" s="144" t="s">
        <v>171</v>
      </c>
      <c r="B23" s="18">
        <v>4258</v>
      </c>
      <c r="C23" s="18">
        <v>4782</v>
      </c>
      <c r="D23" s="18">
        <v>4593</v>
      </c>
      <c r="E23" s="148">
        <v>2.4486569881266015E-2</v>
      </c>
      <c r="F23" s="146">
        <v>2.6635396347452784E-2</v>
      </c>
      <c r="G23" s="147">
        <v>2.4244736601233149E-2</v>
      </c>
    </row>
    <row r="24" spans="1:7" x14ac:dyDescent="0.2">
      <c r="A24" s="144" t="s">
        <v>172</v>
      </c>
      <c r="B24" s="18">
        <v>7547</v>
      </c>
      <c r="C24" s="18">
        <v>0</v>
      </c>
      <c r="D24" s="18">
        <v>0</v>
      </c>
      <c r="E24" s="148">
        <v>4.3400691144648805E-2</v>
      </c>
      <c r="F24" s="146" t="s">
        <v>160</v>
      </c>
      <c r="G24" s="147" t="s">
        <v>160</v>
      </c>
    </row>
    <row r="25" spans="1:7" x14ac:dyDescent="0.2">
      <c r="A25" s="144" t="s">
        <v>173</v>
      </c>
      <c r="B25" s="18">
        <v>0</v>
      </c>
      <c r="C25" s="18">
        <v>0</v>
      </c>
      <c r="D25" s="18">
        <v>0</v>
      </c>
      <c r="E25" s="148" t="s">
        <v>160</v>
      </c>
      <c r="F25" s="146" t="s">
        <v>160</v>
      </c>
      <c r="G25" s="147" t="s">
        <v>160</v>
      </c>
    </row>
    <row r="26" spans="1:7" x14ac:dyDescent="0.2">
      <c r="A26" s="144" t="s">
        <v>174</v>
      </c>
      <c r="B26" s="18">
        <v>644452</v>
      </c>
      <c r="C26" s="18">
        <v>740744</v>
      </c>
      <c r="D26" s="18">
        <v>807631</v>
      </c>
      <c r="E26" s="148">
        <v>3.7060636291971925</v>
      </c>
      <c r="F26" s="146">
        <v>4.1258908473436984</v>
      </c>
      <c r="G26" s="147">
        <v>4.2631832932703091</v>
      </c>
    </row>
    <row r="27" spans="1:7" x14ac:dyDescent="0.2">
      <c r="A27" s="144" t="s">
        <v>175</v>
      </c>
      <c r="B27" s="18">
        <v>55062</v>
      </c>
      <c r="C27" s="18">
        <v>62358</v>
      </c>
      <c r="D27" s="18">
        <v>59269</v>
      </c>
      <c r="E27" s="148">
        <v>0.31664619793383497</v>
      </c>
      <c r="F27" s="146">
        <v>0.34732957871904241</v>
      </c>
      <c r="G27" s="147">
        <v>0.31285897966873233</v>
      </c>
    </row>
    <row r="28" spans="1:7" x14ac:dyDescent="0.2">
      <c r="A28" s="144" t="s">
        <v>176</v>
      </c>
      <c r="B28" s="18">
        <v>89824</v>
      </c>
      <c r="C28" s="18">
        <v>109089</v>
      </c>
      <c r="D28" s="18">
        <v>117427</v>
      </c>
      <c r="E28" s="148">
        <v>0.51655276021954877</v>
      </c>
      <c r="F28" s="146">
        <v>0.60761789045321557</v>
      </c>
      <c r="G28" s="147">
        <v>0.61985340406553568</v>
      </c>
    </row>
    <row r="29" spans="1:7" x14ac:dyDescent="0.2">
      <c r="A29" s="144" t="s">
        <v>177</v>
      </c>
      <c r="B29" s="18">
        <v>21976</v>
      </c>
      <c r="C29" s="18">
        <v>24333</v>
      </c>
      <c r="D29" s="18">
        <v>30685</v>
      </c>
      <c r="E29" s="148">
        <v>0.12637784399030105</v>
      </c>
      <c r="F29" s="146">
        <v>0.13553306133888929</v>
      </c>
      <c r="G29" s="147">
        <v>0.16197468813604163</v>
      </c>
    </row>
    <row r="30" spans="1:7" x14ac:dyDescent="0.2">
      <c r="A30" s="144" t="s">
        <v>178</v>
      </c>
      <c r="B30" s="18">
        <v>125284</v>
      </c>
      <c r="C30" s="18">
        <v>124980</v>
      </c>
      <c r="D30" s="18">
        <v>126564</v>
      </c>
      <c r="E30" s="148">
        <v>0.7204733257408481</v>
      </c>
      <c r="F30" s="146">
        <v>0.69612961846604959</v>
      </c>
      <c r="G30" s="147">
        <v>0.66808422451523464</v>
      </c>
    </row>
    <row r="31" spans="1:7" x14ac:dyDescent="0.2">
      <c r="A31" s="144" t="s">
        <v>179</v>
      </c>
      <c r="B31" s="18">
        <v>36</v>
      </c>
      <c r="C31" s="18">
        <v>44</v>
      </c>
      <c r="D31" s="18">
        <v>30</v>
      </c>
      <c r="E31" s="148">
        <v>2.0702595484395879E-4</v>
      </c>
      <c r="F31" s="146">
        <v>2.4507683799412851E-4</v>
      </c>
      <c r="G31" s="147">
        <v>1.5835882822490626E-4</v>
      </c>
    </row>
    <row r="32" spans="1:7" x14ac:dyDescent="0.2">
      <c r="A32" s="144" t="s">
        <v>180</v>
      </c>
      <c r="B32" s="18">
        <v>4024</v>
      </c>
      <c r="C32" s="18">
        <v>12174</v>
      </c>
      <c r="D32" s="18">
        <v>11989</v>
      </c>
      <c r="E32" s="148">
        <v>2.3140901174780282E-2</v>
      </c>
      <c r="F32" s="146">
        <v>6.7808305130466373E-2</v>
      </c>
      <c r="G32" s="147">
        <v>6.3285466386280048E-2</v>
      </c>
    </row>
    <row r="33" spans="1:7" x14ac:dyDescent="0.2">
      <c r="A33" s="144" t="s">
        <v>181</v>
      </c>
      <c r="B33" s="18">
        <v>634866</v>
      </c>
      <c r="C33" s="18">
        <v>718553</v>
      </c>
      <c r="D33" s="18">
        <v>640377</v>
      </c>
      <c r="E33" s="148">
        <v>3.6509372179990205</v>
      </c>
      <c r="F33" s="146">
        <v>4.0022885720726142</v>
      </c>
      <c r="G33" s="147">
        <v>3.3803117114060268</v>
      </c>
    </row>
    <row r="34" spans="1:7" x14ac:dyDescent="0.2">
      <c r="A34" s="144" t="s">
        <v>182</v>
      </c>
      <c r="B34" s="18">
        <v>0</v>
      </c>
      <c r="C34" s="18">
        <v>0</v>
      </c>
      <c r="D34" s="18">
        <v>86252</v>
      </c>
      <c r="E34" s="148" t="s">
        <v>160</v>
      </c>
      <c r="F34" s="146" t="s">
        <v>160</v>
      </c>
      <c r="G34" s="147">
        <v>0.45529218840182051</v>
      </c>
    </row>
    <row r="35" spans="1:7" ht="13.5" thickBot="1" x14ac:dyDescent="0.25">
      <c r="A35" s="149" t="s">
        <v>4</v>
      </c>
      <c r="B35" s="21">
        <v>17389124</v>
      </c>
      <c r="C35" s="21">
        <v>17953553</v>
      </c>
      <c r="D35" s="21">
        <v>18944318</v>
      </c>
      <c r="E35" s="150">
        <v>100</v>
      </c>
      <c r="F35" s="151">
        <v>100</v>
      </c>
      <c r="G35" s="152">
        <v>100</v>
      </c>
    </row>
    <row r="37" spans="1:7" ht="16.5" thickBot="1" x14ac:dyDescent="0.3">
      <c r="A37" s="131" t="s">
        <v>150</v>
      </c>
      <c r="B37" s="132"/>
      <c r="C37" s="132"/>
      <c r="D37" s="132"/>
      <c r="E37" s="132"/>
      <c r="F37" s="132"/>
    </row>
    <row r="38" spans="1:7" x14ac:dyDescent="0.2">
      <c r="A38" s="133"/>
      <c r="B38" s="134"/>
      <c r="C38" s="135" t="s">
        <v>148</v>
      </c>
      <c r="D38" s="136"/>
      <c r="E38" s="137"/>
      <c r="F38" s="135" t="s">
        <v>2</v>
      </c>
      <c r="G38" s="138"/>
    </row>
    <row r="39" spans="1:7" x14ac:dyDescent="0.2">
      <c r="A39" s="139" t="s">
        <v>3</v>
      </c>
      <c r="B39" s="140" t="s">
        <v>156</v>
      </c>
      <c r="C39" s="141" t="s">
        <v>154</v>
      </c>
      <c r="D39" s="142" t="s">
        <v>155</v>
      </c>
      <c r="E39" s="141" t="s">
        <v>156</v>
      </c>
      <c r="F39" s="141" t="s">
        <v>154</v>
      </c>
      <c r="G39" s="143" t="s">
        <v>155</v>
      </c>
    </row>
    <row r="40" spans="1:7" x14ac:dyDescent="0.2">
      <c r="A40" s="144" t="s">
        <v>83</v>
      </c>
      <c r="B40" s="18">
        <v>583821</v>
      </c>
      <c r="C40" s="18">
        <v>569339</v>
      </c>
      <c r="D40" s="18">
        <v>566968</v>
      </c>
      <c r="E40" s="145">
        <v>19.096085704912305</v>
      </c>
      <c r="F40" s="146">
        <v>18.547062757618907</v>
      </c>
      <c r="G40" s="147">
        <v>18.228184743273516</v>
      </c>
    </row>
    <row r="41" spans="1:7" x14ac:dyDescent="0.2">
      <c r="A41" s="144" t="s">
        <v>157</v>
      </c>
      <c r="B41" s="18">
        <v>108601</v>
      </c>
      <c r="C41" s="18">
        <v>103251</v>
      </c>
      <c r="D41" s="18">
        <v>109277</v>
      </c>
      <c r="E41" s="148">
        <v>3.5522086455252233</v>
      </c>
      <c r="F41" s="146">
        <v>3.3635545374318458</v>
      </c>
      <c r="G41" s="147">
        <v>3.5132870712116029</v>
      </c>
    </row>
    <row r="42" spans="1:7" x14ac:dyDescent="0.2">
      <c r="A42" s="144" t="s">
        <v>84</v>
      </c>
      <c r="B42" s="18">
        <v>768018</v>
      </c>
      <c r="C42" s="18">
        <v>743370</v>
      </c>
      <c r="D42" s="18">
        <v>725981</v>
      </c>
      <c r="E42" s="148">
        <v>25.120948973941225</v>
      </c>
      <c r="F42" s="146">
        <v>24.216380824308832</v>
      </c>
      <c r="G42" s="147">
        <v>23.34049856095309</v>
      </c>
    </row>
    <row r="43" spans="1:7" x14ac:dyDescent="0.2">
      <c r="A43" s="144" t="s">
        <v>86</v>
      </c>
      <c r="B43" s="18">
        <v>416758</v>
      </c>
      <c r="C43" s="18">
        <v>411694</v>
      </c>
      <c r="D43" s="18">
        <v>426847</v>
      </c>
      <c r="E43" s="148">
        <v>13.631655055586975</v>
      </c>
      <c r="F43" s="146">
        <v>13.411542955840297</v>
      </c>
      <c r="G43" s="147">
        <v>13.723254175036459</v>
      </c>
    </row>
    <row r="44" spans="1:7" x14ac:dyDescent="0.2">
      <c r="A44" s="144" t="s">
        <v>158</v>
      </c>
      <c r="B44" s="18">
        <v>311145</v>
      </c>
      <c r="C44" s="18">
        <v>331515</v>
      </c>
      <c r="D44" s="18">
        <v>495681</v>
      </c>
      <c r="E44" s="148">
        <v>10.177180311525175</v>
      </c>
      <c r="F44" s="146">
        <v>10.79959305456333</v>
      </c>
      <c r="G44" s="147">
        <v>15.936287130368134</v>
      </c>
    </row>
    <row r="45" spans="1:7" x14ac:dyDescent="0.2">
      <c r="A45" s="144" t="s">
        <v>159</v>
      </c>
      <c r="B45" s="18">
        <v>0</v>
      </c>
      <c r="C45" s="18">
        <v>0</v>
      </c>
      <c r="D45" s="18">
        <v>0</v>
      </c>
      <c r="E45" s="148" t="s">
        <v>160</v>
      </c>
      <c r="F45" s="146" t="s">
        <v>160</v>
      </c>
      <c r="G45" s="147" t="s">
        <v>160</v>
      </c>
    </row>
    <row r="46" spans="1:7" x14ac:dyDescent="0.2">
      <c r="A46" s="144" t="s">
        <v>161</v>
      </c>
      <c r="B46" s="18">
        <v>91220</v>
      </c>
      <c r="C46" s="18">
        <v>92847</v>
      </c>
      <c r="D46" s="18">
        <v>93551</v>
      </c>
      <c r="E46" s="148">
        <v>2.9836969516377461</v>
      </c>
      <c r="F46" s="146">
        <v>3.0246287991102712</v>
      </c>
      <c r="G46" s="147">
        <v>3.0076916350093494</v>
      </c>
    </row>
    <row r="47" spans="1:7" x14ac:dyDescent="0.2">
      <c r="A47" s="144" t="s">
        <v>162</v>
      </c>
      <c r="B47" s="18">
        <v>84596</v>
      </c>
      <c r="C47" s="18">
        <v>78293</v>
      </c>
      <c r="D47" s="18">
        <v>76449</v>
      </c>
      <c r="E47" s="148">
        <v>2.7670338447790699</v>
      </c>
      <c r="F47" s="146">
        <v>2.5505106526731121</v>
      </c>
      <c r="G47" s="147">
        <v>2.45785740189661</v>
      </c>
    </row>
    <row r="48" spans="1:7" x14ac:dyDescent="0.2">
      <c r="A48" s="144" t="s">
        <v>163</v>
      </c>
      <c r="B48" s="18">
        <v>25457</v>
      </c>
      <c r="C48" s="18">
        <v>30612</v>
      </c>
      <c r="D48" s="18">
        <v>33219</v>
      </c>
      <c r="E48" s="148">
        <v>0.83266798177858037</v>
      </c>
      <c r="F48" s="146">
        <v>0.99723132463476061</v>
      </c>
      <c r="G48" s="147">
        <v>1.0680004320998768</v>
      </c>
    </row>
    <row r="49" spans="1:7" x14ac:dyDescent="0.2">
      <c r="A49" s="144" t="s">
        <v>164</v>
      </c>
      <c r="B49" s="18">
        <v>70105</v>
      </c>
      <c r="C49" s="18">
        <v>71954</v>
      </c>
      <c r="D49" s="18">
        <v>79515</v>
      </c>
      <c r="E49" s="148">
        <v>2.2930505897233524</v>
      </c>
      <c r="F49" s="146">
        <v>2.3440083213370433</v>
      </c>
      <c r="G49" s="147">
        <v>2.5564301862916312</v>
      </c>
    </row>
    <row r="50" spans="1:7" x14ac:dyDescent="0.2">
      <c r="A50" s="144" t="s">
        <v>165</v>
      </c>
      <c r="B50" s="18">
        <v>130405</v>
      </c>
      <c r="C50" s="18">
        <v>132368</v>
      </c>
      <c r="D50" s="18">
        <v>0</v>
      </c>
      <c r="E50" s="148">
        <v>4.2653913722683656</v>
      </c>
      <c r="F50" s="146">
        <v>4.3120840186611131</v>
      </c>
      <c r="G50" s="147" t="s">
        <v>160</v>
      </c>
    </row>
    <row r="51" spans="1:7" x14ac:dyDescent="0.2">
      <c r="A51" s="144" t="s">
        <v>166</v>
      </c>
      <c r="B51" s="18">
        <v>0</v>
      </c>
      <c r="C51" s="18">
        <v>0</v>
      </c>
      <c r="D51" s="18">
        <v>0</v>
      </c>
      <c r="E51" s="148" t="s">
        <v>160</v>
      </c>
      <c r="F51" s="146" t="s">
        <v>160</v>
      </c>
      <c r="G51" s="147" t="s">
        <v>160</v>
      </c>
    </row>
    <row r="52" spans="1:7" x14ac:dyDescent="0.2">
      <c r="A52" s="144" t="s">
        <v>167</v>
      </c>
      <c r="B52" s="18">
        <v>0</v>
      </c>
      <c r="C52" s="18">
        <v>0</v>
      </c>
      <c r="D52" s="18">
        <v>0</v>
      </c>
      <c r="E52" s="148" t="s">
        <v>160</v>
      </c>
      <c r="F52" s="146" t="s">
        <v>160</v>
      </c>
      <c r="G52" s="147" t="s">
        <v>160</v>
      </c>
    </row>
    <row r="53" spans="1:7" x14ac:dyDescent="0.2">
      <c r="A53" s="144" t="s">
        <v>168</v>
      </c>
      <c r="B53" s="18">
        <v>0</v>
      </c>
      <c r="C53" s="18">
        <v>0</v>
      </c>
      <c r="D53" s="18">
        <v>0</v>
      </c>
      <c r="E53" s="148" t="s">
        <v>160</v>
      </c>
      <c r="F53" s="146" t="s">
        <v>160</v>
      </c>
      <c r="G53" s="147" t="s">
        <v>160</v>
      </c>
    </row>
    <row r="54" spans="1:7" x14ac:dyDescent="0.2">
      <c r="A54" s="144" t="s">
        <v>169</v>
      </c>
      <c r="B54" s="18">
        <v>173475</v>
      </c>
      <c r="C54" s="18">
        <v>170287</v>
      </c>
      <c r="D54" s="18">
        <v>170610</v>
      </c>
      <c r="E54" s="148">
        <v>5.6741594900828547</v>
      </c>
      <c r="F54" s="146">
        <v>5.5473517110309514</v>
      </c>
      <c r="G54" s="147">
        <v>5.4851607128619158</v>
      </c>
    </row>
    <row r="55" spans="1:7" x14ac:dyDescent="0.2">
      <c r="A55" s="144" t="s">
        <v>170</v>
      </c>
      <c r="B55" s="18">
        <v>0</v>
      </c>
      <c r="C55" s="18">
        <v>0</v>
      </c>
      <c r="D55" s="18">
        <v>0</v>
      </c>
      <c r="E55" s="148" t="s">
        <v>160</v>
      </c>
      <c r="F55" s="146" t="s">
        <v>160</v>
      </c>
      <c r="G55" s="147" t="s">
        <v>160</v>
      </c>
    </row>
    <row r="56" spans="1:7" x14ac:dyDescent="0.2">
      <c r="A56" s="144" t="s">
        <v>171</v>
      </c>
      <c r="B56" s="18">
        <v>1176</v>
      </c>
      <c r="C56" s="18">
        <v>1158</v>
      </c>
      <c r="D56" s="18">
        <v>1205</v>
      </c>
      <c r="E56" s="148">
        <v>3.8465551579982341E-2</v>
      </c>
      <c r="F56" s="146">
        <v>3.7723568336830417E-2</v>
      </c>
      <c r="G56" s="147">
        <v>3.8741097585127532E-2</v>
      </c>
    </row>
    <row r="57" spans="1:7" x14ac:dyDescent="0.2">
      <c r="A57" s="144" t="s">
        <v>172</v>
      </c>
      <c r="B57" s="18">
        <v>1238</v>
      </c>
      <c r="C57" s="18">
        <v>0</v>
      </c>
      <c r="D57" s="18">
        <v>0</v>
      </c>
      <c r="E57" s="148">
        <v>4.0493497326546037E-2</v>
      </c>
      <c r="F57" s="146" t="s">
        <v>160</v>
      </c>
      <c r="G57" s="147" t="s">
        <v>160</v>
      </c>
    </row>
    <row r="58" spans="1:7" x14ac:dyDescent="0.2">
      <c r="A58" s="144" t="s">
        <v>173</v>
      </c>
      <c r="B58" s="18">
        <v>0</v>
      </c>
      <c r="C58" s="18">
        <v>0</v>
      </c>
      <c r="D58" s="18">
        <v>0</v>
      </c>
      <c r="E58" s="148" t="s">
        <v>160</v>
      </c>
      <c r="F58" s="146" t="s">
        <v>160</v>
      </c>
      <c r="G58" s="147" t="s">
        <v>160</v>
      </c>
    </row>
    <row r="59" spans="1:7" x14ac:dyDescent="0.2">
      <c r="A59" s="144" t="s">
        <v>174</v>
      </c>
      <c r="B59" s="18">
        <v>126782</v>
      </c>
      <c r="C59" s="18">
        <v>143744</v>
      </c>
      <c r="D59" s="18">
        <v>149561</v>
      </c>
      <c r="E59" s="148">
        <v>4.1468873813038449</v>
      </c>
      <c r="F59" s="146">
        <v>4.6826740993172296</v>
      </c>
      <c r="G59" s="147">
        <v>4.8084292912276005</v>
      </c>
    </row>
    <row r="60" spans="1:7" x14ac:dyDescent="0.2">
      <c r="A60" s="144" t="s">
        <v>175</v>
      </c>
      <c r="B60" s="18">
        <v>7629</v>
      </c>
      <c r="C60" s="18">
        <v>7405</v>
      </c>
      <c r="D60" s="18">
        <v>7133</v>
      </c>
      <c r="E60" s="148">
        <v>0.24953545323442627</v>
      </c>
      <c r="F60" s="146">
        <v>0.24122886315563838</v>
      </c>
      <c r="G60" s="147">
        <v>0.22932800753088356</v>
      </c>
    </row>
    <row r="61" spans="1:7" x14ac:dyDescent="0.2">
      <c r="A61" s="144" t="s">
        <v>176</v>
      </c>
      <c r="B61" s="18">
        <v>17123</v>
      </c>
      <c r="C61" s="18">
        <v>19857</v>
      </c>
      <c r="D61" s="18">
        <v>20727</v>
      </c>
      <c r="E61" s="148">
        <v>0.56007282287758309</v>
      </c>
      <c r="F61" s="146">
        <v>0.64687124047015687</v>
      </c>
      <c r="G61" s="147">
        <v>0.66637902875264599</v>
      </c>
    </row>
    <row r="62" spans="1:7" x14ac:dyDescent="0.2">
      <c r="A62" s="144" t="s">
        <v>177</v>
      </c>
      <c r="B62" s="18">
        <v>0</v>
      </c>
      <c r="C62" s="18">
        <v>0</v>
      </c>
      <c r="D62" s="18">
        <v>0</v>
      </c>
      <c r="E62" s="148" t="s">
        <v>160</v>
      </c>
      <c r="F62" s="146" t="s">
        <v>160</v>
      </c>
      <c r="G62" s="147" t="s">
        <v>160</v>
      </c>
    </row>
    <row r="63" spans="1:7" x14ac:dyDescent="0.2">
      <c r="A63" s="144" t="s">
        <v>178</v>
      </c>
      <c r="B63" s="18">
        <v>21224</v>
      </c>
      <c r="C63" s="18">
        <v>22319</v>
      </c>
      <c r="D63" s="18">
        <v>23707</v>
      </c>
      <c r="E63" s="148">
        <v>0.69421162137206227</v>
      </c>
      <c r="F63" s="146">
        <v>0.72707454379077563</v>
      </c>
      <c r="G63" s="147">
        <v>0.7621868883407622</v>
      </c>
    </row>
    <row r="64" spans="1:7" x14ac:dyDescent="0.2">
      <c r="A64" s="144" t="s">
        <v>179</v>
      </c>
      <c r="B64" s="18">
        <v>7</v>
      </c>
      <c r="C64" s="18">
        <v>10</v>
      </c>
      <c r="D64" s="18">
        <v>6</v>
      </c>
      <c r="E64" s="148">
        <v>2.2896161654751396E-4</v>
      </c>
      <c r="F64" s="146">
        <v>3.2576483883273248E-4</v>
      </c>
      <c r="G64" s="147">
        <v>1.9290173071432798E-4</v>
      </c>
    </row>
    <row r="65" spans="1:7" x14ac:dyDescent="0.2">
      <c r="A65" s="144" t="s">
        <v>180</v>
      </c>
      <c r="B65" s="18">
        <v>109</v>
      </c>
      <c r="C65" s="18">
        <v>262</v>
      </c>
      <c r="D65" s="18">
        <v>2594</v>
      </c>
      <c r="E65" s="148">
        <v>3.5652594576684317E-3</v>
      </c>
      <c r="F65" s="146">
        <v>8.5350387774175904E-3</v>
      </c>
      <c r="G65" s="147">
        <v>8.3397848245494455E-2</v>
      </c>
    </row>
    <row r="66" spans="1:7" x14ac:dyDescent="0.2">
      <c r="A66" s="144" t="s">
        <v>181</v>
      </c>
      <c r="B66" s="18">
        <v>118392</v>
      </c>
      <c r="C66" s="18">
        <v>139414</v>
      </c>
      <c r="D66" s="18">
        <v>112122</v>
      </c>
      <c r="E66" s="148">
        <v>3.8724605294704673</v>
      </c>
      <c r="F66" s="146">
        <v>4.5416179241026562</v>
      </c>
      <c r="G66" s="147">
        <v>3.6047546418586469</v>
      </c>
    </row>
    <row r="67" spans="1:7" x14ac:dyDescent="0.2">
      <c r="A67" s="144" t="s">
        <v>182</v>
      </c>
      <c r="B67" s="18">
        <v>0</v>
      </c>
      <c r="C67" s="18">
        <v>0</v>
      </c>
      <c r="D67" s="18">
        <v>15239</v>
      </c>
      <c r="E67" s="148" t="s">
        <v>160</v>
      </c>
      <c r="F67" s="146" t="s">
        <v>160</v>
      </c>
      <c r="G67" s="147">
        <v>0.48993824572594064</v>
      </c>
    </row>
    <row r="68" spans="1:7" ht="13.5" thickBot="1" x14ac:dyDescent="0.25">
      <c r="A68" s="149" t="s">
        <v>4</v>
      </c>
      <c r="B68" s="21">
        <v>3057281</v>
      </c>
      <c r="C68" s="21">
        <v>3069699</v>
      </c>
      <c r="D68" s="21">
        <v>3110392</v>
      </c>
      <c r="E68" s="150">
        <v>100</v>
      </c>
      <c r="F68" s="151">
        <v>100</v>
      </c>
      <c r="G68" s="152">
        <v>100</v>
      </c>
    </row>
    <row r="69" spans="1:7" x14ac:dyDescent="0.2">
      <c r="A69" s="153"/>
      <c r="B69" s="153"/>
      <c r="C69" s="153"/>
      <c r="D69" s="153"/>
      <c r="E69" s="153"/>
      <c r="F69" s="153"/>
      <c r="G69" s="153"/>
    </row>
    <row r="70" spans="1:7" x14ac:dyDescent="0.2">
      <c r="A70" s="155" t="str">
        <f>Innhold!B54</f>
        <v>Finans Norge / Skadestatistikk</v>
      </c>
      <c r="F70" s="154"/>
      <c r="G70" s="188">
        <f>Innhold!H26</f>
        <v>9</v>
      </c>
    </row>
    <row r="71" spans="1:7" x14ac:dyDescent="0.2">
      <c r="A71" s="155" t="str">
        <f>Innhold!B55</f>
        <v>Premiestatistikk skadeforsikring 2. kvartal 2019</v>
      </c>
      <c r="F71" s="154"/>
      <c r="G71" s="189"/>
    </row>
  </sheetData>
  <mergeCells count="1">
    <mergeCell ref="G70:G71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19</vt:i4>
      </vt:variant>
      <vt:variant>
        <vt:lpstr>Navngitte områder</vt:lpstr>
      </vt:variant>
      <vt:variant>
        <vt:i4>22</vt:i4>
      </vt:variant>
    </vt:vector>
  </HeadingPairs>
  <TitlesOfParts>
    <vt:vector size="41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Innhold!Utskriftsområde</vt:lpstr>
      <vt:lpstr>'Tab1'!Utskriftsområde</vt:lpstr>
      <vt:lpstr>'Tab10'!Utskriftsområde</vt:lpstr>
      <vt:lpstr>'Tab11'!Utskriftsområde</vt:lpstr>
      <vt:lpstr>'Tab12'!Utskriftsområde</vt:lpstr>
      <vt:lpstr>'Tab13'!Utskriftsområde</vt:lpstr>
      <vt:lpstr>'Tab14'!Utskriftsområde</vt:lpstr>
      <vt:lpstr>'Tab15'!Utskriftsområde</vt:lpstr>
      <vt:lpstr>'Tab16'!Utskriftsområde</vt:lpstr>
      <vt:lpstr>'Tab17'!Utskriftsområde</vt:lpstr>
      <vt:lpstr>'Tab2'!Utskriftsområde</vt:lpstr>
      <vt:lpstr>'Tab3'!Utskriftsområde</vt:lpstr>
      <vt:lpstr>'Tab4'!Utskriftsområde</vt:lpstr>
      <vt:lpstr>'Tab5'!Utskriftsområde</vt:lpstr>
      <vt:lpstr>'Tab6'!Utskriftsområde</vt:lpstr>
      <vt:lpstr>'Tab7'!Utskriftsområde</vt:lpstr>
      <vt:lpstr>'Tab8'!Utskriftsområde</vt:lpstr>
      <vt:lpstr>'Tab9'!Utskriftsområde</vt:lpstr>
      <vt:lpstr>Utskriftsområde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Joël Fomete</cp:lastModifiedBy>
  <cp:lastPrinted>2014-08-07T08:18:02Z</cp:lastPrinted>
  <dcterms:created xsi:type="dcterms:W3CDTF">2001-06-06T07:37:41Z</dcterms:created>
  <dcterms:modified xsi:type="dcterms:W3CDTF">2019-08-23T12:46:09Z</dcterms:modified>
</cp:coreProperties>
</file>