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/>
  <mc:AlternateContent xmlns:mc="http://schemas.openxmlformats.org/markup-compatibility/2006">
    <mc:Choice Requires="x15">
      <x15ac:absPath xmlns:x15ac="http://schemas.microsoft.com/office/spreadsheetml/2010/11/ac" url="O:\SFA\HMoseby\Kvartalstatistikkene\Premiestatistikk\Rapport\"/>
    </mc:Choice>
  </mc:AlternateContent>
  <xr:revisionPtr revIDLastSave="0" documentId="10_ncr:100000_{C6BB3D4C-F7B8-440B-B7EE-B60EBBBD7AB1}" xr6:coauthVersionLast="31" xr6:coauthVersionMax="31" xr10:uidLastSave="{00000000-0000-0000-0000-000000000000}"/>
  <bookViews>
    <workbookView xWindow="-12" yWindow="-12" windowWidth="6912" windowHeight="8808" tabRatio="1000" xr2:uid="{00000000-000D-0000-FFFF-FFFF00000000}"/>
  </bookViews>
  <sheets>
    <sheet name="Forside" sheetId="63" r:id="rId1"/>
    <sheet name="Innhold" sheetId="2" r:id="rId2"/>
    <sheet name="Tab1" sheetId="3" r:id="rId3"/>
    <sheet name="Tab2" sheetId="4" r:id="rId4"/>
    <sheet name="Tab3" sheetId="5" r:id="rId5"/>
    <sheet name="Tab4" sheetId="6" r:id="rId6"/>
    <sheet name="Tab5" sheetId="7" r:id="rId7"/>
    <sheet name="Tab6" sheetId="8" r:id="rId8"/>
    <sheet name="Tab7" sheetId="60" r:id="rId9"/>
    <sheet name="Tab8" sheetId="10" r:id="rId10"/>
    <sheet name="Tab9" sheetId="55" r:id="rId11"/>
    <sheet name="Tab10" sheetId="14" r:id="rId12"/>
    <sheet name="Tab11" sheetId="15" r:id="rId13"/>
    <sheet name="Tab12" sheetId="52" r:id="rId14"/>
    <sheet name="Tab13" sheetId="53" r:id="rId15"/>
    <sheet name="Tab14" sheetId="54" r:id="rId16"/>
    <sheet name="Tab15" sheetId="16" r:id="rId17"/>
    <sheet name="Tab16" sheetId="17" r:id="rId18"/>
    <sheet name="Tab17" sheetId="18" r:id="rId19"/>
  </sheets>
  <externalReferences>
    <externalReference r:id="rId20"/>
  </externalReferences>
  <definedNames>
    <definedName name="DATA_11">#REF!</definedName>
    <definedName name="DATA_12">#REF!</definedName>
    <definedName name="DATA_21">#REF!</definedName>
    <definedName name="DATA_31">#REF!</definedName>
    <definedName name="DATA_32">#REF!</definedName>
    <definedName name="DATA_41">#REF!</definedName>
    <definedName name="DATA_42">#REF!</definedName>
    <definedName name="DATA_51">#REF!</definedName>
    <definedName name="DATA_52">#REF!</definedName>
    <definedName name="DATA_61">#REF!</definedName>
    <definedName name="DATA_62">#REF!</definedName>
    <definedName name="DATA_63">#REF!</definedName>
    <definedName name="DATA_64">#REF!</definedName>
    <definedName name="DATA_71">#REF!</definedName>
    <definedName name="DATA_72">#REF!</definedName>
    <definedName name="DATA_81">#REF!</definedName>
    <definedName name="DATA_82">#REF!</definedName>
    <definedName name="DATA_91">#REF!</definedName>
    <definedName name="DATA_92">#REF!</definedName>
    <definedName name="DATA_93">#REF!</definedName>
    <definedName name="DATA_B1">#REF!</definedName>
    <definedName name="DATA_B2">#REF!</definedName>
    <definedName name="DATA_K1">#REF!</definedName>
    <definedName name="DATA_K2">#REF!</definedName>
    <definedName name="DATA_M1">#REF!</definedName>
    <definedName name="DATA_M2">#REF!</definedName>
    <definedName name="DATA_P1">#REF!</definedName>
    <definedName name="DATA_P2">#REF!</definedName>
    <definedName name="Dato_1årsiden" localSheetId="0">[1]Tab5!$C$6</definedName>
    <definedName name="Dato_1årsiden">'Tab5'!$C$6</definedName>
    <definedName name="Dato_2årsiden">'Tab5'!$B$6</definedName>
    <definedName name="Dato_nå" localSheetId="0">[1]Tab5!$D$6</definedName>
    <definedName name="Dato_nå">'Tab5'!$D$6</definedName>
    <definedName name="_xlnm.Print_Area" localSheetId="1">Innhold!$A$1:$H$55</definedName>
    <definedName name="_xlnm.Print_Area" localSheetId="2">'Tab1'!$A$1:$C$53</definedName>
    <definedName name="_xlnm.Print_Area" localSheetId="13">'Tab12'!$A$1:$U$77</definedName>
    <definedName name="_xlnm.Print_Area" localSheetId="14">'Tab13'!$A$1:$U$77</definedName>
    <definedName name="_xlnm.Print_Area" localSheetId="15">'Tab14'!$A$1:$U$77</definedName>
    <definedName name="_xlnm.Print_Area" localSheetId="16">'Tab15'!$A$1:$U$67</definedName>
    <definedName name="_xlnm.Print_Area" localSheetId="17">'Tab16'!$A$1:$G$77</definedName>
    <definedName name="_xlnm.Print_Area" localSheetId="18">'Tab17'!$A$1:$C$53</definedName>
    <definedName name="_xlnm.Print_Area" localSheetId="3">'Tab2'!$A$1:$K$65</definedName>
    <definedName name="_xlnm.Print_Area">'Tab5'!$A$4:$G$64</definedName>
  </definedNames>
  <calcPr calcId="179017"/>
</workbook>
</file>

<file path=xl/calcChain.xml><?xml version="1.0" encoding="utf-8"?>
<calcChain xmlns="http://schemas.openxmlformats.org/spreadsheetml/2006/main">
  <c r="K64" i="4" l="1"/>
  <c r="B55" i="2" l="1"/>
  <c r="A77" i="60" l="1"/>
  <c r="G76" i="60"/>
  <c r="H26" i="2"/>
  <c r="C52" i="18" l="1"/>
  <c r="G76" i="17"/>
  <c r="U66" i="16"/>
  <c r="U76" i="54"/>
  <c r="U76" i="53"/>
  <c r="U76" i="52"/>
  <c r="G76" i="15"/>
  <c r="U76" i="14"/>
  <c r="U76" i="8"/>
  <c r="U63" i="7"/>
  <c r="L55" i="6"/>
  <c r="L55" i="5"/>
  <c r="E64" i="4"/>
  <c r="C52" i="3"/>
  <c r="H24" i="2" l="1"/>
  <c r="H28" i="2" l="1"/>
  <c r="U76" i="10"/>
  <c r="A77" i="55" l="1"/>
  <c r="B97" i="4"/>
  <c r="C97" i="4"/>
  <c r="D97" i="4"/>
  <c r="B99" i="4"/>
  <c r="C99" i="4"/>
  <c r="D99" i="4"/>
  <c r="C91" i="4" l="1"/>
  <c r="B91" i="4"/>
  <c r="C87" i="4"/>
  <c r="B87" i="4"/>
  <c r="B88" i="4" l="1"/>
  <c r="G101" i="4"/>
  <c r="C88" i="4"/>
  <c r="C89" i="4"/>
  <c r="B89" i="4"/>
  <c r="G98" i="4"/>
  <c r="G97" i="4" l="1"/>
  <c r="G99" i="4"/>
  <c r="B54" i="2" l="1"/>
  <c r="A76" i="55" l="1"/>
  <c r="A76" i="60"/>
  <c r="A77" i="53"/>
  <c r="A77" i="52"/>
  <c r="A77" i="54"/>
  <c r="A76" i="54"/>
  <c r="A76" i="53"/>
  <c r="A76" i="52"/>
  <c r="B107" i="4"/>
  <c r="B90" i="4" l="1"/>
  <c r="C90" i="4"/>
  <c r="B106" i="4" l="1"/>
  <c r="A52" i="3"/>
  <c r="E101" i="4"/>
  <c r="E98" i="4"/>
  <c r="C84" i="4"/>
  <c r="C85" i="4"/>
  <c r="C82" i="4"/>
  <c r="B84" i="4"/>
  <c r="B85" i="4"/>
  <c r="B82" i="4"/>
  <c r="E99" i="4" l="1"/>
  <c r="E97" i="4"/>
  <c r="B86" i="4"/>
  <c r="C86" i="4"/>
  <c r="H32" i="2"/>
  <c r="H34" i="2" s="1"/>
  <c r="A77" i="10"/>
  <c r="A64" i="7"/>
  <c r="A67" i="16"/>
  <c r="A77" i="8"/>
  <c r="A56" i="6"/>
  <c r="A65" i="4"/>
  <c r="A56" i="5"/>
  <c r="A53" i="18"/>
  <c r="G65" i="4"/>
  <c r="A77" i="17"/>
  <c r="A77" i="15"/>
  <c r="A77" i="14"/>
  <c r="A53" i="3"/>
  <c r="A76" i="8"/>
  <c r="A63" i="7"/>
  <c r="A55" i="6"/>
  <c r="A76" i="17"/>
  <c r="A66" i="16"/>
  <c r="A76" i="15"/>
  <c r="A76" i="14"/>
  <c r="A76" i="10"/>
  <c r="A55" i="5"/>
  <c r="A64" i="4"/>
  <c r="G64" i="4"/>
  <c r="A52" i="18"/>
  <c r="B83" i="4"/>
  <c r="C83" i="4"/>
  <c r="H30" i="2" l="1"/>
  <c r="U76" i="55"/>
  <c r="G96" i="4"/>
  <c r="E96" i="4" s="1"/>
  <c r="H36" i="2"/>
  <c r="H38" i="2" s="1"/>
  <c r="H40" i="2" s="1"/>
  <c r="H43" i="2" s="1"/>
  <c r="B76" i="4" l="1"/>
  <c r="B77" i="4"/>
  <c r="B74" i="4"/>
  <c r="B75" i="4" l="1"/>
  <c r="B78" i="4" s="1"/>
</calcChain>
</file>

<file path=xl/sharedStrings.xml><?xml version="1.0" encoding="utf-8"?>
<sst xmlns="http://schemas.openxmlformats.org/spreadsheetml/2006/main" count="3533" uniqueCount="183">
  <si>
    <t>Tilbake til innholdsfortegnelsen</t>
  </si>
  <si>
    <t>Bestandspremie i 1000 kr</t>
  </si>
  <si>
    <t>Markedsandel i prosent</t>
  </si>
  <si>
    <t>Selskap</t>
  </si>
  <si>
    <t>I ALT</t>
  </si>
  <si>
    <t xml:space="preserve"> </t>
  </si>
  <si>
    <t>INNHOLDSFORTEGNELSE</t>
  </si>
  <si>
    <t>Figur 1. Markedsandeler til de fire største selskaper, landbasert forsikring i alt ……………………………</t>
  </si>
  <si>
    <t>Figur 2. Bestandspremie i de største bransjene utenom motorvogn ………………………………………..</t>
  </si>
  <si>
    <t>Alle selskap</t>
  </si>
  <si>
    <t xml:space="preserve">Endring </t>
  </si>
  <si>
    <t>i prosent</t>
  </si>
  <si>
    <t>1. Motorvogn - totalt</t>
  </si>
  <si>
    <t>Personbil og varebil &lt; 3,5 t.</t>
  </si>
  <si>
    <t>Lastebil, buss og varebil &gt; 3,5 t.</t>
  </si>
  <si>
    <t>To-hjul</t>
  </si>
  <si>
    <t>Traktor, arbeidsmaskiner</t>
  </si>
  <si>
    <t>2. Motorvogn - herav trafikkforsikring</t>
  </si>
  <si>
    <t>Hjem</t>
  </si>
  <si>
    <t xml:space="preserve">Villa </t>
  </si>
  <si>
    <t>Hytte</t>
  </si>
  <si>
    <t>Andre</t>
  </si>
  <si>
    <t>Sum alle selskaper</t>
  </si>
  <si>
    <t>Markedsandeler - selskapstall</t>
  </si>
  <si>
    <t>Fritidsbåt</t>
  </si>
  <si>
    <t>Reise</t>
  </si>
  <si>
    <t>Ansvar</t>
  </si>
  <si>
    <t>Transport</t>
  </si>
  <si>
    <t>Andre bransjer</t>
  </si>
  <si>
    <t>Antall forsikringer</t>
  </si>
  <si>
    <t>Fors.sum (mill. kr.)</t>
  </si>
  <si>
    <t>Antall forsikrede</t>
  </si>
  <si>
    <t>Tabell 2.1 Landbasert forsikring i alt</t>
  </si>
  <si>
    <t>Tabell 3.1 Motorvogn i alt, bestandspremie</t>
  </si>
  <si>
    <t>SPESIAL I ALT</t>
  </si>
  <si>
    <t>I ALT LANDBASERT FORSIKRING</t>
  </si>
  <si>
    <t>Tabell 3.2 Motorvogn i alt, antall forsikringer</t>
  </si>
  <si>
    <t>Forsikringssum i mill. kr.</t>
  </si>
  <si>
    <t xml:space="preserve">Antall forsikrede </t>
  </si>
  <si>
    <t>Spesifikke kommentarer</t>
  </si>
  <si>
    <t>Tabell 1.1 Bestandspremie …………………………………………………………………………</t>
  </si>
  <si>
    <t>Tabell 1.2 Antall forsikringer / forsikringssum ………………………………………………….</t>
  </si>
  <si>
    <t>Tabell 2.1 Landbasert forsikring i alt ……………………………………………………………………</t>
  </si>
  <si>
    <t>Tabell 3.1 Motorvogn i alt, bestandspremie   …………………………………………………………..</t>
  </si>
  <si>
    <t>Tabell 3.2 Motorvogn i alt, antall forsikringer   …………………………………………………………</t>
  </si>
  <si>
    <t>2. FIGURDEL</t>
  </si>
  <si>
    <t>3. TABELLDEL</t>
  </si>
  <si>
    <t>Tabell 1.1  Bestandspremie</t>
  </si>
  <si>
    <t>Tabell 1.2  Antall forsikringer / forsikringssum</t>
  </si>
  <si>
    <t>Bestandsstatistikk</t>
  </si>
  <si>
    <t>4. PRINSIPPER, BEGREPER OG DEFINISJONER</t>
  </si>
  <si>
    <t>SpareBank 1</t>
  </si>
  <si>
    <t>Privat</t>
  </si>
  <si>
    <t>Ulykke</t>
  </si>
  <si>
    <t>Yrkesskade</t>
  </si>
  <si>
    <t>Villa</t>
  </si>
  <si>
    <t>Øvrig-Privat</t>
  </si>
  <si>
    <t>Totalt</t>
  </si>
  <si>
    <t>Øvrig</t>
  </si>
  <si>
    <t>Trafikk</t>
  </si>
  <si>
    <t>FIG 1</t>
  </si>
  <si>
    <t>FIG 4</t>
  </si>
  <si>
    <t>FIG 3</t>
  </si>
  <si>
    <t>FIG 2</t>
  </si>
  <si>
    <t>Figur 2. Bestandspremie i de største bransjene utenom motorvogn</t>
  </si>
  <si>
    <t>Tab3</t>
  </si>
  <si>
    <t>1. HOVEDTREKK …………………………………………………………………………………………………..</t>
  </si>
  <si>
    <t>4. PRINSIPPER, BEGREPER OG DEFINISJONER …………………………………………………</t>
  </si>
  <si>
    <t>For mer detaljert beskrivelse av statistikkens innhold henviser vi til punkt 4. Prinsipper,</t>
  </si>
  <si>
    <t>Tab1</t>
  </si>
  <si>
    <t>Tab2</t>
  </si>
  <si>
    <t>Tab4</t>
  </si>
  <si>
    <t>Tab5</t>
  </si>
  <si>
    <t>Tab6</t>
  </si>
  <si>
    <t>Tab8</t>
  </si>
  <si>
    <t>Tab11</t>
  </si>
  <si>
    <t>Tab12</t>
  </si>
  <si>
    <t>Tab13</t>
  </si>
  <si>
    <t>Tab14</t>
  </si>
  <si>
    <t>Tab15</t>
  </si>
  <si>
    <t>gjeldende</t>
  </si>
  <si>
    <t>Figur 1. Markedsandeler til de fire største selskapene, landbasert forsikring i alt</t>
  </si>
  <si>
    <t>If Skadeforsikring</t>
  </si>
  <si>
    <t>Gjensidige</t>
  </si>
  <si>
    <t>Tab10</t>
  </si>
  <si>
    <t>Tryg</t>
  </si>
  <si>
    <t>Næring</t>
  </si>
  <si>
    <t>Fiskeoppdrett</t>
  </si>
  <si>
    <t>PERSON I ALT</t>
  </si>
  <si>
    <t xml:space="preserve">   Antall forsikringer</t>
  </si>
  <si>
    <t>Andre personprodukter (inkl. trygghet)</t>
  </si>
  <si>
    <t>Eierskifte</t>
  </si>
  <si>
    <t>PRIVAT</t>
  </si>
  <si>
    <t>NÆRING</t>
  </si>
  <si>
    <t>3. Brann-kombinert</t>
  </si>
  <si>
    <t>Hobbydyr / Kjæledyr / Husdyr</t>
  </si>
  <si>
    <t>Landbruk</t>
  </si>
  <si>
    <t>Barn</t>
  </si>
  <si>
    <t>Behandling</t>
  </si>
  <si>
    <t>Kritisk sykdom</t>
  </si>
  <si>
    <t>4. Person</t>
  </si>
  <si>
    <t>5. Spesial</t>
  </si>
  <si>
    <t>BRANN-KOMBINERT I ALT</t>
  </si>
  <si>
    <t>Tab17</t>
  </si>
  <si>
    <t>Tab16</t>
  </si>
  <si>
    <t>TOTALT</t>
  </si>
  <si>
    <t>MOTORVOGN I ALT</t>
  </si>
  <si>
    <t>INDIVIDUELL</t>
  </si>
  <si>
    <t>KOLLEKTIV</t>
  </si>
  <si>
    <t>Tabell 4.1 Brann-kombinert, bestandspremie</t>
  </si>
  <si>
    <t>Tabell 4.2 Brann-kombinert, antall forsikringer / forsikringssum</t>
  </si>
  <si>
    <t>Tabell 5.1 Person i alt, bestandspremie</t>
  </si>
  <si>
    <t>Tabell 5.2  Person i alt, antall forsikrede</t>
  </si>
  <si>
    <t>Tabell 5.3 Person - herav Ulykke, bestandspremie</t>
  </si>
  <si>
    <t>Tabell 5.4 Person - herav Ulykke, antall forsikrede</t>
  </si>
  <si>
    <t>Tabell 5.5 Person - herav Yrkesskade, bestandspremie</t>
  </si>
  <si>
    <t>Tabell 5.6 Person - herav Yrkesskade, antall forsikrede</t>
  </si>
  <si>
    <t>Tabell 5.7 Person - herav Barn, bestandspremie</t>
  </si>
  <si>
    <t>Tabell 5.8 Person - herav Barn, antall forsikrede</t>
  </si>
  <si>
    <t>Tabell 5.9 Person - herav Kritisk sykdom, bestandspremie</t>
  </si>
  <si>
    <t>Tabell 5.10 Person - herav Kritisk sykdom, antall forsikrede</t>
  </si>
  <si>
    <t>Tabell 5.11 Person - herav Behandling, bestandspremie</t>
  </si>
  <si>
    <t>Tabell 5.12 Person - herav Behandling, antall forsikrede</t>
  </si>
  <si>
    <t>Tabell 6.1 Spesial i alt, bestandspremie</t>
  </si>
  <si>
    <t>Tabell 6.2 Spesial - herav Ansvar, bestandspremie</t>
  </si>
  <si>
    <t>Tabell 6.3 Spesial - herav Ansvar, antall forsikringer</t>
  </si>
  <si>
    <t>Tabell 4.1 Brann-kombinert, bestandspremie   ……………………………………………</t>
  </si>
  <si>
    <t>Tabell 4.2 Brann-kombinert, antall forsikringer   ……………………………………………</t>
  </si>
  <si>
    <t>Tabell 5.1 Person i alt, bestandspremie   …………………………………………</t>
  </si>
  <si>
    <t>Tabell 5.2 Person i alt, antall forsikrede   ……………………………………………</t>
  </si>
  <si>
    <t>Tabell 5.3 Person - herav Ulykke, bestandspremie   …………………………………………………………………</t>
  </si>
  <si>
    <t>Tabell 5.4 Person - herav Ulykke, antall forsikrede   …………………………………………………………………</t>
  </si>
  <si>
    <t>Tabell 5.5 Person - herav Yrkesskade, bestandspremie   …………………………………………………………..</t>
  </si>
  <si>
    <t>Tabell 5.6 Person - herav Yrkesskade, antall forsikrede   …………………………………………………………</t>
  </si>
  <si>
    <t>Tabell 5.7 Person - herav Barn, bestandspremie   …………………………………………………………..</t>
  </si>
  <si>
    <t>Tabell 5.8 Person - herav Barn, antall forsikrede   …………………………………………………………</t>
  </si>
  <si>
    <t>Tabell 5.9 Person - herav Kritisk sykdom, bestandspremie   …………………………………………………………..</t>
  </si>
  <si>
    <t>Tabell 5.10 Person - herav Kritisk sykdom, antall forsikrede   …………………………………………………………</t>
  </si>
  <si>
    <t>Tabell 5.11.Person - herav Behandling, bestandspremie   …………………………………………………………..</t>
  </si>
  <si>
    <t>Tabell 5.12 Person - herav Behandling, antall forsikrede   …………………………………………………………</t>
  </si>
  <si>
    <t>Tabell 6.1  Spesial i alt, bestandspremie   ………………………………………………………………</t>
  </si>
  <si>
    <t>Tabell 6.2  Spesial - herav Ansvar, bestandspremie   …………………………………………………………………….</t>
  </si>
  <si>
    <t>Tabell 6.3  Spesial - herav Ansvar, antall forsikringer   ……………………………………………………….</t>
  </si>
  <si>
    <t>Tab9</t>
  </si>
  <si>
    <t>Tab7</t>
  </si>
  <si>
    <t>Antall trafikkforsikringer</t>
  </si>
  <si>
    <t>Tabell 3.3 Person og varebil &lt; 3.5 t, bestandspremie</t>
  </si>
  <si>
    <t>Tabell 3.4 Person og varebil &lt; 3.5 t, antall trafikkforsikringer</t>
  </si>
  <si>
    <t>Tabell 3.3 Personbil og varebil &lt;3.5 t, bestandspremie   ………………………………………………</t>
  </si>
  <si>
    <t>Tabell 3.4 Personbil og varebil &lt;3.5 t, antall trafikkforsikringer   ………………………………………</t>
  </si>
  <si>
    <t>Figur 3. Bestandspremie fordelt på private forsikringer og næringslivsforsikringer</t>
  </si>
  <si>
    <t>Figur 3. Bestandspremie fordelt på private forsikringer og næringslivsforsikringer ………………………………………………</t>
  </si>
  <si>
    <t>30.06.2017</t>
  </si>
  <si>
    <t>30.06.2018</t>
  </si>
  <si>
    <t>30.06.2016</t>
  </si>
  <si>
    <t>Storebrand</t>
  </si>
  <si>
    <t>SpareBank 1 Forsikring</t>
  </si>
  <si>
    <t>Jernbanepersonalets forsikring</t>
  </si>
  <si>
    <t>Codan</t>
  </si>
  <si>
    <t>Protector Forsikring</t>
  </si>
  <si>
    <t>KLP Skadeforsikring</t>
  </si>
  <si>
    <t>DNB Forsikring</t>
  </si>
  <si>
    <t>Nordea</t>
  </si>
  <si>
    <t xml:space="preserve">-   </t>
  </si>
  <si>
    <t>Danica</t>
  </si>
  <si>
    <t>Oslo Pensjonsforsikring</t>
  </si>
  <si>
    <t>Eika Forsikring</t>
  </si>
  <si>
    <t>Telenor Forsikring</t>
  </si>
  <si>
    <t>AIG Europe</t>
  </si>
  <si>
    <t>Oslo Forsikring</t>
  </si>
  <si>
    <t>Inter Hannover</t>
  </si>
  <si>
    <t>ACE European Group</t>
  </si>
  <si>
    <t>Frende Skadeforsikring</t>
  </si>
  <si>
    <t>KNIF Trygghet Forsikring</t>
  </si>
  <si>
    <t>Landbruksforsikring</t>
  </si>
  <si>
    <t>Møretrygd</t>
  </si>
  <si>
    <t>Troll Forsikring</t>
  </si>
  <si>
    <t>Euro Insurance LTD</t>
  </si>
  <si>
    <t>Skogbrand</t>
  </si>
  <si>
    <t>W R Berkley</t>
  </si>
  <si>
    <t>OBOS Skadeforsikring</t>
  </si>
  <si>
    <t>Insr</t>
  </si>
  <si>
    <t>begreper og definisjoner på siste side.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</si>
</sst>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 * #,##0.00_ ;_ * \-#,##0.00_ ;_ * &quot;-&quot;??_ ;_ @_ "/>
    <numFmt numFmtId="164" formatCode="_(* #,##0.00_);_(* \(#,##0.00\);_(* &quot;-&quot;??_);_(@_)"/>
    <numFmt numFmtId="165" formatCode="0.0_)"/>
    <numFmt numFmtId="166" formatCode="_ * #,##0_ ;_ * \-#,##0_ ;_ * &quot;-&quot;??_ ;_ @_ "/>
    <numFmt numFmtId="167" formatCode="0.0"/>
    <numFmt numFmtId="168" formatCode="0.0\ %"/>
    <numFmt numFmtId="169" formatCode="#,##0.000"/>
    <numFmt numFmtId="170" formatCode="_ * #.0_ ;_ * \-#.0_ ;_ * &quot;-&quot;??_ ;_ @_ "/>
    <numFmt numFmtId="171" formatCode="_ * 0.0_)\ ;_ * \-0.0_)\ ;_ * &quot;-&quot;??_ ;_ @_ 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u/>
      <sz val="12"/>
      <color indexed="12"/>
      <name val="System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6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0"/>
      <name val="Arial"/>
      <family val="2"/>
    </font>
    <font>
      <i/>
      <sz val="12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2"/>
      <name val="Arial"/>
      <family val="2"/>
    </font>
    <font>
      <sz val="18"/>
      <color indexed="23"/>
      <name val="Times New Roman"/>
      <family val="1"/>
    </font>
    <font>
      <sz val="14"/>
      <color indexed="23"/>
      <name val="Times New Roman"/>
      <family val="1"/>
    </font>
    <font>
      <sz val="10"/>
      <color indexed="2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8"/>
      <color rgb="FF3B6E8F"/>
      <name val="Cambria"/>
      <family val="1"/>
      <scheme val="maj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26"/>
      <color rgb="FF3B6E8F"/>
      <name val="Cambria"/>
      <family val="1"/>
      <scheme val="major"/>
    </font>
    <font>
      <b/>
      <sz val="28"/>
      <color rgb="FF54758C"/>
      <name val="Arial"/>
      <family val="2"/>
    </font>
    <font>
      <sz val="26"/>
      <color rgb="FF54758C"/>
      <name val="Arial"/>
      <family val="2"/>
    </font>
    <font>
      <sz val="14"/>
      <name val="Arial"/>
      <family val="2"/>
    </font>
    <font>
      <sz val="14"/>
      <color indexed="22"/>
      <name val="Times New Roman"/>
      <family val="1"/>
    </font>
    <font>
      <sz val="10"/>
      <name val="Arial"/>
      <family val="2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8">
    <xf numFmtId="0" fontId="0" fillId="0" borderId="0"/>
    <xf numFmtId="164" fontId="6" fillId="0" borderId="0" applyFont="0" applyFill="0" applyBorder="0" applyAlignment="0" applyProtection="0"/>
    <xf numFmtId="164" fontId="25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26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30" fillId="0" borderId="0"/>
    <xf numFmtId="43" fontId="30" fillId="0" borderId="0" applyFont="0" applyFill="0" applyBorder="0" applyAlignment="0" applyProtection="0"/>
    <xf numFmtId="0" fontId="6" fillId="0" borderId="0"/>
    <xf numFmtId="0" fontId="36" fillId="0" borderId="0"/>
  </cellStyleXfs>
  <cellXfs count="263">
    <xf numFmtId="0" fontId="0" fillId="0" borderId="0" xfId="0"/>
    <xf numFmtId="0" fontId="9" fillId="0" borderId="0" xfId="0" applyFont="1"/>
    <xf numFmtId="0" fontId="8" fillId="0" borderId="0" xfId="4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10" fillId="0" borderId="0" xfId="4" applyFont="1" applyAlignment="1" applyProtection="1">
      <alignment horizontal="left"/>
    </xf>
    <xf numFmtId="0" fontId="11" fillId="2" borderId="0" xfId="0" applyFont="1" applyFill="1" applyBorder="1"/>
    <xf numFmtId="165" fontId="9" fillId="0" borderId="0" xfId="0" applyNumberFormat="1" applyFont="1" applyProtection="1"/>
    <xf numFmtId="0" fontId="12" fillId="2" borderId="1" xfId="0" applyFont="1" applyFill="1" applyBorder="1"/>
    <xf numFmtId="0" fontId="12" fillId="2" borderId="2" xfId="0" applyFont="1" applyFill="1" applyBorder="1"/>
    <xf numFmtId="0" fontId="12" fillId="2" borderId="3" xfId="0" applyFont="1" applyFill="1" applyBorder="1" applyAlignment="1">
      <alignment horizontal="center"/>
    </xf>
    <xf numFmtId="0" fontId="9" fillId="2" borderId="3" xfId="0" applyFont="1" applyFill="1" applyBorder="1"/>
    <xf numFmtId="0" fontId="9" fillId="2" borderId="2" xfId="0" applyFont="1" applyFill="1" applyBorder="1"/>
    <xf numFmtId="0" fontId="9" fillId="2" borderId="4" xfId="0" applyFont="1" applyFill="1" applyBorder="1"/>
    <xf numFmtId="0" fontId="12" fillId="2" borderId="5" xfId="0" applyFont="1" applyFill="1" applyBorder="1" applyAlignment="1">
      <alignment horizontal="left"/>
    </xf>
    <xf numFmtId="14" fontId="12" fillId="2" borderId="6" xfId="0" applyNumberFormat="1" applyFont="1" applyFill="1" applyBorder="1" applyAlignment="1">
      <alignment horizontal="right"/>
    </xf>
    <xf numFmtId="14" fontId="12" fillId="2" borderId="7" xfId="0" applyNumberFormat="1" applyFont="1" applyFill="1" applyBorder="1" applyAlignment="1">
      <alignment horizontal="right"/>
    </xf>
    <xf numFmtId="14" fontId="12" fillId="2" borderId="8" xfId="0" applyNumberFormat="1" applyFont="1" applyFill="1" applyBorder="1" applyAlignment="1">
      <alignment horizontal="right"/>
    </xf>
    <xf numFmtId="0" fontId="9" fillId="0" borderId="9" xfId="0" applyFont="1" applyBorder="1"/>
    <xf numFmtId="166" fontId="9" fillId="0" borderId="0" xfId="1" applyNumberFormat="1" applyFont="1" applyProtection="1"/>
    <xf numFmtId="166" fontId="9" fillId="0" borderId="10" xfId="1" applyNumberFormat="1" applyFont="1" applyBorder="1" applyProtection="1"/>
    <xf numFmtId="0" fontId="12" fillId="0" borderId="11" xfId="0" applyFont="1" applyBorder="1"/>
    <xf numFmtId="166" fontId="12" fillId="0" borderId="12" xfId="1" applyNumberFormat="1" applyFont="1" applyBorder="1" applyProtection="1"/>
    <xf numFmtId="166" fontId="12" fillId="0" borderId="13" xfId="1" applyNumberFormat="1" applyFont="1" applyBorder="1" applyProtection="1"/>
    <xf numFmtId="165" fontId="12" fillId="0" borderId="12" xfId="0" applyNumberFormat="1" applyFont="1" applyBorder="1" applyProtection="1"/>
    <xf numFmtId="0" fontId="9" fillId="0" borderId="7" xfId="0" applyFont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165" fontId="9" fillId="0" borderId="0" xfId="0" applyNumberFormat="1" applyFont="1" applyAlignment="1" applyProtection="1">
      <alignment horizontal="right"/>
    </xf>
    <xf numFmtId="165" fontId="9" fillId="0" borderId="14" xfId="0" applyNumberFormat="1" applyFont="1" applyBorder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2" fillId="2" borderId="1" xfId="0" applyFont="1" applyFill="1" applyBorder="1" applyAlignment="1"/>
    <xf numFmtId="0" fontId="12" fillId="2" borderId="15" xfId="0" applyFont="1" applyFill="1" applyBorder="1" applyAlignment="1">
      <alignment horizontal="left"/>
    </xf>
    <xf numFmtId="14" fontId="12" fillId="2" borderId="16" xfId="0" applyNumberFormat="1" applyFont="1" applyFill="1" applyBorder="1" applyAlignment="1">
      <alignment horizontal="center"/>
    </xf>
    <xf numFmtId="165" fontId="9" fillId="0" borderId="17" xfId="0" applyNumberFormat="1" applyFont="1" applyBorder="1" applyAlignment="1">
      <alignment horizontal="right"/>
    </xf>
    <xf numFmtId="0" fontId="12" fillId="2" borderId="18" xfId="0" applyFont="1" applyFill="1" applyBorder="1" applyAlignment="1">
      <alignment horizontal="center"/>
    </xf>
    <xf numFmtId="14" fontId="12" fillId="2" borderId="19" xfId="0" applyNumberFormat="1" applyFont="1" applyFill="1" applyBorder="1" applyAlignment="1">
      <alignment horizontal="center"/>
    </xf>
    <xf numFmtId="165" fontId="12" fillId="0" borderId="17" xfId="0" applyNumberFormat="1" applyFont="1" applyBorder="1" applyAlignment="1">
      <alignment horizontal="right"/>
    </xf>
    <xf numFmtId="3" fontId="12" fillId="0" borderId="0" xfId="0" applyNumberFormat="1" applyFont="1" applyAlignment="1" applyProtection="1">
      <alignment horizontal="right"/>
    </xf>
    <xf numFmtId="0" fontId="11" fillId="0" borderId="0" xfId="0" applyFont="1" applyAlignment="1">
      <alignment horizontal="left"/>
    </xf>
    <xf numFmtId="0" fontId="11" fillId="0" borderId="0" xfId="0" applyFont="1"/>
    <xf numFmtId="0" fontId="16" fillId="0" borderId="0" xfId="0" applyFont="1"/>
    <xf numFmtId="0" fontId="12" fillId="2" borderId="3" xfId="0" applyFont="1" applyFill="1" applyBorder="1" applyAlignment="1"/>
    <xf numFmtId="0" fontId="12" fillId="0" borderId="0" xfId="0" applyFont="1" applyBorder="1"/>
    <xf numFmtId="0" fontId="12" fillId="0" borderId="1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165" fontId="12" fillId="0" borderId="22" xfId="0" applyNumberFormat="1" applyFont="1" applyBorder="1"/>
    <xf numFmtId="0" fontId="8" fillId="0" borderId="0" xfId="4" applyAlignment="1" applyProtection="1"/>
    <xf numFmtId="0" fontId="9" fillId="0" borderId="0" xfId="0" applyFont="1" applyBorder="1"/>
    <xf numFmtId="166" fontId="12" fillId="0" borderId="0" xfId="1" applyNumberFormat="1" applyFont="1" applyBorder="1" applyProtection="1"/>
    <xf numFmtId="165" fontId="12" fillId="0" borderId="0" xfId="0" applyNumberFormat="1" applyFont="1" applyBorder="1" applyProtection="1"/>
    <xf numFmtId="165" fontId="12" fillId="0" borderId="0" xfId="0" applyNumberFormat="1" applyFont="1" applyBorder="1"/>
    <xf numFmtId="165" fontId="17" fillId="0" borderId="0" xfId="0" applyNumberFormat="1" applyFont="1" applyBorder="1" applyProtection="1"/>
    <xf numFmtId="0" fontId="18" fillId="0" borderId="0" xfId="0" applyFont="1"/>
    <xf numFmtId="0" fontId="15" fillId="0" borderId="7" xfId="0" applyFont="1" applyBorder="1"/>
    <xf numFmtId="166" fontId="9" fillId="0" borderId="23" xfId="1" applyNumberFormat="1" applyFont="1" applyBorder="1" applyAlignment="1" applyProtection="1">
      <alignment horizontal="center"/>
    </xf>
    <xf numFmtId="166" fontId="9" fillId="0" borderId="24" xfId="1" applyNumberFormat="1" applyFont="1" applyBorder="1" applyAlignment="1" applyProtection="1">
      <alignment horizontal="center"/>
    </xf>
    <xf numFmtId="166" fontId="12" fillId="0" borderId="24" xfId="1" applyNumberFormat="1" applyFont="1" applyBorder="1" applyAlignment="1" applyProtection="1">
      <alignment horizontal="center"/>
    </xf>
    <xf numFmtId="166" fontId="12" fillId="0" borderId="25" xfId="1" applyNumberFormat="1" applyFont="1" applyBorder="1" applyAlignment="1" applyProtection="1">
      <alignment horizontal="center"/>
    </xf>
    <xf numFmtId="0" fontId="14" fillId="0" borderId="26" xfId="0" applyFont="1" applyBorder="1" applyAlignment="1">
      <alignment horizontal="left"/>
    </xf>
    <xf numFmtId="0" fontId="9" fillId="0" borderId="26" xfId="0" applyFont="1" applyBorder="1"/>
    <xf numFmtId="0" fontId="14" fillId="0" borderId="0" xfId="0" applyFont="1" applyBorder="1" applyAlignment="1">
      <alignment horizontal="left"/>
    </xf>
    <xf numFmtId="0" fontId="12" fillId="0" borderId="21" xfId="0" applyFont="1" applyBorder="1" applyAlignment="1">
      <alignment horizontal="center"/>
    </xf>
    <xf numFmtId="14" fontId="12" fillId="2" borderId="12" xfId="0" applyNumberFormat="1" applyFont="1" applyFill="1" applyBorder="1" applyAlignment="1">
      <alignment horizontal="center"/>
    </xf>
    <xf numFmtId="14" fontId="12" fillId="2" borderId="27" xfId="0" applyNumberFormat="1" applyFont="1" applyFill="1" applyBorder="1" applyAlignment="1">
      <alignment horizontal="right"/>
    </xf>
    <xf numFmtId="14" fontId="17" fillId="0" borderId="0" xfId="0" quotePrefix="1" applyNumberFormat="1" applyFont="1" applyAlignment="1">
      <alignment horizontal="right"/>
    </xf>
    <xf numFmtId="14" fontId="0" fillId="0" borderId="0" xfId="0" quotePrefix="1" applyNumberFormat="1"/>
    <xf numFmtId="168" fontId="6" fillId="0" borderId="0" xfId="7" applyNumberFormat="1"/>
    <xf numFmtId="14" fontId="19" fillId="0" borderId="0" xfId="0" quotePrefix="1" applyNumberFormat="1" applyFont="1"/>
    <xf numFmtId="0" fontId="7" fillId="0" borderId="0" xfId="4" applyFont="1" applyAlignment="1" applyProtection="1"/>
    <xf numFmtId="0" fontId="7" fillId="0" borderId="0" xfId="4" applyFont="1" applyAlignment="1" applyProtection="1">
      <alignment horizontal="left"/>
    </xf>
    <xf numFmtId="0" fontId="7" fillId="0" borderId="0" xfId="5" applyAlignment="1" applyProtection="1"/>
    <xf numFmtId="14" fontId="6" fillId="0" borderId="0" xfId="0" quotePrefix="1" applyNumberFormat="1" applyFont="1"/>
    <xf numFmtId="165" fontId="9" fillId="0" borderId="28" xfId="0" applyNumberFormat="1" applyFont="1" applyBorder="1" applyAlignment="1" applyProtection="1">
      <alignment horizontal="right"/>
    </xf>
    <xf numFmtId="165" fontId="9" fillId="0" borderId="0" xfId="0" applyNumberFormat="1" applyFont="1" applyBorder="1" applyAlignment="1" applyProtection="1">
      <alignment horizontal="right"/>
    </xf>
    <xf numFmtId="0" fontId="12" fillId="0" borderId="15" xfId="0" applyFont="1" applyBorder="1" applyAlignment="1">
      <alignment horizontal="left"/>
    </xf>
    <xf numFmtId="170" fontId="9" fillId="0" borderId="17" xfId="0" applyNumberFormat="1" applyFont="1" applyBorder="1" applyAlignment="1">
      <alignment horizontal="right"/>
    </xf>
    <xf numFmtId="171" fontId="9" fillId="0" borderId="17" xfId="0" applyNumberFormat="1" applyFont="1" applyBorder="1" applyAlignment="1">
      <alignment horizontal="right"/>
    </xf>
    <xf numFmtId="171" fontId="12" fillId="0" borderId="17" xfId="0" applyNumberFormat="1" applyFont="1" applyBorder="1" applyAlignment="1">
      <alignment horizontal="right"/>
    </xf>
    <xf numFmtId="171" fontId="9" fillId="0" borderId="0" xfId="0" applyNumberFormat="1" applyFont="1" applyAlignment="1" applyProtection="1">
      <alignment horizontal="right"/>
    </xf>
    <xf numFmtId="171" fontId="9" fillId="0" borderId="14" xfId="0" applyNumberFormat="1" applyFont="1" applyBorder="1" applyAlignment="1">
      <alignment horizontal="right"/>
    </xf>
    <xf numFmtId="171" fontId="9" fillId="0" borderId="28" xfId="0" applyNumberFormat="1" applyFont="1" applyBorder="1" applyAlignment="1" applyProtection="1">
      <alignment horizontal="right"/>
    </xf>
    <xf numFmtId="171" fontId="9" fillId="0" borderId="0" xfId="0" applyNumberFormat="1" applyFont="1" applyBorder="1" applyAlignment="1" applyProtection="1">
      <alignment horizontal="right"/>
    </xf>
    <xf numFmtId="171" fontId="12" fillId="0" borderId="12" xfId="0" applyNumberFormat="1" applyFont="1" applyBorder="1" applyProtection="1"/>
    <xf numFmtId="171" fontId="12" fillId="0" borderId="22" xfId="0" applyNumberFormat="1" applyFont="1" applyBorder="1"/>
    <xf numFmtId="171" fontId="12" fillId="0" borderId="19" xfId="0" applyNumberFormat="1" applyFont="1" applyBorder="1" applyAlignment="1">
      <alignment horizontal="right"/>
    </xf>
    <xf numFmtId="171" fontId="12" fillId="0" borderId="22" xfId="0" applyNumberFormat="1" applyFont="1" applyBorder="1" applyAlignment="1">
      <alignment horizontal="right"/>
    </xf>
    <xf numFmtId="0" fontId="12" fillId="2" borderId="3" xfId="0" applyFont="1" applyFill="1" applyBorder="1" applyAlignment="1">
      <alignment horizontal="center"/>
    </xf>
    <xf numFmtId="0" fontId="12" fillId="2" borderId="2" xfId="0" applyFont="1" applyFill="1" applyBorder="1" applyAlignment="1"/>
    <xf numFmtId="0" fontId="12" fillId="2" borderId="20" xfId="0" applyFont="1" applyFill="1" applyBorder="1" applyAlignment="1"/>
    <xf numFmtId="166" fontId="9" fillId="0" borderId="9" xfId="1" applyNumberFormat="1" applyFont="1" applyBorder="1" applyAlignment="1" applyProtection="1">
      <alignment horizontal="center"/>
    </xf>
    <xf numFmtId="166" fontId="12" fillId="0" borderId="9" xfId="1" applyNumberFormat="1" applyFont="1" applyBorder="1" applyAlignment="1" applyProtection="1">
      <alignment horizontal="center"/>
    </xf>
    <xf numFmtId="166" fontId="12" fillId="0" borderId="11" xfId="1" applyNumberFormat="1" applyFont="1" applyBorder="1" applyAlignment="1" applyProtection="1">
      <alignment horizontal="center"/>
    </xf>
    <xf numFmtId="166" fontId="9" fillId="0" borderId="29" xfId="1" applyNumberFormat="1" applyFont="1" applyBorder="1" applyAlignment="1" applyProtection="1">
      <alignment horizontal="center"/>
    </xf>
    <xf numFmtId="14" fontId="12" fillId="2" borderId="15" xfId="0" applyNumberFormat="1" applyFont="1" applyFill="1" applyBorder="1" applyAlignment="1">
      <alignment horizontal="center"/>
    </xf>
    <xf numFmtId="0" fontId="14" fillId="0" borderId="26" xfId="0" applyFont="1" applyBorder="1" applyAlignment="1">
      <alignment horizontal="right"/>
    </xf>
    <xf numFmtId="14" fontId="12" fillId="2" borderId="5" xfId="0" applyNumberFormat="1" applyFont="1" applyFill="1" applyBorder="1" applyAlignment="1">
      <alignment horizontal="right"/>
    </xf>
    <xf numFmtId="166" fontId="9" fillId="0" borderId="21" xfId="1" applyNumberFormat="1" applyFont="1" applyBorder="1" applyProtection="1"/>
    <xf numFmtId="166" fontId="12" fillId="0" borderId="15" xfId="1" applyNumberFormat="1" applyFont="1" applyBorder="1" applyProtection="1"/>
    <xf numFmtId="165" fontId="12" fillId="0" borderId="12" xfId="0" applyNumberFormat="1" applyFont="1" applyBorder="1" applyAlignment="1" applyProtection="1"/>
    <xf numFmtId="0" fontId="12" fillId="0" borderId="21" xfId="0" applyFont="1" applyBorder="1"/>
    <xf numFmtId="14" fontId="12" fillId="2" borderId="13" xfId="0" applyNumberFormat="1" applyFont="1" applyFill="1" applyBorder="1" applyAlignment="1">
      <alignment horizontal="center"/>
    </xf>
    <xf numFmtId="3" fontId="12" fillId="0" borderId="10" xfId="0" applyNumberFormat="1" applyFont="1" applyBorder="1" applyAlignment="1" applyProtection="1">
      <alignment horizontal="right"/>
    </xf>
    <xf numFmtId="3" fontId="9" fillId="0" borderId="10" xfId="0" applyNumberFormat="1" applyFont="1" applyBorder="1" applyAlignment="1" applyProtection="1">
      <alignment horizontal="right"/>
    </xf>
    <xf numFmtId="0" fontId="9" fillId="0" borderId="21" xfId="0" applyFont="1" applyBorder="1"/>
    <xf numFmtId="0" fontId="9" fillId="0" borderId="3" xfId="0" applyFont="1" applyBorder="1"/>
    <xf numFmtId="0" fontId="0" fillId="0" borderId="26" xfId="0" applyBorder="1"/>
    <xf numFmtId="0" fontId="12" fillId="0" borderId="15" xfId="0" applyFont="1" applyBorder="1"/>
    <xf numFmtId="166" fontId="9" fillId="0" borderId="28" xfId="1" applyNumberFormat="1" applyFont="1" applyBorder="1" applyProtection="1"/>
    <xf numFmtId="166" fontId="12" fillId="0" borderId="16" xfId="1" applyNumberFormat="1" applyFont="1" applyBorder="1" applyProtection="1"/>
    <xf numFmtId="0" fontId="12" fillId="2" borderId="29" xfId="0" applyFont="1" applyFill="1" applyBorder="1"/>
    <xf numFmtId="0" fontId="12" fillId="2" borderId="30" xfId="0" applyFont="1" applyFill="1" applyBorder="1" applyAlignment="1">
      <alignment horizontal="left"/>
    </xf>
    <xf numFmtId="0" fontId="14" fillId="0" borderId="0" xfId="0" applyFont="1" applyBorder="1" applyAlignment="1">
      <alignment horizontal="right"/>
    </xf>
    <xf numFmtId="0" fontId="12" fillId="2" borderId="0" xfId="0" applyFont="1" applyFill="1" applyBorder="1" applyAlignment="1"/>
    <xf numFmtId="0" fontId="12" fillId="2" borderId="0" xfId="0" applyFont="1" applyFill="1" applyBorder="1" applyAlignment="1">
      <alignment horizontal="center"/>
    </xf>
    <xf numFmtId="0" fontId="9" fillId="2" borderId="0" xfId="0" applyFont="1" applyFill="1" applyBorder="1"/>
    <xf numFmtId="14" fontId="12" fillId="2" borderId="0" xfId="0" applyNumberFormat="1" applyFont="1" applyFill="1" applyBorder="1" applyAlignment="1">
      <alignment horizontal="right"/>
    </xf>
    <xf numFmtId="166" fontId="9" fillId="0" borderId="0" xfId="1" applyNumberFormat="1" applyFont="1" applyBorder="1" applyProtection="1"/>
    <xf numFmtId="171" fontId="9" fillId="0" borderId="0" xfId="0" applyNumberFormat="1" applyFont="1" applyBorder="1" applyAlignment="1">
      <alignment horizontal="right"/>
    </xf>
    <xf numFmtId="171" fontId="12" fillId="0" borderId="0" xfId="0" applyNumberFormat="1" applyFont="1" applyBorder="1" applyProtection="1"/>
    <xf numFmtId="171" fontId="12" fillId="0" borderId="0" xfId="0" applyNumberFormat="1" applyFont="1" applyBorder="1"/>
    <xf numFmtId="166" fontId="9" fillId="0" borderId="26" xfId="1" applyNumberFormat="1" applyFont="1" applyBorder="1" applyProtection="1"/>
    <xf numFmtId="171" fontId="9" fillId="0" borderId="26" xfId="0" applyNumberFormat="1" applyFont="1" applyBorder="1" applyAlignment="1" applyProtection="1">
      <alignment horizontal="right"/>
    </xf>
    <xf numFmtId="171" fontId="9" fillId="0" borderId="26" xfId="0" applyNumberFormat="1" applyFont="1" applyBorder="1" applyAlignment="1">
      <alignment horizontal="right"/>
    </xf>
    <xf numFmtId="0" fontId="9" fillId="0" borderId="0" xfId="9" applyFont="1"/>
    <xf numFmtId="0" fontId="7" fillId="0" borderId="0" xfId="5" applyFont="1" applyAlignment="1" applyProtection="1">
      <alignment horizontal="left"/>
    </xf>
    <xf numFmtId="0" fontId="9" fillId="0" borderId="0" xfId="9" applyFont="1" applyAlignment="1" applyProtection="1">
      <alignment horizontal="left"/>
    </xf>
    <xf numFmtId="0" fontId="10" fillId="0" borderId="0" xfId="5" applyFont="1" applyAlignment="1" applyProtection="1">
      <alignment horizontal="left"/>
    </xf>
    <xf numFmtId="0" fontId="11" fillId="2" borderId="0" xfId="9" applyFont="1" applyFill="1" applyBorder="1"/>
    <xf numFmtId="165" fontId="9" fillId="0" borderId="0" xfId="9" applyNumberFormat="1" applyFont="1" applyProtection="1"/>
    <xf numFmtId="0" fontId="12" fillId="2" borderId="1" xfId="9" applyFont="1" applyFill="1" applyBorder="1"/>
    <xf numFmtId="0" fontId="12" fillId="2" borderId="2" xfId="9" applyFont="1" applyFill="1" applyBorder="1"/>
    <xf numFmtId="0" fontId="12" fillId="2" borderId="3" xfId="9" applyFont="1" applyFill="1" applyBorder="1" applyAlignment="1">
      <alignment horizontal="center"/>
    </xf>
    <xf numFmtId="0" fontId="9" fillId="2" borderId="3" xfId="9" applyFont="1" applyFill="1" applyBorder="1"/>
    <xf numFmtId="0" fontId="9" fillId="2" borderId="2" xfId="9" applyFont="1" applyFill="1" applyBorder="1"/>
    <xf numFmtId="0" fontId="9" fillId="2" borderId="4" xfId="9" applyFont="1" applyFill="1" applyBorder="1"/>
    <xf numFmtId="0" fontId="12" fillId="2" borderId="5" xfId="9" applyFont="1" applyFill="1" applyBorder="1" applyAlignment="1">
      <alignment horizontal="left"/>
    </xf>
    <xf numFmtId="14" fontId="12" fillId="2" borderId="6" xfId="9" applyNumberFormat="1" applyFont="1" applyFill="1" applyBorder="1" applyAlignment="1">
      <alignment horizontal="right"/>
    </xf>
    <xf numFmtId="14" fontId="12" fillId="2" borderId="7" xfId="9" applyNumberFormat="1" applyFont="1" applyFill="1" applyBorder="1" applyAlignment="1">
      <alignment horizontal="right"/>
    </xf>
    <xf numFmtId="14" fontId="12" fillId="2" borderId="27" xfId="9" applyNumberFormat="1" applyFont="1" applyFill="1" applyBorder="1" applyAlignment="1">
      <alignment horizontal="right"/>
    </xf>
    <xf numFmtId="14" fontId="12" fillId="2" borderId="8" xfId="9" applyNumberFormat="1" applyFont="1" applyFill="1" applyBorder="1" applyAlignment="1">
      <alignment horizontal="right"/>
    </xf>
    <xf numFmtId="0" fontId="9" fillId="0" borderId="9" xfId="9" applyFont="1" applyBorder="1"/>
    <xf numFmtId="171" fontId="9" fillId="0" borderId="31" xfId="9" applyNumberFormat="1" applyFont="1" applyBorder="1" applyAlignment="1" applyProtection="1">
      <alignment horizontal="right"/>
    </xf>
    <xf numFmtId="171" fontId="9" fillId="0" borderId="0" xfId="9" applyNumberFormat="1" applyFont="1" applyAlignment="1" applyProtection="1">
      <alignment horizontal="right"/>
    </xf>
    <xf numFmtId="171" fontId="9" fillId="0" borderId="14" xfId="9" applyNumberFormat="1" applyFont="1" applyBorder="1" applyAlignment="1">
      <alignment horizontal="right"/>
    </xf>
    <xf numFmtId="171" fontId="9" fillId="0" borderId="28" xfId="9" applyNumberFormat="1" applyFont="1" applyBorder="1" applyAlignment="1" applyProtection="1">
      <alignment horizontal="right"/>
    </xf>
    <xf numFmtId="0" fontId="12" fillId="0" borderId="11" xfId="9" applyFont="1" applyBorder="1"/>
    <xf numFmtId="171" fontId="12" fillId="0" borderId="16" xfId="9" applyNumberFormat="1" applyFont="1" applyBorder="1" applyProtection="1"/>
    <xf numFmtId="171" fontId="12" fillId="0" borderId="12" xfId="9" applyNumberFormat="1" applyFont="1" applyBorder="1" applyProtection="1"/>
    <xf numFmtId="171" fontId="12" fillId="0" borderId="22" xfId="9" applyNumberFormat="1" applyFont="1" applyBorder="1"/>
    <xf numFmtId="0" fontId="9" fillId="0" borderId="7" xfId="9" applyFont="1" applyBorder="1"/>
    <xf numFmtId="0" fontId="14" fillId="0" borderId="0" xfId="9" applyFont="1" applyAlignment="1">
      <alignment horizontal="right"/>
    </xf>
    <xf numFmtId="0" fontId="14" fillId="0" borderId="0" xfId="9" applyFont="1" applyAlignment="1">
      <alignment horizontal="left"/>
    </xf>
    <xf numFmtId="0" fontId="24" fillId="0" borderId="0" xfId="16" applyFont="1"/>
    <xf numFmtId="0" fontId="6" fillId="0" borderId="0" xfId="16"/>
    <xf numFmtId="0" fontId="0" fillId="0" borderId="0" xfId="16" applyFont="1"/>
    <xf numFmtId="0" fontId="22" fillId="0" borderId="0" xfId="16" applyFont="1" applyAlignment="1">
      <alignment horizontal="right"/>
    </xf>
    <xf numFmtId="0" fontId="27" fillId="0" borderId="0" xfId="16" applyFont="1" applyAlignment="1">
      <alignment horizontal="left"/>
    </xf>
    <xf numFmtId="0" fontId="31" fillId="0" borderId="0" xfId="16" applyFont="1" applyAlignment="1">
      <alignment horizontal="left"/>
    </xf>
    <xf numFmtId="0" fontId="21" fillId="0" borderId="0" xfId="16" applyFont="1" applyAlignment="1">
      <alignment horizontal="right"/>
    </xf>
    <xf numFmtId="0" fontId="6" fillId="0" borderId="0" xfId="16" applyAlignment="1">
      <alignment horizontal="right"/>
    </xf>
    <xf numFmtId="0" fontId="28" fillId="0" borderId="0" xfId="16" applyFont="1" applyAlignment="1">
      <alignment horizontal="left"/>
    </xf>
    <xf numFmtId="14" fontId="29" fillId="0" borderId="0" xfId="16" applyNumberFormat="1" applyFont="1" applyAlignment="1">
      <alignment horizontal="left"/>
    </xf>
    <xf numFmtId="0" fontId="29" fillId="0" borderId="0" xfId="16" applyFont="1" applyAlignment="1">
      <alignment horizontal="left"/>
    </xf>
    <xf numFmtId="14" fontId="23" fillId="0" borderId="0" xfId="16" applyNumberFormat="1" applyFont="1"/>
    <xf numFmtId="14" fontId="35" fillId="0" borderId="0" xfId="16" applyNumberFormat="1" applyFont="1" applyAlignment="1">
      <alignment horizontal="right"/>
    </xf>
    <xf numFmtId="0" fontId="36" fillId="0" borderId="0" xfId="17"/>
    <xf numFmtId="0" fontId="20" fillId="0" borderId="0" xfId="17" applyFont="1" applyAlignment="1">
      <alignment horizontal="left"/>
    </xf>
    <xf numFmtId="0" fontId="32" fillId="0" borderId="0" xfId="17" applyFont="1" applyAlignment="1">
      <alignment vertical="center"/>
    </xf>
    <xf numFmtId="0" fontId="33" fillId="0" borderId="0" xfId="17" applyFont="1" applyAlignment="1">
      <alignment vertical="center"/>
    </xf>
    <xf numFmtId="0" fontId="34" fillId="0" borderId="0" xfId="17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168" fontId="39" fillId="0" borderId="0" xfId="7" applyNumberFormat="1" applyFont="1"/>
    <xf numFmtId="14" fontId="40" fillId="0" borderId="0" xfId="0" applyNumberFormat="1" applyFont="1"/>
    <xf numFmtId="167" fontId="39" fillId="0" borderId="0" xfId="0" applyNumberFormat="1" applyFont="1"/>
    <xf numFmtId="0" fontId="38" fillId="0" borderId="0" xfId="0" applyFont="1" applyAlignment="1">
      <alignment horizontal="right"/>
    </xf>
    <xf numFmtId="14" fontId="40" fillId="0" borderId="0" xfId="0" quotePrefix="1" applyNumberFormat="1" applyFont="1" applyAlignment="1">
      <alignment horizontal="right"/>
    </xf>
    <xf numFmtId="14" fontId="40" fillId="0" borderId="0" xfId="0" quotePrefix="1" applyNumberFormat="1" applyFont="1"/>
    <xf numFmtId="169" fontId="39" fillId="0" borderId="0" xfId="0" applyNumberFormat="1" applyFont="1"/>
    <xf numFmtId="3" fontId="38" fillId="0" borderId="0" xfId="0" applyNumberFormat="1" applyFont="1"/>
    <xf numFmtId="0" fontId="9" fillId="3" borderId="9" xfId="0" applyFont="1" applyFill="1" applyBorder="1"/>
    <xf numFmtId="166" fontId="9" fillId="3" borderId="0" xfId="1" applyNumberFormat="1" applyFont="1" applyFill="1" applyProtection="1"/>
    <xf numFmtId="165" fontId="9" fillId="3" borderId="28" xfId="0" applyNumberFormat="1" applyFont="1" applyFill="1" applyBorder="1" applyAlignment="1" applyProtection="1">
      <alignment horizontal="right"/>
    </xf>
    <xf numFmtId="165" fontId="9" fillId="3" borderId="0" xfId="0" applyNumberFormat="1" applyFont="1" applyFill="1" applyBorder="1" applyAlignment="1" applyProtection="1">
      <alignment horizontal="right"/>
    </xf>
    <xf numFmtId="171" fontId="9" fillId="3" borderId="14" xfId="0" applyNumberFormat="1" applyFont="1" applyFill="1" applyBorder="1" applyAlignment="1">
      <alignment horizontal="right"/>
    </xf>
    <xf numFmtId="0" fontId="9" fillId="3" borderId="0" xfId="0" applyFont="1" applyFill="1"/>
    <xf numFmtId="166" fontId="9" fillId="3" borderId="21" xfId="1" applyNumberFormat="1" applyFont="1" applyFill="1" applyBorder="1" applyProtection="1"/>
    <xf numFmtId="166" fontId="9" fillId="3" borderId="10" xfId="1" applyNumberFormat="1" applyFont="1" applyFill="1" applyBorder="1" applyProtection="1"/>
    <xf numFmtId="0" fontId="12" fillId="0" borderId="0" xfId="9" applyFont="1" applyBorder="1"/>
    <xf numFmtId="171" fontId="12" fillId="0" borderId="0" xfId="9" applyNumberFormat="1" applyFont="1" applyBorder="1" applyProtection="1"/>
    <xf numFmtId="171" fontId="12" fillId="0" borderId="0" xfId="9" applyNumberFormat="1" applyFont="1" applyBorder="1"/>
    <xf numFmtId="0" fontId="9" fillId="3" borderId="9" xfId="9" applyFont="1" applyFill="1" applyBorder="1"/>
    <xf numFmtId="0" fontId="9" fillId="3" borderId="0" xfId="9" applyFont="1" applyFill="1"/>
    <xf numFmtId="0" fontId="9" fillId="3" borderId="21" xfId="0" applyFont="1" applyFill="1" applyBorder="1"/>
    <xf numFmtId="166" fontId="9" fillId="3" borderId="28" xfId="1" applyNumberFormat="1" applyFont="1" applyFill="1" applyBorder="1" applyProtection="1"/>
    <xf numFmtId="0" fontId="0" fillId="3" borderId="0" xfId="0" applyFill="1"/>
    <xf numFmtId="0" fontId="7" fillId="3" borderId="0" xfId="4" applyFont="1" applyFill="1" applyAlignment="1" applyProtection="1">
      <alignment horizontal="left"/>
    </xf>
    <xf numFmtId="0" fontId="9" fillId="3" borderId="0" xfId="0" applyFont="1" applyFill="1" applyAlignment="1" applyProtection="1">
      <alignment horizontal="left"/>
    </xf>
    <xf numFmtId="0" fontId="10" fillId="3" borderId="0" xfId="4" applyFont="1" applyFill="1" applyAlignment="1" applyProtection="1">
      <alignment horizontal="left"/>
    </xf>
    <xf numFmtId="0" fontId="11" fillId="3" borderId="0" xfId="0" applyFont="1" applyFill="1" applyBorder="1"/>
    <xf numFmtId="165" fontId="9" fillId="3" borderId="0" xfId="0" applyNumberFormat="1" applyFont="1" applyFill="1" applyProtection="1"/>
    <xf numFmtId="0" fontId="12" fillId="3" borderId="1" xfId="0" applyFont="1" applyFill="1" applyBorder="1"/>
    <xf numFmtId="0" fontId="12" fillId="3" borderId="2" xfId="0" applyFont="1" applyFill="1" applyBorder="1"/>
    <xf numFmtId="0" fontId="12" fillId="3" borderId="3" xfId="0" applyFont="1" applyFill="1" applyBorder="1" applyAlignment="1">
      <alignment horizontal="center"/>
    </xf>
    <xf numFmtId="0" fontId="9" fillId="3" borderId="3" xfId="0" applyFont="1" applyFill="1" applyBorder="1"/>
    <xf numFmtId="0" fontId="9" fillId="3" borderId="2" xfId="0" applyFont="1" applyFill="1" applyBorder="1"/>
    <xf numFmtId="0" fontId="9" fillId="3" borderId="4" xfId="0" applyFont="1" applyFill="1" applyBorder="1"/>
    <xf numFmtId="0" fontId="12" fillId="3" borderId="5" xfId="0" applyFont="1" applyFill="1" applyBorder="1" applyAlignment="1">
      <alignment horizontal="left"/>
    </xf>
    <xf numFmtId="14" fontId="12" fillId="3" borderId="6" xfId="0" applyNumberFormat="1" applyFont="1" applyFill="1" applyBorder="1" applyAlignment="1">
      <alignment horizontal="right"/>
    </xf>
    <xf numFmtId="14" fontId="12" fillId="3" borderId="7" xfId="0" applyNumberFormat="1" applyFont="1" applyFill="1" applyBorder="1" applyAlignment="1">
      <alignment horizontal="right"/>
    </xf>
    <xf numFmtId="14" fontId="12" fillId="3" borderId="27" xfId="0" applyNumberFormat="1" applyFont="1" applyFill="1" applyBorder="1" applyAlignment="1">
      <alignment horizontal="right"/>
    </xf>
    <xf numFmtId="14" fontId="12" fillId="3" borderId="8" xfId="0" applyNumberFormat="1" applyFont="1" applyFill="1" applyBorder="1" applyAlignment="1">
      <alignment horizontal="right"/>
    </xf>
    <xf numFmtId="14" fontId="12" fillId="3" borderId="5" xfId="0" applyNumberFormat="1" applyFont="1" applyFill="1" applyBorder="1" applyAlignment="1">
      <alignment horizontal="right"/>
    </xf>
    <xf numFmtId="165" fontId="9" fillId="3" borderId="0" xfId="0" applyNumberFormat="1" applyFont="1" applyFill="1" applyAlignment="1" applyProtection="1">
      <alignment horizontal="right"/>
    </xf>
    <xf numFmtId="165" fontId="9" fillId="3" borderId="14" xfId="0" applyNumberFormat="1" applyFont="1" applyFill="1" applyBorder="1" applyAlignment="1">
      <alignment horizontal="right"/>
    </xf>
    <xf numFmtId="171" fontId="9" fillId="3" borderId="0" xfId="0" applyNumberFormat="1" applyFont="1" applyFill="1" applyAlignment="1" applyProtection="1">
      <alignment horizontal="right"/>
    </xf>
    <xf numFmtId="0" fontId="12" fillId="3" borderId="11" xfId="0" applyFont="1" applyFill="1" applyBorder="1"/>
    <xf numFmtId="166" fontId="12" fillId="3" borderId="12" xfId="1" applyNumberFormat="1" applyFont="1" applyFill="1" applyBorder="1" applyProtection="1"/>
    <xf numFmtId="166" fontId="12" fillId="3" borderId="13" xfId="1" applyNumberFormat="1" applyFont="1" applyFill="1" applyBorder="1" applyProtection="1"/>
    <xf numFmtId="165" fontId="12" fillId="3" borderId="12" xfId="0" applyNumberFormat="1" applyFont="1" applyFill="1" applyBorder="1" applyProtection="1"/>
    <xf numFmtId="165" fontId="12" fillId="3" borderId="22" xfId="0" applyNumberFormat="1" applyFont="1" applyFill="1" applyBorder="1"/>
    <xf numFmtId="166" fontId="12" fillId="3" borderId="15" xfId="1" applyNumberFormat="1" applyFont="1" applyFill="1" applyBorder="1" applyProtection="1"/>
    <xf numFmtId="171" fontId="12" fillId="3" borderId="12" xfId="0" applyNumberFormat="1" applyFont="1" applyFill="1" applyBorder="1" applyProtection="1"/>
    <xf numFmtId="171" fontId="12" fillId="3" borderId="22" xfId="0" applyNumberFormat="1" applyFont="1" applyFill="1" applyBorder="1"/>
    <xf numFmtId="0" fontId="12" fillId="3" borderId="2" xfId="0" applyFont="1" applyFill="1" applyBorder="1" applyAlignment="1"/>
    <xf numFmtId="0" fontId="12" fillId="3" borderId="20" xfId="0" applyFont="1" applyFill="1" applyBorder="1" applyAlignment="1"/>
    <xf numFmtId="0" fontId="12" fillId="3" borderId="1" xfId="0" applyFont="1" applyFill="1" applyBorder="1" applyAlignment="1"/>
    <xf numFmtId="0" fontId="12" fillId="3" borderId="0" xfId="0" applyFont="1" applyFill="1" applyBorder="1"/>
    <xf numFmtId="166" fontId="12" fillId="3" borderId="0" xfId="1" applyNumberFormat="1" applyFont="1" applyFill="1" applyBorder="1" applyProtection="1"/>
    <xf numFmtId="165" fontId="12" fillId="3" borderId="0" xfId="0" applyNumberFormat="1" applyFont="1" applyFill="1" applyBorder="1" applyProtection="1"/>
    <xf numFmtId="165" fontId="12" fillId="3" borderId="0" xfId="0" applyNumberFormat="1" applyFont="1" applyFill="1" applyBorder="1"/>
    <xf numFmtId="171" fontId="12" fillId="3" borderId="0" xfId="0" applyNumberFormat="1" applyFont="1" applyFill="1" applyBorder="1" applyProtection="1"/>
    <xf numFmtId="171" fontId="12" fillId="3" borderId="0" xfId="0" applyNumberFormat="1" applyFont="1" applyFill="1" applyBorder="1"/>
    <xf numFmtId="0" fontId="9" fillId="3" borderId="7" xfId="0" applyFont="1" applyFill="1" applyBorder="1"/>
    <xf numFmtId="0" fontId="9" fillId="3" borderId="0" xfId="0" applyFont="1" applyFill="1" applyBorder="1"/>
    <xf numFmtId="0" fontId="14" fillId="3" borderId="0" xfId="0" applyFont="1" applyFill="1" applyAlignment="1">
      <alignment horizontal="left"/>
    </xf>
    <xf numFmtId="0" fontId="9" fillId="3" borderId="26" xfId="0" applyFont="1" applyFill="1" applyBorder="1"/>
    <xf numFmtId="0" fontId="10" fillId="3" borderId="0" xfId="3" applyFont="1" applyFill="1" applyAlignment="1" applyProtection="1">
      <alignment horizontal="left"/>
    </xf>
    <xf numFmtId="0" fontId="12" fillId="3" borderId="3" xfId="0" applyFont="1" applyFill="1" applyBorder="1" applyAlignment="1"/>
    <xf numFmtId="14" fontId="20" fillId="0" borderId="0" xfId="16" applyNumberFormat="1" applyFont="1" applyAlignment="1">
      <alignment horizontal="center"/>
    </xf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26" xfId="0" applyFont="1" applyBorder="1" applyAlignment="1">
      <alignment horizontal="right"/>
    </xf>
    <xf numFmtId="0" fontId="12" fillId="2" borderId="1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166" fontId="12" fillId="0" borderId="21" xfId="1" applyNumberFormat="1" applyFont="1" applyBorder="1" applyAlignment="1" applyProtection="1">
      <alignment horizontal="center"/>
    </xf>
    <xf numFmtId="166" fontId="12" fillId="0" borderId="10" xfId="1" applyNumberFormat="1" applyFont="1" applyBorder="1" applyAlignment="1" applyProtection="1">
      <alignment horizontal="center"/>
    </xf>
    <xf numFmtId="166" fontId="12" fillId="0" borderId="1" xfId="1" applyNumberFormat="1" applyFont="1" applyBorder="1" applyAlignment="1" applyProtection="1">
      <alignment horizontal="center"/>
    </xf>
    <xf numFmtId="166" fontId="12" fillId="0" borderId="20" xfId="1" applyNumberFormat="1" applyFont="1" applyBorder="1" applyAlignment="1" applyProtection="1">
      <alignment horizontal="center"/>
    </xf>
    <xf numFmtId="166" fontId="12" fillId="0" borderId="2" xfId="1" applyNumberFormat="1" applyFont="1" applyBorder="1" applyAlignment="1" applyProtection="1">
      <alignment horizontal="center"/>
    </xf>
    <xf numFmtId="166" fontId="12" fillId="0" borderId="28" xfId="1" applyNumberFormat="1" applyFont="1" applyBorder="1" applyAlignment="1" applyProtection="1">
      <alignment horizontal="center"/>
    </xf>
    <xf numFmtId="165" fontId="12" fillId="0" borderId="12" xfId="0" applyNumberFormat="1" applyFont="1" applyBorder="1" applyAlignment="1" applyProtection="1">
      <alignment horizontal="center"/>
    </xf>
    <xf numFmtId="0" fontId="13" fillId="0" borderId="26" xfId="9" applyFont="1" applyBorder="1" applyAlignment="1">
      <alignment horizontal="right"/>
    </xf>
    <xf numFmtId="0" fontId="13" fillId="0" borderId="0" xfId="9" applyFont="1" applyAlignment="1">
      <alignment horizontal="right"/>
    </xf>
    <xf numFmtId="165" fontId="12" fillId="3" borderId="12" xfId="0" applyNumberFormat="1" applyFont="1" applyFill="1" applyBorder="1" applyAlignment="1" applyProtection="1">
      <alignment horizontal="center"/>
    </xf>
    <xf numFmtId="0" fontId="13" fillId="3" borderId="26" xfId="0" applyFont="1" applyFill="1" applyBorder="1" applyAlignment="1">
      <alignment horizontal="right"/>
    </xf>
    <xf numFmtId="0" fontId="13" fillId="3" borderId="0" xfId="0" applyFont="1" applyFill="1" applyAlignment="1">
      <alignment horizontal="right"/>
    </xf>
    <xf numFmtId="165" fontId="12" fillId="0" borderId="0" xfId="0" applyNumberFormat="1" applyFont="1" applyBorder="1" applyAlignment="1" applyProtection="1">
      <alignment horizontal="center"/>
    </xf>
  </cellXfs>
  <cellStyles count="18">
    <cellStyle name="Comma" xfId="1" builtinId="3"/>
    <cellStyle name="Comma 2" xfId="2" xr:uid="{00000000-0005-0000-0000-000001000000}"/>
    <cellStyle name="Hyperkobling_premiestatistikken" xfId="3" xr:uid="{00000000-0005-0000-0000-000002000000}"/>
    <cellStyle name="Hyperlink" xfId="4" builtinId="8"/>
    <cellStyle name="Hyperlink 2" xfId="5" xr:uid="{00000000-0005-0000-0000-000004000000}"/>
    <cellStyle name="Normal" xfId="0" builtinId="0"/>
    <cellStyle name="Normal 2" xfId="8" xr:uid="{00000000-0005-0000-0000-000006000000}"/>
    <cellStyle name="Normal 2 2" xfId="14" xr:uid="{00000000-0005-0000-0000-000007000000}"/>
    <cellStyle name="Normal 2 2 2" xfId="16" xr:uid="{00000000-0005-0000-0000-000008000000}"/>
    <cellStyle name="Normal 2 3" xfId="17" xr:uid="{00000000-0005-0000-0000-000009000000}"/>
    <cellStyle name="Normal 3" xfId="9" xr:uid="{00000000-0005-0000-0000-00000A000000}"/>
    <cellStyle name="Normal 4" xfId="10" xr:uid="{00000000-0005-0000-0000-00000B000000}"/>
    <cellStyle name="Normal 5" xfId="11" xr:uid="{00000000-0005-0000-0000-00000C000000}"/>
    <cellStyle name="Normal 6" xfId="12" xr:uid="{00000000-0005-0000-0000-00000D000000}"/>
    <cellStyle name="Normal 7" xfId="13" xr:uid="{00000000-0005-0000-0000-00000E000000}"/>
    <cellStyle name="Normal 8" xfId="6" xr:uid="{00000000-0005-0000-0000-00000F000000}"/>
    <cellStyle name="Percent" xfId="7" builtinId="5"/>
    <cellStyle name="Tusenskille 2" xfId="15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19258688107541E-2"/>
          <c:y val="1.5243925132081769E-2"/>
          <c:w val="0.9477984711129237"/>
          <c:h val="0.85061102237021002"/>
        </c:manualLayout>
      </c:layout>
      <c:bubbleChart>
        <c:varyColors val="0"/>
        <c:ser>
          <c:idx val="0"/>
          <c:order val="0"/>
          <c:tx>
            <c:strRef>
              <c:f>'Tab2'!$A$74</c:f>
              <c:strCache>
                <c:ptCount val="1"/>
                <c:pt idx="0">
                  <c:v>Gjensidige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b-NO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yVal>
            <c:numRef>
              <c:f>'Tab2'!$A$74:$A$78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'Tab2'!$B$74:$B$78</c:f>
              <c:numCache>
                <c:formatCode>0.0\ %</c:formatCode>
                <c:ptCount val="5"/>
                <c:pt idx="0">
                  <c:v>0.25582685820806506</c:v>
                </c:pt>
                <c:pt idx="1">
                  <c:v>0.21142695571112666</c:v>
                </c:pt>
                <c:pt idx="2">
                  <c:v>0.13059890889612752</c:v>
                </c:pt>
                <c:pt idx="3">
                  <c:v>0.10598859634636192</c:v>
                </c:pt>
                <c:pt idx="4">
                  <c:v>0.29615868083831887</c:v>
                </c:pt>
              </c:numCache>
            </c:numRef>
          </c:bubbleSize>
          <c:bubble3D val="1"/>
          <c:extLst>
            <c:ext xmlns:c16="http://schemas.microsoft.com/office/drawing/2014/chart" uri="{C3380CC4-5D6E-409C-BE32-E72D297353CC}">
              <c16:uniqueId val="{00000000-12E5-4DDD-A337-CE02AFE8F6A4}"/>
            </c:ext>
          </c:extLst>
        </c:ser>
        <c:ser>
          <c:idx val="1"/>
          <c:order val="1"/>
          <c:tx>
            <c:strRef>
              <c:f>'Tab2'!$A$75</c:f>
              <c:strCache>
                <c:ptCount val="1"/>
                <c:pt idx="0">
                  <c:v>If Skadeforsikring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'Tab2'!$C$74:$C$78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yVal>
          <c:bubbleSize>
            <c:numRef>
              <c:f>'Tab2'!$D$74:$D$78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2E5-4DDD-A337-CE02AFE8F6A4}"/>
            </c:ext>
          </c:extLst>
        </c:ser>
        <c:ser>
          <c:idx val="2"/>
          <c:order val="2"/>
          <c:tx>
            <c:strRef>
              <c:f>'Tab2'!$A$76</c:f>
              <c:strCache>
                <c:ptCount val="1"/>
                <c:pt idx="0">
                  <c:v>Tryg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'Tab2'!$E$74:$E$78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Ref>
              <c:f>'Tab2'!$F$74:$F$78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12E5-4DDD-A337-CE02AFE8F6A4}"/>
            </c:ext>
          </c:extLst>
        </c:ser>
        <c:ser>
          <c:idx val="3"/>
          <c:order val="3"/>
          <c:tx>
            <c:strRef>
              <c:f>'Tab2'!$A$77</c:f>
              <c:strCache>
                <c:ptCount val="1"/>
                <c:pt idx="0">
                  <c:v>SpareBank 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'Tab2'!$G$74:$G$78</c:f>
              <c:numCache>
                <c:formatCode>General</c:formatCode>
                <c:ptCount val="5"/>
              </c:numCache>
            </c:numRef>
          </c:yVal>
          <c:bubbleSize>
            <c:numRef>
              <c:f>'Tab2'!$H$74:$H$78</c:f>
              <c:numCache>
                <c:formatCode>General</c:formatCode>
                <c:ptCount val="5"/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12E5-4DDD-A337-CE02AFE8F6A4}"/>
            </c:ext>
          </c:extLst>
        </c:ser>
        <c:ser>
          <c:idx val="4"/>
          <c:order val="4"/>
          <c:tx>
            <c:strRef>
              <c:f>'Tab2'!$A$78</c:f>
              <c:strCache>
                <c:ptCount val="1"/>
                <c:pt idx="0">
                  <c:v>Andre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yVal>
            <c:numRef>
              <c:f>'Tab2'!$I$74:$I$78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bubbleSize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12E5-4DDD-A337-CE02AFE8F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20"/>
        <c:showNegBubbles val="0"/>
        <c:axId val="274056704"/>
        <c:axId val="274058240"/>
      </c:bubbleChart>
      <c:valAx>
        <c:axId val="274056704"/>
        <c:scaling>
          <c:orientation val="minMax"/>
        </c:scaling>
        <c:delete val="1"/>
        <c:axPos val="b"/>
        <c:majorTickMark val="out"/>
        <c:minorTickMark val="none"/>
        <c:tickLblPos val="none"/>
        <c:crossAx val="274058240"/>
        <c:crosses val="autoZero"/>
        <c:crossBetween val="midCat"/>
      </c:valAx>
      <c:valAx>
        <c:axId val="274058240"/>
        <c:scaling>
          <c:orientation val="minMax"/>
          <c:max val="0.2"/>
          <c:min val="-0.2"/>
        </c:scaling>
        <c:delete val="1"/>
        <c:axPos val="l"/>
        <c:numFmt formatCode="General" sourceLinked="1"/>
        <c:majorTickMark val="out"/>
        <c:minorTickMark val="none"/>
        <c:tickLblPos val="none"/>
        <c:crossAx val="27405670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1566068515505873E-3"/>
          <c:y val="0.60061071634344043"/>
          <c:w val="0.88580818914760728"/>
          <c:h val="0.1097564176429165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376845891783923"/>
          <c:y val="2.5352147546417802E-2"/>
          <c:w val="0.81729265753459723"/>
          <c:h val="0.769015142241337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'Tab2'!$B$83</c:f>
              <c:strCache>
                <c:ptCount val="1"/>
                <c:pt idx="0">
                  <c:v>30.06.2017</c:v>
                </c:pt>
              </c:strCache>
            </c:strRef>
          </c:tx>
          <c:spPr>
            <a:pattFill prst="wdUpDiag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'Tab2'!$B$84:$B$91</c:f>
              <c:numCache>
                <c:formatCode>0.0</c:formatCode>
                <c:ptCount val="8"/>
                <c:pt idx="0">
                  <c:v>2288.2620000000002</c:v>
                </c:pt>
                <c:pt idx="1">
                  <c:v>7349.4979999999996</c:v>
                </c:pt>
                <c:pt idx="2">
                  <c:v>1763.2049999999999</c:v>
                </c:pt>
                <c:pt idx="3">
                  <c:v>7529.7430000000004</c:v>
                </c:pt>
                <c:pt idx="4">
                  <c:v>1066.059</c:v>
                </c:pt>
                <c:pt idx="5">
                  <c:v>2296.5079999999998</c:v>
                </c:pt>
                <c:pt idx="6">
                  <c:v>3218.0509999999999</c:v>
                </c:pt>
                <c:pt idx="7">
                  <c:v>1610.8140000000001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06-481E-A104-D9191D8713E3}"/>
            </c:ext>
          </c:extLst>
        </c:ser>
        <c:ser>
          <c:idx val="1"/>
          <c:order val="1"/>
          <c:tx>
            <c:strRef>
              <c:f>'Tab2'!$C$83</c:f>
              <c:strCache>
                <c:ptCount val="1"/>
                <c:pt idx="0">
                  <c:v>30.06.2018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'Tab2'!$A$84:$A$91</c:f>
              <c:strCache>
                <c:ptCount val="8"/>
                <c:pt idx="0">
                  <c:v>Hjem</c:v>
                </c:pt>
                <c:pt idx="1">
                  <c:v>Villa</c:v>
                </c:pt>
                <c:pt idx="2">
                  <c:v>Øvrig-Privat</c:v>
                </c:pt>
                <c:pt idx="3">
                  <c:v>Næring</c:v>
                </c:pt>
                <c:pt idx="4">
                  <c:v>Ulykke</c:v>
                </c:pt>
                <c:pt idx="5">
                  <c:v>Yrkesskade</c:v>
                </c:pt>
                <c:pt idx="6">
                  <c:v>Reise</c:v>
                </c:pt>
                <c:pt idx="7">
                  <c:v>Ansvar</c:v>
                </c:pt>
              </c:strCache>
            </c:strRef>
          </c:cat>
          <c:val>
            <c:numRef>
              <c:f>'Tab2'!$C$84:$C$91</c:f>
              <c:numCache>
                <c:formatCode>0.0</c:formatCode>
                <c:ptCount val="8"/>
                <c:pt idx="0">
                  <c:v>2401.9540000000002</c:v>
                </c:pt>
                <c:pt idx="1">
                  <c:v>7476.1859999999997</c:v>
                </c:pt>
                <c:pt idx="2">
                  <c:v>1803.3190000000013</c:v>
                </c:pt>
                <c:pt idx="3">
                  <c:v>7816.0020000000004</c:v>
                </c:pt>
                <c:pt idx="4">
                  <c:v>1065.4560000000001</c:v>
                </c:pt>
                <c:pt idx="5">
                  <c:v>2209.8240000000001</c:v>
                </c:pt>
                <c:pt idx="6">
                  <c:v>3346.59</c:v>
                </c:pt>
                <c:pt idx="7">
                  <c:v>1742.5719999999999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06-481E-A104-D9191D871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77352448"/>
        <c:axId val="277353984"/>
        <c:axId val="0"/>
      </c:bar3DChart>
      <c:catAx>
        <c:axId val="27735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7353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millioner kroner</a:t>
                </a:r>
              </a:p>
            </c:rich>
          </c:tx>
          <c:layout>
            <c:manualLayout>
              <c:xMode val="edge"/>
              <c:yMode val="edge"/>
              <c:x val="5.7096247960850034E-2"/>
              <c:y val="0.315493253484159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773524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174602766826303"/>
          <c:y val="6.8544600938967137E-2"/>
          <c:w val="0.24306705544351814"/>
          <c:h val="0.1295777605264130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15875"/>
          </c:spP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nb-NO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'Tab2'!$A$106:$A$107</c:f>
              <c:strCache>
                <c:ptCount val="2"/>
                <c:pt idx="0">
                  <c:v>Privat</c:v>
                </c:pt>
                <c:pt idx="1">
                  <c:v>Næring</c:v>
                </c:pt>
              </c:strCache>
            </c:strRef>
          </c:cat>
          <c:val>
            <c:numRef>
              <c:f>'Tab2'!$B$106:$B$107</c:f>
              <c:numCache>
                <c:formatCode>#,##0</c:formatCode>
                <c:ptCount val="2"/>
                <c:pt idx="0">
                  <c:v>37223492</c:v>
                </c:pt>
                <c:pt idx="1">
                  <c:v>20428031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8-4FB8-9176-55D05E98D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 w="12700"/>
  </c:sp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7</xdr:col>
      <xdr:colOff>881835</xdr:colOff>
      <xdr:row>55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9050"/>
          <a:ext cx="6882585" cy="1163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695325</xdr:colOff>
      <xdr:row>42</xdr:row>
      <xdr:rowOff>57150</xdr:rowOff>
    </xdr:from>
    <xdr:to>
      <xdr:col>4</xdr:col>
      <xdr:colOff>815992</xdr:colOff>
      <xdr:row>44</xdr:row>
      <xdr:rowOff>19050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95325" y="9420225"/>
          <a:ext cx="3587767" cy="36195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1600" b="1">
              <a:effectLst/>
              <a:latin typeface="Arial"/>
              <a:ea typeface="ＭＳ 明朝"/>
              <a:cs typeface="Times New Roman"/>
            </a:rPr>
            <a:t>2. KVARTAL 2018 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(</a:t>
          </a:r>
          <a:r>
            <a:rPr lang="nb-NO" sz="1000">
              <a:solidFill>
                <a:schemeClr val="dk1"/>
              </a:solidFill>
              <a:effectLst/>
              <a:latin typeface="Arial"/>
              <a:ea typeface="ＭＳ 明朝"/>
              <a:cs typeface="Times New Roman"/>
            </a:rPr>
            <a:t>10. august 2018</a:t>
          </a:r>
          <a:r>
            <a:rPr lang="nb-NO" sz="1000">
              <a:effectLst/>
              <a:latin typeface="Arial"/>
              <a:ea typeface="ＭＳ 明朝"/>
              <a:cs typeface="Times New Roman"/>
            </a:rPr>
            <a:t>)</a:t>
          </a:r>
          <a:endParaRPr lang="nb-NO" sz="1200"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0</xdr:col>
      <xdr:colOff>666750</xdr:colOff>
      <xdr:row>33</xdr:row>
      <xdr:rowOff>0</xdr:rowOff>
    </xdr:from>
    <xdr:to>
      <xdr:col>7</xdr:col>
      <xdr:colOff>466725</xdr:colOff>
      <xdr:row>38</xdr:row>
      <xdr:rowOff>101600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66750" y="7414260"/>
          <a:ext cx="5812155" cy="118364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nb-NO" sz="2800" b="1">
              <a:solidFill>
                <a:srgbClr val="54758C"/>
              </a:solidFill>
              <a:effectLst/>
              <a:latin typeface="Arial"/>
              <a:ea typeface="ＭＳ 明朝"/>
              <a:cs typeface="Times New Roman"/>
            </a:rPr>
            <a:t>PREMIESTATISTIKK	</a:t>
          </a:r>
          <a:endParaRPr lang="nb-NO" sz="1200">
            <a:effectLst/>
            <a:ea typeface="ＭＳ 明朝"/>
            <a:cs typeface="Times New Roman"/>
          </a:endParaRPr>
        </a:p>
        <a:p>
          <a:pPr>
            <a:lnSpc>
              <a:spcPct val="120000"/>
            </a:lnSpc>
            <a:spcAft>
              <a:spcPts val="0"/>
            </a:spcAft>
          </a:pPr>
          <a:r>
            <a:rPr lang="en-GB" sz="2600">
              <a:solidFill>
                <a:srgbClr val="54758C"/>
              </a:solidFill>
              <a:effectLst/>
              <a:latin typeface="Arial"/>
              <a:ea typeface="ＭＳ 明朝"/>
              <a:cs typeface="MinionPro-Regular"/>
            </a:rPr>
            <a:t>SKADEFORSIKRING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654050</xdr:colOff>
      <xdr:row>37</xdr:row>
      <xdr:rowOff>101600</xdr:rowOff>
    </xdr:from>
    <xdr:to>
      <xdr:col>7</xdr:col>
      <xdr:colOff>295303</xdr:colOff>
      <xdr:row>39</xdr:row>
      <xdr:rowOff>85809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54050" y="8430260"/>
          <a:ext cx="5653433" cy="372829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en-GB" sz="1400">
              <a:solidFill>
                <a:srgbClr val="000000"/>
              </a:solidFill>
              <a:effectLst/>
              <a:latin typeface="Arial"/>
              <a:ea typeface="ＭＳ 明朝"/>
              <a:cs typeface="MinionPro-Regular"/>
            </a:rPr>
            <a:t>Bransje- og selskapsfordelt premie og bestand</a:t>
          </a:r>
          <a:endParaRPr lang="nb-NO" sz="1200">
            <a:solidFill>
              <a:srgbClr val="000000"/>
            </a:solidFill>
            <a:effectLst/>
            <a:latin typeface="MinionPro-Regular"/>
            <a:ea typeface="ＭＳ 明朝"/>
            <a:cs typeface="MinionPro-Regular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108858</xdr:colOff>
      <xdr:row>4</xdr:row>
      <xdr:rowOff>123825</xdr:rowOff>
    </xdr:from>
    <xdr:to>
      <xdr:col>2</xdr:col>
      <xdr:colOff>346333</xdr:colOff>
      <xdr:row>7</xdr:row>
      <xdr:rowOff>149678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8858" y="794385"/>
          <a:ext cx="2142475" cy="650693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20000"/>
            </a:lnSpc>
            <a:spcAft>
              <a:spcPts val="0"/>
            </a:spcAft>
          </a:pPr>
          <a:r>
            <a:rPr lang="nb-NO" sz="1400" cap="all">
              <a:ln w="0" cap="flat" cmpd="sng" algn="ctr">
                <a:noFill/>
                <a:prstDash val="solid"/>
                <a:round/>
              </a:ln>
              <a:solidFill>
                <a:schemeClr val="bg1"/>
              </a:solidFill>
              <a:effectLst/>
              <a:latin typeface="Arial"/>
              <a:ea typeface="ＭＳ 明朝"/>
              <a:cs typeface="Arial"/>
            </a:rPr>
            <a:t>SKADEFORSIKRING</a:t>
          </a:r>
          <a:endParaRPr lang="nb-NO" sz="1400">
            <a:ln w="0" cap="flat" cmpd="sng" algn="ctr">
              <a:noFill/>
              <a:prstDash val="solid"/>
              <a:round/>
            </a:ln>
            <a:solidFill>
              <a:schemeClr val="bg1"/>
            </a:solidFill>
            <a:effectLst/>
            <a:latin typeface="Arial"/>
            <a:ea typeface="ＭＳ 明朝"/>
            <a:cs typeface="Arial"/>
          </a:endParaRPr>
        </a:p>
        <a:p>
          <a:pPr>
            <a:spcAft>
              <a:spcPts val="0"/>
            </a:spcAft>
          </a:pPr>
          <a:r>
            <a:rPr lang="nb-NO" sz="1200">
              <a:effectLst/>
              <a:ea typeface="ＭＳ 明朝"/>
              <a:cs typeface="Times New Roman"/>
            </a:rPr>
            <a:t> 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0</xdr:rowOff>
    </xdr:from>
    <xdr:to>
      <xdr:col>0</xdr:col>
      <xdr:colOff>2562225</xdr:colOff>
      <xdr:row>45</xdr:row>
      <xdr:rowOff>133350</xdr:rowOff>
    </xdr:to>
    <xdr:sp macro="" textlink="">
      <xdr:nvSpPr>
        <xdr:cNvPr id="13315" name="Text Box 3">
          <a:extLst>
            <a:ext uri="{FF2B5EF4-FFF2-40B4-BE49-F238E27FC236}">
              <a16:creationId xmlns:a16="http://schemas.microsoft.com/office/drawing/2014/main" id="{00000000-0008-0000-0200-000003340000}"/>
            </a:ext>
          </a:extLst>
        </xdr:cNvPr>
        <xdr:cNvSpPr txBox="1">
          <a:spLocks noChangeArrowheads="1"/>
        </xdr:cNvSpPr>
      </xdr:nvSpPr>
      <xdr:spPr bwMode="auto">
        <a:xfrm>
          <a:off x="19050" y="1114425"/>
          <a:ext cx="2543175" cy="7696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n-US" sz="1200" b="0" i="0" strike="noStrike" baseline="0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Fra og med 1. kvartal 2014 er bransjene barn, kritisk sykdom og behandlingsforsikring inkludert i statistikken. Videre er oversiktene i tabell 1.1 og 1.2 splittet på privat og næring.</a:t>
          </a:r>
        </a:p>
        <a:p>
          <a:pPr rtl="0"/>
          <a:endParaRPr lang="en-US" sz="1200" b="0" i="0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ysClr val="windowText" lastClr="000000"/>
              </a:solidFill>
              <a:latin typeface="Times New Roman"/>
              <a:ea typeface="+mn-ea"/>
              <a:cs typeface="Times New Roman"/>
            </a:rPr>
            <a:t>Gouda Reiseforsikring er i statistikken en del av Gjensidige fra og med 1. kvartal 2014.</a:t>
          </a:r>
        </a:p>
        <a:p>
          <a:pPr rtl="0"/>
          <a:endParaRPr lang="en-US" sz="1200" b="0" i="0" strike="noStrike" baseline="0">
            <a:solidFill>
              <a:sysClr val="windowText" lastClr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ysClr val="windowText" lastClr="000000"/>
              </a:solidFill>
              <a:latin typeface="Times New Roman"/>
              <a:ea typeface="+mn-ea"/>
              <a:cs typeface="Times New Roman"/>
            </a:rPr>
            <a:t>Vardia rapporterer til premiestatistikken fra og med 2. kvartal 2014.</a:t>
          </a:r>
        </a:p>
        <a:p>
          <a:pPr rtl="0"/>
          <a:endParaRPr lang="en-US" sz="1200" b="0" i="0" strike="noStrike" baseline="0">
            <a:solidFill>
              <a:sysClr val="windowText" lastClr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ysClr val="windowText" lastClr="000000"/>
              </a:solidFill>
              <a:latin typeface="Times New Roman"/>
              <a:ea typeface="+mn-ea"/>
              <a:cs typeface="Times New Roman"/>
            </a:rPr>
            <a:t>I statistikken for 2. kvartal 2014 er det gjennomført et tydelig skille mellom private og næringslivsforsikringer. Samtidig er det innført en tabell over samlede personforsikringer.</a:t>
          </a:r>
        </a:p>
        <a:p>
          <a:pPr rtl="0"/>
          <a:endParaRPr lang="en-US" sz="1200" b="0" i="0" strike="noStrike" baseline="0">
            <a:solidFill>
              <a:sysClr val="windowText" lastClr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ysClr val="windowText" lastClr="000000"/>
              </a:solidFill>
              <a:latin typeface="Times New Roman"/>
              <a:ea typeface="+mn-ea"/>
              <a:cs typeface="Times New Roman"/>
            </a:rPr>
            <a:t>Bestand på landbruksforsikring er tatt ut av statistikken fra og med 3. kvartal 2014.</a:t>
          </a:r>
        </a:p>
        <a:p>
          <a:pPr rtl="0"/>
          <a:endParaRPr lang="en-US" sz="1200" b="0" i="0" strike="noStrike" baseline="0">
            <a:solidFill>
              <a:sysClr val="windowText" lastClr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ysClr val="windowText" lastClr="000000"/>
              </a:solidFill>
              <a:latin typeface="Times New Roman"/>
              <a:ea typeface="+mn-ea"/>
              <a:cs typeface="Times New Roman"/>
            </a:rPr>
            <a:t>Oslo Pensjonsforsikring og Oslo Forsikring har separate oppføringer fra og med 4. kvartal 2015.</a:t>
          </a:r>
        </a:p>
        <a:p>
          <a:pPr rtl="0"/>
          <a:endParaRPr lang="en-US" sz="1200" b="0" i="0" strike="noStrike" baseline="0">
            <a:solidFill>
              <a:sysClr val="windowText" lastClr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 baseline="0">
              <a:solidFill>
                <a:sysClr val="windowText" lastClr="000000"/>
              </a:solidFill>
              <a:latin typeface="Times New Roman"/>
              <a:ea typeface="+mn-ea"/>
              <a:cs typeface="Times New Roman"/>
            </a:rPr>
            <a:t>Vardia har skiftet navn til Insr Insurance i 2016.</a:t>
          </a:r>
        </a:p>
        <a:p>
          <a:pPr rtl="0"/>
          <a:endParaRPr lang="en-US" sz="1200" b="0" i="0" strike="noStrike" baseline="0">
            <a:solidFill>
              <a:sysClr val="windowText" lastClr="000000"/>
            </a:solidFill>
            <a:latin typeface="Times New Roman"/>
            <a:ea typeface="+mn-ea"/>
            <a:cs typeface="Times New Roman"/>
          </a:endParaRPr>
        </a:p>
        <a:p>
          <a:pPr fontAlgn="base"/>
          <a:r>
            <a:rPr lang="nb-NO" sz="1200" b="0" i="0" strike="noStrike" baseline="0">
              <a:solidFill>
                <a:sysClr val="windowText" lastClr="000000"/>
              </a:solidFill>
              <a:latin typeface="Times New Roman"/>
              <a:ea typeface="+mn-ea"/>
              <a:cs typeface="Times New Roman"/>
            </a:rPr>
            <a:t>NEMI har fusjonert med Insr og rapporterer f.o.m. 2.kvartal 2018 som en del av Insr. Historikken for NEMI og Insr er derfor slått sammen.</a:t>
          </a:r>
        </a:p>
        <a:p>
          <a:pPr fontAlgn="base"/>
          <a:endParaRPr lang="nb-NO" sz="1200" b="0" i="0" strike="noStrike" baseline="0">
            <a:solidFill>
              <a:sysClr val="windowText" lastClr="000000"/>
            </a:solidFill>
            <a:latin typeface="Times New Roman"/>
            <a:ea typeface="+mn-ea"/>
            <a:cs typeface="Times New Roman"/>
          </a:endParaRPr>
        </a:p>
        <a:p>
          <a:pPr fontAlgn="base"/>
          <a:r>
            <a:rPr lang="nb-NO" sz="1200" b="0" i="0" strike="noStrike" baseline="0">
              <a:solidFill>
                <a:sysClr val="windowText" lastClr="000000"/>
              </a:solidFill>
              <a:latin typeface="Times New Roman"/>
              <a:ea typeface="+mn-ea"/>
              <a:cs typeface="Times New Roman"/>
            </a:rPr>
            <a:t>Inter Hannover har ikke tegnet bestand etter 2. kvartal 2017 og har derfor ingen tall f.o.m. dette kvartalet.</a:t>
          </a:r>
        </a:p>
        <a:p>
          <a:pPr rtl="0"/>
          <a:endParaRPr lang="en-US" sz="1200" b="0" i="0" strike="noStrike" baseline="0">
            <a:solidFill>
              <a:sysClr val="windowText" lastClr="000000"/>
            </a:solidFill>
            <a:latin typeface="Times New Roman"/>
            <a:ea typeface="+mn-ea"/>
            <a:cs typeface="Times New Roman"/>
          </a:endParaRPr>
        </a:p>
      </xdr:txBody>
    </xdr:sp>
    <xdr:clientData/>
  </xdr:twoCellAnchor>
  <xdr:twoCellAnchor>
    <xdr:from>
      <xdr:col>1</xdr:col>
      <xdr:colOff>142875</xdr:colOff>
      <xdr:row>6</xdr:row>
      <xdr:rowOff>190500</xdr:rowOff>
    </xdr:from>
    <xdr:to>
      <xdr:col>3</xdr:col>
      <xdr:colOff>0</xdr:colOff>
      <xdr:row>45</xdr:row>
      <xdr:rowOff>133350</xdr:rowOff>
    </xdr:to>
    <xdr:sp macro="" textlink="">
      <xdr:nvSpPr>
        <xdr:cNvPr id="13316" name="Text Box 4">
          <a:extLst>
            <a:ext uri="{FF2B5EF4-FFF2-40B4-BE49-F238E27FC236}">
              <a16:creationId xmlns:a16="http://schemas.microsoft.com/office/drawing/2014/main" id="{00000000-0008-0000-0200-000004340000}"/>
            </a:ext>
          </a:extLst>
        </xdr:cNvPr>
        <xdr:cNvSpPr txBox="1">
          <a:spLocks noChangeArrowheads="1"/>
        </xdr:cNvSpPr>
      </xdr:nvSpPr>
      <xdr:spPr bwMode="auto">
        <a:xfrm>
          <a:off x="2771775" y="1104900"/>
          <a:ext cx="2867025" cy="7705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30.06.16: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AIG, ACE og Møretrygd har ikke levert oppdaterte premietall.</a:t>
          </a:r>
        </a:p>
        <a:p>
          <a:pPr fontAlgn="base"/>
          <a:endParaRPr lang="en-US" sz="11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31.12.16:</a:t>
          </a:r>
          <a:endParaRPr lang="nb-NO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en-US" sz="1100" b="0" i="0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AIG rapporterer ikke lenger til bestandsstatistikken.</a:t>
          </a:r>
          <a:endParaRPr lang="nb-NO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endParaRPr lang="nb-NO">
            <a:solidFill>
              <a:srgbClr val="FF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30.06.17: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en-US" sz="1100" b="0" i="0" baseline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ACE, Euro Insurance og W R Berkley har ikke levert oppdaterte premietall.</a:t>
          </a:r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rtl="0" fontAlgn="base"/>
          <a:r>
            <a:rPr lang="en-US" sz="1100" b="0" i="1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Endringer pr. 30.06.18:</a:t>
          </a:r>
          <a:endParaRPr lang="nb-NO">
            <a:solidFill>
              <a:sysClr val="windowText" lastClr="000000"/>
            </a:solidFill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r>
            <a:rPr lang="en-US" sz="1100" b="0" i="0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ACE har ikke levert oppdaterte premietall.</a:t>
          </a:r>
        </a:p>
        <a:p>
          <a:pPr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fontAlgn="base"/>
          <a:endParaRPr lang="nb-NO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5</xdr:col>
      <xdr:colOff>266700</xdr:colOff>
      <xdr:row>25</xdr:row>
      <xdr:rowOff>85725</xdr:rowOff>
    </xdr:to>
    <xdr:graphicFrame macro="">
      <xdr:nvGraphicFramePr>
        <xdr:cNvPr id="2277" name="Chart 1">
          <a:extLst>
            <a:ext uri="{FF2B5EF4-FFF2-40B4-BE49-F238E27FC236}">
              <a16:creationId xmlns:a16="http://schemas.microsoft.com/office/drawing/2014/main" id="{00000000-0008-0000-0300-0000E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133350</xdr:rowOff>
    </xdr:from>
    <xdr:to>
      <xdr:col>5</xdr:col>
      <xdr:colOff>247650</xdr:colOff>
      <xdr:row>52</xdr:row>
      <xdr:rowOff>114300</xdr:rowOff>
    </xdr:to>
    <xdr:graphicFrame macro="">
      <xdr:nvGraphicFramePr>
        <xdr:cNvPr id="2278" name="Chart 2">
          <a:extLst>
            <a:ext uri="{FF2B5EF4-FFF2-40B4-BE49-F238E27FC236}">
              <a16:creationId xmlns:a16="http://schemas.microsoft.com/office/drawing/2014/main" id="{00000000-0008-0000-0300-0000E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523875</xdr:colOff>
      <xdr:row>7</xdr:row>
      <xdr:rowOff>133350</xdr:rowOff>
    </xdr:from>
    <xdr:to>
      <xdr:col>10</xdr:col>
      <xdr:colOff>85725</xdr:colOff>
      <xdr:row>23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38100</xdr:rowOff>
    </xdr:from>
    <xdr:to>
      <xdr:col>1</xdr:col>
      <xdr:colOff>123825</xdr:colOff>
      <xdr:row>50</xdr:row>
      <xdr:rowOff>161925</xdr:rowOff>
    </xdr:to>
    <xdr:sp macro="" textlink="">
      <xdr:nvSpPr>
        <xdr:cNvPr id="14337" name="Text Box 1">
          <a:extLst>
            <a:ext uri="{FF2B5EF4-FFF2-40B4-BE49-F238E27FC236}">
              <a16:creationId xmlns:a16="http://schemas.microsoft.com/office/drawing/2014/main" id="{00000000-0008-0000-1200-000001380000}"/>
            </a:ext>
          </a:extLst>
        </xdr:cNvPr>
        <xdr:cNvSpPr txBox="1">
          <a:spLocks noChangeArrowheads="1"/>
        </xdr:cNvSpPr>
      </xdr:nvSpPr>
      <xdr:spPr bwMode="auto">
        <a:xfrm>
          <a:off x="0" y="561975"/>
          <a:ext cx="2686050" cy="9286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endParaRPr lang="en-US" sz="12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Formål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Hovedformålet med statistikken er å gi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bestandsmessige utviklingstrekk for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hovedbransjene innen landbasert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samt vise markeds-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andelene til forsikringsselskapene.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Datagrunnlag</a:t>
          </a: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Følgende selskaper inngår i statistikken: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ACE European Group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AIG Europe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Codan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Danica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Livsforsikring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DNB Skadeforsikring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Eika 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Euro Insurance LTD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Frende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</a:t>
          </a: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Gjensidige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If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Insr (tidl. Vardia) (inkl. NEMI)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Inter Hannover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Jernbanepersonalets bank og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KLP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KNIF Trygghet Forsikring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Landbruksforsikring</a:t>
          </a:r>
        </a:p>
        <a:p>
          <a:pPr rtl="0"/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Møretrygd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Nordea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OBOS Skadeforsikring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Oslo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Oslo Pensjonsforsikring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Protector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Skogbrand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SpareBank 1 Skadeforsikring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SpareBank 1 Livsforsikring</a:t>
          </a:r>
          <a:endParaRPr lang="nb-NO" sz="10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Storebrand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Telenor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Troll Forsikring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  Tryg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>
              <a:latin typeface="Times New Roman" pitchFamily="18" charset="0"/>
              <a:ea typeface="+mn-ea"/>
              <a:cs typeface="Times New Roman" pitchFamily="18" charset="0"/>
            </a:rPr>
            <a:t>   W R Berkley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  <a:endParaRPr lang="en-US" sz="8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Disse selskapene utgjør hovedtyngden av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det norske markedet for landbasert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skadeforsikring, men vi gjør oppmerksom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på at dette varierer fra bransje til bransje.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For eksempel vil disse selskapene utgjøre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så å si hele motorvognmarkedet, mens for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industriforsikring eksisterer det en rekke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aktører (captives og utenlandske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selskaper) som ikke rapporterer til denne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statistikken.</a:t>
          </a: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137160</xdr:colOff>
      <xdr:row>4</xdr:row>
      <xdr:rowOff>28575</xdr:rowOff>
    </xdr:from>
    <xdr:to>
      <xdr:col>2</xdr:col>
      <xdr:colOff>2621280</xdr:colOff>
      <xdr:row>50</xdr:row>
      <xdr:rowOff>161925</xdr:rowOff>
    </xdr:to>
    <xdr:sp macro="" textlink="">
      <xdr:nvSpPr>
        <xdr:cNvPr id="14338" name="Text Box 2">
          <a:extLst>
            <a:ext uri="{FF2B5EF4-FFF2-40B4-BE49-F238E27FC236}">
              <a16:creationId xmlns:a16="http://schemas.microsoft.com/office/drawing/2014/main" id="{00000000-0008-0000-1200-000002380000}"/>
            </a:ext>
          </a:extLst>
        </xdr:cNvPr>
        <xdr:cNvSpPr txBox="1">
          <a:spLocks noChangeArrowheads="1"/>
        </xdr:cNvSpPr>
      </xdr:nvSpPr>
      <xdr:spPr bwMode="auto">
        <a:xfrm>
          <a:off x="2773680" y="561975"/>
          <a:ext cx="2880360" cy="921639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endParaRPr lang="en-US" sz="12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Begreper</a:t>
          </a: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Definisjon av bestandspremie: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rtl="0"/>
          <a:r>
            <a:rPr lang="en-US" sz="1200" b="0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Bestandspremie er en sum av premie for forsikringene i bestanden på betraktnings-tidspunktet for den avtaleperioden som da gjelder. Premien som summeres er premien for forsikringene som er i kraft slik de er på betraktningstidspunktet, men til den tariffpremie som gjaldt da avtaleperioden ble påbegynt.</a:t>
          </a:r>
          <a:endParaRPr lang="nb-NO" sz="1200" b="0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l" rtl="0">
            <a:defRPr sz="1000"/>
          </a:pPr>
          <a:endParaRPr 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Andre premiebegreper: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Bestandspremie er et begrep som 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velegnet til å studere endringer i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markedsandeler. Ved årets slutt vil den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som regel være ganske lik den </a:t>
          </a: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forfalte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premie,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som er premie ved hovedforfall, et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begrep som ofte finnes i andre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publikasjoner. Et annet premiebegrep som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er vanlig å bruke er inntektsbegrepet</a:t>
          </a: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Times New Roman"/>
              <a:cs typeface="Times New Roman"/>
            </a:rPr>
            <a:t>opptjent premie.</a:t>
          </a: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 Bestandspremien pr.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30/06 i et regnskapsår kan gi en god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tilnærming av hva den opptjente premie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blir for regnskapsåret. Mens forfalt og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opptjent premie vokser raskt gjennom året,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vil bestandspremien vise små variasjoner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med mindre det har funnet sted store 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imes New Roman"/>
              <a:cs typeface="Times New Roman"/>
            </a:rPr>
            <a:t>premiepåslag eller nytegning.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miestatistikken_2015q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 "/>
      <sheetName val="Innhold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C6" t="str">
            <v>31.12.2014</v>
          </cell>
          <cell r="D6" t="str">
            <v>31.12.2015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J57"/>
  <sheetViews>
    <sheetView showGridLines="0" showRowColHeaders="0" tabSelected="1" topLeftCell="A24" zoomScale="80" zoomScaleNormal="80" zoomScaleSheetLayoutView="50" workbookViewId="0"/>
  </sheetViews>
  <sheetFormatPr defaultColWidth="11.44140625" defaultRowHeight="13.2" x14ac:dyDescent="0.25"/>
  <cols>
    <col min="1" max="1" width="16.33203125" style="156" customWidth="1"/>
    <col min="2" max="4" width="11.44140625" style="156"/>
    <col min="5" max="5" width="14.109375" style="156" bestFit="1" customWidth="1"/>
    <col min="6" max="7" width="11.44140625" style="156"/>
    <col min="8" max="8" width="13.44140625" style="156" customWidth="1"/>
    <col min="9" max="9" width="11.44140625" style="156"/>
    <col min="10" max="10" width="13.44140625" style="156" bestFit="1" customWidth="1"/>
    <col min="11" max="256" width="11.44140625" style="156"/>
    <col min="257" max="257" width="16.33203125" style="156" customWidth="1"/>
    <col min="258" max="260" width="11.44140625" style="156"/>
    <col min="261" max="261" width="14.109375" style="156" bestFit="1" customWidth="1"/>
    <col min="262" max="263" width="11.44140625" style="156"/>
    <col min="264" max="264" width="13.44140625" style="156" customWidth="1"/>
    <col min="265" max="265" width="11.44140625" style="156"/>
    <col min="266" max="266" width="13.44140625" style="156" bestFit="1" customWidth="1"/>
    <col min="267" max="512" width="11.44140625" style="156"/>
    <col min="513" max="513" width="16.33203125" style="156" customWidth="1"/>
    <col min="514" max="516" width="11.44140625" style="156"/>
    <col min="517" max="517" width="14.109375" style="156" bestFit="1" customWidth="1"/>
    <col min="518" max="519" width="11.44140625" style="156"/>
    <col min="520" max="520" width="13.44140625" style="156" customWidth="1"/>
    <col min="521" max="521" width="11.44140625" style="156"/>
    <col min="522" max="522" width="13.44140625" style="156" bestFit="1" customWidth="1"/>
    <col min="523" max="768" width="11.44140625" style="156"/>
    <col min="769" max="769" width="16.33203125" style="156" customWidth="1"/>
    <col min="770" max="772" width="11.44140625" style="156"/>
    <col min="773" max="773" width="14.109375" style="156" bestFit="1" customWidth="1"/>
    <col min="774" max="775" width="11.44140625" style="156"/>
    <col min="776" max="776" width="13.44140625" style="156" customWidth="1"/>
    <col min="777" max="777" width="11.44140625" style="156"/>
    <col min="778" max="778" width="13.44140625" style="156" bestFit="1" customWidth="1"/>
    <col min="779" max="1024" width="11.44140625" style="156"/>
    <col min="1025" max="1025" width="16.33203125" style="156" customWidth="1"/>
    <col min="1026" max="1028" width="11.44140625" style="156"/>
    <col min="1029" max="1029" width="14.109375" style="156" bestFit="1" customWidth="1"/>
    <col min="1030" max="1031" width="11.44140625" style="156"/>
    <col min="1032" max="1032" width="13.44140625" style="156" customWidth="1"/>
    <col min="1033" max="1033" width="11.44140625" style="156"/>
    <col min="1034" max="1034" width="13.44140625" style="156" bestFit="1" customWidth="1"/>
    <col min="1035" max="1280" width="11.44140625" style="156"/>
    <col min="1281" max="1281" width="16.33203125" style="156" customWidth="1"/>
    <col min="1282" max="1284" width="11.44140625" style="156"/>
    <col min="1285" max="1285" width="14.109375" style="156" bestFit="1" customWidth="1"/>
    <col min="1286" max="1287" width="11.44140625" style="156"/>
    <col min="1288" max="1288" width="13.44140625" style="156" customWidth="1"/>
    <col min="1289" max="1289" width="11.44140625" style="156"/>
    <col min="1290" max="1290" width="13.44140625" style="156" bestFit="1" customWidth="1"/>
    <col min="1291" max="1536" width="11.44140625" style="156"/>
    <col min="1537" max="1537" width="16.33203125" style="156" customWidth="1"/>
    <col min="1538" max="1540" width="11.44140625" style="156"/>
    <col min="1541" max="1541" width="14.109375" style="156" bestFit="1" customWidth="1"/>
    <col min="1542" max="1543" width="11.44140625" style="156"/>
    <col min="1544" max="1544" width="13.44140625" style="156" customWidth="1"/>
    <col min="1545" max="1545" width="11.44140625" style="156"/>
    <col min="1546" max="1546" width="13.44140625" style="156" bestFit="1" customWidth="1"/>
    <col min="1547" max="1792" width="11.44140625" style="156"/>
    <col min="1793" max="1793" width="16.33203125" style="156" customWidth="1"/>
    <col min="1794" max="1796" width="11.44140625" style="156"/>
    <col min="1797" max="1797" width="14.109375" style="156" bestFit="1" customWidth="1"/>
    <col min="1798" max="1799" width="11.44140625" style="156"/>
    <col min="1800" max="1800" width="13.44140625" style="156" customWidth="1"/>
    <col min="1801" max="1801" width="11.44140625" style="156"/>
    <col min="1802" max="1802" width="13.44140625" style="156" bestFit="1" customWidth="1"/>
    <col min="1803" max="2048" width="11.44140625" style="156"/>
    <col min="2049" max="2049" width="16.33203125" style="156" customWidth="1"/>
    <col min="2050" max="2052" width="11.44140625" style="156"/>
    <col min="2053" max="2053" width="14.109375" style="156" bestFit="1" customWidth="1"/>
    <col min="2054" max="2055" width="11.44140625" style="156"/>
    <col min="2056" max="2056" width="13.44140625" style="156" customWidth="1"/>
    <col min="2057" max="2057" width="11.44140625" style="156"/>
    <col min="2058" max="2058" width="13.44140625" style="156" bestFit="1" customWidth="1"/>
    <col min="2059" max="2304" width="11.44140625" style="156"/>
    <col min="2305" max="2305" width="16.33203125" style="156" customWidth="1"/>
    <col min="2306" max="2308" width="11.44140625" style="156"/>
    <col min="2309" max="2309" width="14.109375" style="156" bestFit="1" customWidth="1"/>
    <col min="2310" max="2311" width="11.44140625" style="156"/>
    <col min="2312" max="2312" width="13.44140625" style="156" customWidth="1"/>
    <col min="2313" max="2313" width="11.44140625" style="156"/>
    <col min="2314" max="2314" width="13.44140625" style="156" bestFit="1" customWidth="1"/>
    <col min="2315" max="2560" width="11.44140625" style="156"/>
    <col min="2561" max="2561" width="16.33203125" style="156" customWidth="1"/>
    <col min="2562" max="2564" width="11.44140625" style="156"/>
    <col min="2565" max="2565" width="14.109375" style="156" bestFit="1" customWidth="1"/>
    <col min="2566" max="2567" width="11.44140625" style="156"/>
    <col min="2568" max="2568" width="13.44140625" style="156" customWidth="1"/>
    <col min="2569" max="2569" width="11.44140625" style="156"/>
    <col min="2570" max="2570" width="13.44140625" style="156" bestFit="1" customWidth="1"/>
    <col min="2571" max="2816" width="11.44140625" style="156"/>
    <col min="2817" max="2817" width="16.33203125" style="156" customWidth="1"/>
    <col min="2818" max="2820" width="11.44140625" style="156"/>
    <col min="2821" max="2821" width="14.109375" style="156" bestFit="1" customWidth="1"/>
    <col min="2822" max="2823" width="11.44140625" style="156"/>
    <col min="2824" max="2824" width="13.44140625" style="156" customWidth="1"/>
    <col min="2825" max="2825" width="11.44140625" style="156"/>
    <col min="2826" max="2826" width="13.44140625" style="156" bestFit="1" customWidth="1"/>
    <col min="2827" max="3072" width="11.44140625" style="156"/>
    <col min="3073" max="3073" width="16.33203125" style="156" customWidth="1"/>
    <col min="3074" max="3076" width="11.44140625" style="156"/>
    <col min="3077" max="3077" width="14.109375" style="156" bestFit="1" customWidth="1"/>
    <col min="3078" max="3079" width="11.44140625" style="156"/>
    <col min="3080" max="3080" width="13.44140625" style="156" customWidth="1"/>
    <col min="3081" max="3081" width="11.44140625" style="156"/>
    <col min="3082" max="3082" width="13.44140625" style="156" bestFit="1" customWidth="1"/>
    <col min="3083" max="3328" width="11.44140625" style="156"/>
    <col min="3329" max="3329" width="16.33203125" style="156" customWidth="1"/>
    <col min="3330" max="3332" width="11.44140625" style="156"/>
    <col min="3333" max="3333" width="14.109375" style="156" bestFit="1" customWidth="1"/>
    <col min="3334" max="3335" width="11.44140625" style="156"/>
    <col min="3336" max="3336" width="13.44140625" style="156" customWidth="1"/>
    <col min="3337" max="3337" width="11.44140625" style="156"/>
    <col min="3338" max="3338" width="13.44140625" style="156" bestFit="1" customWidth="1"/>
    <col min="3339" max="3584" width="11.44140625" style="156"/>
    <col min="3585" max="3585" width="16.33203125" style="156" customWidth="1"/>
    <col min="3586" max="3588" width="11.44140625" style="156"/>
    <col min="3589" max="3589" width="14.109375" style="156" bestFit="1" customWidth="1"/>
    <col min="3590" max="3591" width="11.44140625" style="156"/>
    <col min="3592" max="3592" width="13.44140625" style="156" customWidth="1"/>
    <col min="3593" max="3593" width="11.44140625" style="156"/>
    <col min="3594" max="3594" width="13.44140625" style="156" bestFit="1" customWidth="1"/>
    <col min="3595" max="3840" width="11.44140625" style="156"/>
    <col min="3841" max="3841" width="16.33203125" style="156" customWidth="1"/>
    <col min="3842" max="3844" width="11.44140625" style="156"/>
    <col min="3845" max="3845" width="14.109375" style="156" bestFit="1" customWidth="1"/>
    <col min="3846" max="3847" width="11.44140625" style="156"/>
    <col min="3848" max="3848" width="13.44140625" style="156" customWidth="1"/>
    <col min="3849" max="3849" width="11.44140625" style="156"/>
    <col min="3850" max="3850" width="13.44140625" style="156" bestFit="1" customWidth="1"/>
    <col min="3851" max="4096" width="11.44140625" style="156"/>
    <col min="4097" max="4097" width="16.33203125" style="156" customWidth="1"/>
    <col min="4098" max="4100" width="11.44140625" style="156"/>
    <col min="4101" max="4101" width="14.109375" style="156" bestFit="1" customWidth="1"/>
    <col min="4102" max="4103" width="11.44140625" style="156"/>
    <col min="4104" max="4104" width="13.44140625" style="156" customWidth="1"/>
    <col min="4105" max="4105" width="11.44140625" style="156"/>
    <col min="4106" max="4106" width="13.44140625" style="156" bestFit="1" customWidth="1"/>
    <col min="4107" max="4352" width="11.44140625" style="156"/>
    <col min="4353" max="4353" width="16.33203125" style="156" customWidth="1"/>
    <col min="4354" max="4356" width="11.44140625" style="156"/>
    <col min="4357" max="4357" width="14.109375" style="156" bestFit="1" customWidth="1"/>
    <col min="4358" max="4359" width="11.44140625" style="156"/>
    <col min="4360" max="4360" width="13.44140625" style="156" customWidth="1"/>
    <col min="4361" max="4361" width="11.44140625" style="156"/>
    <col min="4362" max="4362" width="13.44140625" style="156" bestFit="1" customWidth="1"/>
    <col min="4363" max="4608" width="11.44140625" style="156"/>
    <col min="4609" max="4609" width="16.33203125" style="156" customWidth="1"/>
    <col min="4610" max="4612" width="11.44140625" style="156"/>
    <col min="4613" max="4613" width="14.109375" style="156" bestFit="1" customWidth="1"/>
    <col min="4614" max="4615" width="11.44140625" style="156"/>
    <col min="4616" max="4616" width="13.44140625" style="156" customWidth="1"/>
    <col min="4617" max="4617" width="11.44140625" style="156"/>
    <col min="4618" max="4618" width="13.44140625" style="156" bestFit="1" customWidth="1"/>
    <col min="4619" max="4864" width="11.44140625" style="156"/>
    <col min="4865" max="4865" width="16.33203125" style="156" customWidth="1"/>
    <col min="4866" max="4868" width="11.44140625" style="156"/>
    <col min="4869" max="4869" width="14.109375" style="156" bestFit="1" customWidth="1"/>
    <col min="4870" max="4871" width="11.44140625" style="156"/>
    <col min="4872" max="4872" width="13.44140625" style="156" customWidth="1"/>
    <col min="4873" max="4873" width="11.44140625" style="156"/>
    <col min="4874" max="4874" width="13.44140625" style="156" bestFit="1" customWidth="1"/>
    <col min="4875" max="5120" width="11.44140625" style="156"/>
    <col min="5121" max="5121" width="16.33203125" style="156" customWidth="1"/>
    <col min="5122" max="5124" width="11.44140625" style="156"/>
    <col min="5125" max="5125" width="14.109375" style="156" bestFit="1" customWidth="1"/>
    <col min="5126" max="5127" width="11.44140625" style="156"/>
    <col min="5128" max="5128" width="13.44140625" style="156" customWidth="1"/>
    <col min="5129" max="5129" width="11.44140625" style="156"/>
    <col min="5130" max="5130" width="13.44140625" style="156" bestFit="1" customWidth="1"/>
    <col min="5131" max="5376" width="11.44140625" style="156"/>
    <col min="5377" max="5377" width="16.33203125" style="156" customWidth="1"/>
    <col min="5378" max="5380" width="11.44140625" style="156"/>
    <col min="5381" max="5381" width="14.109375" style="156" bestFit="1" customWidth="1"/>
    <col min="5382" max="5383" width="11.44140625" style="156"/>
    <col min="5384" max="5384" width="13.44140625" style="156" customWidth="1"/>
    <col min="5385" max="5385" width="11.44140625" style="156"/>
    <col min="5386" max="5386" width="13.44140625" style="156" bestFit="1" customWidth="1"/>
    <col min="5387" max="5632" width="11.44140625" style="156"/>
    <col min="5633" max="5633" width="16.33203125" style="156" customWidth="1"/>
    <col min="5634" max="5636" width="11.44140625" style="156"/>
    <col min="5637" max="5637" width="14.109375" style="156" bestFit="1" customWidth="1"/>
    <col min="5638" max="5639" width="11.44140625" style="156"/>
    <col min="5640" max="5640" width="13.44140625" style="156" customWidth="1"/>
    <col min="5641" max="5641" width="11.44140625" style="156"/>
    <col min="5642" max="5642" width="13.44140625" style="156" bestFit="1" customWidth="1"/>
    <col min="5643" max="5888" width="11.44140625" style="156"/>
    <col min="5889" max="5889" width="16.33203125" style="156" customWidth="1"/>
    <col min="5890" max="5892" width="11.44140625" style="156"/>
    <col min="5893" max="5893" width="14.109375" style="156" bestFit="1" customWidth="1"/>
    <col min="5894" max="5895" width="11.44140625" style="156"/>
    <col min="5896" max="5896" width="13.44140625" style="156" customWidth="1"/>
    <col min="5897" max="5897" width="11.44140625" style="156"/>
    <col min="5898" max="5898" width="13.44140625" style="156" bestFit="1" customWidth="1"/>
    <col min="5899" max="6144" width="11.44140625" style="156"/>
    <col min="6145" max="6145" width="16.33203125" style="156" customWidth="1"/>
    <col min="6146" max="6148" width="11.44140625" style="156"/>
    <col min="6149" max="6149" width="14.109375" style="156" bestFit="1" customWidth="1"/>
    <col min="6150" max="6151" width="11.44140625" style="156"/>
    <col min="6152" max="6152" width="13.44140625" style="156" customWidth="1"/>
    <col min="6153" max="6153" width="11.44140625" style="156"/>
    <col min="6154" max="6154" width="13.44140625" style="156" bestFit="1" customWidth="1"/>
    <col min="6155" max="6400" width="11.44140625" style="156"/>
    <col min="6401" max="6401" width="16.33203125" style="156" customWidth="1"/>
    <col min="6402" max="6404" width="11.44140625" style="156"/>
    <col min="6405" max="6405" width="14.109375" style="156" bestFit="1" customWidth="1"/>
    <col min="6406" max="6407" width="11.44140625" style="156"/>
    <col min="6408" max="6408" width="13.44140625" style="156" customWidth="1"/>
    <col min="6409" max="6409" width="11.44140625" style="156"/>
    <col min="6410" max="6410" width="13.44140625" style="156" bestFit="1" customWidth="1"/>
    <col min="6411" max="6656" width="11.44140625" style="156"/>
    <col min="6657" max="6657" width="16.33203125" style="156" customWidth="1"/>
    <col min="6658" max="6660" width="11.44140625" style="156"/>
    <col min="6661" max="6661" width="14.109375" style="156" bestFit="1" customWidth="1"/>
    <col min="6662" max="6663" width="11.44140625" style="156"/>
    <col min="6664" max="6664" width="13.44140625" style="156" customWidth="1"/>
    <col min="6665" max="6665" width="11.44140625" style="156"/>
    <col min="6666" max="6666" width="13.44140625" style="156" bestFit="1" customWidth="1"/>
    <col min="6667" max="6912" width="11.44140625" style="156"/>
    <col min="6913" max="6913" width="16.33203125" style="156" customWidth="1"/>
    <col min="6914" max="6916" width="11.44140625" style="156"/>
    <col min="6917" max="6917" width="14.109375" style="156" bestFit="1" customWidth="1"/>
    <col min="6918" max="6919" width="11.44140625" style="156"/>
    <col min="6920" max="6920" width="13.44140625" style="156" customWidth="1"/>
    <col min="6921" max="6921" width="11.44140625" style="156"/>
    <col min="6922" max="6922" width="13.44140625" style="156" bestFit="1" customWidth="1"/>
    <col min="6923" max="7168" width="11.44140625" style="156"/>
    <col min="7169" max="7169" width="16.33203125" style="156" customWidth="1"/>
    <col min="7170" max="7172" width="11.44140625" style="156"/>
    <col min="7173" max="7173" width="14.109375" style="156" bestFit="1" customWidth="1"/>
    <col min="7174" max="7175" width="11.44140625" style="156"/>
    <col min="7176" max="7176" width="13.44140625" style="156" customWidth="1"/>
    <col min="7177" max="7177" width="11.44140625" style="156"/>
    <col min="7178" max="7178" width="13.44140625" style="156" bestFit="1" customWidth="1"/>
    <col min="7179" max="7424" width="11.44140625" style="156"/>
    <col min="7425" max="7425" width="16.33203125" style="156" customWidth="1"/>
    <col min="7426" max="7428" width="11.44140625" style="156"/>
    <col min="7429" max="7429" width="14.109375" style="156" bestFit="1" customWidth="1"/>
    <col min="7430" max="7431" width="11.44140625" style="156"/>
    <col min="7432" max="7432" width="13.44140625" style="156" customWidth="1"/>
    <col min="7433" max="7433" width="11.44140625" style="156"/>
    <col min="7434" max="7434" width="13.44140625" style="156" bestFit="1" customWidth="1"/>
    <col min="7435" max="7680" width="11.44140625" style="156"/>
    <col min="7681" max="7681" width="16.33203125" style="156" customWidth="1"/>
    <col min="7682" max="7684" width="11.44140625" style="156"/>
    <col min="7685" max="7685" width="14.109375" style="156" bestFit="1" customWidth="1"/>
    <col min="7686" max="7687" width="11.44140625" style="156"/>
    <col min="7688" max="7688" width="13.44140625" style="156" customWidth="1"/>
    <col min="7689" max="7689" width="11.44140625" style="156"/>
    <col min="7690" max="7690" width="13.44140625" style="156" bestFit="1" customWidth="1"/>
    <col min="7691" max="7936" width="11.44140625" style="156"/>
    <col min="7937" max="7937" width="16.33203125" style="156" customWidth="1"/>
    <col min="7938" max="7940" width="11.44140625" style="156"/>
    <col min="7941" max="7941" width="14.109375" style="156" bestFit="1" customWidth="1"/>
    <col min="7942" max="7943" width="11.44140625" style="156"/>
    <col min="7944" max="7944" width="13.44140625" style="156" customWidth="1"/>
    <col min="7945" max="7945" width="11.44140625" style="156"/>
    <col min="7946" max="7946" width="13.44140625" style="156" bestFit="1" customWidth="1"/>
    <col min="7947" max="8192" width="11.44140625" style="156"/>
    <col min="8193" max="8193" width="16.33203125" style="156" customWidth="1"/>
    <col min="8194" max="8196" width="11.44140625" style="156"/>
    <col min="8197" max="8197" width="14.109375" style="156" bestFit="1" customWidth="1"/>
    <col min="8198" max="8199" width="11.44140625" style="156"/>
    <col min="8200" max="8200" width="13.44140625" style="156" customWidth="1"/>
    <col min="8201" max="8201" width="11.44140625" style="156"/>
    <col min="8202" max="8202" width="13.44140625" style="156" bestFit="1" customWidth="1"/>
    <col min="8203" max="8448" width="11.44140625" style="156"/>
    <col min="8449" max="8449" width="16.33203125" style="156" customWidth="1"/>
    <col min="8450" max="8452" width="11.44140625" style="156"/>
    <col min="8453" max="8453" width="14.109375" style="156" bestFit="1" customWidth="1"/>
    <col min="8454" max="8455" width="11.44140625" style="156"/>
    <col min="8456" max="8456" width="13.44140625" style="156" customWidth="1"/>
    <col min="8457" max="8457" width="11.44140625" style="156"/>
    <col min="8458" max="8458" width="13.44140625" style="156" bestFit="1" customWidth="1"/>
    <col min="8459" max="8704" width="11.44140625" style="156"/>
    <col min="8705" max="8705" width="16.33203125" style="156" customWidth="1"/>
    <col min="8706" max="8708" width="11.44140625" style="156"/>
    <col min="8709" max="8709" width="14.109375" style="156" bestFit="1" customWidth="1"/>
    <col min="8710" max="8711" width="11.44140625" style="156"/>
    <col min="8712" max="8712" width="13.44140625" style="156" customWidth="1"/>
    <col min="8713" max="8713" width="11.44140625" style="156"/>
    <col min="8714" max="8714" width="13.44140625" style="156" bestFit="1" customWidth="1"/>
    <col min="8715" max="8960" width="11.44140625" style="156"/>
    <col min="8961" max="8961" width="16.33203125" style="156" customWidth="1"/>
    <col min="8962" max="8964" width="11.44140625" style="156"/>
    <col min="8965" max="8965" width="14.109375" style="156" bestFit="1" customWidth="1"/>
    <col min="8966" max="8967" width="11.44140625" style="156"/>
    <col min="8968" max="8968" width="13.44140625" style="156" customWidth="1"/>
    <col min="8969" max="8969" width="11.44140625" style="156"/>
    <col min="8970" max="8970" width="13.44140625" style="156" bestFit="1" customWidth="1"/>
    <col min="8971" max="9216" width="11.44140625" style="156"/>
    <col min="9217" max="9217" width="16.33203125" style="156" customWidth="1"/>
    <col min="9218" max="9220" width="11.44140625" style="156"/>
    <col min="9221" max="9221" width="14.109375" style="156" bestFit="1" customWidth="1"/>
    <col min="9222" max="9223" width="11.44140625" style="156"/>
    <col min="9224" max="9224" width="13.44140625" style="156" customWidth="1"/>
    <col min="9225" max="9225" width="11.44140625" style="156"/>
    <col min="9226" max="9226" width="13.44140625" style="156" bestFit="1" customWidth="1"/>
    <col min="9227" max="9472" width="11.44140625" style="156"/>
    <col min="9473" max="9473" width="16.33203125" style="156" customWidth="1"/>
    <col min="9474" max="9476" width="11.44140625" style="156"/>
    <col min="9477" max="9477" width="14.109375" style="156" bestFit="1" customWidth="1"/>
    <col min="9478" max="9479" width="11.44140625" style="156"/>
    <col min="9480" max="9480" width="13.44140625" style="156" customWidth="1"/>
    <col min="9481" max="9481" width="11.44140625" style="156"/>
    <col min="9482" max="9482" width="13.44140625" style="156" bestFit="1" customWidth="1"/>
    <col min="9483" max="9728" width="11.44140625" style="156"/>
    <col min="9729" max="9729" width="16.33203125" style="156" customWidth="1"/>
    <col min="9730" max="9732" width="11.44140625" style="156"/>
    <col min="9733" max="9733" width="14.109375" style="156" bestFit="1" customWidth="1"/>
    <col min="9734" max="9735" width="11.44140625" style="156"/>
    <col min="9736" max="9736" width="13.44140625" style="156" customWidth="1"/>
    <col min="9737" max="9737" width="11.44140625" style="156"/>
    <col min="9738" max="9738" width="13.44140625" style="156" bestFit="1" customWidth="1"/>
    <col min="9739" max="9984" width="11.44140625" style="156"/>
    <col min="9985" max="9985" width="16.33203125" style="156" customWidth="1"/>
    <col min="9986" max="9988" width="11.44140625" style="156"/>
    <col min="9989" max="9989" width="14.109375" style="156" bestFit="1" customWidth="1"/>
    <col min="9990" max="9991" width="11.44140625" style="156"/>
    <col min="9992" max="9992" width="13.44140625" style="156" customWidth="1"/>
    <col min="9993" max="9993" width="11.44140625" style="156"/>
    <col min="9994" max="9994" width="13.44140625" style="156" bestFit="1" customWidth="1"/>
    <col min="9995" max="10240" width="11.44140625" style="156"/>
    <col min="10241" max="10241" width="16.33203125" style="156" customWidth="1"/>
    <col min="10242" max="10244" width="11.44140625" style="156"/>
    <col min="10245" max="10245" width="14.109375" style="156" bestFit="1" customWidth="1"/>
    <col min="10246" max="10247" width="11.44140625" style="156"/>
    <col min="10248" max="10248" width="13.44140625" style="156" customWidth="1"/>
    <col min="10249" max="10249" width="11.44140625" style="156"/>
    <col min="10250" max="10250" width="13.44140625" style="156" bestFit="1" customWidth="1"/>
    <col min="10251" max="10496" width="11.44140625" style="156"/>
    <col min="10497" max="10497" width="16.33203125" style="156" customWidth="1"/>
    <col min="10498" max="10500" width="11.44140625" style="156"/>
    <col min="10501" max="10501" width="14.109375" style="156" bestFit="1" customWidth="1"/>
    <col min="10502" max="10503" width="11.44140625" style="156"/>
    <col min="10504" max="10504" width="13.44140625" style="156" customWidth="1"/>
    <col min="10505" max="10505" width="11.44140625" style="156"/>
    <col min="10506" max="10506" width="13.44140625" style="156" bestFit="1" customWidth="1"/>
    <col min="10507" max="10752" width="11.44140625" style="156"/>
    <col min="10753" max="10753" width="16.33203125" style="156" customWidth="1"/>
    <col min="10754" max="10756" width="11.44140625" style="156"/>
    <col min="10757" max="10757" width="14.109375" style="156" bestFit="1" customWidth="1"/>
    <col min="10758" max="10759" width="11.44140625" style="156"/>
    <col min="10760" max="10760" width="13.44140625" style="156" customWidth="1"/>
    <col min="10761" max="10761" width="11.44140625" style="156"/>
    <col min="10762" max="10762" width="13.44140625" style="156" bestFit="1" customWidth="1"/>
    <col min="10763" max="11008" width="11.44140625" style="156"/>
    <col min="11009" max="11009" width="16.33203125" style="156" customWidth="1"/>
    <col min="11010" max="11012" width="11.44140625" style="156"/>
    <col min="11013" max="11013" width="14.109375" style="156" bestFit="1" customWidth="1"/>
    <col min="11014" max="11015" width="11.44140625" style="156"/>
    <col min="11016" max="11016" width="13.44140625" style="156" customWidth="1"/>
    <col min="11017" max="11017" width="11.44140625" style="156"/>
    <col min="11018" max="11018" width="13.44140625" style="156" bestFit="1" customWidth="1"/>
    <col min="11019" max="11264" width="11.44140625" style="156"/>
    <col min="11265" max="11265" width="16.33203125" style="156" customWidth="1"/>
    <col min="11266" max="11268" width="11.44140625" style="156"/>
    <col min="11269" max="11269" width="14.109375" style="156" bestFit="1" customWidth="1"/>
    <col min="11270" max="11271" width="11.44140625" style="156"/>
    <col min="11272" max="11272" width="13.44140625" style="156" customWidth="1"/>
    <col min="11273" max="11273" width="11.44140625" style="156"/>
    <col min="11274" max="11274" width="13.44140625" style="156" bestFit="1" customWidth="1"/>
    <col min="11275" max="11520" width="11.44140625" style="156"/>
    <col min="11521" max="11521" width="16.33203125" style="156" customWidth="1"/>
    <col min="11522" max="11524" width="11.44140625" style="156"/>
    <col min="11525" max="11525" width="14.109375" style="156" bestFit="1" customWidth="1"/>
    <col min="11526" max="11527" width="11.44140625" style="156"/>
    <col min="11528" max="11528" width="13.44140625" style="156" customWidth="1"/>
    <col min="11529" max="11529" width="11.44140625" style="156"/>
    <col min="11530" max="11530" width="13.44140625" style="156" bestFit="1" customWidth="1"/>
    <col min="11531" max="11776" width="11.44140625" style="156"/>
    <col min="11777" max="11777" width="16.33203125" style="156" customWidth="1"/>
    <col min="11778" max="11780" width="11.44140625" style="156"/>
    <col min="11781" max="11781" width="14.109375" style="156" bestFit="1" customWidth="1"/>
    <col min="11782" max="11783" width="11.44140625" style="156"/>
    <col min="11784" max="11784" width="13.44140625" style="156" customWidth="1"/>
    <col min="11785" max="11785" width="11.44140625" style="156"/>
    <col min="11786" max="11786" width="13.44140625" style="156" bestFit="1" customWidth="1"/>
    <col min="11787" max="12032" width="11.44140625" style="156"/>
    <col min="12033" max="12033" width="16.33203125" style="156" customWidth="1"/>
    <col min="12034" max="12036" width="11.44140625" style="156"/>
    <col min="12037" max="12037" width="14.109375" style="156" bestFit="1" customWidth="1"/>
    <col min="12038" max="12039" width="11.44140625" style="156"/>
    <col min="12040" max="12040" width="13.44140625" style="156" customWidth="1"/>
    <col min="12041" max="12041" width="11.44140625" style="156"/>
    <col min="12042" max="12042" width="13.44140625" style="156" bestFit="1" customWidth="1"/>
    <col min="12043" max="12288" width="11.44140625" style="156"/>
    <col min="12289" max="12289" width="16.33203125" style="156" customWidth="1"/>
    <col min="12290" max="12292" width="11.44140625" style="156"/>
    <col min="12293" max="12293" width="14.109375" style="156" bestFit="1" customWidth="1"/>
    <col min="12294" max="12295" width="11.44140625" style="156"/>
    <col min="12296" max="12296" width="13.44140625" style="156" customWidth="1"/>
    <col min="12297" max="12297" width="11.44140625" style="156"/>
    <col min="12298" max="12298" width="13.44140625" style="156" bestFit="1" customWidth="1"/>
    <col min="12299" max="12544" width="11.44140625" style="156"/>
    <col min="12545" max="12545" width="16.33203125" style="156" customWidth="1"/>
    <col min="12546" max="12548" width="11.44140625" style="156"/>
    <col min="12549" max="12549" width="14.109375" style="156" bestFit="1" customWidth="1"/>
    <col min="12550" max="12551" width="11.44140625" style="156"/>
    <col min="12552" max="12552" width="13.44140625" style="156" customWidth="1"/>
    <col min="12553" max="12553" width="11.44140625" style="156"/>
    <col min="12554" max="12554" width="13.44140625" style="156" bestFit="1" customWidth="1"/>
    <col min="12555" max="12800" width="11.44140625" style="156"/>
    <col min="12801" max="12801" width="16.33203125" style="156" customWidth="1"/>
    <col min="12802" max="12804" width="11.44140625" style="156"/>
    <col min="12805" max="12805" width="14.109375" style="156" bestFit="1" customWidth="1"/>
    <col min="12806" max="12807" width="11.44140625" style="156"/>
    <col min="12808" max="12808" width="13.44140625" style="156" customWidth="1"/>
    <col min="12809" max="12809" width="11.44140625" style="156"/>
    <col min="12810" max="12810" width="13.44140625" style="156" bestFit="1" customWidth="1"/>
    <col min="12811" max="13056" width="11.44140625" style="156"/>
    <col min="13057" max="13057" width="16.33203125" style="156" customWidth="1"/>
    <col min="13058" max="13060" width="11.44140625" style="156"/>
    <col min="13061" max="13061" width="14.109375" style="156" bestFit="1" customWidth="1"/>
    <col min="13062" max="13063" width="11.44140625" style="156"/>
    <col min="13064" max="13064" width="13.44140625" style="156" customWidth="1"/>
    <col min="13065" max="13065" width="11.44140625" style="156"/>
    <col min="13066" max="13066" width="13.44140625" style="156" bestFit="1" customWidth="1"/>
    <col min="13067" max="13312" width="11.44140625" style="156"/>
    <col min="13313" max="13313" width="16.33203125" style="156" customWidth="1"/>
    <col min="13314" max="13316" width="11.44140625" style="156"/>
    <col min="13317" max="13317" width="14.109375" style="156" bestFit="1" customWidth="1"/>
    <col min="13318" max="13319" width="11.44140625" style="156"/>
    <col min="13320" max="13320" width="13.44140625" style="156" customWidth="1"/>
    <col min="13321" max="13321" width="11.44140625" style="156"/>
    <col min="13322" max="13322" width="13.44140625" style="156" bestFit="1" customWidth="1"/>
    <col min="13323" max="13568" width="11.44140625" style="156"/>
    <col min="13569" max="13569" width="16.33203125" style="156" customWidth="1"/>
    <col min="13570" max="13572" width="11.44140625" style="156"/>
    <col min="13573" max="13573" width="14.109375" style="156" bestFit="1" customWidth="1"/>
    <col min="13574" max="13575" width="11.44140625" style="156"/>
    <col min="13576" max="13576" width="13.44140625" style="156" customWidth="1"/>
    <col min="13577" max="13577" width="11.44140625" style="156"/>
    <col min="13578" max="13578" width="13.44140625" style="156" bestFit="1" customWidth="1"/>
    <col min="13579" max="13824" width="11.44140625" style="156"/>
    <col min="13825" max="13825" width="16.33203125" style="156" customWidth="1"/>
    <col min="13826" max="13828" width="11.44140625" style="156"/>
    <col min="13829" max="13829" width="14.109375" style="156" bestFit="1" customWidth="1"/>
    <col min="13830" max="13831" width="11.44140625" style="156"/>
    <col min="13832" max="13832" width="13.44140625" style="156" customWidth="1"/>
    <col min="13833" max="13833" width="11.44140625" style="156"/>
    <col min="13834" max="13834" width="13.44140625" style="156" bestFit="1" customWidth="1"/>
    <col min="13835" max="14080" width="11.44140625" style="156"/>
    <col min="14081" max="14081" width="16.33203125" style="156" customWidth="1"/>
    <col min="14082" max="14084" width="11.44140625" style="156"/>
    <col min="14085" max="14085" width="14.109375" style="156" bestFit="1" customWidth="1"/>
    <col min="14086" max="14087" width="11.44140625" style="156"/>
    <col min="14088" max="14088" width="13.44140625" style="156" customWidth="1"/>
    <col min="14089" max="14089" width="11.44140625" style="156"/>
    <col min="14090" max="14090" width="13.44140625" style="156" bestFit="1" customWidth="1"/>
    <col min="14091" max="14336" width="11.44140625" style="156"/>
    <col min="14337" max="14337" width="16.33203125" style="156" customWidth="1"/>
    <col min="14338" max="14340" width="11.44140625" style="156"/>
    <col min="14341" max="14341" width="14.109375" style="156" bestFit="1" customWidth="1"/>
    <col min="14342" max="14343" width="11.44140625" style="156"/>
    <col min="14344" max="14344" width="13.44140625" style="156" customWidth="1"/>
    <col min="14345" max="14345" width="11.44140625" style="156"/>
    <col min="14346" max="14346" width="13.44140625" style="156" bestFit="1" customWidth="1"/>
    <col min="14347" max="14592" width="11.44140625" style="156"/>
    <col min="14593" max="14593" width="16.33203125" style="156" customWidth="1"/>
    <col min="14594" max="14596" width="11.44140625" style="156"/>
    <col min="14597" max="14597" width="14.109375" style="156" bestFit="1" customWidth="1"/>
    <col min="14598" max="14599" width="11.44140625" style="156"/>
    <col min="14600" max="14600" width="13.44140625" style="156" customWidth="1"/>
    <col min="14601" max="14601" width="11.44140625" style="156"/>
    <col min="14602" max="14602" width="13.44140625" style="156" bestFit="1" customWidth="1"/>
    <col min="14603" max="14848" width="11.44140625" style="156"/>
    <col min="14849" max="14849" width="16.33203125" style="156" customWidth="1"/>
    <col min="14850" max="14852" width="11.44140625" style="156"/>
    <col min="14853" max="14853" width="14.109375" style="156" bestFit="1" customWidth="1"/>
    <col min="14854" max="14855" width="11.44140625" style="156"/>
    <col min="14856" max="14856" width="13.44140625" style="156" customWidth="1"/>
    <col min="14857" max="14857" width="11.44140625" style="156"/>
    <col min="14858" max="14858" width="13.44140625" style="156" bestFit="1" customWidth="1"/>
    <col min="14859" max="15104" width="11.44140625" style="156"/>
    <col min="15105" max="15105" width="16.33203125" style="156" customWidth="1"/>
    <col min="15106" max="15108" width="11.44140625" style="156"/>
    <col min="15109" max="15109" width="14.109375" style="156" bestFit="1" customWidth="1"/>
    <col min="15110" max="15111" width="11.44140625" style="156"/>
    <col min="15112" max="15112" width="13.44140625" style="156" customWidth="1"/>
    <col min="15113" max="15113" width="11.44140625" style="156"/>
    <col min="15114" max="15114" width="13.44140625" style="156" bestFit="1" customWidth="1"/>
    <col min="15115" max="15360" width="11.44140625" style="156"/>
    <col min="15361" max="15361" width="16.33203125" style="156" customWidth="1"/>
    <col min="15362" max="15364" width="11.44140625" style="156"/>
    <col min="15365" max="15365" width="14.109375" style="156" bestFit="1" customWidth="1"/>
    <col min="15366" max="15367" width="11.44140625" style="156"/>
    <col min="15368" max="15368" width="13.44140625" style="156" customWidth="1"/>
    <col min="15369" max="15369" width="11.44140625" style="156"/>
    <col min="15370" max="15370" width="13.44140625" style="156" bestFit="1" customWidth="1"/>
    <col min="15371" max="15616" width="11.44140625" style="156"/>
    <col min="15617" max="15617" width="16.33203125" style="156" customWidth="1"/>
    <col min="15618" max="15620" width="11.44140625" style="156"/>
    <col min="15621" max="15621" width="14.109375" style="156" bestFit="1" customWidth="1"/>
    <col min="15622" max="15623" width="11.44140625" style="156"/>
    <col min="15624" max="15624" width="13.44140625" style="156" customWidth="1"/>
    <col min="15625" max="15625" width="11.44140625" style="156"/>
    <col min="15626" max="15626" width="13.44140625" style="156" bestFit="1" customWidth="1"/>
    <col min="15627" max="15872" width="11.44140625" style="156"/>
    <col min="15873" max="15873" width="16.33203125" style="156" customWidth="1"/>
    <col min="15874" max="15876" width="11.44140625" style="156"/>
    <col min="15877" max="15877" width="14.109375" style="156" bestFit="1" customWidth="1"/>
    <col min="15878" max="15879" width="11.44140625" style="156"/>
    <col min="15880" max="15880" width="13.44140625" style="156" customWidth="1"/>
    <col min="15881" max="15881" width="11.44140625" style="156"/>
    <col min="15882" max="15882" width="13.44140625" style="156" bestFit="1" customWidth="1"/>
    <col min="15883" max="16128" width="11.44140625" style="156"/>
    <col min="16129" max="16129" width="16.33203125" style="156" customWidth="1"/>
    <col min="16130" max="16132" width="11.44140625" style="156"/>
    <col min="16133" max="16133" width="14.109375" style="156" bestFit="1" customWidth="1"/>
    <col min="16134" max="16135" width="11.44140625" style="156"/>
    <col min="16136" max="16136" width="13.44140625" style="156" customWidth="1"/>
    <col min="16137" max="16137" width="11.44140625" style="156"/>
    <col min="16138" max="16138" width="13.44140625" style="156" bestFit="1" customWidth="1"/>
    <col min="16139" max="16384" width="11.44140625" style="156"/>
  </cols>
  <sheetData>
    <row r="5" spans="2:9" x14ac:dyDescent="0.25">
      <c r="B5" s="155"/>
      <c r="C5" s="155"/>
      <c r="D5" s="155"/>
      <c r="E5" s="155"/>
      <c r="F5" s="155"/>
      <c r="G5" s="155"/>
      <c r="H5" s="155"/>
    </row>
    <row r="6" spans="2:9" ht="22.8" x14ac:dyDescent="0.4">
      <c r="B6" s="157"/>
      <c r="C6" s="155"/>
      <c r="D6" s="155"/>
      <c r="E6" s="155"/>
      <c r="F6" s="155"/>
      <c r="G6" s="155"/>
      <c r="H6" s="155"/>
      <c r="I6" s="158"/>
    </row>
    <row r="7" spans="2:9" x14ac:dyDescent="0.25">
      <c r="B7" s="155"/>
      <c r="C7" s="155"/>
      <c r="D7" s="155"/>
      <c r="E7" s="155"/>
      <c r="F7" s="155"/>
      <c r="G7" s="155"/>
      <c r="H7" s="155"/>
      <c r="I7" s="155"/>
    </row>
    <row r="8" spans="2:9" x14ac:dyDescent="0.25">
      <c r="B8" s="155"/>
      <c r="C8" s="155"/>
      <c r="D8" s="155"/>
      <c r="F8" s="155"/>
      <c r="G8" s="155"/>
      <c r="H8" s="155"/>
    </row>
    <row r="9" spans="2:9" x14ac:dyDescent="0.25">
      <c r="B9" s="155"/>
      <c r="C9" s="155"/>
      <c r="D9" s="155"/>
      <c r="E9" s="155"/>
      <c r="F9" s="155"/>
      <c r="G9" s="155"/>
      <c r="H9" s="155"/>
    </row>
    <row r="10" spans="2:9" ht="22.8" x14ac:dyDescent="0.4">
      <c r="B10" s="155"/>
      <c r="C10" s="155"/>
      <c r="D10" s="155"/>
      <c r="I10" s="158"/>
    </row>
    <row r="11" spans="2:9" x14ac:dyDescent="0.25">
      <c r="B11" s="155"/>
      <c r="C11" s="155"/>
      <c r="D11" s="155"/>
    </row>
    <row r="12" spans="2:9" ht="27" customHeight="1" x14ac:dyDescent="0.4">
      <c r="B12" s="155"/>
      <c r="C12" s="155"/>
      <c r="D12" s="155"/>
      <c r="E12" s="155"/>
      <c r="F12" s="155"/>
      <c r="G12" s="155"/>
      <c r="H12" s="155"/>
      <c r="I12" s="158"/>
    </row>
    <row r="13" spans="2:9" ht="19.5" customHeight="1" x14ac:dyDescent="0.4">
      <c r="B13" s="155"/>
      <c r="C13" s="168"/>
      <c r="D13" s="168"/>
      <c r="E13" s="168"/>
      <c r="F13" s="168"/>
      <c r="G13" s="168"/>
      <c r="H13" s="168"/>
      <c r="I13" s="158"/>
    </row>
    <row r="14" spans="2:9" x14ac:dyDescent="0.25">
      <c r="B14" s="155"/>
      <c r="C14" s="155"/>
      <c r="D14" s="155"/>
      <c r="F14" s="155"/>
      <c r="G14" s="155"/>
      <c r="H14" s="155"/>
    </row>
    <row r="15" spans="2:9" x14ac:dyDescent="0.25">
      <c r="B15" s="155"/>
      <c r="C15" s="155"/>
      <c r="D15" s="155"/>
      <c r="F15" s="155"/>
      <c r="G15" s="155"/>
      <c r="H15" s="155"/>
      <c r="I15" s="155"/>
    </row>
    <row r="16" spans="2:9" ht="34.799999999999997" x14ac:dyDescent="0.55000000000000004">
      <c r="B16" s="155"/>
      <c r="C16" s="155"/>
      <c r="D16" s="155"/>
      <c r="E16" s="159"/>
      <c r="F16" s="155"/>
      <c r="G16" s="155"/>
      <c r="H16" s="155"/>
      <c r="I16" s="155"/>
    </row>
    <row r="17" spans="2:9" ht="32.4" x14ac:dyDescent="0.55000000000000004">
      <c r="B17" s="155"/>
      <c r="C17" s="155"/>
      <c r="D17" s="155"/>
      <c r="E17" s="160"/>
      <c r="F17" s="155"/>
      <c r="G17" s="155"/>
      <c r="H17" s="155"/>
      <c r="I17" s="155"/>
    </row>
    <row r="18" spans="2:9" ht="32.4" x14ac:dyDescent="0.55000000000000004">
      <c r="D18" s="160"/>
    </row>
    <row r="19" spans="2:9" ht="18" x14ac:dyDescent="0.35">
      <c r="E19" s="169"/>
      <c r="I19" s="161"/>
    </row>
    <row r="21" spans="2:9" x14ac:dyDescent="0.25">
      <c r="E21" s="162"/>
    </row>
    <row r="22" spans="2:9" ht="25.8" x14ac:dyDescent="0.5">
      <c r="E22" s="163"/>
    </row>
    <row r="25" spans="2:9" ht="18" x14ac:dyDescent="0.35">
      <c r="E25" s="164"/>
    </row>
    <row r="26" spans="2:9" ht="18" x14ac:dyDescent="0.35">
      <c r="E26" s="165"/>
    </row>
    <row r="28" spans="2:9" x14ac:dyDescent="0.25">
      <c r="D28" s="168"/>
      <c r="E28" s="168"/>
      <c r="F28" s="168"/>
      <c r="G28" s="168"/>
      <c r="H28" s="168"/>
    </row>
    <row r="33" spans="1:9" ht="35.4" x14ac:dyDescent="0.25">
      <c r="A33" s="170"/>
    </row>
    <row r="36" spans="1:9" ht="32.4" x14ac:dyDescent="0.25">
      <c r="B36" s="171"/>
    </row>
    <row r="39" spans="1:9" ht="17.399999999999999" x14ac:dyDescent="0.3">
      <c r="B39" s="172"/>
    </row>
    <row r="41" spans="1:9" ht="18" x14ac:dyDescent="0.35">
      <c r="I41" s="166"/>
    </row>
    <row r="43" spans="1:9" ht="18" x14ac:dyDescent="0.35">
      <c r="B43" s="243"/>
      <c r="C43" s="243"/>
      <c r="D43" s="243"/>
    </row>
    <row r="57" spans="10:10" ht="18" x14ac:dyDescent="0.35">
      <c r="J57" s="167"/>
    </row>
  </sheetData>
  <mergeCells count="1">
    <mergeCell ref="B43:D43"/>
  </mergeCells>
  <pageMargins left="0.78740157480314965" right="0.78740157480314965" top="0.98425196850393704" bottom="0.98425196850393704" header="0.51181102362204722" footer="0.51181102362204722"/>
  <pageSetup paperSize="9" scale="8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83"/>
  <sheetViews>
    <sheetView showGridLines="0" showRowColHeaders="0" zoomScale="80" zoomScaleNormal="80" zoomScaleSheetLayoutView="50" workbookViewId="0"/>
  </sheetViews>
  <sheetFormatPr defaultColWidth="11.44140625" defaultRowHeight="13.2" x14ac:dyDescent="0.25"/>
  <cols>
    <col min="1" max="1" width="25.6640625" style="1" customWidth="1"/>
    <col min="2" max="4" width="11.6640625" customWidth="1"/>
    <col min="5" max="7" width="9.6640625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2" t="s">
        <v>0</v>
      </c>
      <c r="I2" s="3"/>
      <c r="J2" s="3"/>
      <c r="K2" s="3"/>
      <c r="L2" s="3"/>
      <c r="M2" s="3"/>
    </row>
    <row r="3" spans="1:21" ht="6" customHeight="1" x14ac:dyDescent="0.25">
      <c r="A3" s="4"/>
      <c r="I3" s="3"/>
      <c r="J3" s="3"/>
      <c r="K3" s="3"/>
      <c r="L3" s="3"/>
      <c r="M3" s="3"/>
    </row>
    <row r="4" spans="1:21" ht="16.2" thickBot="1" x14ac:dyDescent="0.35">
      <c r="A4" s="5" t="s">
        <v>109</v>
      </c>
      <c r="D4" s="256" t="s">
        <v>105</v>
      </c>
      <c r="E4" s="256"/>
      <c r="I4" s="256" t="s">
        <v>92</v>
      </c>
      <c r="J4" s="256"/>
      <c r="K4" s="256"/>
      <c r="L4" s="256"/>
      <c r="M4" s="256"/>
      <c r="N4" s="256"/>
      <c r="P4" s="256" t="s">
        <v>93</v>
      </c>
      <c r="Q4" s="256"/>
      <c r="R4" s="256"/>
      <c r="S4" s="256"/>
      <c r="T4" s="256"/>
      <c r="U4" s="256"/>
    </row>
    <row r="5" spans="1:21" x14ac:dyDescent="0.25">
      <c r="A5" s="7"/>
      <c r="B5" s="8"/>
      <c r="C5" s="89" t="s">
        <v>1</v>
      </c>
      <c r="D5" s="10"/>
      <c r="E5" s="11"/>
      <c r="F5" s="89" t="s">
        <v>2</v>
      </c>
      <c r="G5" s="12"/>
      <c r="I5" s="7"/>
      <c r="J5" s="9" t="s">
        <v>1</v>
      </c>
      <c r="K5" s="10"/>
      <c r="L5" s="11"/>
      <c r="M5" s="9" t="s">
        <v>2</v>
      </c>
      <c r="N5" s="12"/>
      <c r="P5" s="7"/>
      <c r="Q5" s="89" t="s">
        <v>1</v>
      </c>
      <c r="R5" s="10"/>
      <c r="S5" s="11"/>
      <c r="T5" s="89" t="s">
        <v>2</v>
      </c>
      <c r="U5" s="12"/>
    </row>
    <row r="6" spans="1:21" x14ac:dyDescent="0.25">
      <c r="A6" s="13" t="s">
        <v>3</v>
      </c>
      <c r="B6" s="14" t="s">
        <v>154</v>
      </c>
      <c r="C6" s="15" t="s">
        <v>152</v>
      </c>
      <c r="D6" s="66" t="s">
        <v>153</v>
      </c>
      <c r="E6" s="15" t="s">
        <v>154</v>
      </c>
      <c r="F6" s="15" t="s">
        <v>152</v>
      </c>
      <c r="G6" s="16" t="s">
        <v>153</v>
      </c>
      <c r="I6" s="98" t="s">
        <v>154</v>
      </c>
      <c r="J6" s="15" t="s">
        <v>152</v>
      </c>
      <c r="K6" s="66" t="s">
        <v>153</v>
      </c>
      <c r="L6" s="15" t="s">
        <v>154</v>
      </c>
      <c r="M6" s="15" t="s">
        <v>152</v>
      </c>
      <c r="N6" s="16" t="s">
        <v>153</v>
      </c>
      <c r="P6" s="98" t="s">
        <v>154</v>
      </c>
      <c r="Q6" s="15" t="s">
        <v>152</v>
      </c>
      <c r="R6" s="66" t="s">
        <v>153</v>
      </c>
      <c r="S6" s="15" t="s">
        <v>154</v>
      </c>
      <c r="T6" s="15" t="s">
        <v>152</v>
      </c>
      <c r="U6" s="16" t="s">
        <v>153</v>
      </c>
    </row>
    <row r="7" spans="1:21" x14ac:dyDescent="0.25">
      <c r="A7" s="106" t="s">
        <v>82</v>
      </c>
      <c r="B7" s="110">
        <v>4374567</v>
      </c>
      <c r="C7" s="18">
        <v>4223564</v>
      </c>
      <c r="D7" s="19">
        <v>4291435</v>
      </c>
      <c r="E7" s="27">
        <v>23.011818777482777</v>
      </c>
      <c r="F7" s="27">
        <v>22.310649976746777</v>
      </c>
      <c r="G7" s="28">
        <v>22.010224818503293</v>
      </c>
      <c r="I7" s="99">
        <v>2315955</v>
      </c>
      <c r="J7" s="18">
        <v>2198918</v>
      </c>
      <c r="K7" s="19">
        <v>2201820</v>
      </c>
      <c r="L7" s="27">
        <v>20.294767064388154</v>
      </c>
      <c r="M7" s="27">
        <v>19.28712174802747</v>
      </c>
      <c r="N7" s="28">
        <v>18.848844138390589</v>
      </c>
      <c r="P7" s="99">
        <v>2058612</v>
      </c>
      <c r="Q7" s="18">
        <v>2024646</v>
      </c>
      <c r="R7" s="19">
        <v>2089615</v>
      </c>
      <c r="S7" s="27">
        <v>27.092343608298531</v>
      </c>
      <c r="T7" s="27">
        <v>26.888646797108482</v>
      </c>
      <c r="U7" s="28">
        <v>26.735087836466775</v>
      </c>
    </row>
    <row r="8" spans="1:21" x14ac:dyDescent="0.25">
      <c r="A8" s="106" t="s">
        <v>155</v>
      </c>
      <c r="B8" s="110">
        <v>325179</v>
      </c>
      <c r="C8" s="18">
        <v>322033</v>
      </c>
      <c r="D8" s="19">
        <v>314543</v>
      </c>
      <c r="E8" s="27">
        <v>1.7105602036139969</v>
      </c>
      <c r="F8" s="27">
        <v>1.7011144010039139</v>
      </c>
      <c r="G8" s="28">
        <v>1.6132510792046206</v>
      </c>
      <c r="I8" s="99">
        <v>322549</v>
      </c>
      <c r="J8" s="18">
        <v>318708</v>
      </c>
      <c r="K8" s="19">
        <v>310772</v>
      </c>
      <c r="L8" s="27">
        <v>2.8265043240699126</v>
      </c>
      <c r="M8" s="27">
        <v>2.7954475783409563</v>
      </c>
      <c r="N8" s="28">
        <v>2.6603868574978518</v>
      </c>
      <c r="P8" s="99">
        <v>2630</v>
      </c>
      <c r="Q8" s="18">
        <v>3325</v>
      </c>
      <c r="R8" s="19">
        <v>3771</v>
      </c>
      <c r="S8" s="27">
        <v>3.4612089937212619E-2</v>
      </c>
      <c r="T8" s="27">
        <v>4.4158213633586164E-2</v>
      </c>
      <c r="U8" s="28">
        <v>4.8247172915257701E-2</v>
      </c>
    </row>
    <row r="9" spans="1:21" x14ac:dyDescent="0.25">
      <c r="A9" s="106" t="s">
        <v>83</v>
      </c>
      <c r="B9" s="110">
        <v>5358130</v>
      </c>
      <c r="C9" s="18">
        <v>5348383</v>
      </c>
      <c r="D9" s="19">
        <v>5464602</v>
      </c>
      <c r="E9" s="27">
        <v>28.185719077155245</v>
      </c>
      <c r="F9" s="27">
        <v>28.252419296732061</v>
      </c>
      <c r="G9" s="28">
        <v>28.02724929158725</v>
      </c>
      <c r="I9" s="99">
        <v>2861863</v>
      </c>
      <c r="J9" s="18">
        <v>2754082</v>
      </c>
      <c r="K9" s="19">
        <v>2804731</v>
      </c>
      <c r="L9" s="27">
        <v>25.078571455486429</v>
      </c>
      <c r="M9" s="27">
        <v>24.156569202694683</v>
      </c>
      <c r="N9" s="28">
        <v>24.010108668788718</v>
      </c>
      <c r="P9" s="99">
        <v>2496267</v>
      </c>
      <c r="Q9" s="18">
        <v>2594301</v>
      </c>
      <c r="R9" s="19">
        <v>2659871</v>
      </c>
      <c r="S9" s="27">
        <v>32.852098065131528</v>
      </c>
      <c r="T9" s="27">
        <v>34.454044447466536</v>
      </c>
      <c r="U9" s="28">
        <v>34.031094157857176</v>
      </c>
    </row>
    <row r="10" spans="1:21" x14ac:dyDescent="0.25">
      <c r="A10" s="106" t="s">
        <v>85</v>
      </c>
      <c r="B10" s="110">
        <v>2357189</v>
      </c>
      <c r="C10" s="18">
        <v>2357518</v>
      </c>
      <c r="D10" s="19">
        <v>2476063</v>
      </c>
      <c r="E10" s="27">
        <v>12.399674320287208</v>
      </c>
      <c r="F10" s="27">
        <v>12.453406391351026</v>
      </c>
      <c r="G10" s="28">
        <v>12.699412502992056</v>
      </c>
      <c r="I10" s="99">
        <v>1505022</v>
      </c>
      <c r="J10" s="18">
        <v>1516563</v>
      </c>
      <c r="K10" s="19">
        <v>1554188</v>
      </c>
      <c r="L10" s="27">
        <v>13.188542487561108</v>
      </c>
      <c r="M10" s="27">
        <v>13.302058202967906</v>
      </c>
      <c r="N10" s="28">
        <v>13.304742155924187</v>
      </c>
      <c r="P10" s="99">
        <v>852167</v>
      </c>
      <c r="Q10" s="18">
        <v>840955</v>
      </c>
      <c r="R10" s="19">
        <v>921875</v>
      </c>
      <c r="S10" s="27">
        <v>11.214935682708997</v>
      </c>
      <c r="T10" s="27">
        <v>11.168442269543595</v>
      </c>
      <c r="U10" s="28">
        <v>11.794712949152265</v>
      </c>
    </row>
    <row r="11" spans="1:21" x14ac:dyDescent="0.25">
      <c r="A11" s="106" t="s">
        <v>156</v>
      </c>
      <c r="B11" s="110">
        <v>2205459</v>
      </c>
      <c r="C11" s="18">
        <v>2265671</v>
      </c>
      <c r="D11" s="19">
        <v>2353862</v>
      </c>
      <c r="E11" s="27">
        <v>11.601519151305348</v>
      </c>
      <c r="F11" s="27">
        <v>11.968231721708454</v>
      </c>
      <c r="G11" s="28">
        <v>12.072659101613281</v>
      </c>
      <c r="I11" s="99">
        <v>1871989</v>
      </c>
      <c r="J11" s="18">
        <v>1921102</v>
      </c>
      <c r="K11" s="19">
        <v>2000442</v>
      </c>
      <c r="L11" s="27">
        <v>16.404282769784782</v>
      </c>
      <c r="M11" s="27">
        <v>16.850345562853672</v>
      </c>
      <c r="N11" s="28">
        <v>17.124932767388046</v>
      </c>
      <c r="P11" s="99">
        <v>333470</v>
      </c>
      <c r="Q11" s="18">
        <v>344569</v>
      </c>
      <c r="R11" s="19">
        <v>353420</v>
      </c>
      <c r="S11" s="27">
        <v>4.3886287571719738</v>
      </c>
      <c r="T11" s="27">
        <v>4.5761057183492184</v>
      </c>
      <c r="U11" s="28">
        <v>4.5217490988359526</v>
      </c>
    </row>
    <row r="12" spans="1:21" x14ac:dyDescent="0.25">
      <c r="A12" s="106" t="s">
        <v>157</v>
      </c>
      <c r="B12" s="110">
        <v>237439</v>
      </c>
      <c r="C12" s="18">
        <v>248587</v>
      </c>
      <c r="D12" s="19">
        <v>258196</v>
      </c>
      <c r="E12" s="27">
        <v>1.2490157857238746</v>
      </c>
      <c r="F12" s="27">
        <v>1.3131415898443946</v>
      </c>
      <c r="G12" s="28">
        <v>1.3242544760058759</v>
      </c>
      <c r="I12" s="99">
        <v>233216</v>
      </c>
      <c r="J12" s="18">
        <v>244339</v>
      </c>
      <c r="K12" s="19">
        <v>254040</v>
      </c>
      <c r="L12" s="27">
        <v>2.0436771853029732</v>
      </c>
      <c r="M12" s="27">
        <v>2.1431431462161319</v>
      </c>
      <c r="N12" s="28">
        <v>2.1747283451493518</v>
      </c>
      <c r="P12" s="99">
        <v>4223</v>
      </c>
      <c r="Q12" s="18">
        <v>4248</v>
      </c>
      <c r="R12" s="19">
        <v>4156</v>
      </c>
      <c r="S12" s="27">
        <v>5.5576751256596529E-2</v>
      </c>
      <c r="T12" s="27">
        <v>5.6416268124954594E-2</v>
      </c>
      <c r="U12" s="28">
        <v>5.3172964899446035E-2</v>
      </c>
    </row>
    <row r="13" spans="1:21" x14ac:dyDescent="0.25">
      <c r="A13" s="106" t="s">
        <v>158</v>
      </c>
      <c r="B13" s="110">
        <v>336611</v>
      </c>
      <c r="C13" s="18">
        <v>365443</v>
      </c>
      <c r="D13" s="19">
        <v>380028</v>
      </c>
      <c r="E13" s="27">
        <v>1.7706966953545928</v>
      </c>
      <c r="F13" s="27">
        <v>1.930424366589987</v>
      </c>
      <c r="G13" s="28">
        <v>1.9491153232720917</v>
      </c>
      <c r="I13" s="99">
        <v>167024</v>
      </c>
      <c r="J13" s="18">
        <v>176756</v>
      </c>
      <c r="K13" s="19">
        <v>178704</v>
      </c>
      <c r="L13" s="27">
        <v>1.4636351631022049</v>
      </c>
      <c r="M13" s="27">
        <v>1.5503599914568635</v>
      </c>
      <c r="N13" s="28">
        <v>1.5298089048636818</v>
      </c>
      <c r="P13" s="99">
        <v>169587</v>
      </c>
      <c r="Q13" s="18">
        <v>188687</v>
      </c>
      <c r="R13" s="19">
        <v>201324</v>
      </c>
      <c r="S13" s="27">
        <v>2.2318480974076333</v>
      </c>
      <c r="T13" s="27">
        <v>2.5058889792121724</v>
      </c>
      <c r="U13" s="28">
        <v>2.5757925855187858</v>
      </c>
    </row>
    <row r="14" spans="1:21" x14ac:dyDescent="0.25">
      <c r="A14" s="106" t="s">
        <v>159</v>
      </c>
      <c r="B14" s="110">
        <v>201585</v>
      </c>
      <c r="C14" s="18">
        <v>212587</v>
      </c>
      <c r="D14" s="19">
        <v>252346</v>
      </c>
      <c r="E14" s="27">
        <v>1.060410661960113</v>
      </c>
      <c r="F14" s="27">
        <v>1.122974375813097</v>
      </c>
      <c r="G14" s="28">
        <v>1.2942505693433621</v>
      </c>
      <c r="I14" s="99">
        <v>0</v>
      </c>
      <c r="J14" s="18">
        <v>0</v>
      </c>
      <c r="K14" s="19">
        <v>0</v>
      </c>
      <c r="L14" s="27" t="s">
        <v>163</v>
      </c>
      <c r="M14" s="27" t="s">
        <v>163</v>
      </c>
      <c r="N14" s="28" t="s">
        <v>163</v>
      </c>
      <c r="P14" s="99">
        <v>201585</v>
      </c>
      <c r="Q14" s="18">
        <v>212587</v>
      </c>
      <c r="R14" s="19">
        <v>252346</v>
      </c>
      <c r="S14" s="27">
        <v>2.6529574714802302</v>
      </c>
      <c r="T14" s="27">
        <v>2.8232968907438143</v>
      </c>
      <c r="U14" s="28">
        <v>3.2285815689402333</v>
      </c>
    </row>
    <row r="15" spans="1:21" x14ac:dyDescent="0.25">
      <c r="A15" s="106" t="s">
        <v>160</v>
      </c>
      <c r="B15" s="110">
        <v>404285</v>
      </c>
      <c r="C15" s="18">
        <v>446246</v>
      </c>
      <c r="D15" s="19">
        <v>441973</v>
      </c>
      <c r="E15" s="27">
        <v>2.126686630803603</v>
      </c>
      <c r="F15" s="27">
        <v>2.3572599609058469</v>
      </c>
      <c r="G15" s="28">
        <v>2.2668233571540419</v>
      </c>
      <c r="I15" s="99">
        <v>106984</v>
      </c>
      <c r="J15" s="18">
        <v>135663</v>
      </c>
      <c r="K15" s="19">
        <v>154063</v>
      </c>
      <c r="L15" s="27">
        <v>0.93750325874919938</v>
      </c>
      <c r="M15" s="27">
        <v>1.1899255896321057</v>
      </c>
      <c r="N15" s="28">
        <v>1.318867788689752</v>
      </c>
      <c r="P15" s="99">
        <v>297301</v>
      </c>
      <c r="Q15" s="18">
        <v>310583</v>
      </c>
      <c r="R15" s="19">
        <v>287910</v>
      </c>
      <c r="S15" s="27">
        <v>3.9126269773472426</v>
      </c>
      <c r="T15" s="27">
        <v>4.1247490120180732</v>
      </c>
      <c r="U15" s="28">
        <v>3.6835968056302955</v>
      </c>
    </row>
    <row r="16" spans="1:21" x14ac:dyDescent="0.25">
      <c r="A16" s="106" t="s">
        <v>161</v>
      </c>
      <c r="B16" s="110">
        <v>667892</v>
      </c>
      <c r="C16" s="18">
        <v>692493</v>
      </c>
      <c r="D16" s="19">
        <v>741184</v>
      </c>
      <c r="E16" s="27">
        <v>3.5133556456971688</v>
      </c>
      <c r="F16" s="27">
        <v>3.658040681838207</v>
      </c>
      <c r="G16" s="28">
        <v>3.8014385565382076</v>
      </c>
      <c r="I16" s="99">
        <v>655002</v>
      </c>
      <c r="J16" s="18">
        <v>680150</v>
      </c>
      <c r="K16" s="19">
        <v>729639</v>
      </c>
      <c r="L16" s="27">
        <v>5.7397976284981223</v>
      </c>
      <c r="M16" s="27">
        <v>5.9657230769500655</v>
      </c>
      <c r="N16" s="28">
        <v>6.2461290152197595</v>
      </c>
      <c r="P16" s="99">
        <v>12890</v>
      </c>
      <c r="Q16" s="18">
        <v>12343</v>
      </c>
      <c r="R16" s="19">
        <v>11545</v>
      </c>
      <c r="S16" s="27">
        <v>0.16963872216375309</v>
      </c>
      <c r="T16" s="27">
        <v>0.16392325740732452</v>
      </c>
      <c r="U16" s="28">
        <v>0.14770978820118008</v>
      </c>
    </row>
    <row r="17" spans="1:21" x14ac:dyDescent="0.25">
      <c r="A17" s="106" t="s">
        <v>162</v>
      </c>
      <c r="B17" s="110">
        <v>0</v>
      </c>
      <c r="C17" s="18">
        <v>0</v>
      </c>
      <c r="D17" s="19">
        <v>0</v>
      </c>
      <c r="E17" s="27" t="s">
        <v>163</v>
      </c>
      <c r="F17" s="27" t="s">
        <v>163</v>
      </c>
      <c r="G17" s="28" t="s">
        <v>163</v>
      </c>
      <c r="I17" s="99">
        <v>0</v>
      </c>
      <c r="J17" s="18">
        <v>0</v>
      </c>
      <c r="K17" s="19">
        <v>0</v>
      </c>
      <c r="L17" s="27" t="s">
        <v>163</v>
      </c>
      <c r="M17" s="27" t="s">
        <v>163</v>
      </c>
      <c r="N17" s="28" t="s">
        <v>163</v>
      </c>
      <c r="P17" s="99">
        <v>0</v>
      </c>
      <c r="Q17" s="18">
        <v>0</v>
      </c>
      <c r="R17" s="19">
        <v>0</v>
      </c>
      <c r="S17" s="27" t="s">
        <v>163</v>
      </c>
      <c r="T17" s="27" t="s">
        <v>163</v>
      </c>
      <c r="U17" s="28" t="s">
        <v>163</v>
      </c>
    </row>
    <row r="18" spans="1:21" x14ac:dyDescent="0.25">
      <c r="A18" s="106" t="s">
        <v>164</v>
      </c>
      <c r="B18" s="110">
        <v>0</v>
      </c>
      <c r="C18" s="18">
        <v>0</v>
      </c>
      <c r="D18" s="19">
        <v>0</v>
      </c>
      <c r="E18" s="27" t="s">
        <v>163</v>
      </c>
      <c r="F18" s="27" t="s">
        <v>163</v>
      </c>
      <c r="G18" s="28" t="s">
        <v>163</v>
      </c>
      <c r="I18" s="99">
        <v>0</v>
      </c>
      <c r="J18" s="18">
        <v>0</v>
      </c>
      <c r="K18" s="19">
        <v>0</v>
      </c>
      <c r="L18" s="27" t="s">
        <v>163</v>
      </c>
      <c r="M18" s="27" t="s">
        <v>163</v>
      </c>
      <c r="N18" s="28" t="s">
        <v>163</v>
      </c>
      <c r="P18" s="99">
        <v>0</v>
      </c>
      <c r="Q18" s="18">
        <v>0</v>
      </c>
      <c r="R18" s="19">
        <v>0</v>
      </c>
      <c r="S18" s="27" t="s">
        <v>163</v>
      </c>
      <c r="T18" s="27" t="s">
        <v>163</v>
      </c>
      <c r="U18" s="28" t="s">
        <v>163</v>
      </c>
    </row>
    <row r="19" spans="1:21" x14ac:dyDescent="0.25">
      <c r="A19" s="106" t="s">
        <v>165</v>
      </c>
      <c r="B19" s="110">
        <v>0</v>
      </c>
      <c r="C19" s="18">
        <v>0</v>
      </c>
      <c r="D19" s="19">
        <v>0</v>
      </c>
      <c r="E19" s="27" t="s">
        <v>163</v>
      </c>
      <c r="F19" s="27" t="s">
        <v>163</v>
      </c>
      <c r="G19" s="28" t="s">
        <v>163</v>
      </c>
      <c r="I19" s="99">
        <v>0</v>
      </c>
      <c r="J19" s="18">
        <v>0</v>
      </c>
      <c r="K19" s="19">
        <v>0</v>
      </c>
      <c r="L19" s="27" t="s">
        <v>163</v>
      </c>
      <c r="M19" s="27" t="s">
        <v>163</v>
      </c>
      <c r="N19" s="28" t="s">
        <v>163</v>
      </c>
      <c r="P19" s="99">
        <v>0</v>
      </c>
      <c r="Q19" s="18">
        <v>0</v>
      </c>
      <c r="R19" s="19">
        <v>0</v>
      </c>
      <c r="S19" s="27" t="s">
        <v>163</v>
      </c>
      <c r="T19" s="27" t="s">
        <v>163</v>
      </c>
      <c r="U19" s="28" t="s">
        <v>163</v>
      </c>
    </row>
    <row r="20" spans="1:21" x14ac:dyDescent="0.25">
      <c r="A20" s="106" t="s">
        <v>166</v>
      </c>
      <c r="B20" s="110">
        <v>929060</v>
      </c>
      <c r="C20" s="18">
        <v>968155</v>
      </c>
      <c r="D20" s="19">
        <v>986769</v>
      </c>
      <c r="E20" s="27">
        <v>4.8871946305561549</v>
      </c>
      <c r="F20" s="27">
        <v>5.1142038639019738</v>
      </c>
      <c r="G20" s="28">
        <v>5.0610128159763983</v>
      </c>
      <c r="I20" s="99">
        <v>539080</v>
      </c>
      <c r="J20" s="18">
        <v>560128</v>
      </c>
      <c r="K20" s="19">
        <v>571015</v>
      </c>
      <c r="L20" s="27">
        <v>4.7239704696638602</v>
      </c>
      <c r="M20" s="27">
        <v>4.9129876286788008</v>
      </c>
      <c r="N20" s="28">
        <v>4.8882164462504214</v>
      </c>
      <c r="P20" s="99">
        <v>389980</v>
      </c>
      <c r="Q20" s="18">
        <v>408027</v>
      </c>
      <c r="R20" s="19">
        <v>415754</v>
      </c>
      <c r="S20" s="27">
        <v>5.1323280736555805</v>
      </c>
      <c r="T20" s="27">
        <v>5.4188702057958684</v>
      </c>
      <c r="U20" s="28">
        <v>5.3192668067382787</v>
      </c>
    </row>
    <row r="21" spans="1:21" x14ac:dyDescent="0.25">
      <c r="A21" s="106" t="s">
        <v>167</v>
      </c>
      <c r="B21" s="110">
        <v>0</v>
      </c>
      <c r="C21" s="18">
        <v>0</v>
      </c>
      <c r="D21" s="19">
        <v>0</v>
      </c>
      <c r="E21" s="27" t="s">
        <v>163</v>
      </c>
      <c r="F21" s="27" t="s">
        <v>163</v>
      </c>
      <c r="G21" s="28" t="s">
        <v>163</v>
      </c>
      <c r="I21" s="99">
        <v>0</v>
      </c>
      <c r="J21" s="18">
        <v>0</v>
      </c>
      <c r="K21" s="19">
        <v>0</v>
      </c>
      <c r="L21" s="27" t="s">
        <v>163</v>
      </c>
      <c r="M21" s="27" t="s">
        <v>163</v>
      </c>
      <c r="N21" s="28" t="s">
        <v>163</v>
      </c>
      <c r="P21" s="99">
        <v>0</v>
      </c>
      <c r="Q21" s="18">
        <v>0</v>
      </c>
      <c r="R21" s="19">
        <v>0</v>
      </c>
      <c r="S21" s="27" t="s">
        <v>163</v>
      </c>
      <c r="T21" s="27" t="s">
        <v>163</v>
      </c>
      <c r="U21" s="28" t="s">
        <v>163</v>
      </c>
    </row>
    <row r="22" spans="1:21" x14ac:dyDescent="0.25">
      <c r="A22" s="106" t="s">
        <v>168</v>
      </c>
      <c r="B22" s="110">
        <v>135334</v>
      </c>
      <c r="C22" s="18">
        <v>0</v>
      </c>
      <c r="D22" s="19">
        <v>0</v>
      </c>
      <c r="E22" s="27">
        <v>0.71190622578917051</v>
      </c>
      <c r="F22" s="27" t="s">
        <v>163</v>
      </c>
      <c r="G22" s="28" t="s">
        <v>163</v>
      </c>
      <c r="I22" s="99">
        <v>0</v>
      </c>
      <c r="J22" s="18">
        <v>0</v>
      </c>
      <c r="K22" s="19">
        <v>0</v>
      </c>
      <c r="L22" s="27" t="s">
        <v>163</v>
      </c>
      <c r="M22" s="27" t="s">
        <v>163</v>
      </c>
      <c r="N22" s="28" t="s">
        <v>163</v>
      </c>
      <c r="P22" s="99">
        <v>135334</v>
      </c>
      <c r="Q22" s="18">
        <v>0</v>
      </c>
      <c r="R22" s="19">
        <v>0</v>
      </c>
      <c r="S22" s="27">
        <v>1.7810618173242327</v>
      </c>
      <c r="T22" s="27" t="s">
        <v>163</v>
      </c>
      <c r="U22" s="28" t="s">
        <v>163</v>
      </c>
    </row>
    <row r="23" spans="1:21" x14ac:dyDescent="0.25">
      <c r="A23" s="106" t="s">
        <v>169</v>
      </c>
      <c r="B23" s="110">
        <v>60613</v>
      </c>
      <c r="C23" s="18">
        <v>64937</v>
      </c>
      <c r="D23" s="19">
        <v>66356</v>
      </c>
      <c r="E23" s="27">
        <v>0.3188464987642351</v>
      </c>
      <c r="F23" s="27">
        <v>0.34302467715417723</v>
      </c>
      <c r="G23" s="28">
        <v>0.34033149239277871</v>
      </c>
      <c r="I23" s="99">
        <v>0</v>
      </c>
      <c r="J23" s="18">
        <v>0</v>
      </c>
      <c r="K23" s="19">
        <v>0</v>
      </c>
      <c r="L23" s="27" t="s">
        <v>163</v>
      </c>
      <c r="M23" s="27" t="s">
        <v>163</v>
      </c>
      <c r="N23" s="28" t="s">
        <v>163</v>
      </c>
      <c r="P23" s="99">
        <v>60613</v>
      </c>
      <c r="Q23" s="18">
        <v>64937</v>
      </c>
      <c r="R23" s="19">
        <v>66356</v>
      </c>
      <c r="S23" s="27">
        <v>0.79769680888375216</v>
      </c>
      <c r="T23" s="27">
        <v>0.86240659209749926</v>
      </c>
      <c r="U23" s="28">
        <v>0.84897624130597715</v>
      </c>
    </row>
    <row r="24" spans="1:21" x14ac:dyDescent="0.25">
      <c r="A24" s="106" t="s">
        <v>170</v>
      </c>
      <c r="B24" s="110">
        <v>12654</v>
      </c>
      <c r="C24" s="18">
        <v>11648</v>
      </c>
      <c r="D24" s="19">
        <v>0</v>
      </c>
      <c r="E24" s="27">
        <v>6.6564657670180175E-2</v>
      </c>
      <c r="F24" s="27">
        <v>6.1529658584348772E-2</v>
      </c>
      <c r="G24" s="28" t="s">
        <v>163</v>
      </c>
      <c r="I24" s="99">
        <v>0</v>
      </c>
      <c r="J24" s="18">
        <v>0</v>
      </c>
      <c r="K24" s="19">
        <v>0</v>
      </c>
      <c r="L24" s="27" t="s">
        <v>163</v>
      </c>
      <c r="M24" s="27" t="s">
        <v>163</v>
      </c>
      <c r="N24" s="28" t="s">
        <v>163</v>
      </c>
      <c r="P24" s="99">
        <v>12654</v>
      </c>
      <c r="Q24" s="18">
        <v>11648</v>
      </c>
      <c r="R24" s="19">
        <v>0</v>
      </c>
      <c r="S24" s="27">
        <v>0.16653284641273325</v>
      </c>
      <c r="T24" s="27">
        <v>0.15469319470797344</v>
      </c>
      <c r="U24" s="28" t="s">
        <v>163</v>
      </c>
    </row>
    <row r="25" spans="1:21" x14ac:dyDescent="0.25">
      <c r="A25" s="106" t="s">
        <v>171</v>
      </c>
      <c r="B25" s="110">
        <v>0</v>
      </c>
      <c r="C25" s="18">
        <v>0</v>
      </c>
      <c r="D25" s="19">
        <v>0</v>
      </c>
      <c r="E25" s="27" t="s">
        <v>163</v>
      </c>
      <c r="F25" s="27" t="s">
        <v>163</v>
      </c>
      <c r="G25" s="28" t="s">
        <v>163</v>
      </c>
      <c r="I25" s="99">
        <v>0</v>
      </c>
      <c r="J25" s="18">
        <v>0</v>
      </c>
      <c r="K25" s="19">
        <v>0</v>
      </c>
      <c r="L25" s="27" t="s">
        <v>163</v>
      </c>
      <c r="M25" s="27" t="s">
        <v>163</v>
      </c>
      <c r="N25" s="28" t="s">
        <v>163</v>
      </c>
      <c r="P25" s="99">
        <v>0</v>
      </c>
      <c r="Q25" s="18">
        <v>0</v>
      </c>
      <c r="R25" s="19">
        <v>0</v>
      </c>
      <c r="S25" s="27" t="s">
        <v>163</v>
      </c>
      <c r="T25" s="27" t="s">
        <v>163</v>
      </c>
      <c r="U25" s="28" t="s">
        <v>163</v>
      </c>
    </row>
    <row r="26" spans="1:21" x14ac:dyDescent="0.25">
      <c r="A26" s="106" t="s">
        <v>172</v>
      </c>
      <c r="B26" s="110">
        <v>533391</v>
      </c>
      <c r="C26" s="18">
        <v>598749</v>
      </c>
      <c r="D26" s="19">
        <v>671973</v>
      </c>
      <c r="E26" s="27">
        <v>2.8058313038845482</v>
      </c>
      <c r="F26" s="27">
        <v>3.1628452565007077</v>
      </c>
      <c r="G26" s="28">
        <v>3.4464641319195355</v>
      </c>
      <c r="I26" s="99">
        <v>433227</v>
      </c>
      <c r="J26" s="18">
        <v>489311</v>
      </c>
      <c r="K26" s="19">
        <v>555071</v>
      </c>
      <c r="L26" s="27">
        <v>3.7963781899923297</v>
      </c>
      <c r="M26" s="27">
        <v>4.2918384540256023</v>
      </c>
      <c r="N26" s="28">
        <v>4.7517266464745544</v>
      </c>
      <c r="P26" s="99">
        <v>100164</v>
      </c>
      <c r="Q26" s="18">
        <v>109438</v>
      </c>
      <c r="R26" s="19">
        <v>116902</v>
      </c>
      <c r="S26" s="27">
        <v>1.3182073674794541</v>
      </c>
      <c r="T26" s="27">
        <v>1.4534094988368129</v>
      </c>
      <c r="U26" s="28">
        <v>1.4956751546378826</v>
      </c>
    </row>
    <row r="27" spans="1:21" x14ac:dyDescent="0.25">
      <c r="A27" s="106" t="s">
        <v>173</v>
      </c>
      <c r="B27" s="110">
        <v>103892</v>
      </c>
      <c r="C27" s="18">
        <v>109900</v>
      </c>
      <c r="D27" s="19">
        <v>114975</v>
      </c>
      <c r="E27" s="27">
        <v>0.54650983204286063</v>
      </c>
      <c r="F27" s="27">
        <v>0.58053824505665608</v>
      </c>
      <c r="G27" s="28">
        <v>0.58969216555940285</v>
      </c>
      <c r="I27" s="99">
        <v>17862</v>
      </c>
      <c r="J27" s="18">
        <v>18990</v>
      </c>
      <c r="K27" s="19">
        <v>20232</v>
      </c>
      <c r="L27" s="27">
        <v>0.15652511784732484</v>
      </c>
      <c r="M27" s="27">
        <v>0.16656484780016428</v>
      </c>
      <c r="N27" s="28">
        <v>0.17319754321784633</v>
      </c>
      <c r="P27" s="99">
        <v>86030</v>
      </c>
      <c r="Q27" s="18">
        <v>90910</v>
      </c>
      <c r="R27" s="19">
        <v>94743</v>
      </c>
      <c r="S27" s="27">
        <v>1.1321969951704949</v>
      </c>
      <c r="T27" s="27">
        <v>1.2073453237381409</v>
      </c>
      <c r="U27" s="28">
        <v>1.2121670388518324</v>
      </c>
    </row>
    <row r="28" spans="1:21" x14ac:dyDescent="0.25">
      <c r="A28" s="106" t="s">
        <v>174</v>
      </c>
      <c r="B28" s="110">
        <v>113507</v>
      </c>
      <c r="C28" s="18">
        <v>144980</v>
      </c>
      <c r="D28" s="19">
        <v>160399</v>
      </c>
      <c r="E28" s="27">
        <v>0.59708824072776523</v>
      </c>
      <c r="F28" s="27">
        <v>0.7658456302849318</v>
      </c>
      <c r="G28" s="28">
        <v>0.82266608970265409</v>
      </c>
      <c r="I28" s="99">
        <v>55522</v>
      </c>
      <c r="J28" s="18">
        <v>72887</v>
      </c>
      <c r="K28" s="19">
        <v>81762</v>
      </c>
      <c r="L28" s="27">
        <v>0.48654056618067232</v>
      </c>
      <c r="M28" s="27">
        <v>0.63930553247027777</v>
      </c>
      <c r="N28" s="28">
        <v>0.69992969200165833</v>
      </c>
      <c r="P28" s="99">
        <v>57985</v>
      </c>
      <c r="Q28" s="18">
        <v>72093</v>
      </c>
      <c r="R28" s="19">
        <v>78637</v>
      </c>
      <c r="S28" s="27">
        <v>0.76311103992748042</v>
      </c>
      <c r="T28" s="27">
        <v>0.95744303623642935</v>
      </c>
      <c r="U28" s="28">
        <v>1.006102608469138</v>
      </c>
    </row>
    <row r="29" spans="1:21" x14ac:dyDescent="0.25">
      <c r="A29" s="106" t="s">
        <v>175</v>
      </c>
      <c r="B29" s="110">
        <v>33336</v>
      </c>
      <c r="C29" s="18">
        <v>36381</v>
      </c>
      <c r="D29" s="19">
        <v>38519</v>
      </c>
      <c r="E29" s="27">
        <v>0.1753595249006738</v>
      </c>
      <c r="F29" s="27">
        <v>0.19217981704646228</v>
      </c>
      <c r="G29" s="28">
        <v>0.19755905653561764</v>
      </c>
      <c r="I29" s="99">
        <v>16375</v>
      </c>
      <c r="J29" s="18">
        <v>17468</v>
      </c>
      <c r="K29" s="19">
        <v>18898</v>
      </c>
      <c r="L29" s="27">
        <v>0.1434945025613002</v>
      </c>
      <c r="M29" s="27">
        <v>0.15321510065156765</v>
      </c>
      <c r="N29" s="28">
        <v>0.16177773683920818</v>
      </c>
      <c r="P29" s="99">
        <v>16961</v>
      </c>
      <c r="Q29" s="18">
        <v>18913</v>
      </c>
      <c r="R29" s="19">
        <v>19621</v>
      </c>
      <c r="S29" s="27">
        <v>0.22321507886884531</v>
      </c>
      <c r="T29" s="27">
        <v>0.25117723141413989</v>
      </c>
      <c r="U29" s="28">
        <v>0.25103627148508917</v>
      </c>
    </row>
    <row r="30" spans="1:21" x14ac:dyDescent="0.25">
      <c r="A30" s="106" t="s">
        <v>176</v>
      </c>
      <c r="B30" s="110">
        <v>20356</v>
      </c>
      <c r="C30" s="18">
        <v>26599</v>
      </c>
      <c r="D30" s="19">
        <v>26136</v>
      </c>
      <c r="E30" s="27">
        <v>0.10707998826728209</v>
      </c>
      <c r="F30" s="27">
        <v>0.14050715905606911</v>
      </c>
      <c r="G30" s="28">
        <v>0.1340482229968302</v>
      </c>
      <c r="I30" s="99">
        <v>17606</v>
      </c>
      <c r="J30" s="18">
        <v>22228</v>
      </c>
      <c r="K30" s="19">
        <v>25394</v>
      </c>
      <c r="L30" s="27">
        <v>0.15428178394468708</v>
      </c>
      <c r="M30" s="27">
        <v>0.19496595244349929</v>
      </c>
      <c r="N30" s="28">
        <v>0.21738722876996786</v>
      </c>
      <c r="P30" s="99">
        <v>2750</v>
      </c>
      <c r="Q30" s="18">
        <v>4371</v>
      </c>
      <c r="R30" s="19">
        <v>742</v>
      </c>
      <c r="S30" s="27">
        <v>3.6191348793663383E-2</v>
      </c>
      <c r="T30" s="27">
        <v>5.804979001275342E-2</v>
      </c>
      <c r="U30" s="28">
        <v>9.4933445513447918E-3</v>
      </c>
    </row>
    <row r="31" spans="1:21" x14ac:dyDescent="0.25">
      <c r="A31" s="106" t="s">
        <v>177</v>
      </c>
      <c r="B31" s="110">
        <v>0</v>
      </c>
      <c r="C31" s="18">
        <v>0</v>
      </c>
      <c r="D31" s="19">
        <v>0</v>
      </c>
      <c r="E31" s="27" t="s">
        <v>163</v>
      </c>
      <c r="F31" s="27" t="s">
        <v>163</v>
      </c>
      <c r="G31" s="28" t="s">
        <v>163</v>
      </c>
      <c r="I31" s="99">
        <v>0</v>
      </c>
      <c r="J31" s="18">
        <v>0</v>
      </c>
      <c r="K31" s="19">
        <v>0</v>
      </c>
      <c r="L31" s="27" t="s">
        <v>163</v>
      </c>
      <c r="M31" s="27" t="s">
        <v>163</v>
      </c>
      <c r="N31" s="28" t="s">
        <v>163</v>
      </c>
      <c r="P31" s="99">
        <v>0</v>
      </c>
      <c r="Q31" s="18">
        <v>0</v>
      </c>
      <c r="R31" s="19">
        <v>0</v>
      </c>
      <c r="S31" s="27" t="s">
        <v>163</v>
      </c>
      <c r="T31" s="27" t="s">
        <v>163</v>
      </c>
      <c r="U31" s="28" t="s">
        <v>163</v>
      </c>
    </row>
    <row r="32" spans="1:21" x14ac:dyDescent="0.25">
      <c r="A32" s="106" t="s">
        <v>178</v>
      </c>
      <c r="B32" s="110">
        <v>19672</v>
      </c>
      <c r="C32" s="18">
        <v>20780</v>
      </c>
      <c r="D32" s="19">
        <v>22553</v>
      </c>
      <c r="E32" s="27">
        <v>0.10348189866348856</v>
      </c>
      <c r="F32" s="27">
        <v>0.10976874187695462</v>
      </c>
      <c r="G32" s="28">
        <v>0.11567147127515731</v>
      </c>
      <c r="I32" s="99">
        <v>0</v>
      </c>
      <c r="J32" s="18">
        <v>0</v>
      </c>
      <c r="K32" s="19">
        <v>0</v>
      </c>
      <c r="L32" s="27" t="s">
        <v>163</v>
      </c>
      <c r="M32" s="27" t="s">
        <v>163</v>
      </c>
      <c r="N32" s="28" t="s">
        <v>163</v>
      </c>
      <c r="P32" s="99">
        <v>19672</v>
      </c>
      <c r="Q32" s="18">
        <v>20780</v>
      </c>
      <c r="R32" s="19">
        <v>22553</v>
      </c>
      <c r="S32" s="27">
        <v>0.25889316853416222</v>
      </c>
      <c r="T32" s="27">
        <v>0.27597223437772045</v>
      </c>
      <c r="U32" s="28">
        <v>0.2885490561542845</v>
      </c>
    </row>
    <row r="33" spans="1:21" x14ac:dyDescent="0.25">
      <c r="A33" s="106" t="s">
        <v>179</v>
      </c>
      <c r="B33" s="110">
        <v>96505</v>
      </c>
      <c r="C33" s="18">
        <v>14817</v>
      </c>
      <c r="D33" s="19">
        <v>117772</v>
      </c>
      <c r="E33" s="27">
        <v>0.50765151639487416</v>
      </c>
      <c r="F33" s="27">
        <v>7.8269655841714955E-2</v>
      </c>
      <c r="G33" s="28">
        <v>0.60403762315513798</v>
      </c>
      <c r="I33" s="99">
        <v>0</v>
      </c>
      <c r="J33" s="18">
        <v>0</v>
      </c>
      <c r="K33" s="19">
        <v>0</v>
      </c>
      <c r="L33" s="27" t="s">
        <v>163</v>
      </c>
      <c r="M33" s="27" t="s">
        <v>163</v>
      </c>
      <c r="N33" s="28" t="s">
        <v>163</v>
      </c>
      <c r="P33" s="99">
        <v>96505</v>
      </c>
      <c r="Q33" s="18">
        <v>14817</v>
      </c>
      <c r="R33" s="19">
        <v>117772</v>
      </c>
      <c r="S33" s="27">
        <v>1.2700531328481763</v>
      </c>
      <c r="T33" s="27">
        <v>0.19677962448386352</v>
      </c>
      <c r="U33" s="28">
        <v>1.5068061650956588</v>
      </c>
    </row>
    <row r="34" spans="1:21" x14ac:dyDescent="0.25">
      <c r="A34" s="106" t="s">
        <v>180</v>
      </c>
      <c r="B34" s="110">
        <v>103880</v>
      </c>
      <c r="C34" s="18">
        <v>116707</v>
      </c>
      <c r="D34" s="19">
        <v>11084</v>
      </c>
      <c r="E34" s="27">
        <v>0.54644670766384673</v>
      </c>
      <c r="F34" s="27">
        <v>0.61649569577640728</v>
      </c>
      <c r="G34" s="28">
        <v>5.6848427597829279E-2</v>
      </c>
      <c r="I34" s="99">
        <v>11339</v>
      </c>
      <c r="J34" s="18">
        <v>21366</v>
      </c>
      <c r="K34" s="19">
        <v>3649</v>
      </c>
      <c r="L34" s="27">
        <v>9.9363918445348573E-2</v>
      </c>
      <c r="M34" s="27">
        <v>0.18740518894672512</v>
      </c>
      <c r="N34" s="28">
        <v>3.1237536338568666E-2</v>
      </c>
      <c r="P34" s="99">
        <v>92541</v>
      </c>
      <c r="Q34" s="18">
        <v>95341</v>
      </c>
      <c r="R34" s="19">
        <v>7435</v>
      </c>
      <c r="S34" s="27">
        <v>1.2178849486234193</v>
      </c>
      <c r="T34" s="27">
        <v>1.2661919536961621</v>
      </c>
      <c r="U34" s="28">
        <v>9.5125359486857852E-2</v>
      </c>
    </row>
    <row r="35" spans="1:21" s="189" customFormat="1" x14ac:dyDescent="0.25">
      <c r="A35" s="197" t="s">
        <v>181</v>
      </c>
      <c r="B35" s="198">
        <v>379552</v>
      </c>
      <c r="C35" s="185">
        <v>334530</v>
      </c>
      <c r="D35" s="191">
        <v>306693</v>
      </c>
      <c r="E35" s="186">
        <v>1.9965820252909927</v>
      </c>
      <c r="F35" s="187">
        <v>1.767128836385834</v>
      </c>
      <c r="G35" s="188">
        <v>1.5729894266745807</v>
      </c>
      <c r="I35" s="190">
        <v>280972</v>
      </c>
      <c r="J35" s="185">
        <v>252306</v>
      </c>
      <c r="K35" s="191">
        <v>217039</v>
      </c>
      <c r="L35" s="186">
        <v>2.4621641144215962</v>
      </c>
      <c r="M35" s="187">
        <v>2.21302319584351</v>
      </c>
      <c r="N35" s="188">
        <v>1.8579785281958356</v>
      </c>
      <c r="P35" s="190">
        <v>98580</v>
      </c>
      <c r="Q35" s="185">
        <v>82224</v>
      </c>
      <c r="R35" s="191">
        <v>89654</v>
      </c>
      <c r="S35" s="186">
        <v>1.2973611505743041</v>
      </c>
      <c r="T35" s="187">
        <v>1.0919894609948839</v>
      </c>
      <c r="U35" s="188">
        <v>1.1470570248062884</v>
      </c>
    </row>
    <row r="36" spans="1:21" x14ac:dyDescent="0.25">
      <c r="A36" s="106" t="s">
        <v>5</v>
      </c>
      <c r="B36" s="110" t="s">
        <v>5</v>
      </c>
      <c r="C36" s="18" t="s">
        <v>5</v>
      </c>
      <c r="D36" s="19" t="s">
        <v>5</v>
      </c>
      <c r="E36" s="27" t="s">
        <v>5</v>
      </c>
      <c r="F36" s="27" t="s">
        <v>5</v>
      </c>
      <c r="G36" s="28" t="s">
        <v>5</v>
      </c>
      <c r="I36" s="99" t="s">
        <v>5</v>
      </c>
      <c r="J36" s="18" t="s">
        <v>5</v>
      </c>
      <c r="K36" s="19" t="s">
        <v>5</v>
      </c>
      <c r="L36" s="27" t="s">
        <v>5</v>
      </c>
      <c r="M36" s="27" t="s">
        <v>5</v>
      </c>
      <c r="N36" s="28" t="s">
        <v>5</v>
      </c>
      <c r="P36" s="99" t="s">
        <v>5</v>
      </c>
      <c r="Q36" s="18" t="s">
        <v>5</v>
      </c>
      <c r="R36" s="19" t="s">
        <v>5</v>
      </c>
      <c r="S36" s="27" t="s">
        <v>5</v>
      </c>
      <c r="T36" s="27" t="s">
        <v>5</v>
      </c>
      <c r="U36" s="28" t="s">
        <v>5</v>
      </c>
    </row>
    <row r="37" spans="1:21" ht="13.8" thickBot="1" x14ac:dyDescent="0.3">
      <c r="A37" s="109" t="s">
        <v>4</v>
      </c>
      <c r="B37" s="111">
        <v>19010088</v>
      </c>
      <c r="C37" s="21">
        <v>18930708</v>
      </c>
      <c r="D37" s="22">
        <v>19497461</v>
      </c>
      <c r="E37" s="23">
        <v>100</v>
      </c>
      <c r="F37" s="23">
        <v>100</v>
      </c>
      <c r="G37" s="48">
        <v>100</v>
      </c>
      <c r="I37" s="100">
        <v>11411587</v>
      </c>
      <c r="J37" s="21">
        <v>11400965</v>
      </c>
      <c r="K37" s="22">
        <v>11681459</v>
      </c>
      <c r="L37" s="23">
        <v>100</v>
      </c>
      <c r="M37" s="23">
        <v>100</v>
      </c>
      <c r="N37" s="48">
        <v>100</v>
      </c>
      <c r="P37" s="100">
        <v>7598501</v>
      </c>
      <c r="Q37" s="21">
        <v>7529743</v>
      </c>
      <c r="R37" s="22">
        <v>7816002</v>
      </c>
      <c r="S37" s="23">
        <v>100</v>
      </c>
      <c r="T37" s="23">
        <v>100</v>
      </c>
      <c r="U37" s="48">
        <v>100</v>
      </c>
    </row>
    <row r="38" spans="1:21" x14ac:dyDescent="0.25">
      <c r="I38" s="107"/>
    </row>
    <row r="39" spans="1:21" ht="16.2" thickBot="1" x14ac:dyDescent="0.35">
      <c r="A39" s="5" t="s">
        <v>110</v>
      </c>
      <c r="I39" s="256" t="s">
        <v>92</v>
      </c>
      <c r="J39" s="256"/>
      <c r="K39" s="256"/>
      <c r="L39" s="256"/>
      <c r="M39" s="256"/>
      <c r="N39" s="256"/>
      <c r="P39" s="256" t="s">
        <v>93</v>
      </c>
      <c r="Q39" s="256"/>
      <c r="R39" s="256"/>
      <c r="S39" s="256"/>
      <c r="T39" s="256"/>
      <c r="U39" s="256"/>
    </row>
    <row r="40" spans="1:21" x14ac:dyDescent="0.25">
      <c r="A40" s="112"/>
      <c r="I40" s="32"/>
      <c r="J40" s="43" t="s">
        <v>29</v>
      </c>
      <c r="K40" s="91"/>
      <c r="L40" s="11"/>
      <c r="M40" s="89" t="s">
        <v>2</v>
      </c>
      <c r="N40" s="12"/>
      <c r="P40" s="32"/>
      <c r="Q40" s="89" t="s">
        <v>37</v>
      </c>
      <c r="R40" s="91"/>
      <c r="S40" s="11"/>
      <c r="T40" s="89" t="s">
        <v>2</v>
      </c>
      <c r="U40" s="12"/>
    </row>
    <row r="41" spans="1:21" x14ac:dyDescent="0.25">
      <c r="A41" s="113" t="s">
        <v>3</v>
      </c>
      <c r="I41" s="98" t="s">
        <v>154</v>
      </c>
      <c r="J41" s="15" t="s">
        <v>152</v>
      </c>
      <c r="K41" s="66" t="s">
        <v>153</v>
      </c>
      <c r="L41" s="15" t="s">
        <v>154</v>
      </c>
      <c r="M41" s="15" t="s">
        <v>152</v>
      </c>
      <c r="N41" s="16" t="s">
        <v>153</v>
      </c>
      <c r="P41" s="98" t="s">
        <v>154</v>
      </c>
      <c r="Q41" s="15" t="s">
        <v>152</v>
      </c>
      <c r="R41" s="66" t="s">
        <v>153</v>
      </c>
      <c r="S41" s="15" t="s">
        <v>154</v>
      </c>
      <c r="T41" s="15" t="s">
        <v>152</v>
      </c>
      <c r="U41" s="16" t="s">
        <v>153</v>
      </c>
    </row>
    <row r="42" spans="1:21" x14ac:dyDescent="0.25">
      <c r="A42" s="17" t="s">
        <v>82</v>
      </c>
      <c r="I42" s="99">
        <v>518261</v>
      </c>
      <c r="J42" s="18">
        <v>581435</v>
      </c>
      <c r="K42" s="19">
        <v>579689</v>
      </c>
      <c r="L42" s="27">
        <v>13.280390564601291</v>
      </c>
      <c r="M42" s="27">
        <v>14.565658129460214</v>
      </c>
      <c r="N42" s="28">
        <v>14.27930978167292</v>
      </c>
      <c r="P42" s="99">
        <v>3242816</v>
      </c>
      <c r="Q42" s="18">
        <v>3152549</v>
      </c>
      <c r="R42" s="19">
        <v>3532181</v>
      </c>
      <c r="S42" s="27">
        <v>35.886371745033166</v>
      </c>
      <c r="T42" s="27">
        <v>33.05873772638067</v>
      </c>
      <c r="U42" s="28">
        <v>34.389972429067498</v>
      </c>
    </row>
    <row r="43" spans="1:21" x14ac:dyDescent="0.25">
      <c r="A43" s="17" t="s">
        <v>155</v>
      </c>
      <c r="I43" s="99">
        <v>107027</v>
      </c>
      <c r="J43" s="18">
        <v>102637</v>
      </c>
      <c r="K43" s="19">
        <v>97878</v>
      </c>
      <c r="L43" s="27">
        <v>2.7425570532175532</v>
      </c>
      <c r="M43" s="27">
        <v>2.5711824252640585</v>
      </c>
      <c r="N43" s="28">
        <v>2.4110001790797861</v>
      </c>
      <c r="P43" s="99">
        <v>577</v>
      </c>
      <c r="Q43" s="18">
        <v>581</v>
      </c>
      <c r="R43" s="19">
        <v>583</v>
      </c>
      <c r="S43" s="27">
        <v>6.3853257467843191E-3</v>
      </c>
      <c r="T43" s="27">
        <v>6.0925703673526312E-3</v>
      </c>
      <c r="U43" s="28">
        <v>5.6761966405873181E-3</v>
      </c>
    </row>
    <row r="44" spans="1:21" x14ac:dyDescent="0.25">
      <c r="A44" s="17" t="s">
        <v>83</v>
      </c>
      <c r="I44" s="99">
        <v>902915</v>
      </c>
      <c r="J44" s="18">
        <v>900078</v>
      </c>
      <c r="K44" s="19">
        <v>891035</v>
      </c>
      <c r="L44" s="27">
        <v>23.137114015210432</v>
      </c>
      <c r="M44" s="27">
        <v>22.548055135738803</v>
      </c>
      <c r="N44" s="28">
        <v>21.948604840376358</v>
      </c>
      <c r="P44" s="99">
        <v>2215532</v>
      </c>
      <c r="Q44" s="18">
        <v>3078825</v>
      </c>
      <c r="R44" s="19">
        <v>3197553</v>
      </c>
      <c r="S44" s="27">
        <v>24.518013037130945</v>
      </c>
      <c r="T44" s="27">
        <v>32.285641929887205</v>
      </c>
      <c r="U44" s="28">
        <v>31.131971863979246</v>
      </c>
    </row>
    <row r="45" spans="1:21" x14ac:dyDescent="0.25">
      <c r="A45" s="17" t="s">
        <v>85</v>
      </c>
      <c r="I45" s="99">
        <v>425854</v>
      </c>
      <c r="J45" s="18">
        <v>411629</v>
      </c>
      <c r="K45" s="19">
        <v>420533</v>
      </c>
      <c r="L45" s="27">
        <v>10.912469669717995</v>
      </c>
      <c r="M45" s="27">
        <v>10.311810073648092</v>
      </c>
      <c r="N45" s="28">
        <v>10.35886653087476</v>
      </c>
      <c r="P45" s="99">
        <v>1090862</v>
      </c>
      <c r="Q45" s="18">
        <v>1012832</v>
      </c>
      <c r="R45" s="19">
        <v>1166259</v>
      </c>
      <c r="S45" s="27">
        <v>12.071939713671812</v>
      </c>
      <c r="T45" s="27">
        <v>10.620912616706541</v>
      </c>
      <c r="U45" s="28">
        <v>11.354914953438636</v>
      </c>
    </row>
    <row r="46" spans="1:21" x14ac:dyDescent="0.25">
      <c r="A46" s="17" t="s">
        <v>156</v>
      </c>
      <c r="I46" s="99">
        <v>1121168</v>
      </c>
      <c r="J46" s="18">
        <v>1137370</v>
      </c>
      <c r="K46" s="19">
        <v>1160805</v>
      </c>
      <c r="L46" s="27">
        <v>28.729827111306658</v>
      </c>
      <c r="M46" s="27">
        <v>28.492510059945072</v>
      </c>
      <c r="N46" s="28">
        <v>28.593770437449795</v>
      </c>
      <c r="P46" s="99">
        <v>259353</v>
      </c>
      <c r="Q46" s="18">
        <v>294961</v>
      </c>
      <c r="R46" s="19">
        <v>313624</v>
      </c>
      <c r="S46" s="27">
        <v>2.8701098585888274</v>
      </c>
      <c r="T46" s="27">
        <v>3.0930647988376929</v>
      </c>
      <c r="U46" s="28">
        <v>3.0535017070455521</v>
      </c>
    </row>
    <row r="47" spans="1:21" x14ac:dyDescent="0.25">
      <c r="A47" s="17" t="s">
        <v>157</v>
      </c>
      <c r="I47" s="99">
        <v>72809</v>
      </c>
      <c r="J47" s="18">
        <v>73888</v>
      </c>
      <c r="K47" s="19">
        <v>74320</v>
      </c>
      <c r="L47" s="27">
        <v>1.8657239433761277</v>
      </c>
      <c r="M47" s="27">
        <v>1.8509848011721968</v>
      </c>
      <c r="N47" s="28">
        <v>1.8307028475163949</v>
      </c>
      <c r="P47" s="99">
        <v>4381</v>
      </c>
      <c r="Q47" s="18">
        <v>4389</v>
      </c>
      <c r="R47" s="19">
        <v>4363</v>
      </c>
      <c r="S47" s="27">
        <v>4.8481996701320799E-2</v>
      </c>
      <c r="T47" s="27">
        <v>4.6024597835302411E-2</v>
      </c>
      <c r="U47" s="28">
        <v>4.2478981034103719E-2</v>
      </c>
    </row>
    <row r="48" spans="1:21" x14ac:dyDescent="0.25">
      <c r="A48" s="17" t="s">
        <v>158</v>
      </c>
      <c r="I48" s="99">
        <v>58111</v>
      </c>
      <c r="J48" s="18">
        <v>60916</v>
      </c>
      <c r="K48" s="19">
        <v>61464</v>
      </c>
      <c r="L48" s="27">
        <v>1.4890890421998677</v>
      </c>
      <c r="M48" s="27">
        <v>1.5260203300699104</v>
      </c>
      <c r="N48" s="28">
        <v>1.5140247553787365</v>
      </c>
      <c r="P48" s="99">
        <v>237747</v>
      </c>
      <c r="Q48" s="18">
        <v>272931</v>
      </c>
      <c r="R48" s="19">
        <v>278393</v>
      </c>
      <c r="S48" s="27">
        <v>2.6310087353912159</v>
      </c>
      <c r="T48" s="27">
        <v>2.8620504697623428</v>
      </c>
      <c r="U48" s="28">
        <v>2.7104861258370931</v>
      </c>
    </row>
    <row r="49" spans="1:21" x14ac:dyDescent="0.25">
      <c r="A49" s="17" t="s">
        <v>159</v>
      </c>
      <c r="I49" s="99">
        <v>0</v>
      </c>
      <c r="J49" s="18">
        <v>0</v>
      </c>
      <c r="K49" s="19">
        <v>0</v>
      </c>
      <c r="L49" s="27" t="s">
        <v>163</v>
      </c>
      <c r="M49" s="27" t="s">
        <v>163</v>
      </c>
      <c r="N49" s="28" t="s">
        <v>163</v>
      </c>
      <c r="P49" s="99">
        <v>0</v>
      </c>
      <c r="Q49" s="18">
        <v>0</v>
      </c>
      <c r="R49" s="19">
        <v>0</v>
      </c>
      <c r="S49" s="27" t="s">
        <v>163</v>
      </c>
      <c r="T49" s="27" t="s">
        <v>163</v>
      </c>
      <c r="U49" s="28" t="s">
        <v>163</v>
      </c>
    </row>
    <row r="50" spans="1:21" x14ac:dyDescent="0.25">
      <c r="A50" s="17" t="s">
        <v>160</v>
      </c>
      <c r="I50" s="99">
        <v>27994</v>
      </c>
      <c r="J50" s="18">
        <v>36472</v>
      </c>
      <c r="K50" s="19">
        <v>41330</v>
      </c>
      <c r="L50" s="27">
        <v>0.71734368101294232</v>
      </c>
      <c r="M50" s="27">
        <v>0.91366822309918205</v>
      </c>
      <c r="N50" s="28">
        <v>1.018069815498555</v>
      </c>
      <c r="P50" s="99">
        <v>732158</v>
      </c>
      <c r="Q50" s="18">
        <v>799944</v>
      </c>
      <c r="R50" s="19">
        <v>774233</v>
      </c>
      <c r="S50" s="27">
        <v>8.102369719435206</v>
      </c>
      <c r="T50" s="27">
        <v>8.3884941651317266</v>
      </c>
      <c r="U50" s="28">
        <v>7.5380767643770854</v>
      </c>
    </row>
    <row r="51" spans="1:21" x14ac:dyDescent="0.25">
      <c r="A51" s="17" t="s">
        <v>161</v>
      </c>
      <c r="I51" s="99">
        <v>235848</v>
      </c>
      <c r="J51" s="18">
        <v>239570</v>
      </c>
      <c r="K51" s="19">
        <v>287336</v>
      </c>
      <c r="L51" s="27">
        <v>6.0435833564171046</v>
      </c>
      <c r="M51" s="27">
        <v>6.001521611314736</v>
      </c>
      <c r="N51" s="28">
        <v>7.0778637431912115</v>
      </c>
      <c r="P51" s="99">
        <v>2075</v>
      </c>
      <c r="Q51" s="18">
        <v>1962</v>
      </c>
      <c r="R51" s="19">
        <v>1804</v>
      </c>
      <c r="S51" s="27">
        <v>2.2962826559059724E-2</v>
      </c>
      <c r="T51" s="27">
        <v>2.0574222135535048E-2</v>
      </c>
      <c r="U51" s="28">
        <v>1.7564080170873964E-2</v>
      </c>
    </row>
    <row r="52" spans="1:21" x14ac:dyDescent="0.25">
      <c r="A52" s="17" t="s">
        <v>162</v>
      </c>
      <c r="I52" s="99">
        <v>0</v>
      </c>
      <c r="J52" s="18">
        <v>0</v>
      </c>
      <c r="K52" s="19">
        <v>0</v>
      </c>
      <c r="L52" s="27" t="s">
        <v>163</v>
      </c>
      <c r="M52" s="27" t="s">
        <v>163</v>
      </c>
      <c r="N52" s="28" t="s">
        <v>163</v>
      </c>
      <c r="P52" s="99">
        <v>0</v>
      </c>
      <c r="Q52" s="18">
        <v>0</v>
      </c>
      <c r="R52" s="19">
        <v>0</v>
      </c>
      <c r="S52" s="27" t="s">
        <v>163</v>
      </c>
      <c r="T52" s="27" t="s">
        <v>163</v>
      </c>
      <c r="U52" s="28" t="s">
        <v>163</v>
      </c>
    </row>
    <row r="53" spans="1:21" x14ac:dyDescent="0.25">
      <c r="A53" s="17" t="s">
        <v>164</v>
      </c>
      <c r="I53" s="99">
        <v>0</v>
      </c>
      <c r="J53" s="18">
        <v>0</v>
      </c>
      <c r="K53" s="19">
        <v>0</v>
      </c>
      <c r="L53" s="27" t="s">
        <v>163</v>
      </c>
      <c r="M53" s="27" t="s">
        <v>163</v>
      </c>
      <c r="N53" s="28" t="s">
        <v>163</v>
      </c>
      <c r="P53" s="99">
        <v>0</v>
      </c>
      <c r="Q53" s="18">
        <v>0</v>
      </c>
      <c r="R53" s="19">
        <v>0</v>
      </c>
      <c r="S53" s="27" t="s">
        <v>163</v>
      </c>
      <c r="T53" s="27" t="s">
        <v>163</v>
      </c>
      <c r="U53" s="28" t="s">
        <v>163</v>
      </c>
    </row>
    <row r="54" spans="1:21" x14ac:dyDescent="0.25">
      <c r="A54" s="17" t="s">
        <v>165</v>
      </c>
      <c r="I54" s="99">
        <v>0</v>
      </c>
      <c r="J54" s="18">
        <v>0</v>
      </c>
      <c r="K54" s="19">
        <v>0</v>
      </c>
      <c r="L54" s="27" t="s">
        <v>163</v>
      </c>
      <c r="M54" s="27" t="s">
        <v>163</v>
      </c>
      <c r="N54" s="28" t="s">
        <v>163</v>
      </c>
      <c r="P54" s="99">
        <v>0</v>
      </c>
      <c r="Q54" s="18">
        <v>0</v>
      </c>
      <c r="R54" s="19">
        <v>0</v>
      </c>
      <c r="S54" s="27" t="s">
        <v>163</v>
      </c>
      <c r="T54" s="27" t="s">
        <v>163</v>
      </c>
      <c r="U54" s="28" t="s">
        <v>163</v>
      </c>
    </row>
    <row r="55" spans="1:21" x14ac:dyDescent="0.25">
      <c r="A55" s="17" t="s">
        <v>166</v>
      </c>
      <c r="I55" s="99">
        <v>115138</v>
      </c>
      <c r="J55" s="18">
        <v>114914</v>
      </c>
      <c r="K55" s="19">
        <v>115149</v>
      </c>
      <c r="L55" s="27">
        <v>2.9504006838775507</v>
      </c>
      <c r="M55" s="27">
        <v>2.8787362960413305</v>
      </c>
      <c r="N55" s="28">
        <v>2.8364316763813959</v>
      </c>
      <c r="P55" s="99">
        <v>211990</v>
      </c>
      <c r="Q55" s="18">
        <v>228198</v>
      </c>
      <c r="R55" s="19">
        <v>244765</v>
      </c>
      <c r="S55" s="27">
        <v>2.3459708926530465</v>
      </c>
      <c r="T55" s="27">
        <v>2.3929644968831942</v>
      </c>
      <c r="U55" s="28">
        <v>2.3830776513436618</v>
      </c>
    </row>
    <row r="56" spans="1:21" x14ac:dyDescent="0.25">
      <c r="A56" s="17" t="s">
        <v>167</v>
      </c>
      <c r="I56" s="99">
        <v>0</v>
      </c>
      <c r="J56" s="18">
        <v>0</v>
      </c>
      <c r="K56" s="19">
        <v>0</v>
      </c>
      <c r="L56" s="27" t="s">
        <v>163</v>
      </c>
      <c r="M56" s="27" t="s">
        <v>163</v>
      </c>
      <c r="N56" s="28" t="s">
        <v>163</v>
      </c>
      <c r="P56" s="99">
        <v>0</v>
      </c>
      <c r="Q56" s="18">
        <v>0</v>
      </c>
      <c r="R56" s="19">
        <v>0</v>
      </c>
      <c r="S56" s="27" t="s">
        <v>163</v>
      </c>
      <c r="T56" s="27" t="s">
        <v>163</v>
      </c>
      <c r="U56" s="28" t="s">
        <v>163</v>
      </c>
    </row>
    <row r="57" spans="1:21" x14ac:dyDescent="0.25">
      <c r="A57" s="17" t="s">
        <v>168</v>
      </c>
      <c r="I57" s="99">
        <v>0</v>
      </c>
      <c r="J57" s="18">
        <v>0</v>
      </c>
      <c r="K57" s="19">
        <v>0</v>
      </c>
      <c r="L57" s="27" t="s">
        <v>163</v>
      </c>
      <c r="M57" s="27" t="s">
        <v>163</v>
      </c>
      <c r="N57" s="28" t="s">
        <v>163</v>
      </c>
      <c r="P57" s="99">
        <v>270668</v>
      </c>
      <c r="Q57" s="18">
        <v>0</v>
      </c>
      <c r="R57" s="19">
        <v>0</v>
      </c>
      <c r="S57" s="27">
        <v>2.9953264284759413</v>
      </c>
      <c r="T57" s="27" t="s">
        <v>163</v>
      </c>
      <c r="U57" s="28" t="s">
        <v>163</v>
      </c>
    </row>
    <row r="58" spans="1:21" x14ac:dyDescent="0.25">
      <c r="A58" s="17" t="s">
        <v>169</v>
      </c>
      <c r="I58" s="99">
        <v>0</v>
      </c>
      <c r="J58" s="18">
        <v>0</v>
      </c>
      <c r="K58" s="19">
        <v>0</v>
      </c>
      <c r="L58" s="27" t="s">
        <v>163</v>
      </c>
      <c r="M58" s="27" t="s">
        <v>163</v>
      </c>
      <c r="N58" s="28" t="s">
        <v>163</v>
      </c>
      <c r="P58" s="99">
        <v>119939</v>
      </c>
      <c r="Q58" s="18">
        <v>128970</v>
      </c>
      <c r="R58" s="19">
        <v>128970</v>
      </c>
      <c r="S58" s="27">
        <v>1.3272956408034045</v>
      </c>
      <c r="T58" s="27">
        <v>1.3524247853312716</v>
      </c>
      <c r="U58" s="28">
        <v>1.2556759532359287</v>
      </c>
    </row>
    <row r="59" spans="1:21" x14ac:dyDescent="0.25">
      <c r="A59" s="17" t="s">
        <v>170</v>
      </c>
      <c r="I59" s="99">
        <v>0</v>
      </c>
      <c r="J59" s="18">
        <v>0</v>
      </c>
      <c r="K59" s="19">
        <v>0</v>
      </c>
      <c r="L59" s="27" t="s">
        <v>163</v>
      </c>
      <c r="M59" s="27" t="s">
        <v>163</v>
      </c>
      <c r="N59" s="28" t="s">
        <v>163</v>
      </c>
      <c r="P59" s="99">
        <v>18091</v>
      </c>
      <c r="Q59" s="18">
        <v>15436</v>
      </c>
      <c r="R59" s="19">
        <v>0</v>
      </c>
      <c r="S59" s="27">
        <v>0.2002026483276865</v>
      </c>
      <c r="T59" s="27">
        <v>0.16186732562901071</v>
      </c>
      <c r="U59" s="28" t="s">
        <v>163</v>
      </c>
    </row>
    <row r="60" spans="1:21" x14ac:dyDescent="0.25">
      <c r="A60" s="17" t="s">
        <v>171</v>
      </c>
      <c r="I60" s="99">
        <v>0</v>
      </c>
      <c r="J60" s="18">
        <v>0</v>
      </c>
      <c r="K60" s="19">
        <v>0</v>
      </c>
      <c r="L60" s="27" t="s">
        <v>163</v>
      </c>
      <c r="M60" s="27" t="s">
        <v>163</v>
      </c>
      <c r="N60" s="28" t="s">
        <v>163</v>
      </c>
      <c r="P60" s="99">
        <v>0</v>
      </c>
      <c r="Q60" s="18">
        <v>0</v>
      </c>
      <c r="R60" s="19">
        <v>0</v>
      </c>
      <c r="S60" s="27" t="s">
        <v>163</v>
      </c>
      <c r="T60" s="27" t="s">
        <v>163</v>
      </c>
      <c r="U60" s="28" t="s">
        <v>163</v>
      </c>
    </row>
    <row r="61" spans="1:21" x14ac:dyDescent="0.25">
      <c r="A61" s="17" t="s">
        <v>172</v>
      </c>
      <c r="I61" s="99">
        <v>164334</v>
      </c>
      <c r="J61" s="18">
        <v>179900</v>
      </c>
      <c r="K61" s="19">
        <v>197124</v>
      </c>
      <c r="L61" s="27">
        <v>4.2110436691998601</v>
      </c>
      <c r="M61" s="27">
        <v>4.5067151057124057</v>
      </c>
      <c r="N61" s="28">
        <v>4.8556979025002933</v>
      </c>
      <c r="P61" s="99">
        <v>70902</v>
      </c>
      <c r="Q61" s="18">
        <v>77182</v>
      </c>
      <c r="R61" s="19">
        <v>83729</v>
      </c>
      <c r="S61" s="27">
        <v>0.78463148370624225</v>
      </c>
      <c r="T61" s="27">
        <v>0.80935760084855557</v>
      </c>
      <c r="U61" s="28">
        <v>0.81520114668908328</v>
      </c>
    </row>
    <row r="62" spans="1:21" x14ac:dyDescent="0.25">
      <c r="A62" s="17" t="s">
        <v>173</v>
      </c>
      <c r="I62" s="99">
        <v>9396</v>
      </c>
      <c r="J62" s="18">
        <v>9840</v>
      </c>
      <c r="K62" s="19">
        <v>10321</v>
      </c>
      <c r="L62" s="27">
        <v>0.24077163773657237</v>
      </c>
      <c r="M62" s="27">
        <v>0.24650403913401928</v>
      </c>
      <c r="N62" s="28">
        <v>0.25423417773434759</v>
      </c>
      <c r="P62" s="99">
        <v>91458</v>
      </c>
      <c r="Q62" s="18">
        <v>87306</v>
      </c>
      <c r="R62" s="19">
        <v>89398</v>
      </c>
      <c r="S62" s="27">
        <v>1.0121128633438479</v>
      </c>
      <c r="T62" s="27">
        <v>0.91552142597605646</v>
      </c>
      <c r="U62" s="28">
        <v>0.87039558709301035</v>
      </c>
    </row>
    <row r="63" spans="1:21" x14ac:dyDescent="0.25">
      <c r="A63" s="17" t="s">
        <v>174</v>
      </c>
      <c r="I63" s="99">
        <v>14471</v>
      </c>
      <c r="J63" s="18">
        <v>18430</v>
      </c>
      <c r="K63" s="19">
        <v>25473</v>
      </c>
      <c r="L63" s="27">
        <v>0.37081804700786913</v>
      </c>
      <c r="M63" s="27">
        <v>0.46169404890650156</v>
      </c>
      <c r="N63" s="28">
        <v>0.62746896709883115</v>
      </c>
      <c r="P63" s="99">
        <v>59336</v>
      </c>
      <c r="Q63" s="18">
        <v>82450</v>
      </c>
      <c r="R63" s="19">
        <v>95556</v>
      </c>
      <c r="S63" s="27">
        <v>0.6566372417871652</v>
      </c>
      <c r="T63" s="27">
        <v>0.86459970187301971</v>
      </c>
      <c r="U63" s="28">
        <v>0.93035102262086067</v>
      </c>
    </row>
    <row r="64" spans="1:21" x14ac:dyDescent="0.25">
      <c r="A64" s="17" t="s">
        <v>175</v>
      </c>
      <c r="I64" s="99">
        <v>0</v>
      </c>
      <c r="J64" s="18">
        <v>0</v>
      </c>
      <c r="K64" s="19">
        <v>0</v>
      </c>
      <c r="L64" s="27" t="s">
        <v>163</v>
      </c>
      <c r="M64" s="27" t="s">
        <v>163</v>
      </c>
      <c r="N64" s="28" t="s">
        <v>163</v>
      </c>
      <c r="P64" s="99">
        <v>0</v>
      </c>
      <c r="Q64" s="18">
        <v>0</v>
      </c>
      <c r="R64" s="19">
        <v>0</v>
      </c>
      <c r="S64" s="27" t="s">
        <v>163</v>
      </c>
      <c r="T64" s="27" t="s">
        <v>163</v>
      </c>
      <c r="U64" s="28" t="s">
        <v>163</v>
      </c>
    </row>
    <row r="65" spans="1:21" x14ac:dyDescent="0.25">
      <c r="A65" s="17" t="s">
        <v>176</v>
      </c>
      <c r="I65" s="99">
        <v>7189</v>
      </c>
      <c r="J65" s="18">
        <v>8995</v>
      </c>
      <c r="K65" s="19">
        <v>8887</v>
      </c>
      <c r="L65" s="27">
        <v>0.1842174652712025</v>
      </c>
      <c r="M65" s="27">
        <v>0.22533575528562028</v>
      </c>
      <c r="N65" s="28">
        <v>0.21891087467543327</v>
      </c>
      <c r="P65" s="99">
        <v>1963</v>
      </c>
      <c r="Q65" s="18">
        <v>223</v>
      </c>
      <c r="R65" s="19">
        <v>28</v>
      </c>
      <c r="S65" s="27">
        <v>2.1723387245992407E-2</v>
      </c>
      <c r="T65" s="27">
        <v>2.3384564404813025E-3</v>
      </c>
      <c r="U65" s="28">
        <v>2.7261321772975111E-4</v>
      </c>
    </row>
    <row r="66" spans="1:21" x14ac:dyDescent="0.25">
      <c r="A66" s="17" t="s">
        <v>177</v>
      </c>
      <c r="I66" s="99">
        <v>0</v>
      </c>
      <c r="J66" s="18">
        <v>0</v>
      </c>
      <c r="K66" s="19">
        <v>0</v>
      </c>
      <c r="L66" s="27" t="s">
        <v>163</v>
      </c>
      <c r="M66" s="27" t="s">
        <v>163</v>
      </c>
      <c r="N66" s="28" t="s">
        <v>163</v>
      </c>
      <c r="P66" s="99">
        <v>0</v>
      </c>
      <c r="Q66" s="18">
        <v>0</v>
      </c>
      <c r="R66" s="19">
        <v>0</v>
      </c>
      <c r="S66" s="27" t="s">
        <v>163</v>
      </c>
      <c r="T66" s="27" t="s">
        <v>163</v>
      </c>
      <c r="U66" s="28" t="s">
        <v>163</v>
      </c>
    </row>
    <row r="67" spans="1:21" x14ac:dyDescent="0.25">
      <c r="A67" s="17" t="s">
        <v>178</v>
      </c>
      <c r="I67" s="99">
        <v>0</v>
      </c>
      <c r="J67" s="18">
        <v>0</v>
      </c>
      <c r="K67" s="19">
        <v>0</v>
      </c>
      <c r="L67" s="27" t="s">
        <v>163</v>
      </c>
      <c r="M67" s="27" t="s">
        <v>163</v>
      </c>
      <c r="N67" s="28" t="s">
        <v>163</v>
      </c>
      <c r="P67" s="99">
        <v>662</v>
      </c>
      <c r="Q67" s="18">
        <v>518</v>
      </c>
      <c r="R67" s="19">
        <v>1084</v>
      </c>
      <c r="S67" s="27">
        <v>7.3259716540229102E-3</v>
      </c>
      <c r="T67" s="27">
        <v>5.4319302070372855E-3</v>
      </c>
      <c r="U67" s="28">
        <v>1.0554026000680365E-2</v>
      </c>
    </row>
    <row r="68" spans="1:21" x14ac:dyDescent="0.25">
      <c r="A68" s="17" t="s">
        <v>179</v>
      </c>
      <c r="I68" s="99">
        <v>0</v>
      </c>
      <c r="J68" s="18">
        <v>0</v>
      </c>
      <c r="K68" s="19">
        <v>0</v>
      </c>
      <c r="L68" s="27" t="s">
        <v>163</v>
      </c>
      <c r="M68" s="27" t="s">
        <v>163</v>
      </c>
      <c r="N68" s="28" t="s">
        <v>163</v>
      </c>
      <c r="P68" s="99">
        <v>141761</v>
      </c>
      <c r="Q68" s="18">
        <v>27258</v>
      </c>
      <c r="R68" s="19">
        <v>204820</v>
      </c>
      <c r="S68" s="27">
        <v>1.5687871112476461</v>
      </c>
      <c r="T68" s="27">
        <v>0.28583697602977287</v>
      </c>
      <c r="U68" s="28">
        <v>1.9941656876931295</v>
      </c>
    </row>
    <row r="69" spans="1:21" x14ac:dyDescent="0.25">
      <c r="A69" s="17" t="s">
        <v>180</v>
      </c>
      <c r="I69" s="99">
        <v>6921</v>
      </c>
      <c r="J69" s="18">
        <v>12914</v>
      </c>
      <c r="K69" s="19">
        <v>2303</v>
      </c>
      <c r="L69" s="27">
        <v>0.17734998986534881</v>
      </c>
      <c r="M69" s="27">
        <v>0.32351150013991109</v>
      </c>
      <c r="N69" s="28">
        <v>5.6729126181784953E-2</v>
      </c>
      <c r="P69" s="99">
        <v>158975</v>
      </c>
      <c r="Q69" s="18">
        <v>168491</v>
      </c>
      <c r="R69" s="19">
        <v>14749</v>
      </c>
      <c r="S69" s="27">
        <v>1.7592845070971181</v>
      </c>
      <c r="T69" s="27">
        <v>1.7668558928840141</v>
      </c>
      <c r="U69" s="28">
        <v>0.14359901243914641</v>
      </c>
    </row>
    <row r="70" spans="1:21" s="189" customFormat="1" x14ac:dyDescent="0.25">
      <c r="A70" s="184" t="s">
        <v>181</v>
      </c>
      <c r="B70" s="199"/>
      <c r="C70" s="199"/>
      <c r="D70" s="199"/>
      <c r="E70" s="199"/>
      <c r="F70" s="199"/>
      <c r="G70" s="199"/>
      <c r="I70" s="190">
        <v>115017</v>
      </c>
      <c r="J70" s="185">
        <v>102833</v>
      </c>
      <c r="K70" s="191">
        <v>85996</v>
      </c>
      <c r="L70" s="186">
        <v>2.9473000699816243</v>
      </c>
      <c r="M70" s="187">
        <v>2.5760924650679478</v>
      </c>
      <c r="N70" s="188">
        <v>2.1183143443893959</v>
      </c>
      <c r="P70" s="190">
        <v>105098</v>
      </c>
      <c r="Q70" s="185">
        <v>101199</v>
      </c>
      <c r="R70" s="191">
        <v>138870</v>
      </c>
      <c r="S70" s="186">
        <v>1.1630588653995466</v>
      </c>
      <c r="T70" s="187">
        <v>1.0612083108532167</v>
      </c>
      <c r="U70" s="188">
        <v>1.3520641980760906</v>
      </c>
    </row>
    <row r="71" spans="1:21" x14ac:dyDescent="0.25">
      <c r="A71" s="17" t="s">
        <v>5</v>
      </c>
      <c r="I71" s="99" t="s">
        <v>5</v>
      </c>
      <c r="J71" s="18" t="s">
        <v>5</v>
      </c>
      <c r="K71" s="19" t="s">
        <v>5</v>
      </c>
      <c r="L71" s="27" t="s">
        <v>5</v>
      </c>
      <c r="M71" s="27" t="s">
        <v>5</v>
      </c>
      <c r="N71" s="28" t="s">
        <v>5</v>
      </c>
      <c r="P71" s="99" t="s">
        <v>5</v>
      </c>
      <c r="Q71" s="18" t="s">
        <v>5</v>
      </c>
      <c r="R71" s="19" t="s">
        <v>5</v>
      </c>
      <c r="S71" s="27" t="s">
        <v>5</v>
      </c>
      <c r="T71" s="27" t="s">
        <v>5</v>
      </c>
      <c r="U71" s="28" t="s">
        <v>5</v>
      </c>
    </row>
    <row r="72" spans="1:21" ht="13.8" thickBot="1" x14ac:dyDescent="0.3">
      <c r="A72" s="20" t="s">
        <v>4</v>
      </c>
      <c r="I72" s="100">
        <v>3902453</v>
      </c>
      <c r="J72" s="21">
        <v>3991821</v>
      </c>
      <c r="K72" s="22">
        <v>4059643</v>
      </c>
      <c r="L72" s="23">
        <v>100</v>
      </c>
      <c r="M72" s="23">
        <v>100</v>
      </c>
      <c r="N72" s="48">
        <v>100</v>
      </c>
      <c r="P72" s="100">
        <v>9036344</v>
      </c>
      <c r="Q72" s="21">
        <v>9536205</v>
      </c>
      <c r="R72" s="22">
        <v>10270962</v>
      </c>
      <c r="S72" s="23">
        <v>100</v>
      </c>
      <c r="T72" s="23">
        <v>100</v>
      </c>
      <c r="U72" s="48">
        <v>100</v>
      </c>
    </row>
    <row r="73" spans="1:21" x14ac:dyDescent="0.25">
      <c r="A73" s="44"/>
      <c r="I73" s="51"/>
      <c r="J73" s="51"/>
      <c r="K73" s="51"/>
      <c r="L73" s="52"/>
      <c r="M73" s="52"/>
      <c r="N73" s="53"/>
      <c r="P73" s="51"/>
      <c r="Q73" s="51"/>
      <c r="R73" s="51"/>
      <c r="S73" s="52"/>
      <c r="T73" s="52"/>
      <c r="U73" s="53"/>
    </row>
    <row r="74" spans="1:21" x14ac:dyDescent="0.25">
      <c r="A74" s="44"/>
      <c r="I74" s="51"/>
      <c r="J74" s="51"/>
      <c r="K74" s="51"/>
      <c r="L74" s="52"/>
      <c r="M74" s="52"/>
      <c r="N74" s="53"/>
      <c r="P74" s="51"/>
      <c r="Q74" s="51"/>
      <c r="R74" s="51"/>
      <c r="S74" s="52"/>
      <c r="T74" s="52"/>
      <c r="U74" s="53"/>
    </row>
    <row r="75" spans="1:21" x14ac:dyDescent="0.25">
      <c r="A75" s="50"/>
      <c r="I75" s="50"/>
      <c r="J75" s="50"/>
      <c r="K75" s="50"/>
      <c r="L75" s="50"/>
      <c r="M75" s="50"/>
      <c r="N75" s="50"/>
    </row>
    <row r="76" spans="1:21" x14ac:dyDescent="0.25">
      <c r="A76" s="61" t="str">
        <f>+Innhold!B54</f>
        <v>Finans Norge / Skadestatistikk</v>
      </c>
      <c r="B76" s="108"/>
      <c r="C76" s="108"/>
      <c r="D76" s="108"/>
      <c r="E76" s="108"/>
      <c r="F76" s="108"/>
      <c r="G76" s="108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97"/>
      <c r="U76" s="246">
        <f>Innhold!H27</f>
        <v>10</v>
      </c>
    </row>
    <row r="77" spans="1:21" x14ac:dyDescent="0.25">
      <c r="A77" s="26" t="str">
        <f>+Innhold!B55</f>
        <v>Premiestatistikk skadeforsikring 2. kvartal 2018</v>
      </c>
      <c r="T77" s="25"/>
      <c r="U77" s="245"/>
    </row>
    <row r="82" ht="12.75" customHeight="1" x14ac:dyDescent="0.25"/>
    <row r="83" ht="12.75" customHeight="1" x14ac:dyDescent="0.25"/>
  </sheetData>
  <mergeCells count="6">
    <mergeCell ref="U76:U77"/>
    <mergeCell ref="P4:U4"/>
    <mergeCell ref="I4:N4"/>
    <mergeCell ref="D4:E4"/>
    <mergeCell ref="I39:N39"/>
    <mergeCell ref="P39:U39"/>
  </mergeCells>
  <phoneticPr fontId="0" type="noConversion"/>
  <hyperlinks>
    <hyperlink ref="A2" location="Innhold!A28" tooltip="Move to Tab2" display="Tilbake til innholdsfortegnelsen" xr:uid="{00000000-0004-0000-09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U83"/>
  <sheetViews>
    <sheetView showGridLines="0" showRowColHeaders="0" zoomScale="80" zoomScaleNormal="80" zoomScaleSheetLayoutView="5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2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111</v>
      </c>
      <c r="B4" s="6"/>
      <c r="C4" s="6"/>
      <c r="D4" s="256" t="s">
        <v>105</v>
      </c>
      <c r="E4" s="256"/>
      <c r="F4" s="6"/>
      <c r="I4" s="256" t="s">
        <v>107</v>
      </c>
      <c r="J4" s="256"/>
      <c r="K4" s="256"/>
      <c r="L4" s="256"/>
      <c r="M4" s="256"/>
      <c r="N4" s="256"/>
      <c r="P4" s="256" t="s">
        <v>108</v>
      </c>
      <c r="Q4" s="256"/>
      <c r="R4" s="256"/>
      <c r="S4" s="256"/>
      <c r="T4" s="256"/>
      <c r="U4" s="256"/>
    </row>
    <row r="5" spans="1:21" x14ac:dyDescent="0.25">
      <c r="A5" s="7"/>
      <c r="B5" s="8"/>
      <c r="C5" s="89" t="s">
        <v>1</v>
      </c>
      <c r="D5" s="10"/>
      <c r="E5" s="11"/>
      <c r="F5" s="89" t="s">
        <v>2</v>
      </c>
      <c r="G5" s="12"/>
      <c r="I5" s="7"/>
      <c r="J5" s="89" t="s">
        <v>1</v>
      </c>
      <c r="K5" s="10"/>
      <c r="L5" s="11"/>
      <c r="M5" s="89" t="s">
        <v>2</v>
      </c>
      <c r="N5" s="12"/>
      <c r="P5" s="7"/>
      <c r="Q5" s="89" t="s">
        <v>1</v>
      </c>
      <c r="R5" s="10"/>
      <c r="S5" s="11"/>
      <c r="T5" s="89" t="s">
        <v>2</v>
      </c>
      <c r="U5" s="12"/>
    </row>
    <row r="6" spans="1:21" x14ac:dyDescent="0.25">
      <c r="A6" s="13" t="s">
        <v>3</v>
      </c>
      <c r="B6" s="14" t="s">
        <v>154</v>
      </c>
      <c r="C6" s="15" t="s">
        <v>152</v>
      </c>
      <c r="D6" s="66" t="s">
        <v>153</v>
      </c>
      <c r="E6" s="15" t="s">
        <v>154</v>
      </c>
      <c r="F6" s="15" t="s">
        <v>152</v>
      </c>
      <c r="G6" s="16" t="s">
        <v>153</v>
      </c>
      <c r="I6" s="98" t="s">
        <v>154</v>
      </c>
      <c r="J6" s="15" t="s">
        <v>152</v>
      </c>
      <c r="K6" s="66" t="s">
        <v>153</v>
      </c>
      <c r="L6" s="15" t="s">
        <v>154</v>
      </c>
      <c r="M6" s="15" t="s">
        <v>152</v>
      </c>
      <c r="N6" s="16" t="s">
        <v>153</v>
      </c>
      <c r="P6" s="98" t="s">
        <v>154</v>
      </c>
      <c r="Q6" s="15" t="s">
        <v>152</v>
      </c>
      <c r="R6" s="66" t="s">
        <v>153</v>
      </c>
      <c r="S6" s="15" t="s">
        <v>154</v>
      </c>
      <c r="T6" s="15" t="s">
        <v>152</v>
      </c>
      <c r="U6" s="16" t="s">
        <v>153</v>
      </c>
    </row>
    <row r="7" spans="1:21" x14ac:dyDescent="0.25">
      <c r="A7" s="17" t="s">
        <v>82</v>
      </c>
      <c r="B7" s="18">
        <v>1363740</v>
      </c>
      <c r="C7" s="18">
        <v>1429834</v>
      </c>
      <c r="D7" s="19">
        <v>1695421</v>
      </c>
      <c r="E7" s="81">
        <v>15.730300789779353</v>
      </c>
      <c r="F7" s="81">
        <v>16.465182747321649</v>
      </c>
      <c r="G7" s="82">
        <v>19.405803355282963</v>
      </c>
      <c r="I7" s="99">
        <v>497483</v>
      </c>
      <c r="J7" s="18">
        <v>543995</v>
      </c>
      <c r="K7" s="19">
        <v>577330</v>
      </c>
      <c r="L7" s="81">
        <v>15.906038938034989</v>
      </c>
      <c r="M7" s="81">
        <v>16.500902856411404</v>
      </c>
      <c r="N7" s="82">
        <v>16.815267107982599</v>
      </c>
      <c r="P7" s="99">
        <v>866257</v>
      </c>
      <c r="Q7" s="18">
        <v>885839</v>
      </c>
      <c r="R7" s="19">
        <v>1118091</v>
      </c>
      <c r="S7" s="81">
        <v>15.631120447704152</v>
      </c>
      <c r="T7" s="81">
        <v>16.443323521233378</v>
      </c>
      <c r="U7" s="82">
        <v>21.082921545859541</v>
      </c>
    </row>
    <row r="8" spans="1:21" x14ac:dyDescent="0.25">
      <c r="A8" s="17" t="s">
        <v>155</v>
      </c>
      <c r="B8" s="18">
        <v>685776</v>
      </c>
      <c r="C8" s="18">
        <v>689166</v>
      </c>
      <c r="D8" s="19">
        <v>687334</v>
      </c>
      <c r="E8" s="81">
        <v>7.9102048443337631</v>
      </c>
      <c r="F8" s="81">
        <v>7.9360570060864912</v>
      </c>
      <c r="G8" s="82">
        <v>7.8672308785841745</v>
      </c>
      <c r="I8" s="99">
        <v>318971</v>
      </c>
      <c r="J8" s="18">
        <v>309371</v>
      </c>
      <c r="K8" s="19">
        <v>315170</v>
      </c>
      <c r="L8" s="81">
        <v>10.198469387102591</v>
      </c>
      <c r="M8" s="81">
        <v>9.3840951067396805</v>
      </c>
      <c r="N8" s="82">
        <v>9.1796160504787139</v>
      </c>
      <c r="P8" s="99">
        <v>366805</v>
      </c>
      <c r="Q8" s="18">
        <v>379795</v>
      </c>
      <c r="R8" s="19">
        <v>372164</v>
      </c>
      <c r="S8" s="81">
        <v>6.6187899616627881</v>
      </c>
      <c r="T8" s="81">
        <v>7.049917712752352</v>
      </c>
      <c r="U8" s="82">
        <v>7.0175901730657619</v>
      </c>
    </row>
    <row r="9" spans="1:21" x14ac:dyDescent="0.25">
      <c r="A9" s="17" t="s">
        <v>83</v>
      </c>
      <c r="B9" s="18">
        <v>1807698</v>
      </c>
      <c r="C9" s="18">
        <v>1812652</v>
      </c>
      <c r="D9" s="19">
        <v>1882327</v>
      </c>
      <c r="E9" s="81">
        <v>20.851213044335839</v>
      </c>
      <c r="F9" s="81">
        <v>20.873504502829057</v>
      </c>
      <c r="G9" s="82">
        <v>21.545131039629517</v>
      </c>
      <c r="I9" s="99">
        <v>688302</v>
      </c>
      <c r="J9" s="18">
        <v>729429</v>
      </c>
      <c r="K9" s="19">
        <v>751959</v>
      </c>
      <c r="L9" s="81">
        <v>22.007100570526749</v>
      </c>
      <c r="M9" s="81">
        <v>22.125639150450489</v>
      </c>
      <c r="N9" s="82">
        <v>21.901497305269928</v>
      </c>
      <c r="P9" s="99">
        <v>1119396</v>
      </c>
      <c r="Q9" s="18">
        <v>1083223</v>
      </c>
      <c r="R9" s="19">
        <v>1130368</v>
      </c>
      <c r="S9" s="81">
        <v>20.198871356512257</v>
      </c>
      <c r="T9" s="81">
        <v>20.10725000213468</v>
      </c>
      <c r="U9" s="82">
        <v>21.314418828118782</v>
      </c>
    </row>
    <row r="10" spans="1:21" x14ac:dyDescent="0.25">
      <c r="A10" s="17" t="s">
        <v>85</v>
      </c>
      <c r="B10" s="18">
        <v>1004715</v>
      </c>
      <c r="C10" s="18">
        <v>1055395</v>
      </c>
      <c r="D10" s="19">
        <v>941146</v>
      </c>
      <c r="E10" s="81">
        <v>11.58906328039301</v>
      </c>
      <c r="F10" s="81">
        <v>12.153348952122787</v>
      </c>
      <c r="G10" s="82">
        <v>10.772365214664168</v>
      </c>
      <c r="I10" s="99">
        <v>197997</v>
      </c>
      <c r="J10" s="18">
        <v>222198</v>
      </c>
      <c r="K10" s="19">
        <v>245365</v>
      </c>
      <c r="L10" s="81">
        <v>6.3305640426187706</v>
      </c>
      <c r="M10" s="81">
        <v>6.7398921182895082</v>
      </c>
      <c r="N10" s="82">
        <v>7.1464812394127284</v>
      </c>
      <c r="P10" s="99">
        <v>806718</v>
      </c>
      <c r="Q10" s="18">
        <v>833197</v>
      </c>
      <c r="R10" s="19">
        <v>695781</v>
      </c>
      <c r="S10" s="81">
        <v>14.556772672926162</v>
      </c>
      <c r="T10" s="81">
        <v>15.466160135104783</v>
      </c>
      <c r="U10" s="82">
        <v>13.119769532264993</v>
      </c>
    </row>
    <row r="11" spans="1:21" x14ac:dyDescent="0.25">
      <c r="A11" s="17" t="s">
        <v>156</v>
      </c>
      <c r="B11" s="18">
        <v>768111</v>
      </c>
      <c r="C11" s="18">
        <v>787414</v>
      </c>
      <c r="D11" s="19">
        <v>818809</v>
      </c>
      <c r="E11" s="81">
        <v>8.8599124979381756</v>
      </c>
      <c r="F11" s="81">
        <v>9.0674269934828313</v>
      </c>
      <c r="G11" s="82">
        <v>9.3720948599409155</v>
      </c>
      <c r="I11" s="99">
        <v>513039</v>
      </c>
      <c r="J11" s="18">
        <v>539126</v>
      </c>
      <c r="K11" s="19">
        <v>564491</v>
      </c>
      <c r="L11" s="81">
        <v>16.40341139442058</v>
      </c>
      <c r="M11" s="81">
        <v>16.353212351888626</v>
      </c>
      <c r="N11" s="82">
        <v>16.441319427454324</v>
      </c>
      <c r="P11" s="99">
        <v>255072</v>
      </c>
      <c r="Q11" s="18">
        <v>248288</v>
      </c>
      <c r="R11" s="19">
        <v>254318</v>
      </c>
      <c r="S11" s="81">
        <v>4.6026308068353776</v>
      </c>
      <c r="T11" s="81">
        <v>4.6088283654704663</v>
      </c>
      <c r="U11" s="82">
        <v>4.7954651649104649</v>
      </c>
    </row>
    <row r="12" spans="1:21" x14ac:dyDescent="0.25">
      <c r="A12" s="17" t="s">
        <v>157</v>
      </c>
      <c r="B12" s="18">
        <v>29006</v>
      </c>
      <c r="C12" s="18">
        <v>33366</v>
      </c>
      <c r="D12" s="19">
        <v>38385</v>
      </c>
      <c r="E12" s="81">
        <v>0.3345748490975845</v>
      </c>
      <c r="F12" s="81">
        <v>0.38422452364899295</v>
      </c>
      <c r="G12" s="82">
        <v>0.4393550403071193</v>
      </c>
      <c r="I12" s="99">
        <v>28843</v>
      </c>
      <c r="J12" s="18">
        <v>33216</v>
      </c>
      <c r="K12" s="19">
        <v>38236</v>
      </c>
      <c r="L12" s="81">
        <v>0.92219810745240172</v>
      </c>
      <c r="M12" s="81">
        <v>1.0075349760173553</v>
      </c>
      <c r="N12" s="82">
        <v>1.1136586582038395</v>
      </c>
      <c r="P12" s="99">
        <v>163</v>
      </c>
      <c r="Q12" s="18">
        <v>150</v>
      </c>
      <c r="R12" s="19">
        <v>149</v>
      </c>
      <c r="S12" s="81">
        <v>2.9412433411513867E-3</v>
      </c>
      <c r="T12" s="81">
        <v>2.7843643463259199E-3</v>
      </c>
      <c r="U12" s="82">
        <v>2.8095703393847832E-3</v>
      </c>
    </row>
    <row r="13" spans="1:21" x14ac:dyDescent="0.25">
      <c r="A13" s="17" t="s">
        <v>158</v>
      </c>
      <c r="B13" s="18">
        <v>527289</v>
      </c>
      <c r="C13" s="18">
        <v>526825</v>
      </c>
      <c r="D13" s="19">
        <v>242623</v>
      </c>
      <c r="E13" s="81">
        <v>6.0821084467288236</v>
      </c>
      <c r="F13" s="81">
        <v>6.0666272454408894</v>
      </c>
      <c r="G13" s="82">
        <v>2.7770649457974264</v>
      </c>
      <c r="I13" s="99">
        <v>68375</v>
      </c>
      <c r="J13" s="18">
        <v>90131</v>
      </c>
      <c r="K13" s="19">
        <v>35789</v>
      </c>
      <c r="L13" s="81">
        <v>2.186155933746766</v>
      </c>
      <c r="M13" s="81">
        <v>2.7339274724054747</v>
      </c>
      <c r="N13" s="82">
        <v>1.0423875331744223</v>
      </c>
      <c r="P13" s="99">
        <v>458914</v>
      </c>
      <c r="Q13" s="18">
        <v>436694</v>
      </c>
      <c r="R13" s="19">
        <v>206834</v>
      </c>
      <c r="S13" s="81">
        <v>8.2808450715407815</v>
      </c>
      <c r="T13" s="81">
        <v>8.1061013590296742</v>
      </c>
      <c r="U13" s="82">
        <v>3.9000984669551158</v>
      </c>
    </row>
    <row r="14" spans="1:21" x14ac:dyDescent="0.25">
      <c r="A14" s="17" t="s">
        <v>159</v>
      </c>
      <c r="B14" s="18">
        <v>503851</v>
      </c>
      <c r="C14" s="18">
        <v>473979</v>
      </c>
      <c r="D14" s="19">
        <v>511935</v>
      </c>
      <c r="E14" s="81">
        <v>5.8117586807097519</v>
      </c>
      <c r="F14" s="81">
        <v>5.458081744728946</v>
      </c>
      <c r="G14" s="82">
        <v>5.8596124152566134</v>
      </c>
      <c r="I14" s="99">
        <v>0</v>
      </c>
      <c r="J14" s="18">
        <v>0</v>
      </c>
      <c r="K14" s="19">
        <v>0</v>
      </c>
      <c r="L14" s="81" t="s">
        <v>163</v>
      </c>
      <c r="M14" s="81" t="s">
        <v>163</v>
      </c>
      <c r="N14" s="82" t="s">
        <v>163</v>
      </c>
      <c r="P14" s="99">
        <v>503851</v>
      </c>
      <c r="Q14" s="18">
        <v>473979</v>
      </c>
      <c r="R14" s="19">
        <v>511935</v>
      </c>
      <c r="S14" s="81">
        <v>9.0917079673771006</v>
      </c>
      <c r="T14" s="81">
        <v>8.7982015233814206</v>
      </c>
      <c r="U14" s="82">
        <v>9.6531368569996587</v>
      </c>
    </row>
    <row r="15" spans="1:21" x14ac:dyDescent="0.25">
      <c r="A15" s="17" t="s">
        <v>160</v>
      </c>
      <c r="B15" s="18">
        <v>174508</v>
      </c>
      <c r="C15" s="18">
        <v>179979</v>
      </c>
      <c r="D15" s="19">
        <v>177243</v>
      </c>
      <c r="E15" s="81">
        <v>2.0128934622602661</v>
      </c>
      <c r="F15" s="81">
        <v>2.0725392777624556</v>
      </c>
      <c r="G15" s="82">
        <v>2.028724903195382</v>
      </c>
      <c r="I15" s="99">
        <v>6254</v>
      </c>
      <c r="J15" s="18">
        <v>7636</v>
      </c>
      <c r="K15" s="19">
        <v>10512</v>
      </c>
      <c r="L15" s="81">
        <v>0.19995933030570054</v>
      </c>
      <c r="M15" s="81">
        <v>0.23162141970341174</v>
      </c>
      <c r="N15" s="82">
        <v>0.30617166583949057</v>
      </c>
      <c r="P15" s="99">
        <v>168254</v>
      </c>
      <c r="Q15" s="18">
        <v>172343</v>
      </c>
      <c r="R15" s="19">
        <v>166731</v>
      </c>
      <c r="S15" s="81">
        <v>3.0360488166999104</v>
      </c>
      <c r="T15" s="81">
        <v>3.1991046969256534</v>
      </c>
      <c r="U15" s="82">
        <v>3.1439092097715724</v>
      </c>
    </row>
    <row r="16" spans="1:21" x14ac:dyDescent="0.25">
      <c r="A16" s="17" t="s">
        <v>161</v>
      </c>
      <c r="B16" s="18">
        <v>779545</v>
      </c>
      <c r="C16" s="18">
        <v>677504</v>
      </c>
      <c r="D16" s="19">
        <v>673009</v>
      </c>
      <c r="E16" s="81">
        <v>8.9917999979237582</v>
      </c>
      <c r="F16" s="81">
        <v>7.8017638215634877</v>
      </c>
      <c r="G16" s="82">
        <v>7.7032668053159838</v>
      </c>
      <c r="I16" s="99">
        <v>353020</v>
      </c>
      <c r="J16" s="18">
        <v>305819</v>
      </c>
      <c r="K16" s="19">
        <v>309020</v>
      </c>
      <c r="L16" s="81">
        <v>11.287119089305788</v>
      </c>
      <c r="M16" s="81">
        <v>9.2763529272233729</v>
      </c>
      <c r="N16" s="82">
        <v>9.0004916455212491</v>
      </c>
      <c r="P16" s="99">
        <v>426525</v>
      </c>
      <c r="Q16" s="18">
        <v>371685</v>
      </c>
      <c r="R16" s="19">
        <v>363989</v>
      </c>
      <c r="S16" s="81">
        <v>7.696403779660093</v>
      </c>
      <c r="T16" s="81">
        <v>6.8993764137609972</v>
      </c>
      <c r="U16" s="82">
        <v>6.8634409279350868</v>
      </c>
    </row>
    <row r="17" spans="1:21" x14ac:dyDescent="0.25">
      <c r="A17" s="17" t="s">
        <v>162</v>
      </c>
      <c r="B17" s="18">
        <v>98680</v>
      </c>
      <c r="C17" s="18">
        <v>136449</v>
      </c>
      <c r="D17" s="19">
        <v>152073</v>
      </c>
      <c r="E17" s="81">
        <v>1.1382419536974984</v>
      </c>
      <c r="F17" s="81">
        <v>1.5712717145411927</v>
      </c>
      <c r="G17" s="82">
        <v>1.740628866604782</v>
      </c>
      <c r="I17" s="99">
        <v>98680</v>
      </c>
      <c r="J17" s="18">
        <v>136449</v>
      </c>
      <c r="K17" s="19">
        <v>152073</v>
      </c>
      <c r="L17" s="81">
        <v>3.1550986112194641</v>
      </c>
      <c r="M17" s="81">
        <v>4.1388830666724505</v>
      </c>
      <c r="N17" s="82">
        <v>4.42926595692626</v>
      </c>
      <c r="P17" s="99">
        <v>0</v>
      </c>
      <c r="Q17" s="18">
        <v>0</v>
      </c>
      <c r="R17" s="19">
        <v>0</v>
      </c>
      <c r="S17" s="81" t="s">
        <v>163</v>
      </c>
      <c r="T17" s="81" t="s">
        <v>163</v>
      </c>
      <c r="U17" s="82" t="s">
        <v>163</v>
      </c>
    </row>
    <row r="18" spans="1:21" x14ac:dyDescent="0.25">
      <c r="A18" s="17" t="s">
        <v>164</v>
      </c>
      <c r="B18" s="18">
        <v>45315</v>
      </c>
      <c r="C18" s="18">
        <v>37423</v>
      </c>
      <c r="D18" s="19">
        <v>44159</v>
      </c>
      <c r="E18" s="81">
        <v>0.52269390080869627</v>
      </c>
      <c r="F18" s="81">
        <v>0.43094270660301692</v>
      </c>
      <c r="G18" s="82">
        <v>0.50544429399302027</v>
      </c>
      <c r="I18" s="99">
        <v>44722</v>
      </c>
      <c r="J18" s="18">
        <v>36719</v>
      </c>
      <c r="K18" s="19">
        <v>43558</v>
      </c>
      <c r="L18" s="81">
        <v>1.4298978525634056</v>
      </c>
      <c r="M18" s="81">
        <v>1.1137908473139833</v>
      </c>
      <c r="N18" s="82">
        <v>1.2686668018109333</v>
      </c>
      <c r="P18" s="99">
        <v>593</v>
      </c>
      <c r="Q18" s="18">
        <v>704</v>
      </c>
      <c r="R18" s="19">
        <v>601</v>
      </c>
      <c r="S18" s="81">
        <v>1.07003515417348E-2</v>
      </c>
      <c r="T18" s="81">
        <v>1.3067949998756318E-2</v>
      </c>
      <c r="U18" s="82">
        <v>1.1332562241411106E-2</v>
      </c>
    </row>
    <row r="19" spans="1:21" x14ac:dyDescent="0.25">
      <c r="A19" s="17" t="s">
        <v>165</v>
      </c>
      <c r="B19" s="18">
        <v>95303</v>
      </c>
      <c r="C19" s="18">
        <v>86811</v>
      </c>
      <c r="D19" s="19">
        <v>80727</v>
      </c>
      <c r="E19" s="81">
        <v>1.099289348532962</v>
      </c>
      <c r="F19" s="81">
        <v>0.99966777925111572</v>
      </c>
      <c r="G19" s="82">
        <v>0.92400193666465602</v>
      </c>
      <c r="I19" s="99">
        <v>0</v>
      </c>
      <c r="J19" s="18">
        <v>0</v>
      </c>
      <c r="K19" s="19">
        <v>0</v>
      </c>
      <c r="L19" s="81" t="s">
        <v>163</v>
      </c>
      <c r="M19" s="81" t="s">
        <v>163</v>
      </c>
      <c r="N19" s="82" t="s">
        <v>163</v>
      </c>
      <c r="P19" s="99">
        <v>95303</v>
      </c>
      <c r="Q19" s="18">
        <v>86811</v>
      </c>
      <c r="R19" s="19">
        <v>80727</v>
      </c>
      <c r="S19" s="81">
        <v>1.719689043814421</v>
      </c>
      <c r="T19" s="81">
        <v>1.6114230217926628</v>
      </c>
      <c r="U19" s="82">
        <v>1.5222025824665464</v>
      </c>
    </row>
    <row r="20" spans="1:21" x14ac:dyDescent="0.25">
      <c r="A20" s="17" t="s">
        <v>166</v>
      </c>
      <c r="B20" s="18">
        <v>193108</v>
      </c>
      <c r="C20" s="18">
        <v>221219</v>
      </c>
      <c r="D20" s="19">
        <v>237294</v>
      </c>
      <c r="E20" s="81">
        <v>2.2274384596130576</v>
      </c>
      <c r="F20" s="81">
        <v>2.5474364591831975</v>
      </c>
      <c r="G20" s="82">
        <v>2.7160691659407989</v>
      </c>
      <c r="I20" s="99">
        <v>103759</v>
      </c>
      <c r="J20" s="18">
        <v>121065</v>
      </c>
      <c r="K20" s="19">
        <v>137263</v>
      </c>
      <c r="L20" s="81">
        <v>3.3174896311463353</v>
      </c>
      <c r="M20" s="81">
        <v>3.6722429513349324</v>
      </c>
      <c r="N20" s="82">
        <v>3.9979110890530816</v>
      </c>
      <c r="P20" s="99">
        <v>89349</v>
      </c>
      <c r="Q20" s="18">
        <v>100154</v>
      </c>
      <c r="R20" s="19">
        <v>100031</v>
      </c>
      <c r="S20" s="81">
        <v>1.6122524618928542</v>
      </c>
      <c r="T20" s="81">
        <v>1.8591015116128411</v>
      </c>
      <c r="U20" s="82">
        <v>1.8862022189194581</v>
      </c>
    </row>
    <row r="21" spans="1:21" x14ac:dyDescent="0.25">
      <c r="A21" s="17" t="s">
        <v>167</v>
      </c>
      <c r="B21" s="18">
        <v>12999</v>
      </c>
      <c r="C21" s="18">
        <v>12127</v>
      </c>
      <c r="D21" s="19">
        <v>10432</v>
      </c>
      <c r="E21" s="81">
        <v>0.14993926992413642</v>
      </c>
      <c r="F21" s="81">
        <v>0.13964786903708379</v>
      </c>
      <c r="G21" s="82">
        <v>0.1194047617684999</v>
      </c>
      <c r="I21" s="99">
        <v>0</v>
      </c>
      <c r="J21" s="18">
        <v>0</v>
      </c>
      <c r="K21" s="19">
        <v>0</v>
      </c>
      <c r="L21" s="81" t="s">
        <v>163</v>
      </c>
      <c r="M21" s="81" t="s">
        <v>163</v>
      </c>
      <c r="N21" s="82" t="s">
        <v>163</v>
      </c>
      <c r="P21" s="99">
        <v>12999</v>
      </c>
      <c r="Q21" s="18">
        <v>12127</v>
      </c>
      <c r="R21" s="19">
        <v>10432</v>
      </c>
      <c r="S21" s="81">
        <v>0.23455964534740414</v>
      </c>
      <c r="T21" s="81">
        <v>0.22510657618596286</v>
      </c>
      <c r="U21" s="82">
        <v>0.19670763611048361</v>
      </c>
    </row>
    <row r="22" spans="1:21" x14ac:dyDescent="0.25">
      <c r="A22" s="17" t="s">
        <v>168</v>
      </c>
      <c r="B22" s="18">
        <v>48752</v>
      </c>
      <c r="C22" s="18">
        <v>0</v>
      </c>
      <c r="D22" s="19">
        <v>0</v>
      </c>
      <c r="E22" s="81">
        <v>0.56233858660985458</v>
      </c>
      <c r="F22" s="81" t="s">
        <v>163</v>
      </c>
      <c r="G22" s="82" t="s">
        <v>163</v>
      </c>
      <c r="I22" s="99">
        <v>0</v>
      </c>
      <c r="J22" s="18">
        <v>0</v>
      </c>
      <c r="K22" s="19">
        <v>0</v>
      </c>
      <c r="L22" s="81" t="s">
        <v>163</v>
      </c>
      <c r="M22" s="81" t="s">
        <v>163</v>
      </c>
      <c r="N22" s="82" t="s">
        <v>163</v>
      </c>
      <c r="P22" s="99">
        <v>48752</v>
      </c>
      <c r="Q22" s="18">
        <v>0</v>
      </c>
      <c r="R22" s="19">
        <v>0</v>
      </c>
      <c r="S22" s="81">
        <v>0.87970242556940126</v>
      </c>
      <c r="T22" s="81" t="s">
        <v>163</v>
      </c>
      <c r="U22" s="82" t="s">
        <v>163</v>
      </c>
    </row>
    <row r="23" spans="1:21" x14ac:dyDescent="0.25">
      <c r="A23" s="17" t="s">
        <v>169</v>
      </c>
      <c r="B23" s="18">
        <v>0</v>
      </c>
      <c r="C23" s="18">
        <v>0</v>
      </c>
      <c r="D23" s="19">
        <v>0</v>
      </c>
      <c r="E23" s="81" t="s">
        <v>163</v>
      </c>
      <c r="F23" s="81" t="s">
        <v>163</v>
      </c>
      <c r="G23" s="82" t="s">
        <v>163</v>
      </c>
      <c r="I23" s="99">
        <v>0</v>
      </c>
      <c r="J23" s="18">
        <v>0</v>
      </c>
      <c r="K23" s="19">
        <v>0</v>
      </c>
      <c r="L23" s="81" t="s">
        <v>163</v>
      </c>
      <c r="M23" s="81" t="s">
        <v>163</v>
      </c>
      <c r="N23" s="82" t="s">
        <v>163</v>
      </c>
      <c r="P23" s="99">
        <v>0</v>
      </c>
      <c r="Q23" s="18">
        <v>0</v>
      </c>
      <c r="R23" s="19">
        <v>0</v>
      </c>
      <c r="S23" s="81" t="s">
        <v>163</v>
      </c>
      <c r="T23" s="81" t="s">
        <v>163</v>
      </c>
      <c r="U23" s="82" t="s">
        <v>163</v>
      </c>
    </row>
    <row r="24" spans="1:21" x14ac:dyDescent="0.25">
      <c r="A24" s="17" t="s">
        <v>170</v>
      </c>
      <c r="B24" s="18">
        <v>27383</v>
      </c>
      <c r="C24" s="18">
        <v>21307</v>
      </c>
      <c r="D24" s="19">
        <v>0</v>
      </c>
      <c r="E24" s="81">
        <v>0.31585406787696191</v>
      </c>
      <c r="F24" s="81">
        <v>0.24535970525052728</v>
      </c>
      <c r="G24" s="82" t="s">
        <v>163</v>
      </c>
      <c r="I24" s="99">
        <v>0</v>
      </c>
      <c r="J24" s="18">
        <v>0</v>
      </c>
      <c r="K24" s="19">
        <v>0</v>
      </c>
      <c r="L24" s="81" t="s">
        <v>163</v>
      </c>
      <c r="M24" s="81" t="s">
        <v>163</v>
      </c>
      <c r="N24" s="82" t="s">
        <v>163</v>
      </c>
      <c r="P24" s="99">
        <v>27383</v>
      </c>
      <c r="Q24" s="18">
        <v>21307</v>
      </c>
      <c r="R24" s="19">
        <v>0</v>
      </c>
      <c r="S24" s="81">
        <v>0.49411083687575719</v>
      </c>
      <c r="T24" s="81">
        <v>0.39550967418110916</v>
      </c>
      <c r="U24" s="82" t="s">
        <v>163</v>
      </c>
    </row>
    <row r="25" spans="1:21" x14ac:dyDescent="0.25">
      <c r="A25" s="17" t="s">
        <v>171</v>
      </c>
      <c r="B25" s="18">
        <v>47677</v>
      </c>
      <c r="C25" s="18">
        <v>32207</v>
      </c>
      <c r="D25" s="19">
        <v>27834</v>
      </c>
      <c r="E25" s="81">
        <v>0.54993880853704535</v>
      </c>
      <c r="F25" s="81">
        <v>0.3708781164407815</v>
      </c>
      <c r="G25" s="82">
        <v>0.31858820351461142</v>
      </c>
      <c r="I25" s="99">
        <v>36251</v>
      </c>
      <c r="J25" s="18">
        <v>32207</v>
      </c>
      <c r="K25" s="19">
        <v>27834</v>
      </c>
      <c r="L25" s="81">
        <v>1.159054314504629</v>
      </c>
      <c r="M25" s="81">
        <v>0.97692915982029627</v>
      </c>
      <c r="N25" s="82">
        <v>0.81069084350992959</v>
      </c>
      <c r="P25" s="99">
        <v>11426</v>
      </c>
      <c r="Q25" s="18">
        <v>0</v>
      </c>
      <c r="R25" s="19">
        <v>0</v>
      </c>
      <c r="S25" s="81">
        <v>0.20617574488340948</v>
      </c>
      <c r="T25" s="81" t="s">
        <v>163</v>
      </c>
      <c r="U25" s="82" t="s">
        <v>163</v>
      </c>
    </row>
    <row r="26" spans="1:21" x14ac:dyDescent="0.25">
      <c r="A26" s="17" t="s">
        <v>172</v>
      </c>
      <c r="B26" s="18">
        <v>166685</v>
      </c>
      <c r="C26" s="18">
        <v>188665</v>
      </c>
      <c r="D26" s="19">
        <v>205977</v>
      </c>
      <c r="E26" s="81">
        <v>1.9226576819220464</v>
      </c>
      <c r="F26" s="81">
        <v>2.1725624813953504</v>
      </c>
      <c r="G26" s="82">
        <v>2.3576145144545921</v>
      </c>
      <c r="I26" s="99">
        <v>114959</v>
      </c>
      <c r="J26" s="18">
        <v>132775</v>
      </c>
      <c r="K26" s="19">
        <v>146377</v>
      </c>
      <c r="L26" s="81">
        <v>3.6755875683743251</v>
      </c>
      <c r="M26" s="81">
        <v>4.0274402830173512</v>
      </c>
      <c r="N26" s="82">
        <v>4.2633647194241924</v>
      </c>
      <c r="P26" s="99">
        <v>51726</v>
      </c>
      <c r="Q26" s="18">
        <v>55890</v>
      </c>
      <c r="R26" s="19">
        <v>59600</v>
      </c>
      <c r="S26" s="81">
        <v>0.93336658321715726</v>
      </c>
      <c r="T26" s="81">
        <v>1.0374541554410377</v>
      </c>
      <c r="U26" s="82">
        <v>1.1238281357539133</v>
      </c>
    </row>
    <row r="27" spans="1:21" x14ac:dyDescent="0.25">
      <c r="A27" s="17" t="s">
        <v>173</v>
      </c>
      <c r="B27" s="18">
        <v>93883</v>
      </c>
      <c r="C27" s="18">
        <v>92352</v>
      </c>
      <c r="D27" s="19">
        <v>93782</v>
      </c>
      <c r="E27" s="81">
        <v>1.082910106799577</v>
      </c>
      <c r="F27" s="81">
        <v>1.063474890847923</v>
      </c>
      <c r="G27" s="82">
        <v>1.0734295790043575</v>
      </c>
      <c r="I27" s="99">
        <v>6465</v>
      </c>
      <c r="J27" s="18">
        <v>6933</v>
      </c>
      <c r="K27" s="19">
        <v>7055</v>
      </c>
      <c r="L27" s="81">
        <v>0.20670563965883498</v>
      </c>
      <c r="M27" s="81">
        <v>0.21029744667414269</v>
      </c>
      <c r="N27" s="82">
        <v>0.2054833621097418</v>
      </c>
      <c r="P27" s="99">
        <v>87418</v>
      </c>
      <c r="Q27" s="18">
        <v>85419</v>
      </c>
      <c r="R27" s="19">
        <v>86727</v>
      </c>
      <c r="S27" s="81">
        <v>1.5774086527409321</v>
      </c>
      <c r="T27" s="81">
        <v>1.5855841206587584</v>
      </c>
      <c r="U27" s="82">
        <v>1.6353396431129135</v>
      </c>
    </row>
    <row r="28" spans="1:21" x14ac:dyDescent="0.25">
      <c r="A28" s="17" t="s">
        <v>174</v>
      </c>
      <c r="B28" s="18">
        <v>43220</v>
      </c>
      <c r="C28" s="18">
        <v>68328</v>
      </c>
      <c r="D28" s="19">
        <v>103200</v>
      </c>
      <c r="E28" s="81">
        <v>0.49852875191331458</v>
      </c>
      <c r="F28" s="81">
        <v>0.78682770640437538</v>
      </c>
      <c r="G28" s="82">
        <v>1.1812280880472765</v>
      </c>
      <c r="I28" s="99">
        <v>5272</v>
      </c>
      <c r="J28" s="18">
        <v>7029</v>
      </c>
      <c r="K28" s="19">
        <v>34652</v>
      </c>
      <c r="L28" s="81">
        <v>0.16856181473803217</v>
      </c>
      <c r="M28" s="81">
        <v>0.21320939747188072</v>
      </c>
      <c r="N28" s="82">
        <v>1.0092713626969203</v>
      </c>
      <c r="P28" s="99">
        <v>37948</v>
      </c>
      <c r="Q28" s="18">
        <v>61299</v>
      </c>
      <c r="R28" s="19">
        <v>68548</v>
      </c>
      <c r="S28" s="81">
        <v>0.68475032092032406</v>
      </c>
      <c r="T28" s="81">
        <v>1.1378583337695505</v>
      </c>
      <c r="U28" s="82">
        <v>1.2925532055311955</v>
      </c>
    </row>
    <row r="29" spans="1:21" x14ac:dyDescent="0.25">
      <c r="A29" s="17" t="s">
        <v>175</v>
      </c>
      <c r="B29" s="18">
        <v>293</v>
      </c>
      <c r="C29" s="18">
        <v>2244</v>
      </c>
      <c r="D29" s="19">
        <v>2801</v>
      </c>
      <c r="E29" s="81">
        <v>3.3796604421703186E-3</v>
      </c>
      <c r="F29" s="81">
        <v>2.5840671074397296E-2</v>
      </c>
      <c r="G29" s="82">
        <v>3.2060270102911063E-2</v>
      </c>
      <c r="I29" s="99">
        <v>252</v>
      </c>
      <c r="J29" s="18">
        <v>276</v>
      </c>
      <c r="K29" s="19">
        <v>291</v>
      </c>
      <c r="L29" s="81">
        <v>8.0572035876297632E-3</v>
      </c>
      <c r="M29" s="81">
        <v>8.3718585434968094E-3</v>
      </c>
      <c r="N29" s="82">
        <v>8.4756425760361253E-3</v>
      </c>
      <c r="P29" s="99">
        <v>41</v>
      </c>
      <c r="Q29" s="18">
        <v>1968</v>
      </c>
      <c r="R29" s="19">
        <v>2510</v>
      </c>
      <c r="S29" s="81">
        <v>7.3982194470679054E-4</v>
      </c>
      <c r="T29" s="81">
        <v>3.653086022379607E-2</v>
      </c>
      <c r="U29" s="82">
        <v>4.7329003703730242E-2</v>
      </c>
    </row>
    <row r="30" spans="1:21" x14ac:dyDescent="0.25">
      <c r="A30" s="17" t="s">
        <v>176</v>
      </c>
      <c r="B30" s="18">
        <v>6351</v>
      </c>
      <c r="C30" s="18">
        <v>7699</v>
      </c>
      <c r="D30" s="19">
        <v>3804</v>
      </c>
      <c r="E30" s="81">
        <v>7.3256735386428989E-2</v>
      </c>
      <c r="F30" s="81">
        <v>8.8657453922363988E-2</v>
      </c>
      <c r="G30" s="82">
        <v>4.3540616733835663E-2</v>
      </c>
      <c r="I30" s="99">
        <v>2774</v>
      </c>
      <c r="J30" s="18">
        <v>3507</v>
      </c>
      <c r="K30" s="19">
        <v>3547</v>
      </c>
      <c r="L30" s="81">
        <v>8.8693185524146678E-2</v>
      </c>
      <c r="M30" s="81">
        <v>0.10637720257986708</v>
      </c>
      <c r="N30" s="82">
        <v>0.10330963648522384</v>
      </c>
      <c r="P30" s="99">
        <v>3577</v>
      </c>
      <c r="Q30" s="18">
        <v>4192</v>
      </c>
      <c r="R30" s="19">
        <v>257</v>
      </c>
      <c r="S30" s="81">
        <v>6.4544953566248522E-2</v>
      </c>
      <c r="T30" s="81">
        <v>7.7813702265321708E-2</v>
      </c>
      <c r="U30" s="82">
        <v>4.8460374310193913E-3</v>
      </c>
    </row>
    <row r="31" spans="1:21" x14ac:dyDescent="0.25">
      <c r="A31" s="17" t="s">
        <v>177</v>
      </c>
      <c r="B31" s="18">
        <v>0</v>
      </c>
      <c r="C31" s="18">
        <v>0</v>
      </c>
      <c r="D31" s="19">
        <v>0</v>
      </c>
      <c r="E31" s="81" t="s">
        <v>163</v>
      </c>
      <c r="F31" s="81" t="s">
        <v>163</v>
      </c>
      <c r="G31" s="82" t="s">
        <v>163</v>
      </c>
      <c r="I31" s="99">
        <v>0</v>
      </c>
      <c r="J31" s="18">
        <v>0</v>
      </c>
      <c r="K31" s="19">
        <v>0</v>
      </c>
      <c r="L31" s="81" t="s">
        <v>163</v>
      </c>
      <c r="M31" s="81" t="s">
        <v>163</v>
      </c>
      <c r="N31" s="82" t="s">
        <v>163</v>
      </c>
      <c r="P31" s="99">
        <v>0</v>
      </c>
      <c r="Q31" s="18">
        <v>0</v>
      </c>
      <c r="R31" s="19">
        <v>0</v>
      </c>
      <c r="S31" s="81" t="s">
        <v>163</v>
      </c>
      <c r="T31" s="81" t="s">
        <v>163</v>
      </c>
      <c r="U31" s="82" t="s">
        <v>163</v>
      </c>
    </row>
    <row r="32" spans="1:21" x14ac:dyDescent="0.25">
      <c r="A32" s="17" t="s">
        <v>178</v>
      </c>
      <c r="B32" s="18">
        <v>431</v>
      </c>
      <c r="C32" s="18">
        <v>550</v>
      </c>
      <c r="D32" s="19">
        <v>562</v>
      </c>
      <c r="E32" s="81">
        <v>4.9714459064007076E-3</v>
      </c>
      <c r="F32" s="81">
        <v>6.3334978123522788E-3</v>
      </c>
      <c r="G32" s="82">
        <v>6.4326568360714093E-3</v>
      </c>
      <c r="I32" s="99">
        <v>0</v>
      </c>
      <c r="J32" s="18">
        <v>0</v>
      </c>
      <c r="K32" s="19">
        <v>0</v>
      </c>
      <c r="L32" s="81" t="s">
        <v>163</v>
      </c>
      <c r="M32" s="81" t="s">
        <v>163</v>
      </c>
      <c r="N32" s="82" t="s">
        <v>163</v>
      </c>
      <c r="P32" s="99">
        <v>431</v>
      </c>
      <c r="Q32" s="18">
        <v>550</v>
      </c>
      <c r="R32" s="19">
        <v>562</v>
      </c>
      <c r="S32" s="81">
        <v>7.7771526382591884E-3</v>
      </c>
      <c r="T32" s="81">
        <v>1.0209335936528372E-2</v>
      </c>
      <c r="U32" s="82">
        <v>1.059717134720972E-2</v>
      </c>
    </row>
    <row r="33" spans="1:21" x14ac:dyDescent="0.25">
      <c r="A33" s="17" t="s">
        <v>179</v>
      </c>
      <c r="B33" s="18">
        <v>15013</v>
      </c>
      <c r="C33" s="18">
        <v>4040</v>
      </c>
      <c r="D33" s="19">
        <v>19353</v>
      </c>
      <c r="E33" s="81">
        <v>0.17317010996007848</v>
      </c>
      <c r="F33" s="81">
        <v>4.6522420294369461E-2</v>
      </c>
      <c r="G33" s="82">
        <v>0.22151460453467969</v>
      </c>
      <c r="I33" s="99">
        <v>0</v>
      </c>
      <c r="J33" s="18">
        <v>0</v>
      </c>
      <c r="K33" s="19">
        <v>0</v>
      </c>
      <c r="L33" s="81" t="s">
        <v>163</v>
      </c>
      <c r="M33" s="81" t="s">
        <v>163</v>
      </c>
      <c r="N33" s="82" t="s">
        <v>163</v>
      </c>
      <c r="P33" s="99">
        <v>15013</v>
      </c>
      <c r="Q33" s="18">
        <v>4040</v>
      </c>
      <c r="R33" s="19">
        <v>19353</v>
      </c>
      <c r="S33" s="81">
        <v>0.27090114282641575</v>
      </c>
      <c r="T33" s="81">
        <v>7.4992213061044768E-2</v>
      </c>
      <c r="U33" s="82">
        <v>0.36492358911485712</v>
      </c>
    </row>
    <row r="34" spans="1:21" x14ac:dyDescent="0.25">
      <c r="A34" s="17" t="s">
        <v>180</v>
      </c>
      <c r="B34" s="18">
        <v>396</v>
      </c>
      <c r="C34" s="18">
        <v>831</v>
      </c>
      <c r="D34" s="19">
        <v>146</v>
      </c>
      <c r="E34" s="81">
        <v>4.5677322017045946E-3</v>
      </c>
      <c r="F34" s="81">
        <v>9.5693394219358973E-3</v>
      </c>
      <c r="G34" s="82">
        <v>1.6711172563459533E-3</v>
      </c>
      <c r="I34" s="99">
        <v>396</v>
      </c>
      <c r="J34" s="18">
        <v>831</v>
      </c>
      <c r="K34" s="19">
        <v>146</v>
      </c>
      <c r="L34" s="81">
        <v>1.2661319923418199E-2</v>
      </c>
      <c r="M34" s="81">
        <v>2.5206574092919744E-2</v>
      </c>
      <c r="N34" s="82">
        <v>4.2523842477707021E-3</v>
      </c>
      <c r="P34" s="99">
        <v>0</v>
      </c>
      <c r="Q34" s="18">
        <v>0</v>
      </c>
      <c r="R34" s="19">
        <v>0</v>
      </c>
      <c r="S34" s="81" t="s">
        <v>163</v>
      </c>
      <c r="T34" s="81" t="s">
        <v>163</v>
      </c>
      <c r="U34" s="82" t="s">
        <v>163</v>
      </c>
    </row>
    <row r="35" spans="1:21" s="189" customFormat="1" x14ac:dyDescent="0.25">
      <c r="A35" s="184" t="s">
        <v>181</v>
      </c>
      <c r="B35" s="185">
        <v>129782</v>
      </c>
      <c r="C35" s="185">
        <v>105619</v>
      </c>
      <c r="D35" s="191">
        <v>86294</v>
      </c>
      <c r="E35" s="186">
        <v>1.4969934863677417</v>
      </c>
      <c r="F35" s="187">
        <v>1.2162503735324279</v>
      </c>
      <c r="G35" s="188">
        <v>0.98772186656929917</v>
      </c>
      <c r="I35" s="190">
        <v>41822</v>
      </c>
      <c r="J35" s="185">
        <v>38047</v>
      </c>
      <c r="K35" s="191">
        <v>32700</v>
      </c>
      <c r="L35" s="186">
        <v>1.3371760652454441</v>
      </c>
      <c r="M35" s="187">
        <v>1.1540728333493593</v>
      </c>
      <c r="N35" s="188">
        <v>0.95241756782261622</v>
      </c>
      <c r="P35" s="190">
        <v>87960</v>
      </c>
      <c r="Q35" s="185">
        <v>67572</v>
      </c>
      <c r="R35" s="191">
        <v>53594</v>
      </c>
      <c r="S35" s="186">
        <v>1.5871887379612024</v>
      </c>
      <c r="T35" s="187">
        <v>1.2543004507329003</v>
      </c>
      <c r="U35" s="188">
        <v>1.0105779380468998</v>
      </c>
    </row>
    <row r="36" spans="1:21" x14ac:dyDescent="0.25">
      <c r="A36" s="17" t="s">
        <v>5</v>
      </c>
      <c r="B36" s="18" t="s">
        <v>5</v>
      </c>
      <c r="C36" s="18" t="s">
        <v>5</v>
      </c>
      <c r="D36" s="19" t="s">
        <v>5</v>
      </c>
      <c r="E36" s="81" t="s">
        <v>5</v>
      </c>
      <c r="F36" s="81" t="s">
        <v>5</v>
      </c>
      <c r="G36" s="82" t="s">
        <v>5</v>
      </c>
      <c r="I36" s="99" t="s">
        <v>5</v>
      </c>
      <c r="J36" s="18" t="s">
        <v>5</v>
      </c>
      <c r="K36" s="19" t="s">
        <v>5</v>
      </c>
      <c r="L36" s="81" t="s">
        <v>5</v>
      </c>
      <c r="M36" s="81" t="s">
        <v>5</v>
      </c>
      <c r="N36" s="82" t="s">
        <v>5</v>
      </c>
      <c r="P36" s="99" t="s">
        <v>5</v>
      </c>
      <c r="Q36" s="18" t="s">
        <v>5</v>
      </c>
      <c r="R36" s="19" t="s">
        <v>5</v>
      </c>
      <c r="S36" s="81" t="s">
        <v>5</v>
      </c>
      <c r="T36" s="81" t="s">
        <v>5</v>
      </c>
      <c r="U36" s="82" t="s">
        <v>5</v>
      </c>
    </row>
    <row r="37" spans="1:21" ht="13.8" thickBot="1" x14ac:dyDescent="0.3">
      <c r="A37" s="20" t="s">
        <v>4</v>
      </c>
      <c r="B37" s="21">
        <v>8669510</v>
      </c>
      <c r="C37" s="21">
        <v>8683985</v>
      </c>
      <c r="D37" s="22">
        <v>8736670</v>
      </c>
      <c r="E37" s="85">
        <v>100</v>
      </c>
      <c r="F37" s="85">
        <v>100</v>
      </c>
      <c r="G37" s="86">
        <v>100</v>
      </c>
      <c r="I37" s="100">
        <v>3127636</v>
      </c>
      <c r="J37" s="21">
        <v>3296759</v>
      </c>
      <c r="K37" s="22">
        <v>3433368</v>
      </c>
      <c r="L37" s="85">
        <v>100</v>
      </c>
      <c r="M37" s="85">
        <v>100</v>
      </c>
      <c r="N37" s="86">
        <v>100</v>
      </c>
      <c r="P37" s="100">
        <v>5541874</v>
      </c>
      <c r="Q37" s="21">
        <v>5387226</v>
      </c>
      <c r="R37" s="22">
        <v>5303302</v>
      </c>
      <c r="S37" s="85">
        <v>100</v>
      </c>
      <c r="T37" s="85">
        <v>100</v>
      </c>
      <c r="U37" s="86">
        <v>100</v>
      </c>
    </row>
    <row r="38" spans="1:21" x14ac:dyDescent="0.25">
      <c r="I38" s="107"/>
      <c r="P38" s="107"/>
    </row>
    <row r="39" spans="1:21" ht="16.2" thickBot="1" x14ac:dyDescent="0.35">
      <c r="A39" s="5" t="s">
        <v>112</v>
      </c>
      <c r="B39" s="6"/>
      <c r="C39" s="6"/>
      <c r="D39" s="256" t="s">
        <v>105</v>
      </c>
      <c r="E39" s="256"/>
      <c r="F39" s="6"/>
      <c r="I39" s="256" t="s">
        <v>107</v>
      </c>
      <c r="J39" s="256"/>
      <c r="K39" s="256"/>
      <c r="L39" s="256"/>
      <c r="M39" s="256"/>
      <c r="N39" s="256"/>
      <c r="P39" s="256" t="s">
        <v>108</v>
      </c>
      <c r="Q39" s="256"/>
      <c r="R39" s="256"/>
      <c r="S39" s="256"/>
      <c r="T39" s="256"/>
      <c r="U39" s="256"/>
    </row>
    <row r="40" spans="1:21" x14ac:dyDescent="0.25">
      <c r="A40" s="7"/>
      <c r="B40" s="90"/>
      <c r="C40" s="89" t="s">
        <v>31</v>
      </c>
      <c r="D40" s="91"/>
      <c r="E40" s="11"/>
      <c r="F40" s="89" t="s">
        <v>2</v>
      </c>
      <c r="G40" s="12"/>
      <c r="I40" s="32"/>
      <c r="J40" s="89" t="s">
        <v>31</v>
      </c>
      <c r="K40" s="91"/>
      <c r="L40" s="11"/>
      <c r="M40" s="89" t="s">
        <v>2</v>
      </c>
      <c r="N40" s="12"/>
      <c r="P40" s="32"/>
      <c r="Q40" s="89" t="s">
        <v>31</v>
      </c>
      <c r="R40" s="91"/>
      <c r="S40" s="11"/>
      <c r="T40" s="89" t="s">
        <v>2</v>
      </c>
      <c r="U40" s="12"/>
    </row>
    <row r="41" spans="1:21" x14ac:dyDescent="0.25">
      <c r="A41" s="13" t="s">
        <v>3</v>
      </c>
      <c r="B41" s="14" t="s">
        <v>154</v>
      </c>
      <c r="C41" s="15" t="s">
        <v>152</v>
      </c>
      <c r="D41" s="66" t="s">
        <v>153</v>
      </c>
      <c r="E41" s="15" t="s">
        <v>154</v>
      </c>
      <c r="F41" s="15" t="s">
        <v>152</v>
      </c>
      <c r="G41" s="16" t="s">
        <v>153</v>
      </c>
      <c r="I41" s="98" t="s">
        <v>154</v>
      </c>
      <c r="J41" s="15" t="s">
        <v>152</v>
      </c>
      <c r="K41" s="66" t="s">
        <v>153</v>
      </c>
      <c r="L41" s="15" t="s">
        <v>154</v>
      </c>
      <c r="M41" s="15" t="s">
        <v>152</v>
      </c>
      <c r="N41" s="16" t="s">
        <v>153</v>
      </c>
      <c r="P41" s="98" t="s">
        <v>154</v>
      </c>
      <c r="Q41" s="15" t="s">
        <v>152</v>
      </c>
      <c r="R41" s="66" t="s">
        <v>153</v>
      </c>
      <c r="S41" s="15" t="s">
        <v>154</v>
      </c>
      <c r="T41" s="15" t="s">
        <v>152</v>
      </c>
      <c r="U41" s="16" t="s">
        <v>153</v>
      </c>
    </row>
    <row r="42" spans="1:21" x14ac:dyDescent="0.25">
      <c r="A42" s="17" t="s">
        <v>82</v>
      </c>
      <c r="B42" s="18">
        <v>1433041</v>
      </c>
      <c r="C42" s="18">
        <v>1777501</v>
      </c>
      <c r="D42" s="19">
        <v>1877169</v>
      </c>
      <c r="E42" s="81">
        <v>13.677256709036953</v>
      </c>
      <c r="F42" s="81">
        <v>16.603718913348626</v>
      </c>
      <c r="G42" s="82">
        <v>17.153712393506009</v>
      </c>
      <c r="I42" s="99">
        <v>351892</v>
      </c>
      <c r="J42" s="18">
        <v>365824</v>
      </c>
      <c r="K42" s="19">
        <v>371795</v>
      </c>
      <c r="L42" s="81">
        <v>14.084367237712222</v>
      </c>
      <c r="M42" s="81">
        <v>14.74517669270214</v>
      </c>
      <c r="N42" s="82">
        <v>15.062808461539085</v>
      </c>
      <c r="P42" s="99">
        <v>1081149</v>
      </c>
      <c r="Q42" s="18">
        <v>1411677</v>
      </c>
      <c r="R42" s="19">
        <v>1505374</v>
      </c>
      <c r="S42" s="81">
        <v>13.549779931017188</v>
      </c>
      <c r="T42" s="81">
        <v>17.164362666750968</v>
      </c>
      <c r="U42" s="82">
        <v>17.762682265624768</v>
      </c>
    </row>
    <row r="43" spans="1:21" x14ac:dyDescent="0.25">
      <c r="A43" s="17" t="s">
        <v>155</v>
      </c>
      <c r="B43" s="18">
        <v>384680</v>
      </c>
      <c r="C43" s="18">
        <v>397550</v>
      </c>
      <c r="D43" s="19">
        <v>407015</v>
      </c>
      <c r="E43" s="81">
        <v>3.6714700492395789</v>
      </c>
      <c r="F43" s="81">
        <v>3.7135329060302897</v>
      </c>
      <c r="G43" s="82">
        <v>3.7193338744901752</v>
      </c>
      <c r="I43" s="99">
        <v>110133</v>
      </c>
      <c r="J43" s="18">
        <v>107684</v>
      </c>
      <c r="K43" s="19">
        <v>105464</v>
      </c>
      <c r="L43" s="81">
        <v>4.4080388783801849</v>
      </c>
      <c r="M43" s="81">
        <v>4.3403921201915052</v>
      </c>
      <c r="N43" s="82">
        <v>4.2727417840147339</v>
      </c>
      <c r="P43" s="99">
        <v>274547</v>
      </c>
      <c r="Q43" s="18">
        <v>289866</v>
      </c>
      <c r="R43" s="19">
        <v>301551</v>
      </c>
      <c r="S43" s="81">
        <v>3.4408314031839975</v>
      </c>
      <c r="T43" s="81">
        <v>3.5244359359544966</v>
      </c>
      <c r="U43" s="82">
        <v>3.5581553819060345</v>
      </c>
    </row>
    <row r="44" spans="1:21" x14ac:dyDescent="0.25">
      <c r="A44" s="17" t="s">
        <v>83</v>
      </c>
      <c r="B44" s="18">
        <v>2112241</v>
      </c>
      <c r="C44" s="18">
        <v>1990974</v>
      </c>
      <c r="D44" s="19">
        <v>2164519</v>
      </c>
      <c r="E44" s="81">
        <v>20.159690049588896</v>
      </c>
      <c r="F44" s="81">
        <v>18.597780063012831</v>
      </c>
      <c r="G44" s="82">
        <v>19.779538441280049</v>
      </c>
      <c r="I44" s="99">
        <v>429930</v>
      </c>
      <c r="J44" s="18">
        <v>434742</v>
      </c>
      <c r="K44" s="19">
        <v>403417</v>
      </c>
      <c r="L44" s="81">
        <v>17.207813779539219</v>
      </c>
      <c r="M44" s="81">
        <v>17.523037323244822</v>
      </c>
      <c r="N44" s="82">
        <v>16.343934160299931</v>
      </c>
      <c r="P44" s="99">
        <v>1682311</v>
      </c>
      <c r="Q44" s="18">
        <v>1556232</v>
      </c>
      <c r="R44" s="19">
        <v>1761102</v>
      </c>
      <c r="S44" s="81">
        <v>21.08399843641298</v>
      </c>
      <c r="T44" s="81">
        <v>18.921984591094983</v>
      </c>
      <c r="U44" s="82">
        <v>20.780148496889353</v>
      </c>
    </row>
    <row r="45" spans="1:21" x14ac:dyDescent="0.25">
      <c r="A45" s="17" t="s">
        <v>85</v>
      </c>
      <c r="B45" s="18">
        <v>1127316</v>
      </c>
      <c r="C45" s="18">
        <v>1233243</v>
      </c>
      <c r="D45" s="19">
        <v>1153972</v>
      </c>
      <c r="E45" s="81">
        <v>10.759350447199139</v>
      </c>
      <c r="F45" s="81">
        <v>11.519779805386776</v>
      </c>
      <c r="G45" s="82">
        <v>10.545083473123047</v>
      </c>
      <c r="I45" s="99">
        <v>219577</v>
      </c>
      <c r="J45" s="18">
        <v>210450</v>
      </c>
      <c r="K45" s="19">
        <v>207629</v>
      </c>
      <c r="L45" s="81">
        <v>8.78850074726091</v>
      </c>
      <c r="M45" s="81">
        <v>8.48255564145372</v>
      </c>
      <c r="N45" s="82">
        <v>8.4118287176021695</v>
      </c>
      <c r="P45" s="99">
        <v>907739</v>
      </c>
      <c r="Q45" s="18">
        <v>1022793</v>
      </c>
      <c r="R45" s="19">
        <v>946343</v>
      </c>
      <c r="S45" s="81">
        <v>11.376474181451041</v>
      </c>
      <c r="T45" s="81">
        <v>12.435982158109981</v>
      </c>
      <c r="U45" s="82">
        <v>11.166387903137785</v>
      </c>
    </row>
    <row r="46" spans="1:21" x14ac:dyDescent="0.25">
      <c r="A46" s="17" t="s">
        <v>156</v>
      </c>
      <c r="B46" s="18">
        <v>869382</v>
      </c>
      <c r="C46" s="18">
        <v>868408</v>
      </c>
      <c r="D46" s="19">
        <v>867017</v>
      </c>
      <c r="E46" s="81">
        <v>8.2975719412186848</v>
      </c>
      <c r="F46" s="81">
        <v>8.1118392249024076</v>
      </c>
      <c r="G46" s="82">
        <v>7.9228669652441512</v>
      </c>
      <c r="I46" s="99">
        <v>721276</v>
      </c>
      <c r="J46" s="18">
        <v>714539</v>
      </c>
      <c r="K46" s="19">
        <v>711083</v>
      </c>
      <c r="L46" s="81">
        <v>28.868846304400556</v>
      </c>
      <c r="M46" s="81">
        <v>28.800745191203131</v>
      </c>
      <c r="N46" s="82">
        <v>28.808636558470656</v>
      </c>
      <c r="P46" s="99">
        <v>148106</v>
      </c>
      <c r="Q46" s="18">
        <v>153869</v>
      </c>
      <c r="R46" s="19">
        <v>155934</v>
      </c>
      <c r="S46" s="81">
        <v>1.8561768141701389</v>
      </c>
      <c r="T46" s="81">
        <v>1.8708694121745304</v>
      </c>
      <c r="U46" s="82">
        <v>1.8399454862432412</v>
      </c>
    </row>
    <row r="47" spans="1:21" x14ac:dyDescent="0.25">
      <c r="A47" s="17" t="s">
        <v>157</v>
      </c>
      <c r="B47" s="18">
        <v>30792</v>
      </c>
      <c r="C47" s="18">
        <v>33517</v>
      </c>
      <c r="D47" s="19">
        <v>35225</v>
      </c>
      <c r="E47" s="81">
        <v>0.29388558218827365</v>
      </c>
      <c r="F47" s="81">
        <v>0.31308384457657457</v>
      </c>
      <c r="G47" s="82">
        <v>0.32188871596603669</v>
      </c>
      <c r="I47" s="99">
        <v>30614</v>
      </c>
      <c r="J47" s="18">
        <v>33352</v>
      </c>
      <c r="K47" s="19">
        <v>35061</v>
      </c>
      <c r="L47" s="81">
        <v>1.225315774769878</v>
      </c>
      <c r="M47" s="81">
        <v>1.3443107424745282</v>
      </c>
      <c r="N47" s="82">
        <v>1.4204524737288609</v>
      </c>
      <c r="P47" s="99">
        <v>178</v>
      </c>
      <c r="Q47" s="18">
        <v>165</v>
      </c>
      <c r="R47" s="19">
        <v>164</v>
      </c>
      <c r="S47" s="81">
        <v>2.2308311136772633E-3</v>
      </c>
      <c r="T47" s="81">
        <v>2.0062095224431011E-3</v>
      </c>
      <c r="U47" s="82">
        <v>1.9351203697967828E-3</v>
      </c>
    </row>
    <row r="48" spans="1:21" x14ac:dyDescent="0.25">
      <c r="A48" s="17" t="s">
        <v>158</v>
      </c>
      <c r="B48" s="18">
        <v>445255</v>
      </c>
      <c r="C48" s="18">
        <v>448694</v>
      </c>
      <c r="D48" s="19">
        <v>333794</v>
      </c>
      <c r="E48" s="81">
        <v>4.2496110969485512</v>
      </c>
      <c r="F48" s="81">
        <v>4.1912713714963017</v>
      </c>
      <c r="G48" s="82">
        <v>3.0502348348379633</v>
      </c>
      <c r="I48" s="99">
        <v>35812</v>
      </c>
      <c r="J48" s="18">
        <v>42105</v>
      </c>
      <c r="K48" s="19">
        <v>23413</v>
      </c>
      <c r="L48" s="81">
        <v>1.4333640989762486</v>
      </c>
      <c r="M48" s="81">
        <v>1.6971157295481534</v>
      </c>
      <c r="N48" s="82">
        <v>0.94854835194129716</v>
      </c>
      <c r="P48" s="99">
        <v>409443</v>
      </c>
      <c r="Q48" s="18">
        <v>406589</v>
      </c>
      <c r="R48" s="19">
        <v>310381</v>
      </c>
      <c r="S48" s="81">
        <v>5.1314504700975263</v>
      </c>
      <c r="T48" s="81">
        <v>4.9436528698219275</v>
      </c>
      <c r="U48" s="82">
        <v>3.6623450944993614</v>
      </c>
    </row>
    <row r="49" spans="1:21" x14ac:dyDescent="0.25">
      <c r="A49" s="17" t="s">
        <v>159</v>
      </c>
      <c r="B49" s="18">
        <v>967178</v>
      </c>
      <c r="C49" s="18">
        <v>1016397</v>
      </c>
      <c r="D49" s="19">
        <v>1010525</v>
      </c>
      <c r="E49" s="81">
        <v>9.2309583531336106</v>
      </c>
      <c r="F49" s="81">
        <v>9.4942113069814322</v>
      </c>
      <c r="G49" s="82">
        <v>9.234253930491958</v>
      </c>
      <c r="I49" s="99">
        <v>0</v>
      </c>
      <c r="J49" s="18">
        <v>0</v>
      </c>
      <c r="K49" s="19">
        <v>0</v>
      </c>
      <c r="L49" s="81" t="s">
        <v>163</v>
      </c>
      <c r="M49" s="81" t="s">
        <v>163</v>
      </c>
      <c r="N49" s="82" t="s">
        <v>163</v>
      </c>
      <c r="P49" s="99">
        <v>967178</v>
      </c>
      <c r="Q49" s="18">
        <v>1016397</v>
      </c>
      <c r="R49" s="19">
        <v>1010525</v>
      </c>
      <c r="S49" s="81">
        <v>12.121408847551393</v>
      </c>
      <c r="T49" s="81">
        <v>12.358214181712732</v>
      </c>
      <c r="U49" s="82">
        <v>11.923704339566427</v>
      </c>
    </row>
    <row r="50" spans="1:21" x14ac:dyDescent="0.25">
      <c r="A50" s="17" t="s">
        <v>160</v>
      </c>
      <c r="B50" s="18">
        <v>779727</v>
      </c>
      <c r="C50" s="18">
        <v>822932</v>
      </c>
      <c r="D50" s="19">
        <v>982253</v>
      </c>
      <c r="E50" s="81">
        <v>7.4418850137346082</v>
      </c>
      <c r="F50" s="81">
        <v>7.6870458091443048</v>
      </c>
      <c r="G50" s="82">
        <v>8.9759022547562086</v>
      </c>
      <c r="I50" s="99">
        <v>6051</v>
      </c>
      <c r="J50" s="18">
        <v>8652</v>
      </c>
      <c r="K50" s="19">
        <v>11124</v>
      </c>
      <c r="L50" s="81">
        <v>0.24218938241107116</v>
      </c>
      <c r="M50" s="81">
        <v>0.34873400527373521</v>
      </c>
      <c r="N50" s="82">
        <v>0.45067491850659847</v>
      </c>
      <c r="P50" s="99">
        <v>773676</v>
      </c>
      <c r="Q50" s="18">
        <v>814280</v>
      </c>
      <c r="R50" s="19">
        <v>971129</v>
      </c>
      <c r="S50" s="81">
        <v>9.6962949028391581</v>
      </c>
      <c r="T50" s="81">
        <v>9.9007047874846563</v>
      </c>
      <c r="U50" s="82">
        <v>11.458850668295</v>
      </c>
    </row>
    <row r="51" spans="1:21" x14ac:dyDescent="0.25">
      <c r="A51" s="17" t="s">
        <v>161</v>
      </c>
      <c r="B51" s="18">
        <v>707854</v>
      </c>
      <c r="C51" s="18">
        <v>619681</v>
      </c>
      <c r="D51" s="19">
        <v>593938</v>
      </c>
      <c r="E51" s="81">
        <v>6.755913383161154</v>
      </c>
      <c r="F51" s="81">
        <v>5.7884688334593282</v>
      </c>
      <c r="G51" s="82">
        <v>5.4274503955553133</v>
      </c>
      <c r="I51" s="99">
        <v>316799</v>
      </c>
      <c r="J51" s="18">
        <v>268378</v>
      </c>
      <c r="K51" s="19">
        <v>265193</v>
      </c>
      <c r="L51" s="81">
        <v>12.679780888852244</v>
      </c>
      <c r="M51" s="81">
        <v>10.81744508406779</v>
      </c>
      <c r="N51" s="82">
        <v>10.743962033757674</v>
      </c>
      <c r="P51" s="99">
        <v>391055</v>
      </c>
      <c r="Q51" s="18">
        <v>351303</v>
      </c>
      <c r="R51" s="19">
        <v>328745</v>
      </c>
      <c r="S51" s="81">
        <v>4.9009980963992259</v>
      </c>
      <c r="T51" s="81">
        <v>4.2714389325019928</v>
      </c>
      <c r="U51" s="82">
        <v>3.879031377858801</v>
      </c>
    </row>
    <row r="52" spans="1:21" x14ac:dyDescent="0.25">
      <c r="A52" s="17" t="s">
        <v>162</v>
      </c>
      <c r="B52" s="18">
        <v>40776</v>
      </c>
      <c r="C52" s="18">
        <v>55520</v>
      </c>
      <c r="D52" s="19">
        <v>57121</v>
      </c>
      <c r="E52" s="81">
        <v>0.38917506168189941</v>
      </c>
      <c r="F52" s="81">
        <v>0.51861488351855534</v>
      </c>
      <c r="G52" s="82">
        <v>0.52197602114112085</v>
      </c>
      <c r="I52" s="99">
        <v>40776</v>
      </c>
      <c r="J52" s="18">
        <v>55520</v>
      </c>
      <c r="K52" s="19">
        <v>57121</v>
      </c>
      <c r="L52" s="81">
        <v>1.632046646371482</v>
      </c>
      <c r="M52" s="81">
        <v>2.2378307874246164</v>
      </c>
      <c r="N52" s="82">
        <v>2.3141857263588106</v>
      </c>
      <c r="P52" s="99">
        <v>0</v>
      </c>
      <c r="Q52" s="18">
        <v>0</v>
      </c>
      <c r="R52" s="19">
        <v>0</v>
      </c>
      <c r="S52" s="81" t="s">
        <v>163</v>
      </c>
      <c r="T52" s="81" t="s">
        <v>163</v>
      </c>
      <c r="U52" s="82" t="s">
        <v>163</v>
      </c>
    </row>
    <row r="53" spans="1:21" x14ac:dyDescent="0.25">
      <c r="A53" s="17" t="s">
        <v>164</v>
      </c>
      <c r="B53" s="18">
        <v>21131</v>
      </c>
      <c r="C53" s="18">
        <v>21448</v>
      </c>
      <c r="D53" s="19">
        <v>22788</v>
      </c>
      <c r="E53" s="81">
        <v>0.20167888533451581</v>
      </c>
      <c r="F53" s="81">
        <v>0.20034675831602983</v>
      </c>
      <c r="G53" s="82">
        <v>0.20823846868513965</v>
      </c>
      <c r="I53" s="99">
        <v>19475</v>
      </c>
      <c r="J53" s="18">
        <v>19521</v>
      </c>
      <c r="K53" s="19">
        <v>21104</v>
      </c>
      <c r="L53" s="81">
        <v>0.77948078374741536</v>
      </c>
      <c r="M53" s="81">
        <v>0.78682807639257812</v>
      </c>
      <c r="N53" s="82">
        <v>0.85500211076620403</v>
      </c>
      <c r="P53" s="99">
        <v>1656</v>
      </c>
      <c r="Q53" s="18">
        <v>1927</v>
      </c>
      <c r="R53" s="19">
        <v>1684</v>
      </c>
      <c r="S53" s="81">
        <v>2.075424901263791E-2</v>
      </c>
      <c r="T53" s="81">
        <v>2.3430095453017309E-2</v>
      </c>
      <c r="U53" s="82">
        <v>1.9870382333766964E-2</v>
      </c>
    </row>
    <row r="54" spans="1:21" x14ac:dyDescent="0.25">
      <c r="A54" s="17" t="s">
        <v>165</v>
      </c>
      <c r="B54" s="18">
        <v>232350</v>
      </c>
      <c r="C54" s="18">
        <v>231913</v>
      </c>
      <c r="D54" s="19">
        <v>234707</v>
      </c>
      <c r="E54" s="81">
        <v>2.2175992147780392</v>
      </c>
      <c r="F54" s="81">
        <v>2.166310041092196</v>
      </c>
      <c r="G54" s="82">
        <v>2.1447703295455094</v>
      </c>
      <c r="I54" s="99">
        <v>0</v>
      </c>
      <c r="J54" s="18">
        <v>0</v>
      </c>
      <c r="K54" s="19">
        <v>0</v>
      </c>
      <c r="L54" s="81" t="s">
        <v>163</v>
      </c>
      <c r="M54" s="81" t="s">
        <v>163</v>
      </c>
      <c r="N54" s="82" t="s">
        <v>163</v>
      </c>
      <c r="P54" s="99">
        <v>232350</v>
      </c>
      <c r="Q54" s="18">
        <v>231913</v>
      </c>
      <c r="R54" s="19">
        <v>234707</v>
      </c>
      <c r="S54" s="81">
        <v>2.9119865688927646</v>
      </c>
      <c r="T54" s="81">
        <v>2.8197943574445268</v>
      </c>
      <c r="U54" s="82">
        <v>2.7694286380115458</v>
      </c>
    </row>
    <row r="55" spans="1:21" x14ac:dyDescent="0.25">
      <c r="A55" s="17" t="s">
        <v>166</v>
      </c>
      <c r="B55" s="18">
        <v>110482</v>
      </c>
      <c r="C55" s="18">
        <v>115524</v>
      </c>
      <c r="D55" s="19">
        <v>123593</v>
      </c>
      <c r="E55" s="81">
        <v>1.0544643703340104</v>
      </c>
      <c r="F55" s="81">
        <v>1.0791150180763256</v>
      </c>
      <c r="G55" s="82">
        <v>1.1294021880025655</v>
      </c>
      <c r="I55" s="99">
        <v>85101</v>
      </c>
      <c r="J55" s="18">
        <v>87287</v>
      </c>
      <c r="K55" s="19">
        <v>93789</v>
      </c>
      <c r="L55" s="81">
        <v>3.4061409077118765</v>
      </c>
      <c r="M55" s="81">
        <v>3.5182553303662192</v>
      </c>
      <c r="N55" s="82">
        <v>3.7997437910657466</v>
      </c>
      <c r="P55" s="99">
        <v>25381</v>
      </c>
      <c r="Q55" s="18">
        <v>28237</v>
      </c>
      <c r="R55" s="19">
        <v>29804</v>
      </c>
      <c r="S55" s="81">
        <v>0.31809395784405964</v>
      </c>
      <c r="T55" s="81">
        <v>0.34332932294076274</v>
      </c>
      <c r="U55" s="82">
        <v>0.35167272866721533</v>
      </c>
    </row>
    <row r="56" spans="1:21" x14ac:dyDescent="0.25">
      <c r="A56" s="17" t="s">
        <v>167</v>
      </c>
      <c r="B56" s="18">
        <v>6295</v>
      </c>
      <c r="C56" s="18">
        <v>6076</v>
      </c>
      <c r="D56" s="19">
        <v>5154</v>
      </c>
      <c r="E56" s="81">
        <v>6.008085671197657E-2</v>
      </c>
      <c r="F56" s="81">
        <v>5.6756196546447091E-2</v>
      </c>
      <c r="G56" s="82">
        <v>4.7097642074917054E-2</v>
      </c>
      <c r="I56" s="99">
        <v>0</v>
      </c>
      <c r="J56" s="18">
        <v>0</v>
      </c>
      <c r="K56" s="19">
        <v>0</v>
      </c>
      <c r="L56" s="81" t="s">
        <v>163</v>
      </c>
      <c r="M56" s="81" t="s">
        <v>163</v>
      </c>
      <c r="N56" s="82" t="s">
        <v>163</v>
      </c>
      <c r="P56" s="99">
        <v>6295</v>
      </c>
      <c r="Q56" s="18">
        <v>6076</v>
      </c>
      <c r="R56" s="19">
        <v>5154</v>
      </c>
      <c r="S56" s="81">
        <v>7.8893718317968375E-2</v>
      </c>
      <c r="T56" s="81">
        <v>7.3877145808268374E-2</v>
      </c>
      <c r="U56" s="82">
        <v>6.0814697475198895E-2</v>
      </c>
    </row>
    <row r="57" spans="1:21" x14ac:dyDescent="0.25">
      <c r="A57" s="17" t="s">
        <v>168</v>
      </c>
      <c r="B57" s="18">
        <v>116894</v>
      </c>
      <c r="C57" s="18">
        <v>0</v>
      </c>
      <c r="D57" s="19">
        <v>0</v>
      </c>
      <c r="E57" s="81">
        <v>1.1156619006338029</v>
      </c>
      <c r="F57" s="81" t="s">
        <v>163</v>
      </c>
      <c r="G57" s="82" t="s">
        <v>163</v>
      </c>
      <c r="I57" s="99">
        <v>0</v>
      </c>
      <c r="J57" s="18">
        <v>0</v>
      </c>
      <c r="K57" s="19">
        <v>0</v>
      </c>
      <c r="L57" s="81" t="s">
        <v>163</v>
      </c>
      <c r="M57" s="81" t="s">
        <v>163</v>
      </c>
      <c r="N57" s="82" t="s">
        <v>163</v>
      </c>
      <c r="P57" s="99">
        <v>116894</v>
      </c>
      <c r="Q57" s="18">
        <v>0</v>
      </c>
      <c r="R57" s="19">
        <v>0</v>
      </c>
      <c r="S57" s="81">
        <v>1.4650043382145506</v>
      </c>
      <c r="T57" s="81" t="s">
        <v>163</v>
      </c>
      <c r="U57" s="82" t="s">
        <v>163</v>
      </c>
    </row>
    <row r="58" spans="1:21" x14ac:dyDescent="0.25">
      <c r="A58" s="17" t="s">
        <v>169</v>
      </c>
      <c r="B58" s="18">
        <v>0</v>
      </c>
      <c r="C58" s="18">
        <v>0</v>
      </c>
      <c r="D58" s="19">
        <v>0</v>
      </c>
      <c r="E58" s="81" t="s">
        <v>163</v>
      </c>
      <c r="F58" s="81" t="s">
        <v>163</v>
      </c>
      <c r="G58" s="82" t="s">
        <v>163</v>
      </c>
      <c r="I58" s="99">
        <v>0</v>
      </c>
      <c r="J58" s="18">
        <v>0</v>
      </c>
      <c r="K58" s="19">
        <v>0</v>
      </c>
      <c r="L58" s="81" t="s">
        <v>163</v>
      </c>
      <c r="M58" s="81" t="s">
        <v>163</v>
      </c>
      <c r="N58" s="82" t="s">
        <v>163</v>
      </c>
      <c r="P58" s="99">
        <v>0</v>
      </c>
      <c r="Q58" s="18">
        <v>0</v>
      </c>
      <c r="R58" s="19">
        <v>0</v>
      </c>
      <c r="S58" s="81" t="s">
        <v>163</v>
      </c>
      <c r="T58" s="81" t="s">
        <v>163</v>
      </c>
      <c r="U58" s="82" t="s">
        <v>163</v>
      </c>
    </row>
    <row r="59" spans="1:21" x14ac:dyDescent="0.25">
      <c r="A59" s="17" t="s">
        <v>170</v>
      </c>
      <c r="B59" s="18">
        <v>44860</v>
      </c>
      <c r="C59" s="18">
        <v>56635</v>
      </c>
      <c r="D59" s="19">
        <v>0</v>
      </c>
      <c r="E59" s="81">
        <v>0.42815365084976476</v>
      </c>
      <c r="F59" s="81">
        <v>0.52903015000132181</v>
      </c>
      <c r="G59" s="82" t="s">
        <v>163</v>
      </c>
      <c r="I59" s="99">
        <v>0</v>
      </c>
      <c r="J59" s="18">
        <v>0</v>
      </c>
      <c r="K59" s="19">
        <v>0</v>
      </c>
      <c r="L59" s="81" t="s">
        <v>163</v>
      </c>
      <c r="M59" s="81" t="s">
        <v>163</v>
      </c>
      <c r="N59" s="82" t="s">
        <v>163</v>
      </c>
      <c r="P59" s="99">
        <v>44860</v>
      </c>
      <c r="Q59" s="18">
        <v>56635</v>
      </c>
      <c r="R59" s="19">
        <v>0</v>
      </c>
      <c r="S59" s="81">
        <v>0.56221957168293268</v>
      </c>
      <c r="T59" s="81">
        <v>0.68861622002160627</v>
      </c>
      <c r="U59" s="82" t="s">
        <v>163</v>
      </c>
    </row>
    <row r="60" spans="1:21" x14ac:dyDescent="0.25">
      <c r="A60" s="17" t="s">
        <v>171</v>
      </c>
      <c r="B60" s="18">
        <v>73407</v>
      </c>
      <c r="C60" s="18">
        <v>21805</v>
      </c>
      <c r="D60" s="19">
        <v>18688</v>
      </c>
      <c r="E60" s="81">
        <v>0.70061246205815164</v>
      </c>
      <c r="F60" s="81">
        <v>0.20368151179974964</v>
      </c>
      <c r="G60" s="82">
        <v>0.17077235838107294</v>
      </c>
      <c r="I60" s="99">
        <v>26796</v>
      </c>
      <c r="J60" s="18">
        <v>21805</v>
      </c>
      <c r="K60" s="19">
        <v>18688</v>
      </c>
      <c r="L60" s="81">
        <v>1.0725015189368803</v>
      </c>
      <c r="M60" s="81">
        <v>0.878888694520781</v>
      </c>
      <c r="N60" s="82">
        <v>0.75712089869213528</v>
      </c>
      <c r="P60" s="99">
        <v>46611</v>
      </c>
      <c r="Q60" s="18">
        <v>0</v>
      </c>
      <c r="R60" s="19">
        <v>0</v>
      </c>
      <c r="S60" s="81">
        <v>0.58416443280680286</v>
      </c>
      <c r="T60" s="81" t="s">
        <v>163</v>
      </c>
      <c r="U60" s="82" t="s">
        <v>163</v>
      </c>
    </row>
    <row r="61" spans="1:21" x14ac:dyDescent="0.25">
      <c r="A61" s="17" t="s">
        <v>172</v>
      </c>
      <c r="B61" s="18">
        <v>95435</v>
      </c>
      <c r="C61" s="18">
        <v>105548</v>
      </c>
      <c r="D61" s="19">
        <v>115712</v>
      </c>
      <c r="E61" s="81">
        <v>0.91085251156592284</v>
      </c>
      <c r="F61" s="81">
        <v>0.98592874145562825</v>
      </c>
      <c r="G61" s="82">
        <v>1.0573850135376022</v>
      </c>
      <c r="I61" s="99">
        <v>62186</v>
      </c>
      <c r="J61" s="18">
        <v>69534</v>
      </c>
      <c r="K61" s="19">
        <v>75504</v>
      </c>
      <c r="L61" s="81">
        <v>2.4889751999033005</v>
      </c>
      <c r="M61" s="81">
        <v>2.802689588846961</v>
      </c>
      <c r="N61" s="82">
        <v>3.0589499323015295</v>
      </c>
      <c r="P61" s="99">
        <v>33249</v>
      </c>
      <c r="Q61" s="18">
        <v>36014</v>
      </c>
      <c r="R61" s="19">
        <v>40208</v>
      </c>
      <c r="S61" s="81">
        <v>0.41670170617222091</v>
      </c>
      <c r="T61" s="81">
        <v>0.43788866509858088</v>
      </c>
      <c r="U61" s="82">
        <v>0.47443487700481124</v>
      </c>
    </row>
    <row r="62" spans="1:21" x14ac:dyDescent="0.25">
      <c r="A62" s="17" t="s">
        <v>173</v>
      </c>
      <c r="B62" s="18">
        <v>745028</v>
      </c>
      <c r="C62" s="18">
        <v>757573</v>
      </c>
      <c r="D62" s="19">
        <v>763306</v>
      </c>
      <c r="E62" s="81">
        <v>7.1107101690882422</v>
      </c>
      <c r="F62" s="81">
        <v>7.0765243723307378</v>
      </c>
      <c r="G62" s="82">
        <v>6.9751479979892581</v>
      </c>
      <c r="I62" s="99">
        <v>2285</v>
      </c>
      <c r="J62" s="18">
        <v>2394</v>
      </c>
      <c r="K62" s="19">
        <v>2374</v>
      </c>
      <c r="L62" s="81">
        <v>9.1456410313881603E-2</v>
      </c>
      <c r="M62" s="81">
        <v>9.6494360682538388E-2</v>
      </c>
      <c r="N62" s="82">
        <v>9.6179634711854076E-2</v>
      </c>
      <c r="P62" s="99">
        <v>742743</v>
      </c>
      <c r="Q62" s="18">
        <v>755179</v>
      </c>
      <c r="R62" s="19">
        <v>760932</v>
      </c>
      <c r="S62" s="81">
        <v>9.3086190666628728</v>
      </c>
      <c r="T62" s="81">
        <v>9.1821048542367194</v>
      </c>
      <c r="U62" s="82">
        <v>8.9786281294524724</v>
      </c>
    </row>
    <row r="63" spans="1:21" x14ac:dyDescent="0.25">
      <c r="A63" s="17" t="s">
        <v>174</v>
      </c>
      <c r="B63" s="18">
        <v>40353</v>
      </c>
      <c r="C63" s="18">
        <v>66805</v>
      </c>
      <c r="D63" s="19">
        <v>104591</v>
      </c>
      <c r="E63" s="81">
        <v>0.38513785717210336</v>
      </c>
      <c r="F63" s="81">
        <v>0.62402858957955853</v>
      </c>
      <c r="G63" s="82">
        <v>0.95576047385674223</v>
      </c>
      <c r="I63" s="99">
        <v>4911</v>
      </c>
      <c r="J63" s="18">
        <v>6206</v>
      </c>
      <c r="K63" s="19">
        <v>38171</v>
      </c>
      <c r="L63" s="81">
        <v>0.19656123897219804</v>
      </c>
      <c r="M63" s="81">
        <v>0.25014369356551097</v>
      </c>
      <c r="N63" s="82">
        <v>1.546450226026193</v>
      </c>
      <c r="P63" s="99">
        <v>35442</v>
      </c>
      <c r="Q63" s="18">
        <v>60599</v>
      </c>
      <c r="R63" s="19">
        <v>66420</v>
      </c>
      <c r="S63" s="81">
        <v>0.44418604680308743</v>
      </c>
      <c r="T63" s="81">
        <v>0.73681388394260294</v>
      </c>
      <c r="U63" s="82">
        <v>0.7837237497676971</v>
      </c>
    </row>
    <row r="64" spans="1:21" x14ac:dyDescent="0.25">
      <c r="A64" s="17" t="s">
        <v>175</v>
      </c>
      <c r="B64" s="18">
        <v>0</v>
      </c>
      <c r="C64" s="18">
        <v>0</v>
      </c>
      <c r="D64" s="19">
        <v>0</v>
      </c>
      <c r="E64" s="81" t="s">
        <v>163</v>
      </c>
      <c r="F64" s="81" t="s">
        <v>163</v>
      </c>
      <c r="G64" s="82" t="s">
        <v>163</v>
      </c>
      <c r="I64" s="99">
        <v>0</v>
      </c>
      <c r="J64" s="18">
        <v>0</v>
      </c>
      <c r="K64" s="19">
        <v>0</v>
      </c>
      <c r="L64" s="81" t="s">
        <v>163</v>
      </c>
      <c r="M64" s="81" t="s">
        <v>163</v>
      </c>
      <c r="N64" s="82" t="s">
        <v>163</v>
      </c>
      <c r="P64" s="99">
        <v>0</v>
      </c>
      <c r="Q64" s="18">
        <v>0</v>
      </c>
      <c r="R64" s="19">
        <v>0</v>
      </c>
      <c r="S64" s="81" t="s">
        <v>163</v>
      </c>
      <c r="T64" s="81" t="s">
        <v>163</v>
      </c>
      <c r="U64" s="82" t="s">
        <v>163</v>
      </c>
    </row>
    <row r="65" spans="1:21" x14ac:dyDescent="0.25">
      <c r="A65" s="17" t="s">
        <v>176</v>
      </c>
      <c r="B65" s="18">
        <v>4948</v>
      </c>
      <c r="C65" s="18">
        <v>5799</v>
      </c>
      <c r="D65" s="19">
        <v>3814</v>
      </c>
      <c r="E65" s="81">
        <v>4.722479412404449E-2</v>
      </c>
      <c r="F65" s="81">
        <v>5.4168726756558046E-2</v>
      </c>
      <c r="G65" s="82">
        <v>3.4852620658465977E-2</v>
      </c>
      <c r="I65" s="99">
        <v>2842</v>
      </c>
      <c r="J65" s="18">
        <v>3724</v>
      </c>
      <c r="K65" s="19">
        <v>3757</v>
      </c>
      <c r="L65" s="81">
        <v>0.11375016109936609</v>
      </c>
      <c r="M65" s="81">
        <v>0.15010233883950416</v>
      </c>
      <c r="N65" s="82">
        <v>0.15221014642478339</v>
      </c>
      <c r="P65" s="99">
        <v>2106</v>
      </c>
      <c r="Q65" s="18">
        <v>2075</v>
      </c>
      <c r="R65" s="19">
        <v>57</v>
      </c>
      <c r="S65" s="81">
        <v>2.6393990592159081E-2</v>
      </c>
      <c r="T65" s="81">
        <v>2.5229604600420816E-2</v>
      </c>
      <c r="U65" s="82">
        <v>6.7257232364888186E-4</v>
      </c>
    </row>
    <row r="66" spans="1:21" x14ac:dyDescent="0.25">
      <c r="A66" s="17" t="s">
        <v>177</v>
      </c>
      <c r="B66" s="18">
        <v>0</v>
      </c>
      <c r="C66" s="18">
        <v>0</v>
      </c>
      <c r="D66" s="19">
        <v>0</v>
      </c>
      <c r="E66" s="81" t="s">
        <v>163</v>
      </c>
      <c r="F66" s="81" t="s">
        <v>163</v>
      </c>
      <c r="G66" s="82" t="s">
        <v>163</v>
      </c>
      <c r="I66" s="99">
        <v>0</v>
      </c>
      <c r="J66" s="18">
        <v>0</v>
      </c>
      <c r="K66" s="19">
        <v>0</v>
      </c>
      <c r="L66" s="81" t="s">
        <v>163</v>
      </c>
      <c r="M66" s="81" t="s">
        <v>163</v>
      </c>
      <c r="N66" s="82" t="s">
        <v>163</v>
      </c>
      <c r="P66" s="99">
        <v>0</v>
      </c>
      <c r="Q66" s="18">
        <v>0</v>
      </c>
      <c r="R66" s="19">
        <v>0</v>
      </c>
      <c r="S66" s="81" t="s">
        <v>163</v>
      </c>
      <c r="T66" s="81" t="s">
        <v>163</v>
      </c>
      <c r="U66" s="82" t="s">
        <v>163</v>
      </c>
    </row>
    <row r="67" spans="1:21" x14ac:dyDescent="0.25">
      <c r="A67" s="17" t="s">
        <v>178</v>
      </c>
      <c r="B67" s="18">
        <v>176</v>
      </c>
      <c r="C67" s="18">
        <v>264</v>
      </c>
      <c r="D67" s="19">
        <v>317</v>
      </c>
      <c r="E67" s="81">
        <v>1.6797824910735309E-3</v>
      </c>
      <c r="F67" s="81">
        <v>2.466036189641546E-3</v>
      </c>
      <c r="G67" s="82">
        <v>2.8967699918022323E-3</v>
      </c>
      <c r="I67" s="99">
        <v>0</v>
      </c>
      <c r="J67" s="18">
        <v>0</v>
      </c>
      <c r="K67" s="19">
        <v>0</v>
      </c>
      <c r="L67" s="81" t="s">
        <v>163</v>
      </c>
      <c r="M67" s="81" t="s">
        <v>163</v>
      </c>
      <c r="N67" s="82" t="s">
        <v>163</v>
      </c>
      <c r="P67" s="99">
        <v>176</v>
      </c>
      <c r="Q67" s="18">
        <v>264</v>
      </c>
      <c r="R67" s="19">
        <v>317</v>
      </c>
      <c r="S67" s="81">
        <v>2.2057655955460579E-3</v>
      </c>
      <c r="T67" s="81">
        <v>3.2099352359089618E-3</v>
      </c>
      <c r="U67" s="82">
        <v>3.7404460806437817E-3</v>
      </c>
    </row>
    <row r="68" spans="1:21" x14ac:dyDescent="0.25">
      <c r="A68" s="17" t="s">
        <v>179</v>
      </c>
      <c r="B68" s="18">
        <v>14494</v>
      </c>
      <c r="C68" s="18">
        <v>4046</v>
      </c>
      <c r="D68" s="19">
        <v>20059</v>
      </c>
      <c r="E68" s="81">
        <v>0.13833390582738497</v>
      </c>
      <c r="F68" s="81">
        <v>3.7793872815491264E-2</v>
      </c>
      <c r="G68" s="82">
        <v>0.18330066014372548</v>
      </c>
      <c r="I68" s="99">
        <v>0</v>
      </c>
      <c r="J68" s="18">
        <v>0</v>
      </c>
      <c r="K68" s="19">
        <v>0</v>
      </c>
      <c r="L68" s="81" t="s">
        <v>163</v>
      </c>
      <c r="M68" s="81" t="s">
        <v>163</v>
      </c>
      <c r="N68" s="82" t="s">
        <v>163</v>
      </c>
      <c r="P68" s="99">
        <v>14494</v>
      </c>
      <c r="Q68" s="18">
        <v>4046</v>
      </c>
      <c r="R68" s="19">
        <v>20059</v>
      </c>
      <c r="S68" s="81">
        <v>0.18164980989684412</v>
      </c>
      <c r="T68" s="81">
        <v>4.9194689259422955E-2</v>
      </c>
      <c r="U68" s="82">
        <v>0.23668646035215651</v>
      </c>
    </row>
    <row r="69" spans="1:21" x14ac:dyDescent="0.25">
      <c r="A69" s="17" t="s">
        <v>180</v>
      </c>
      <c r="B69" s="18">
        <v>573</v>
      </c>
      <c r="C69" s="18">
        <v>1161</v>
      </c>
      <c r="D69" s="19">
        <v>210</v>
      </c>
      <c r="E69" s="81">
        <v>5.4688373146882571E-3</v>
      </c>
      <c r="F69" s="81">
        <v>1.0844954606719071E-2</v>
      </c>
      <c r="G69" s="82">
        <v>1.9189958936229299E-3</v>
      </c>
      <c r="I69" s="99">
        <v>573</v>
      </c>
      <c r="J69" s="18">
        <v>1161</v>
      </c>
      <c r="K69" s="19">
        <v>210</v>
      </c>
      <c r="L69" s="81">
        <v>2.2934145781117795E-2</v>
      </c>
      <c r="M69" s="81">
        <v>4.6796137323486663E-2</v>
      </c>
      <c r="N69" s="82">
        <v>8.5078868110738653E-3</v>
      </c>
      <c r="P69" s="99">
        <v>0</v>
      </c>
      <c r="Q69" s="18">
        <v>0</v>
      </c>
      <c r="R69" s="19">
        <v>0</v>
      </c>
      <c r="S69" s="81" t="s">
        <v>163</v>
      </c>
      <c r="T69" s="81" t="s">
        <v>163</v>
      </c>
      <c r="U69" s="82" t="s">
        <v>163</v>
      </c>
    </row>
    <row r="70" spans="1:21" s="189" customFormat="1" x14ac:dyDescent="0.25">
      <c r="A70" s="184" t="s">
        <v>181</v>
      </c>
      <c r="B70" s="185">
        <v>72879</v>
      </c>
      <c r="C70" s="185">
        <v>46425</v>
      </c>
      <c r="D70" s="191">
        <v>47736</v>
      </c>
      <c r="E70" s="186">
        <v>0.69557311458493098</v>
      </c>
      <c r="F70" s="187">
        <v>0.43365806857616951</v>
      </c>
      <c r="G70" s="188">
        <v>0.43621518084754374</v>
      </c>
      <c r="I70" s="190">
        <v>31429</v>
      </c>
      <c r="J70" s="185">
        <v>28096</v>
      </c>
      <c r="K70" s="191">
        <v>23401</v>
      </c>
      <c r="L70" s="186">
        <v>1.2579358948599497</v>
      </c>
      <c r="M70" s="187">
        <v>1.1324584618782785</v>
      </c>
      <c r="N70" s="188">
        <v>0.94806218698066447</v>
      </c>
      <c r="P70" s="190">
        <v>41450</v>
      </c>
      <c r="Q70" s="185">
        <v>18329</v>
      </c>
      <c r="R70" s="191">
        <v>24335</v>
      </c>
      <c r="S70" s="186">
        <v>0.51948286326922777</v>
      </c>
      <c r="T70" s="187">
        <v>0.22285948082945212</v>
      </c>
      <c r="U70" s="188">
        <v>0.28714118414027262</v>
      </c>
    </row>
    <row r="71" spans="1:21" x14ac:dyDescent="0.25">
      <c r="A71" s="17" t="s">
        <v>5</v>
      </c>
      <c r="B71" s="18" t="s">
        <v>5</v>
      </c>
      <c r="C71" s="18" t="s">
        <v>5</v>
      </c>
      <c r="D71" s="19" t="s">
        <v>5</v>
      </c>
      <c r="E71" s="81" t="s">
        <v>5</v>
      </c>
      <c r="F71" s="81" t="s">
        <v>5</v>
      </c>
      <c r="G71" s="82" t="s">
        <v>5</v>
      </c>
      <c r="I71" s="99" t="s">
        <v>5</v>
      </c>
      <c r="J71" s="18" t="s">
        <v>5</v>
      </c>
      <c r="K71" s="19" t="s">
        <v>5</v>
      </c>
      <c r="L71" s="81" t="s">
        <v>5</v>
      </c>
      <c r="M71" s="81" t="s">
        <v>5</v>
      </c>
      <c r="N71" s="82" t="s">
        <v>5</v>
      </c>
      <c r="P71" s="99" t="s">
        <v>5</v>
      </c>
      <c r="Q71" s="18" t="s">
        <v>5</v>
      </c>
      <c r="R71" s="19" t="s">
        <v>5</v>
      </c>
      <c r="S71" s="81" t="s">
        <v>5</v>
      </c>
      <c r="T71" s="81" t="s">
        <v>5</v>
      </c>
      <c r="U71" s="82" t="s">
        <v>5</v>
      </c>
    </row>
    <row r="72" spans="1:21" ht="13.8" thickBot="1" x14ac:dyDescent="0.3">
      <c r="A72" s="20" t="s">
        <v>4</v>
      </c>
      <c r="B72" s="21">
        <v>10477547</v>
      </c>
      <c r="C72" s="21">
        <v>10705439</v>
      </c>
      <c r="D72" s="22">
        <v>10943223</v>
      </c>
      <c r="E72" s="85">
        <v>100</v>
      </c>
      <c r="F72" s="85">
        <v>100</v>
      </c>
      <c r="G72" s="86">
        <v>100</v>
      </c>
      <c r="I72" s="100">
        <v>2498458</v>
      </c>
      <c r="J72" s="21">
        <v>2480974</v>
      </c>
      <c r="K72" s="22">
        <v>2468298</v>
      </c>
      <c r="L72" s="85">
        <v>100</v>
      </c>
      <c r="M72" s="85">
        <v>100</v>
      </c>
      <c r="N72" s="86">
        <v>100</v>
      </c>
      <c r="P72" s="100">
        <v>7979089</v>
      </c>
      <c r="Q72" s="21">
        <v>8224465</v>
      </c>
      <c r="R72" s="22">
        <v>8474925</v>
      </c>
      <c r="S72" s="85">
        <v>100</v>
      </c>
      <c r="T72" s="85">
        <v>100</v>
      </c>
      <c r="U72" s="86">
        <v>100</v>
      </c>
    </row>
    <row r="73" spans="1:21" x14ac:dyDescent="0.25">
      <c r="A73" s="44"/>
      <c r="B73" s="51"/>
      <c r="C73" s="51"/>
      <c r="D73" s="51"/>
      <c r="E73" s="121"/>
      <c r="F73" s="121"/>
      <c r="G73" s="122"/>
      <c r="I73" s="51"/>
      <c r="J73" s="51"/>
      <c r="K73" s="51"/>
      <c r="L73" s="121"/>
      <c r="M73" s="121"/>
      <c r="N73" s="122"/>
      <c r="P73" s="51"/>
      <c r="Q73" s="51"/>
      <c r="R73" s="51"/>
      <c r="S73" s="121"/>
      <c r="T73" s="121"/>
      <c r="U73" s="122"/>
    </row>
    <row r="74" spans="1:21" x14ac:dyDescent="0.25">
      <c r="A74" s="44"/>
      <c r="B74" s="51"/>
      <c r="C74" s="51"/>
      <c r="D74" s="51"/>
      <c r="E74" s="121"/>
      <c r="F74" s="121"/>
      <c r="G74" s="122"/>
      <c r="I74" s="51"/>
      <c r="J74" s="51"/>
      <c r="K74" s="51"/>
      <c r="L74" s="121"/>
      <c r="M74" s="121"/>
      <c r="N74" s="122"/>
      <c r="P74" s="51"/>
      <c r="Q74" s="51"/>
      <c r="R74" s="51"/>
      <c r="S74" s="121"/>
      <c r="T74" s="121"/>
      <c r="U74" s="122"/>
    </row>
    <row r="75" spans="1:21" x14ac:dyDescent="0.25">
      <c r="A75" s="24"/>
      <c r="B75" s="24"/>
      <c r="C75" s="24"/>
      <c r="D75" s="24"/>
      <c r="E75" s="24"/>
      <c r="F75" s="24"/>
      <c r="G75" s="24"/>
      <c r="I75" s="24"/>
      <c r="J75" s="24"/>
      <c r="K75" s="24"/>
      <c r="L75" s="24"/>
      <c r="M75" s="24"/>
      <c r="N75" s="24"/>
      <c r="P75" s="24"/>
      <c r="Q75" s="24"/>
      <c r="R75" s="24"/>
      <c r="S75" s="24"/>
      <c r="T75" s="24"/>
      <c r="U75" s="24"/>
    </row>
    <row r="76" spans="1:21" ht="12.75" customHeight="1" x14ac:dyDescent="0.25">
      <c r="A76" s="26" t="str">
        <f>+Innhold!B54</f>
        <v>Finans Norge / Skadestatistikk</v>
      </c>
      <c r="F76" s="25"/>
      <c r="G76" s="25"/>
      <c r="H76" s="97"/>
      <c r="I76" s="25"/>
      <c r="J76" s="25"/>
      <c r="K76" s="25"/>
      <c r="L76" s="25"/>
      <c r="M76" s="25"/>
      <c r="N76" s="25"/>
      <c r="O76" s="97"/>
      <c r="P76" s="25"/>
      <c r="T76" s="25"/>
      <c r="U76" s="244">
        <f>Innhold!H29</f>
        <v>11</v>
      </c>
    </row>
    <row r="77" spans="1:21" ht="12.75" customHeight="1" x14ac:dyDescent="0.25">
      <c r="A77" s="26" t="str">
        <f>+Innhold!B55</f>
        <v>Premiestatistikk skadeforsikring 2. kvartal 2018</v>
      </c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T77" s="25"/>
      <c r="U77" s="245"/>
    </row>
    <row r="82" ht="12.75" customHeight="1" x14ac:dyDescent="0.25"/>
    <row r="83" ht="12.75" customHeight="1" x14ac:dyDescent="0.25"/>
  </sheetData>
  <mergeCells count="7">
    <mergeCell ref="U76:U77"/>
    <mergeCell ref="D4:E4"/>
    <mergeCell ref="I4:N4"/>
    <mergeCell ref="P4:U4"/>
    <mergeCell ref="D39:E39"/>
    <mergeCell ref="I39:N39"/>
    <mergeCell ref="P39:U39"/>
  </mergeCells>
  <hyperlinks>
    <hyperlink ref="A2" location="Innhold!A30" tooltip="Move to Tab2" display="Tilbake til innholdsfortegnelsen" xr:uid="{00000000-0004-0000-0A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U83"/>
  <sheetViews>
    <sheetView showGridLines="0" showRowColHeaders="0" zoomScale="80" zoomScaleNormal="80" zoomScaleSheetLayoutView="5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2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113</v>
      </c>
      <c r="B4" s="6"/>
      <c r="C4" s="6"/>
      <c r="D4" s="256" t="s">
        <v>105</v>
      </c>
      <c r="E4" s="256"/>
      <c r="F4" s="6"/>
      <c r="I4" s="256" t="s">
        <v>107</v>
      </c>
      <c r="J4" s="256"/>
      <c r="K4" s="256"/>
      <c r="L4" s="256"/>
      <c r="M4" s="256"/>
      <c r="N4" s="256"/>
      <c r="P4" s="256" t="s">
        <v>108</v>
      </c>
      <c r="Q4" s="256"/>
      <c r="R4" s="256"/>
      <c r="S4" s="256"/>
      <c r="T4" s="256"/>
      <c r="U4" s="256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9" t="s">
        <v>1</v>
      </c>
      <c r="K5" s="10"/>
      <c r="L5" s="11"/>
      <c r="M5" s="89" t="s">
        <v>2</v>
      </c>
      <c r="N5" s="12"/>
      <c r="P5" s="7"/>
      <c r="Q5" s="89" t="s">
        <v>1</v>
      </c>
      <c r="R5" s="10"/>
      <c r="S5" s="11"/>
      <c r="T5" s="89" t="s">
        <v>2</v>
      </c>
      <c r="U5" s="12"/>
    </row>
    <row r="6" spans="1:21" x14ac:dyDescent="0.25">
      <c r="A6" s="13" t="s">
        <v>3</v>
      </c>
      <c r="B6" s="14" t="s">
        <v>154</v>
      </c>
      <c r="C6" s="15" t="s">
        <v>152</v>
      </c>
      <c r="D6" s="66" t="s">
        <v>153</v>
      </c>
      <c r="E6" s="15" t="s">
        <v>154</v>
      </c>
      <c r="F6" s="15" t="s">
        <v>152</v>
      </c>
      <c r="G6" s="16" t="s">
        <v>153</v>
      </c>
      <c r="I6" s="98" t="s">
        <v>154</v>
      </c>
      <c r="J6" s="15" t="s">
        <v>152</v>
      </c>
      <c r="K6" s="66" t="s">
        <v>153</v>
      </c>
      <c r="L6" s="15" t="s">
        <v>154</v>
      </c>
      <c r="M6" s="15" t="s">
        <v>152</v>
      </c>
      <c r="N6" s="16" t="s">
        <v>153</v>
      </c>
      <c r="P6" s="98" t="s">
        <v>154</v>
      </c>
      <c r="Q6" s="15" t="s">
        <v>152</v>
      </c>
      <c r="R6" s="66" t="s">
        <v>153</v>
      </c>
      <c r="S6" s="15" t="s">
        <v>154</v>
      </c>
      <c r="T6" s="15" t="s">
        <v>152</v>
      </c>
      <c r="U6" s="16" t="s">
        <v>153</v>
      </c>
    </row>
    <row r="7" spans="1:21" x14ac:dyDescent="0.25">
      <c r="A7" s="17" t="s">
        <v>82</v>
      </c>
      <c r="B7" s="18">
        <v>252249</v>
      </c>
      <c r="C7" s="18">
        <v>266754</v>
      </c>
      <c r="D7" s="19">
        <v>271383</v>
      </c>
      <c r="E7" s="27">
        <v>22.40649857654881</v>
      </c>
      <c r="F7" s="27">
        <v>25.022442472696163</v>
      </c>
      <c r="G7" s="28">
        <v>25.471065909807631</v>
      </c>
      <c r="I7" s="99">
        <v>192168</v>
      </c>
      <c r="J7" s="18">
        <v>195964</v>
      </c>
      <c r="K7" s="19">
        <v>192876</v>
      </c>
      <c r="L7" s="81">
        <v>24.793503588044498</v>
      </c>
      <c r="M7" s="81">
        <v>25.121270857049094</v>
      </c>
      <c r="N7" s="82">
        <v>24.343440462847969</v>
      </c>
      <c r="P7" s="99">
        <v>60081</v>
      </c>
      <c r="Q7" s="18">
        <v>70790</v>
      </c>
      <c r="R7" s="19">
        <v>78507</v>
      </c>
      <c r="S7" s="81">
        <v>17.131199192497526</v>
      </c>
      <c r="T7" s="81">
        <v>24.75287338235654</v>
      </c>
      <c r="U7" s="82">
        <v>28.741982251120287</v>
      </c>
    </row>
    <row r="8" spans="1:21" x14ac:dyDescent="0.25">
      <c r="A8" s="17" t="s">
        <v>155</v>
      </c>
      <c r="B8" s="18">
        <v>15565</v>
      </c>
      <c r="C8" s="18">
        <v>16589</v>
      </c>
      <c r="D8" s="19">
        <v>15762</v>
      </c>
      <c r="E8" s="27">
        <v>1.3825908144095009</v>
      </c>
      <c r="F8" s="27">
        <v>1.5561052437060239</v>
      </c>
      <c r="G8" s="28">
        <v>1.4793665810695138</v>
      </c>
      <c r="I8" s="99">
        <v>8648</v>
      </c>
      <c r="J8" s="18">
        <v>8567</v>
      </c>
      <c r="K8" s="19">
        <v>8399</v>
      </c>
      <c r="L8" s="81">
        <v>1.1157644302350485</v>
      </c>
      <c r="M8" s="81">
        <v>1.0982319580756648</v>
      </c>
      <c r="N8" s="82">
        <v>1.0600621977200901</v>
      </c>
      <c r="P8" s="99">
        <v>6917</v>
      </c>
      <c r="Q8" s="18">
        <v>8022</v>
      </c>
      <c r="R8" s="19">
        <v>7363</v>
      </c>
      <c r="S8" s="81">
        <v>1.9722791700288842</v>
      </c>
      <c r="T8" s="81">
        <v>2.8050226059226469</v>
      </c>
      <c r="U8" s="82">
        <v>2.6956477169551594</v>
      </c>
    </row>
    <row r="9" spans="1:21" x14ac:dyDescent="0.25">
      <c r="A9" s="17" t="s">
        <v>83</v>
      </c>
      <c r="B9" s="18">
        <v>235122</v>
      </c>
      <c r="C9" s="18">
        <v>207299</v>
      </c>
      <c r="D9" s="19">
        <v>181217</v>
      </c>
      <c r="E9" s="27">
        <v>20.885160132707401</v>
      </c>
      <c r="F9" s="27">
        <v>19.445359027971246</v>
      </c>
      <c r="G9" s="28">
        <v>17.008398282050127</v>
      </c>
      <c r="I9" s="99">
        <v>147723</v>
      </c>
      <c r="J9" s="18">
        <v>148349</v>
      </c>
      <c r="K9" s="19">
        <v>122709</v>
      </c>
      <c r="L9" s="81">
        <v>19.059212410685948</v>
      </c>
      <c r="M9" s="81">
        <v>19.017347116676408</v>
      </c>
      <c r="N9" s="82">
        <v>15.487459485657165</v>
      </c>
      <c r="P9" s="99">
        <v>87399</v>
      </c>
      <c r="Q9" s="18">
        <v>58950</v>
      </c>
      <c r="R9" s="19">
        <v>58508</v>
      </c>
      <c r="S9" s="81">
        <v>24.920518603636612</v>
      </c>
      <c r="T9" s="81">
        <v>20.612825058481679</v>
      </c>
      <c r="U9" s="82">
        <v>21.420203262747854</v>
      </c>
    </row>
    <row r="10" spans="1:21" x14ac:dyDescent="0.25">
      <c r="A10" s="17" t="s">
        <v>85</v>
      </c>
      <c r="B10" s="18">
        <v>130909</v>
      </c>
      <c r="C10" s="18">
        <v>150353</v>
      </c>
      <c r="D10" s="19">
        <v>152729</v>
      </c>
      <c r="E10" s="27">
        <v>11.628241626953637</v>
      </c>
      <c r="F10" s="27">
        <v>14.103628410810284</v>
      </c>
      <c r="G10" s="28">
        <v>14.334613536363772</v>
      </c>
      <c r="I10" s="99">
        <v>78115</v>
      </c>
      <c r="J10" s="18">
        <v>87700</v>
      </c>
      <c r="K10" s="19">
        <v>98851</v>
      </c>
      <c r="L10" s="81">
        <v>10.078392514779233</v>
      </c>
      <c r="M10" s="81">
        <v>11.242551969561784</v>
      </c>
      <c r="N10" s="82">
        <v>12.47627197366694</v>
      </c>
      <c r="P10" s="99">
        <v>52794</v>
      </c>
      <c r="Q10" s="18">
        <v>62653</v>
      </c>
      <c r="R10" s="19">
        <v>53878</v>
      </c>
      <c r="S10" s="81">
        <v>15.053420052407823</v>
      </c>
      <c r="T10" s="81">
        <v>21.907639158423287</v>
      </c>
      <c r="U10" s="82">
        <v>19.725126673110154</v>
      </c>
    </row>
    <row r="11" spans="1:21" x14ac:dyDescent="0.25">
      <c r="A11" s="17" t="s">
        <v>156</v>
      </c>
      <c r="B11" s="18">
        <v>173065</v>
      </c>
      <c r="C11" s="18">
        <v>173848</v>
      </c>
      <c r="D11" s="19">
        <v>179082</v>
      </c>
      <c r="E11" s="27">
        <v>15.372828737281097</v>
      </c>
      <c r="F11" s="27">
        <v>16.307540201808717</v>
      </c>
      <c r="G11" s="28">
        <v>16.808014596567105</v>
      </c>
      <c r="I11" s="99">
        <v>173065</v>
      </c>
      <c r="J11" s="18">
        <v>173848</v>
      </c>
      <c r="K11" s="19">
        <v>179082</v>
      </c>
      <c r="L11" s="81">
        <v>22.328835698268811</v>
      </c>
      <c r="M11" s="81">
        <v>22.286147945317868</v>
      </c>
      <c r="N11" s="82">
        <v>22.602459637112652</v>
      </c>
      <c r="P11" s="99">
        <v>0</v>
      </c>
      <c r="Q11" s="18">
        <v>0</v>
      </c>
      <c r="R11" s="19">
        <v>0</v>
      </c>
      <c r="S11" s="81" t="s">
        <v>163</v>
      </c>
      <c r="T11" s="81" t="s">
        <v>163</v>
      </c>
      <c r="U11" s="82" t="s">
        <v>163</v>
      </c>
    </row>
    <row r="12" spans="1:21" x14ac:dyDescent="0.25">
      <c r="A12" s="17" t="s">
        <v>157</v>
      </c>
      <c r="B12" s="18">
        <v>14924</v>
      </c>
      <c r="C12" s="18">
        <v>12702</v>
      </c>
      <c r="D12" s="19">
        <v>12820</v>
      </c>
      <c r="E12" s="27">
        <v>1.3256527667360998</v>
      </c>
      <c r="F12" s="27">
        <v>1.1914912776872575</v>
      </c>
      <c r="G12" s="28">
        <v>1.2032406781697227</v>
      </c>
      <c r="I12" s="99">
        <v>14924</v>
      </c>
      <c r="J12" s="18">
        <v>12702</v>
      </c>
      <c r="K12" s="19">
        <v>12820</v>
      </c>
      <c r="L12" s="81">
        <v>1.9254935657756549</v>
      </c>
      <c r="M12" s="81">
        <v>1.6283112328092793</v>
      </c>
      <c r="N12" s="82">
        <v>1.6180494552650977</v>
      </c>
      <c r="P12" s="99">
        <v>0</v>
      </c>
      <c r="Q12" s="18">
        <v>0</v>
      </c>
      <c r="R12" s="19">
        <v>0</v>
      </c>
      <c r="S12" s="81" t="s">
        <v>163</v>
      </c>
      <c r="T12" s="81" t="s">
        <v>163</v>
      </c>
      <c r="U12" s="82" t="s">
        <v>163</v>
      </c>
    </row>
    <row r="13" spans="1:21" x14ac:dyDescent="0.25">
      <c r="A13" s="17" t="s">
        <v>158</v>
      </c>
      <c r="B13" s="18">
        <v>22235</v>
      </c>
      <c r="C13" s="18">
        <v>20373</v>
      </c>
      <c r="D13" s="19">
        <v>20750</v>
      </c>
      <c r="E13" s="27">
        <v>1.9750662870796822</v>
      </c>
      <c r="F13" s="27">
        <v>1.9110574555442053</v>
      </c>
      <c r="G13" s="28">
        <v>1.9475229385352375</v>
      </c>
      <c r="I13" s="99">
        <v>6925</v>
      </c>
      <c r="J13" s="18">
        <v>7391</v>
      </c>
      <c r="K13" s="19">
        <v>7405</v>
      </c>
      <c r="L13" s="81">
        <v>0.89346307578373163</v>
      </c>
      <c r="M13" s="81">
        <v>0.94747664318165503</v>
      </c>
      <c r="N13" s="82">
        <v>0.93460656912933293</v>
      </c>
      <c r="P13" s="99">
        <v>15310</v>
      </c>
      <c r="Q13" s="18">
        <v>12982</v>
      </c>
      <c r="R13" s="19">
        <v>13345</v>
      </c>
      <c r="S13" s="81">
        <v>4.365417680084172</v>
      </c>
      <c r="T13" s="81">
        <v>4.5393671740323862</v>
      </c>
      <c r="U13" s="82">
        <v>4.8857013150572595</v>
      </c>
    </row>
    <row r="14" spans="1:21" x14ac:dyDescent="0.25">
      <c r="A14" s="17" t="s">
        <v>159</v>
      </c>
      <c r="B14" s="18">
        <v>27945</v>
      </c>
      <c r="C14" s="18">
        <v>23261</v>
      </c>
      <c r="D14" s="19">
        <v>18567</v>
      </c>
      <c r="E14" s="27">
        <v>2.4822679286009319</v>
      </c>
      <c r="F14" s="27">
        <v>2.1819617863551644</v>
      </c>
      <c r="G14" s="28">
        <v>1.7426341397486147</v>
      </c>
      <c r="I14" s="99">
        <v>0</v>
      </c>
      <c r="J14" s="18">
        <v>0</v>
      </c>
      <c r="K14" s="19">
        <v>0</v>
      </c>
      <c r="L14" s="81" t="s">
        <v>163</v>
      </c>
      <c r="M14" s="81" t="s">
        <v>163</v>
      </c>
      <c r="N14" s="82" t="s">
        <v>163</v>
      </c>
      <c r="P14" s="99">
        <v>27945</v>
      </c>
      <c r="Q14" s="18">
        <v>23261</v>
      </c>
      <c r="R14" s="19">
        <v>18567</v>
      </c>
      <c r="S14" s="81">
        <v>7.9680990901340421</v>
      </c>
      <c r="T14" s="81">
        <v>8.1335864916936789</v>
      </c>
      <c r="U14" s="82">
        <v>6.797513399525525</v>
      </c>
    </row>
    <row r="15" spans="1:21" x14ac:dyDescent="0.25">
      <c r="A15" s="17" t="s">
        <v>160</v>
      </c>
      <c r="B15" s="18">
        <v>9506</v>
      </c>
      <c r="C15" s="18">
        <v>10194</v>
      </c>
      <c r="D15" s="19">
        <v>9869</v>
      </c>
      <c r="E15" s="27">
        <v>0.84438858218931678</v>
      </c>
      <c r="F15" s="27">
        <v>0.95623225356195107</v>
      </c>
      <c r="G15" s="28">
        <v>0.92627006652550647</v>
      </c>
      <c r="I15" s="99">
        <v>3400</v>
      </c>
      <c r="J15" s="18">
        <v>4215</v>
      </c>
      <c r="K15" s="19">
        <v>4633</v>
      </c>
      <c r="L15" s="81">
        <v>0.4386677917205325</v>
      </c>
      <c r="M15" s="81">
        <v>0.54033473833184631</v>
      </c>
      <c r="N15" s="82">
        <v>0.58474439362271424</v>
      </c>
      <c r="P15" s="99">
        <v>6106</v>
      </c>
      <c r="Q15" s="18">
        <v>5979</v>
      </c>
      <c r="R15" s="19">
        <v>5236</v>
      </c>
      <c r="S15" s="81">
        <v>1.7410346410577371</v>
      </c>
      <c r="T15" s="81">
        <v>2.0906544703080909</v>
      </c>
      <c r="U15" s="82">
        <v>1.9169375860352049</v>
      </c>
    </row>
    <row r="16" spans="1:21" x14ac:dyDescent="0.25">
      <c r="A16" s="17" t="s">
        <v>161</v>
      </c>
      <c r="B16" s="18">
        <v>80189</v>
      </c>
      <c r="C16" s="18">
        <v>81923</v>
      </c>
      <c r="D16" s="19">
        <v>80109</v>
      </c>
      <c r="E16" s="27">
        <v>7.1229408812517487</v>
      </c>
      <c r="F16" s="27">
        <v>7.6846591042334431</v>
      </c>
      <c r="G16" s="28">
        <v>7.5187525341262331</v>
      </c>
      <c r="I16" s="99">
        <v>64687</v>
      </c>
      <c r="J16" s="18">
        <v>67885</v>
      </c>
      <c r="K16" s="19">
        <v>68600</v>
      </c>
      <c r="L16" s="81">
        <v>8.3459127773606134</v>
      </c>
      <c r="M16" s="81">
        <v>8.7024018295747059</v>
      </c>
      <c r="N16" s="82">
        <v>8.6582053534466219</v>
      </c>
      <c r="P16" s="99">
        <v>15502</v>
      </c>
      <c r="Q16" s="18">
        <v>14038</v>
      </c>
      <c r="R16" s="19">
        <v>11509</v>
      </c>
      <c r="S16" s="81">
        <v>4.4201636104941109</v>
      </c>
      <c r="T16" s="81">
        <v>4.9086147272428464</v>
      </c>
      <c r="U16" s="82">
        <v>4.2135283952786811</v>
      </c>
    </row>
    <row r="17" spans="1:21" x14ac:dyDescent="0.25">
      <c r="A17" s="17" t="s">
        <v>162</v>
      </c>
      <c r="B17" s="18">
        <v>0</v>
      </c>
      <c r="C17" s="18">
        <v>0</v>
      </c>
      <c r="D17" s="19">
        <v>0</v>
      </c>
      <c r="E17" s="27" t="s">
        <v>163</v>
      </c>
      <c r="F17" s="27" t="s">
        <v>163</v>
      </c>
      <c r="G17" s="28" t="s">
        <v>163</v>
      </c>
      <c r="I17" s="99">
        <v>0</v>
      </c>
      <c r="J17" s="18">
        <v>0</v>
      </c>
      <c r="K17" s="19">
        <v>0</v>
      </c>
      <c r="L17" s="81" t="s">
        <v>163</v>
      </c>
      <c r="M17" s="81" t="s">
        <v>163</v>
      </c>
      <c r="N17" s="82" t="s">
        <v>163</v>
      </c>
      <c r="P17" s="99">
        <v>0</v>
      </c>
      <c r="Q17" s="18">
        <v>0</v>
      </c>
      <c r="R17" s="19">
        <v>0</v>
      </c>
      <c r="S17" s="81" t="s">
        <v>163</v>
      </c>
      <c r="T17" s="81" t="s">
        <v>163</v>
      </c>
      <c r="U17" s="82" t="s">
        <v>163</v>
      </c>
    </row>
    <row r="18" spans="1:21" x14ac:dyDescent="0.25">
      <c r="A18" s="17" t="s">
        <v>164</v>
      </c>
      <c r="B18" s="18">
        <v>12221</v>
      </c>
      <c r="C18" s="18">
        <v>827</v>
      </c>
      <c r="D18" s="19">
        <v>753</v>
      </c>
      <c r="E18" s="27">
        <v>1.085553635907389</v>
      </c>
      <c r="F18" s="27">
        <v>7.7575443760617382E-2</v>
      </c>
      <c r="G18" s="28">
        <v>7.0673964950218493E-2</v>
      </c>
      <c r="I18" s="99">
        <v>12221</v>
      </c>
      <c r="J18" s="18">
        <v>827</v>
      </c>
      <c r="K18" s="19">
        <v>753</v>
      </c>
      <c r="L18" s="81">
        <v>1.5767526713578317</v>
      </c>
      <c r="M18" s="81">
        <v>0.10601585494672287</v>
      </c>
      <c r="N18" s="82">
        <v>9.5038318238269776E-2</v>
      </c>
      <c r="P18" s="99">
        <v>0</v>
      </c>
      <c r="Q18" s="18">
        <v>0</v>
      </c>
      <c r="R18" s="19">
        <v>0</v>
      </c>
      <c r="S18" s="81" t="s">
        <v>163</v>
      </c>
      <c r="T18" s="81" t="s">
        <v>163</v>
      </c>
      <c r="U18" s="82" t="s">
        <v>163</v>
      </c>
    </row>
    <row r="19" spans="1:21" x14ac:dyDescent="0.25">
      <c r="A19" s="17" t="s">
        <v>165</v>
      </c>
      <c r="B19" s="18">
        <v>7221</v>
      </c>
      <c r="C19" s="18">
        <v>6983</v>
      </c>
      <c r="D19" s="19">
        <v>7079</v>
      </c>
      <c r="E19" s="27">
        <v>0.6414190986733701</v>
      </c>
      <c r="F19" s="27">
        <v>0.65502941206818754</v>
      </c>
      <c r="G19" s="28">
        <v>0.66441035575378049</v>
      </c>
      <c r="I19" s="99">
        <v>0</v>
      </c>
      <c r="J19" s="18">
        <v>0</v>
      </c>
      <c r="K19" s="19">
        <v>0</v>
      </c>
      <c r="L19" s="81" t="s">
        <v>163</v>
      </c>
      <c r="M19" s="81" t="s">
        <v>163</v>
      </c>
      <c r="N19" s="82" t="s">
        <v>163</v>
      </c>
      <c r="P19" s="99">
        <v>7221</v>
      </c>
      <c r="Q19" s="18">
        <v>6983</v>
      </c>
      <c r="R19" s="19">
        <v>7079</v>
      </c>
      <c r="S19" s="81">
        <v>2.058960226511287</v>
      </c>
      <c r="T19" s="81">
        <v>2.441719378852885</v>
      </c>
      <c r="U19" s="82">
        <v>2.5916732565972529</v>
      </c>
    </row>
    <row r="20" spans="1:21" x14ac:dyDescent="0.25">
      <c r="A20" s="17" t="s">
        <v>166</v>
      </c>
      <c r="B20" s="18">
        <v>28397</v>
      </c>
      <c r="C20" s="18">
        <v>29014</v>
      </c>
      <c r="D20" s="19">
        <v>29096</v>
      </c>
      <c r="E20" s="27">
        <v>2.5224176907668872</v>
      </c>
      <c r="F20" s="27">
        <v>2.7216129688882136</v>
      </c>
      <c r="G20" s="28">
        <v>2.7308495141986153</v>
      </c>
      <c r="I20" s="99">
        <v>23051</v>
      </c>
      <c r="J20" s="18">
        <v>23520</v>
      </c>
      <c r="K20" s="19">
        <v>23295</v>
      </c>
      <c r="L20" s="81">
        <v>2.9740386079264689</v>
      </c>
      <c r="M20" s="81">
        <v>3.0151062978801955</v>
      </c>
      <c r="N20" s="82">
        <v>2.9401296458970707</v>
      </c>
      <c r="P20" s="99">
        <v>5346</v>
      </c>
      <c r="Q20" s="18">
        <v>5494</v>
      </c>
      <c r="R20" s="19">
        <v>5801</v>
      </c>
      <c r="S20" s="81">
        <v>1.5243319998517297</v>
      </c>
      <c r="T20" s="81">
        <v>1.9210663421763927</v>
      </c>
      <c r="U20" s="82">
        <v>2.1237881849866738</v>
      </c>
    </row>
    <row r="21" spans="1:21" x14ac:dyDescent="0.25">
      <c r="A21" s="17" t="s">
        <v>167</v>
      </c>
      <c r="B21" s="18">
        <v>0</v>
      </c>
      <c r="C21" s="18">
        <v>0</v>
      </c>
      <c r="D21" s="19">
        <v>0</v>
      </c>
      <c r="E21" s="27" t="s">
        <v>163</v>
      </c>
      <c r="F21" s="27" t="s">
        <v>163</v>
      </c>
      <c r="G21" s="28" t="s">
        <v>163</v>
      </c>
      <c r="I21" s="99">
        <v>0</v>
      </c>
      <c r="J21" s="18">
        <v>0</v>
      </c>
      <c r="K21" s="19">
        <v>0</v>
      </c>
      <c r="L21" s="81" t="s">
        <v>163</v>
      </c>
      <c r="M21" s="81" t="s">
        <v>163</v>
      </c>
      <c r="N21" s="82" t="s">
        <v>163</v>
      </c>
      <c r="P21" s="99">
        <v>0</v>
      </c>
      <c r="Q21" s="18">
        <v>0</v>
      </c>
      <c r="R21" s="19">
        <v>0</v>
      </c>
      <c r="S21" s="81" t="s">
        <v>163</v>
      </c>
      <c r="T21" s="81" t="s">
        <v>163</v>
      </c>
      <c r="U21" s="82" t="s">
        <v>163</v>
      </c>
    </row>
    <row r="22" spans="1:21" x14ac:dyDescent="0.25">
      <c r="A22" s="17" t="s">
        <v>168</v>
      </c>
      <c r="B22" s="18">
        <v>40549</v>
      </c>
      <c r="C22" s="18">
        <v>0</v>
      </c>
      <c r="D22" s="19">
        <v>0</v>
      </c>
      <c r="E22" s="27">
        <v>3.6018422700604469</v>
      </c>
      <c r="F22" s="27" t="s">
        <v>163</v>
      </c>
      <c r="G22" s="28" t="s">
        <v>163</v>
      </c>
      <c r="I22" s="99">
        <v>0</v>
      </c>
      <c r="J22" s="18">
        <v>0</v>
      </c>
      <c r="K22" s="19">
        <v>0</v>
      </c>
      <c r="L22" s="81" t="s">
        <v>163</v>
      </c>
      <c r="M22" s="81" t="s">
        <v>163</v>
      </c>
      <c r="N22" s="82" t="s">
        <v>163</v>
      </c>
      <c r="P22" s="99">
        <v>40549</v>
      </c>
      <c r="Q22" s="18">
        <v>0</v>
      </c>
      <c r="R22" s="19">
        <v>0</v>
      </c>
      <c r="S22" s="81">
        <v>11.561941313503141</v>
      </c>
      <c r="T22" s="81" t="s">
        <v>163</v>
      </c>
      <c r="U22" s="82" t="s">
        <v>163</v>
      </c>
    </row>
    <row r="23" spans="1:21" x14ac:dyDescent="0.25">
      <c r="A23" s="17" t="s">
        <v>169</v>
      </c>
      <c r="B23" s="18">
        <v>0</v>
      </c>
      <c r="C23" s="18">
        <v>0</v>
      </c>
      <c r="D23" s="19">
        <v>0</v>
      </c>
      <c r="E23" s="27" t="s">
        <v>163</v>
      </c>
      <c r="F23" s="27" t="s">
        <v>163</v>
      </c>
      <c r="G23" s="28" t="s">
        <v>163</v>
      </c>
      <c r="I23" s="99">
        <v>0</v>
      </c>
      <c r="J23" s="18">
        <v>0</v>
      </c>
      <c r="K23" s="19">
        <v>0</v>
      </c>
      <c r="L23" s="81" t="s">
        <v>163</v>
      </c>
      <c r="M23" s="81" t="s">
        <v>163</v>
      </c>
      <c r="N23" s="82" t="s">
        <v>163</v>
      </c>
      <c r="P23" s="99">
        <v>0</v>
      </c>
      <c r="Q23" s="18">
        <v>0</v>
      </c>
      <c r="R23" s="19">
        <v>0</v>
      </c>
      <c r="S23" s="81" t="s">
        <v>163</v>
      </c>
      <c r="T23" s="81" t="s">
        <v>163</v>
      </c>
      <c r="U23" s="82" t="s">
        <v>163</v>
      </c>
    </row>
    <row r="24" spans="1:21" x14ac:dyDescent="0.25">
      <c r="A24" s="17" t="s">
        <v>170</v>
      </c>
      <c r="B24" s="18">
        <v>5263</v>
      </c>
      <c r="C24" s="18">
        <v>4325</v>
      </c>
      <c r="D24" s="19">
        <v>0</v>
      </c>
      <c r="E24" s="27">
        <v>0.46749601389252832</v>
      </c>
      <c r="F24" s="27">
        <v>0.40569987214591313</v>
      </c>
      <c r="G24" s="28" t="s">
        <v>163</v>
      </c>
      <c r="I24" s="99">
        <v>0</v>
      </c>
      <c r="J24" s="18">
        <v>0</v>
      </c>
      <c r="K24" s="19">
        <v>0</v>
      </c>
      <c r="L24" s="81" t="s">
        <v>163</v>
      </c>
      <c r="M24" s="81" t="s">
        <v>163</v>
      </c>
      <c r="N24" s="82" t="s">
        <v>163</v>
      </c>
      <c r="P24" s="99">
        <v>5263</v>
      </c>
      <c r="Q24" s="18">
        <v>4325</v>
      </c>
      <c r="R24" s="19">
        <v>0</v>
      </c>
      <c r="S24" s="81">
        <v>1.5006657903516001</v>
      </c>
      <c r="T24" s="81">
        <v>1.5123065034424641</v>
      </c>
      <c r="U24" s="82" t="s">
        <v>163</v>
      </c>
    </row>
    <row r="25" spans="1:21" x14ac:dyDescent="0.25">
      <c r="A25" s="17" t="s">
        <v>171</v>
      </c>
      <c r="B25" s="18">
        <v>29937</v>
      </c>
      <c r="C25" s="18">
        <v>16492</v>
      </c>
      <c r="D25" s="19">
        <v>14622</v>
      </c>
      <c r="E25" s="27">
        <v>2.6592111282349649</v>
      </c>
      <c r="F25" s="27">
        <v>1.5470063101573177</v>
      </c>
      <c r="G25" s="28">
        <v>1.3723701401090238</v>
      </c>
      <c r="I25" s="99">
        <v>19306</v>
      </c>
      <c r="J25" s="18">
        <v>16492</v>
      </c>
      <c r="K25" s="19">
        <v>14622</v>
      </c>
      <c r="L25" s="81">
        <v>2.4908589373401764</v>
      </c>
      <c r="M25" s="81">
        <v>2.1141638207755182</v>
      </c>
      <c r="N25" s="82">
        <v>1.845485111925605</v>
      </c>
      <c r="P25" s="99">
        <v>10631</v>
      </c>
      <c r="Q25" s="18">
        <v>0</v>
      </c>
      <c r="R25" s="19">
        <v>0</v>
      </c>
      <c r="S25" s="81">
        <v>3.0312707613961352</v>
      </c>
      <c r="T25" s="81" t="s">
        <v>163</v>
      </c>
      <c r="U25" s="82" t="s">
        <v>163</v>
      </c>
    </row>
    <row r="26" spans="1:21" x14ac:dyDescent="0.25">
      <c r="A26" s="17" t="s">
        <v>172</v>
      </c>
      <c r="B26" s="18">
        <v>13034</v>
      </c>
      <c r="C26" s="18">
        <v>14164</v>
      </c>
      <c r="D26" s="19">
        <v>15443</v>
      </c>
      <c r="E26" s="27">
        <v>1.1577699116616404</v>
      </c>
      <c r="F26" s="27">
        <v>1.328631904988373</v>
      </c>
      <c r="G26" s="28">
        <v>1.4494263489060084</v>
      </c>
      <c r="I26" s="99">
        <v>11862</v>
      </c>
      <c r="J26" s="18">
        <v>13039</v>
      </c>
      <c r="K26" s="19">
        <v>14407</v>
      </c>
      <c r="L26" s="81">
        <v>1.530434513349693</v>
      </c>
      <c r="M26" s="81">
        <v>1.6715123732168313</v>
      </c>
      <c r="N26" s="82">
        <v>1.8183493371298176</v>
      </c>
      <c r="P26" s="99">
        <v>1172</v>
      </c>
      <c r="Q26" s="18">
        <v>1125</v>
      </c>
      <c r="R26" s="19">
        <v>1036</v>
      </c>
      <c r="S26" s="81">
        <v>0.33417828354400064</v>
      </c>
      <c r="T26" s="81">
        <v>0.39337452401682593</v>
      </c>
      <c r="U26" s="82">
        <v>0.37928711595348974</v>
      </c>
    </row>
    <row r="27" spans="1:21" x14ac:dyDescent="0.25">
      <c r="A27" s="17" t="s">
        <v>173</v>
      </c>
      <c r="B27" s="18">
        <v>4390</v>
      </c>
      <c r="C27" s="18">
        <v>4858</v>
      </c>
      <c r="D27" s="19">
        <v>4826</v>
      </c>
      <c r="E27" s="27">
        <v>0.38995012369146864</v>
      </c>
      <c r="F27" s="27">
        <v>0.45569710494447307</v>
      </c>
      <c r="G27" s="28">
        <v>0.45295160006607499</v>
      </c>
      <c r="I27" s="99">
        <v>753</v>
      </c>
      <c r="J27" s="18">
        <v>791</v>
      </c>
      <c r="K27" s="19">
        <v>787</v>
      </c>
      <c r="L27" s="81">
        <v>9.7152013872223816E-2</v>
      </c>
      <c r="M27" s="81">
        <v>0.10140089632751849</v>
      </c>
      <c r="N27" s="82">
        <v>9.932955704318501E-2</v>
      </c>
      <c r="P27" s="99">
        <v>3637</v>
      </c>
      <c r="Q27" s="18">
        <v>4067</v>
      </c>
      <c r="R27" s="19">
        <v>4039</v>
      </c>
      <c r="S27" s="81">
        <v>1.037036192192432</v>
      </c>
      <c r="T27" s="81">
        <v>1.4220926126012721</v>
      </c>
      <c r="U27" s="82">
        <v>1.4787072020619161</v>
      </c>
    </row>
    <row r="28" spans="1:21" x14ac:dyDescent="0.25">
      <c r="A28" s="17" t="s">
        <v>174</v>
      </c>
      <c r="B28" s="18">
        <v>3180</v>
      </c>
      <c r="C28" s="18">
        <v>8417</v>
      </c>
      <c r="D28" s="19">
        <v>35470</v>
      </c>
      <c r="E28" s="27">
        <v>0.28246956568083603</v>
      </c>
      <c r="F28" s="27">
        <v>0.78954354308720254</v>
      </c>
      <c r="G28" s="28">
        <v>3.3290910183057769</v>
      </c>
      <c r="I28" s="99">
        <v>2589</v>
      </c>
      <c r="J28" s="18">
        <v>3368</v>
      </c>
      <c r="K28" s="19">
        <v>29944</v>
      </c>
      <c r="L28" s="81">
        <v>0.33403262140131135</v>
      </c>
      <c r="M28" s="81">
        <v>0.43175501748556544</v>
      </c>
      <c r="N28" s="82">
        <v>3.7793192580700534</v>
      </c>
      <c r="P28" s="99">
        <v>591</v>
      </c>
      <c r="Q28" s="18">
        <v>5049</v>
      </c>
      <c r="R28" s="19">
        <v>5526</v>
      </c>
      <c r="S28" s="81">
        <v>0.16851481704309246</v>
      </c>
      <c r="T28" s="81">
        <v>1.7654648637875148</v>
      </c>
      <c r="U28" s="82">
        <v>2.0231086899217994</v>
      </c>
    </row>
    <row r="29" spans="1:21" x14ac:dyDescent="0.25">
      <c r="A29" s="17" t="s">
        <v>175</v>
      </c>
      <c r="B29" s="18">
        <v>293</v>
      </c>
      <c r="C29" s="18">
        <v>314</v>
      </c>
      <c r="D29" s="19">
        <v>349</v>
      </c>
      <c r="E29" s="27">
        <v>2.6026283881913508E-2</v>
      </c>
      <c r="F29" s="27">
        <v>2.9454279734986526E-2</v>
      </c>
      <c r="G29" s="28">
        <v>3.2755927978255321E-2</v>
      </c>
      <c r="I29" s="99">
        <v>252</v>
      </c>
      <c r="J29" s="18">
        <v>276</v>
      </c>
      <c r="K29" s="19">
        <v>291</v>
      </c>
      <c r="L29" s="81">
        <v>3.2513024562815934E-2</v>
      </c>
      <c r="M29" s="81">
        <v>3.5381349413900254E-2</v>
      </c>
      <c r="N29" s="82">
        <v>3.6727955653833341E-2</v>
      </c>
      <c r="P29" s="99">
        <v>41</v>
      </c>
      <c r="Q29" s="18">
        <v>38</v>
      </c>
      <c r="R29" s="19">
        <v>58</v>
      </c>
      <c r="S29" s="81">
        <v>1.1690537222955653E-2</v>
      </c>
      <c r="T29" s="81">
        <v>1.3287317255679453E-2</v>
      </c>
      <c r="U29" s="82">
        <v>2.1234220777318923E-2</v>
      </c>
    </row>
    <row r="30" spans="1:21" x14ac:dyDescent="0.25">
      <c r="A30" s="17" t="s">
        <v>176</v>
      </c>
      <c r="B30" s="18">
        <v>1036</v>
      </c>
      <c r="C30" s="18">
        <v>1363</v>
      </c>
      <c r="D30" s="19">
        <v>1155</v>
      </c>
      <c r="E30" s="27">
        <v>9.2024676114888723E-2</v>
      </c>
      <c r="F30" s="27">
        <v>0.12785408687511668</v>
      </c>
      <c r="G30" s="28">
        <v>0.10840428886786503</v>
      </c>
      <c r="I30" s="99">
        <v>832</v>
      </c>
      <c r="J30" s="18">
        <v>1121</v>
      </c>
      <c r="K30" s="19">
        <v>1148</v>
      </c>
      <c r="L30" s="81">
        <v>0.10734458903278912</v>
      </c>
      <c r="M30" s="81">
        <v>0.14370468367022532</v>
      </c>
      <c r="N30" s="82">
        <v>0.14489241611890266</v>
      </c>
      <c r="P30" s="99">
        <v>204</v>
      </c>
      <c r="Q30" s="18">
        <v>242</v>
      </c>
      <c r="R30" s="19">
        <v>7</v>
      </c>
      <c r="S30" s="81">
        <v>5.8167551060559833E-2</v>
      </c>
      <c r="T30" s="81">
        <v>8.4619230944063886E-2</v>
      </c>
      <c r="U30" s="82">
        <v>2.5627507834695253E-3</v>
      </c>
    </row>
    <row r="31" spans="1:21" x14ac:dyDescent="0.25">
      <c r="A31" s="17" t="s">
        <v>177</v>
      </c>
      <c r="B31" s="18">
        <v>0</v>
      </c>
      <c r="C31" s="18">
        <v>0</v>
      </c>
      <c r="D31" s="19">
        <v>0</v>
      </c>
      <c r="E31" s="27" t="s">
        <v>163</v>
      </c>
      <c r="F31" s="27" t="s">
        <v>163</v>
      </c>
      <c r="G31" s="28" t="s">
        <v>163</v>
      </c>
      <c r="I31" s="99">
        <v>0</v>
      </c>
      <c r="J31" s="18">
        <v>0</v>
      </c>
      <c r="K31" s="19">
        <v>0</v>
      </c>
      <c r="L31" s="81" t="s">
        <v>163</v>
      </c>
      <c r="M31" s="81" t="s">
        <v>163</v>
      </c>
      <c r="N31" s="82" t="s">
        <v>163</v>
      </c>
      <c r="P31" s="99">
        <v>0</v>
      </c>
      <c r="Q31" s="18">
        <v>0</v>
      </c>
      <c r="R31" s="19">
        <v>0</v>
      </c>
      <c r="S31" s="81" t="s">
        <v>163</v>
      </c>
      <c r="T31" s="81" t="s">
        <v>163</v>
      </c>
      <c r="U31" s="82" t="s">
        <v>163</v>
      </c>
    </row>
    <row r="32" spans="1:21" x14ac:dyDescent="0.25">
      <c r="A32" s="17" t="s">
        <v>178</v>
      </c>
      <c r="B32" s="18">
        <v>17</v>
      </c>
      <c r="C32" s="18">
        <v>23</v>
      </c>
      <c r="D32" s="19">
        <v>24</v>
      </c>
      <c r="E32" s="27">
        <v>1.5100574265956644E-3</v>
      </c>
      <c r="F32" s="27">
        <v>2.1574790888684399E-3</v>
      </c>
      <c r="G32" s="28">
        <v>2.2525566517997927E-3</v>
      </c>
      <c r="I32" s="99">
        <v>0</v>
      </c>
      <c r="J32" s="18">
        <v>0</v>
      </c>
      <c r="K32" s="19">
        <v>0</v>
      </c>
      <c r="L32" s="81" t="s">
        <v>163</v>
      </c>
      <c r="M32" s="81" t="s">
        <v>163</v>
      </c>
      <c r="N32" s="82" t="s">
        <v>163</v>
      </c>
      <c r="P32" s="99">
        <v>17</v>
      </c>
      <c r="Q32" s="18">
        <v>23</v>
      </c>
      <c r="R32" s="19">
        <v>24</v>
      </c>
      <c r="S32" s="81">
        <v>4.8472959217133191E-3</v>
      </c>
      <c r="T32" s="81">
        <v>8.0423236021217748E-3</v>
      </c>
      <c r="U32" s="82">
        <v>8.7865741147526571E-3</v>
      </c>
    </row>
    <row r="33" spans="1:21" x14ac:dyDescent="0.25">
      <c r="A33" s="17" t="s">
        <v>179</v>
      </c>
      <c r="B33" s="18">
        <v>1312</v>
      </c>
      <c r="C33" s="18">
        <v>228</v>
      </c>
      <c r="D33" s="19">
        <v>1532</v>
      </c>
      <c r="E33" s="27">
        <v>0.11654090257020656</v>
      </c>
      <c r="F33" s="27">
        <v>2.1387184011391489E-2</v>
      </c>
      <c r="G33" s="28">
        <v>0.14378819960655345</v>
      </c>
      <c r="I33" s="99">
        <v>0</v>
      </c>
      <c r="J33" s="18">
        <v>0</v>
      </c>
      <c r="K33" s="19">
        <v>0</v>
      </c>
      <c r="L33" s="81" t="s">
        <v>163</v>
      </c>
      <c r="M33" s="81" t="s">
        <v>163</v>
      </c>
      <c r="N33" s="82" t="s">
        <v>163</v>
      </c>
      <c r="P33" s="99">
        <v>1312</v>
      </c>
      <c r="Q33" s="18">
        <v>228</v>
      </c>
      <c r="R33" s="19">
        <v>1532</v>
      </c>
      <c r="S33" s="81">
        <v>0.3740971911345809</v>
      </c>
      <c r="T33" s="81">
        <v>7.9723903534076726E-2</v>
      </c>
      <c r="U33" s="82">
        <v>0.5608763143250447</v>
      </c>
    </row>
    <row r="34" spans="1:21" x14ac:dyDescent="0.25">
      <c r="A34" s="17" t="s">
        <v>180</v>
      </c>
      <c r="B34" s="18">
        <v>396</v>
      </c>
      <c r="C34" s="18">
        <v>831</v>
      </c>
      <c r="D34" s="19">
        <v>146</v>
      </c>
      <c r="E34" s="27">
        <v>3.5175455348934299E-2</v>
      </c>
      <c r="F34" s="27">
        <v>7.7950657515203192E-2</v>
      </c>
      <c r="G34" s="28">
        <v>1.3703052965115406E-2</v>
      </c>
      <c r="I34" s="99">
        <v>396</v>
      </c>
      <c r="J34" s="18">
        <v>831</v>
      </c>
      <c r="K34" s="19">
        <v>146</v>
      </c>
      <c r="L34" s="81">
        <v>5.1091895741567903E-2</v>
      </c>
      <c r="M34" s="81">
        <v>0.10652862812663447</v>
      </c>
      <c r="N34" s="82">
        <v>1.8427084279930128E-2</v>
      </c>
      <c r="P34" s="99">
        <v>0</v>
      </c>
      <c r="Q34" s="18">
        <v>0</v>
      </c>
      <c r="R34" s="19">
        <v>0</v>
      </c>
      <c r="S34" s="81" t="s">
        <v>163</v>
      </c>
      <c r="T34" s="81" t="s">
        <v>163</v>
      </c>
      <c r="U34" s="82" t="s">
        <v>163</v>
      </c>
    </row>
    <row r="35" spans="1:21" s="189" customFormat="1" x14ac:dyDescent="0.25">
      <c r="A35" s="184" t="s">
        <v>181</v>
      </c>
      <c r="B35" s="185">
        <v>16830</v>
      </c>
      <c r="C35" s="185">
        <v>14924</v>
      </c>
      <c r="D35" s="191">
        <v>12673</v>
      </c>
      <c r="E35" s="186">
        <v>1.4949568523297077</v>
      </c>
      <c r="F35" s="187">
        <v>1.399922518359678</v>
      </c>
      <c r="G35" s="188">
        <v>1.1894437686774488</v>
      </c>
      <c r="I35" s="190">
        <v>14157</v>
      </c>
      <c r="J35" s="185">
        <v>13186</v>
      </c>
      <c r="K35" s="191">
        <v>11544</v>
      </c>
      <c r="L35" s="186">
        <v>1.8265352727610527</v>
      </c>
      <c r="M35" s="187">
        <v>1.6903567875785823</v>
      </c>
      <c r="N35" s="188">
        <v>1.4570017871747494</v>
      </c>
      <c r="P35" s="190">
        <v>2673</v>
      </c>
      <c r="Q35" s="185">
        <v>1738</v>
      </c>
      <c r="R35" s="191">
        <v>1129</v>
      </c>
      <c r="S35" s="186">
        <v>0.76216599992586487</v>
      </c>
      <c r="T35" s="187">
        <v>0.60771993132554969</v>
      </c>
      <c r="U35" s="188">
        <v>0.41333509064815627</v>
      </c>
    </row>
    <row r="36" spans="1:21" x14ac:dyDescent="0.25">
      <c r="A36" s="17" t="s">
        <v>5</v>
      </c>
      <c r="B36" s="18" t="s">
        <v>5</v>
      </c>
      <c r="C36" s="18" t="s">
        <v>5</v>
      </c>
      <c r="D36" s="19" t="s">
        <v>5</v>
      </c>
      <c r="E36" s="27" t="s">
        <v>5</v>
      </c>
      <c r="F36" s="27" t="s">
        <v>5</v>
      </c>
      <c r="G36" s="28" t="s">
        <v>5</v>
      </c>
      <c r="I36" s="99" t="s">
        <v>5</v>
      </c>
      <c r="J36" s="18" t="s">
        <v>5</v>
      </c>
      <c r="K36" s="19" t="s">
        <v>5</v>
      </c>
      <c r="L36" s="81" t="s">
        <v>5</v>
      </c>
      <c r="M36" s="81" t="s">
        <v>5</v>
      </c>
      <c r="N36" s="82" t="s">
        <v>5</v>
      </c>
      <c r="P36" s="99" t="s">
        <v>5</v>
      </c>
      <c r="Q36" s="18" t="s">
        <v>5</v>
      </c>
      <c r="R36" s="19" t="s">
        <v>5</v>
      </c>
      <c r="S36" s="81" t="s">
        <v>5</v>
      </c>
      <c r="T36" s="81" t="s">
        <v>5</v>
      </c>
      <c r="U36" s="82" t="s">
        <v>5</v>
      </c>
    </row>
    <row r="37" spans="1:21" ht="13.8" thickBot="1" x14ac:dyDescent="0.3">
      <c r="A37" s="20" t="s">
        <v>4</v>
      </c>
      <c r="B37" s="21">
        <v>1125785</v>
      </c>
      <c r="C37" s="21">
        <v>1066059</v>
      </c>
      <c r="D37" s="22">
        <v>1065456</v>
      </c>
      <c r="E37" s="23">
        <v>100</v>
      </c>
      <c r="F37" s="23">
        <v>100</v>
      </c>
      <c r="G37" s="48">
        <v>100</v>
      </c>
      <c r="I37" s="100">
        <v>775074</v>
      </c>
      <c r="J37" s="21">
        <v>780072</v>
      </c>
      <c r="K37" s="22">
        <v>792312</v>
      </c>
      <c r="L37" s="85">
        <v>100</v>
      </c>
      <c r="M37" s="85">
        <v>100</v>
      </c>
      <c r="N37" s="86">
        <v>100</v>
      </c>
      <c r="P37" s="100">
        <v>350711</v>
      </c>
      <c r="Q37" s="21">
        <v>285987</v>
      </c>
      <c r="R37" s="22">
        <v>273144</v>
      </c>
      <c r="S37" s="85">
        <v>100</v>
      </c>
      <c r="T37" s="85">
        <v>100</v>
      </c>
      <c r="U37" s="86">
        <v>100</v>
      </c>
    </row>
    <row r="38" spans="1:21" x14ac:dyDescent="0.25">
      <c r="I38" s="107"/>
      <c r="P38" s="107"/>
    </row>
    <row r="39" spans="1:21" ht="16.2" thickBot="1" x14ac:dyDescent="0.35">
      <c r="A39" s="5" t="s">
        <v>114</v>
      </c>
      <c r="B39" s="6"/>
      <c r="C39" s="6"/>
      <c r="D39" s="256" t="s">
        <v>105</v>
      </c>
      <c r="E39" s="256"/>
      <c r="F39" s="6"/>
      <c r="I39" s="256" t="s">
        <v>107</v>
      </c>
      <c r="J39" s="256"/>
      <c r="K39" s="256"/>
      <c r="L39" s="256"/>
      <c r="M39" s="256"/>
      <c r="N39" s="256"/>
      <c r="P39" s="256" t="s">
        <v>108</v>
      </c>
      <c r="Q39" s="256"/>
      <c r="R39" s="256"/>
      <c r="S39" s="256"/>
      <c r="T39" s="256"/>
      <c r="U39" s="256"/>
    </row>
    <row r="40" spans="1:21" x14ac:dyDescent="0.25">
      <c r="A40" s="7"/>
      <c r="B40" s="90"/>
      <c r="C40" s="89" t="s">
        <v>38</v>
      </c>
      <c r="D40" s="91"/>
      <c r="E40" s="11"/>
      <c r="F40" s="9" t="s">
        <v>2</v>
      </c>
      <c r="G40" s="12"/>
      <c r="I40" s="32"/>
      <c r="J40" s="89" t="s">
        <v>31</v>
      </c>
      <c r="K40" s="91"/>
      <c r="L40" s="11"/>
      <c r="M40" s="89" t="s">
        <v>2</v>
      </c>
      <c r="N40" s="12"/>
      <c r="P40" s="32"/>
      <c r="Q40" s="89" t="s">
        <v>31</v>
      </c>
      <c r="R40" s="91"/>
      <c r="S40" s="11"/>
      <c r="T40" s="89" t="s">
        <v>2</v>
      </c>
      <c r="U40" s="12"/>
    </row>
    <row r="41" spans="1:21" x14ac:dyDescent="0.25">
      <c r="A41" s="13" t="s">
        <v>3</v>
      </c>
      <c r="B41" s="14" t="s">
        <v>154</v>
      </c>
      <c r="C41" s="15" t="s">
        <v>152</v>
      </c>
      <c r="D41" s="66" t="s">
        <v>153</v>
      </c>
      <c r="E41" s="15" t="s">
        <v>154</v>
      </c>
      <c r="F41" s="15" t="s">
        <v>152</v>
      </c>
      <c r="G41" s="16" t="s">
        <v>153</v>
      </c>
      <c r="I41" s="98" t="s">
        <v>154</v>
      </c>
      <c r="J41" s="15" t="s">
        <v>152</v>
      </c>
      <c r="K41" s="66" t="s">
        <v>153</v>
      </c>
      <c r="L41" s="15" t="s">
        <v>154</v>
      </c>
      <c r="M41" s="15" t="s">
        <v>152</v>
      </c>
      <c r="N41" s="16" t="s">
        <v>153</v>
      </c>
      <c r="P41" s="98" t="s">
        <v>154</v>
      </c>
      <c r="Q41" s="15" t="s">
        <v>152</v>
      </c>
      <c r="R41" s="66" t="s">
        <v>153</v>
      </c>
      <c r="S41" s="15" t="s">
        <v>154</v>
      </c>
      <c r="T41" s="15" t="s">
        <v>152</v>
      </c>
      <c r="U41" s="16" t="s">
        <v>153</v>
      </c>
    </row>
    <row r="42" spans="1:21" x14ac:dyDescent="0.25">
      <c r="A42" s="17" t="s">
        <v>82</v>
      </c>
      <c r="B42" s="18">
        <v>814551</v>
      </c>
      <c r="C42" s="18">
        <v>1136583</v>
      </c>
      <c r="D42" s="19">
        <v>1134533</v>
      </c>
      <c r="E42" s="27">
        <v>15.971538128507833</v>
      </c>
      <c r="F42" s="27">
        <v>21.607663896372916</v>
      </c>
      <c r="G42" s="28">
        <v>21.268036767045007</v>
      </c>
      <c r="I42" s="99">
        <v>200521</v>
      </c>
      <c r="J42" s="18">
        <v>201748</v>
      </c>
      <c r="K42" s="19">
        <v>197075</v>
      </c>
      <c r="L42" s="81">
        <v>13.862323178833584</v>
      </c>
      <c r="M42" s="81">
        <v>14.105578593147731</v>
      </c>
      <c r="N42" s="82">
        <v>14.003557113124867</v>
      </c>
      <c r="P42" s="99">
        <v>614030</v>
      </c>
      <c r="Q42" s="18">
        <v>934835</v>
      </c>
      <c r="R42" s="19">
        <v>937458</v>
      </c>
      <c r="S42" s="81">
        <v>16.806632985703018</v>
      </c>
      <c r="T42" s="81">
        <v>24.409365346317752</v>
      </c>
      <c r="U42" s="82">
        <v>23.871325879204406</v>
      </c>
    </row>
    <row r="43" spans="1:21" x14ac:dyDescent="0.25">
      <c r="A43" s="17" t="s">
        <v>155</v>
      </c>
      <c r="B43" s="18">
        <v>19862</v>
      </c>
      <c r="C43" s="18">
        <v>22877</v>
      </c>
      <c r="D43" s="19">
        <v>28001</v>
      </c>
      <c r="E43" s="27">
        <v>0.38944975858899267</v>
      </c>
      <c r="F43" s="27">
        <v>0.43491634747072866</v>
      </c>
      <c r="G43" s="28">
        <v>0.52490874881032745</v>
      </c>
      <c r="I43" s="99">
        <v>13028</v>
      </c>
      <c r="J43" s="18">
        <v>12428</v>
      </c>
      <c r="K43" s="19">
        <v>11813</v>
      </c>
      <c r="L43" s="81">
        <v>0.9006455502109203</v>
      </c>
      <c r="M43" s="81">
        <v>0.8689262384541111</v>
      </c>
      <c r="N43" s="82">
        <v>0.83939627135529138</v>
      </c>
      <c r="P43" s="99">
        <v>6834</v>
      </c>
      <c r="Q43" s="18">
        <v>10449</v>
      </c>
      <c r="R43" s="19">
        <v>16188</v>
      </c>
      <c r="S43" s="81">
        <v>0.18705361272949925</v>
      </c>
      <c r="T43" s="81">
        <v>0.27283259452595826</v>
      </c>
      <c r="U43" s="82">
        <v>0.41220942520364745</v>
      </c>
    </row>
    <row r="44" spans="1:21" x14ac:dyDescent="0.25">
      <c r="A44" s="17" t="s">
        <v>83</v>
      </c>
      <c r="B44" s="18">
        <v>1126799</v>
      </c>
      <c r="C44" s="18">
        <v>957641</v>
      </c>
      <c r="D44" s="19">
        <v>1026810</v>
      </c>
      <c r="E44" s="27">
        <v>22.094028724615765</v>
      </c>
      <c r="F44" s="27">
        <v>18.205784233431658</v>
      </c>
      <c r="G44" s="28">
        <v>19.248653704008152</v>
      </c>
      <c r="I44" s="99">
        <v>220401</v>
      </c>
      <c r="J44" s="18">
        <v>214858</v>
      </c>
      <c r="K44" s="19">
        <v>176159</v>
      </c>
      <c r="L44" s="81">
        <v>15.236657960702875</v>
      </c>
      <c r="M44" s="81">
        <v>15.022188102814082</v>
      </c>
      <c r="N44" s="82">
        <v>12.517329024437212</v>
      </c>
      <c r="P44" s="99">
        <v>906398</v>
      </c>
      <c r="Q44" s="18">
        <v>742783</v>
      </c>
      <c r="R44" s="19">
        <v>850651</v>
      </c>
      <c r="S44" s="81">
        <v>24.809046015626667</v>
      </c>
      <c r="T44" s="81">
        <v>19.394718447676798</v>
      </c>
      <c r="U44" s="82">
        <v>21.66088212002149</v>
      </c>
    </row>
    <row r="45" spans="1:21" x14ac:dyDescent="0.25">
      <c r="A45" s="17" t="s">
        <v>85</v>
      </c>
      <c r="B45" s="18">
        <v>484454</v>
      </c>
      <c r="C45" s="18">
        <v>544807</v>
      </c>
      <c r="D45" s="19">
        <v>545810</v>
      </c>
      <c r="E45" s="27">
        <v>9.4990682382172924</v>
      </c>
      <c r="F45" s="27">
        <v>10.357366373059635</v>
      </c>
      <c r="G45" s="28">
        <v>10.231793299816607</v>
      </c>
      <c r="I45" s="99">
        <v>141948</v>
      </c>
      <c r="J45" s="18">
        <v>131678</v>
      </c>
      <c r="K45" s="19">
        <v>126803</v>
      </c>
      <c r="L45" s="81">
        <v>9.8130821738823855</v>
      </c>
      <c r="M45" s="81">
        <v>9.2065070185999716</v>
      </c>
      <c r="N45" s="82">
        <v>9.0102400234203852</v>
      </c>
      <c r="P45" s="99">
        <v>342506</v>
      </c>
      <c r="Q45" s="18">
        <v>413129</v>
      </c>
      <c r="R45" s="19">
        <v>419007</v>
      </c>
      <c r="S45" s="81">
        <v>9.3747416859130617</v>
      </c>
      <c r="T45" s="81">
        <v>10.787162115409572</v>
      </c>
      <c r="U45" s="82">
        <v>10.66954748123948</v>
      </c>
    </row>
    <row r="46" spans="1:21" x14ac:dyDescent="0.25">
      <c r="A46" s="17" t="s">
        <v>156</v>
      </c>
      <c r="B46" s="18">
        <v>593655</v>
      </c>
      <c r="C46" s="18">
        <v>585560</v>
      </c>
      <c r="D46" s="19">
        <v>576630</v>
      </c>
      <c r="E46" s="27">
        <v>11.640257599191846</v>
      </c>
      <c r="F46" s="27">
        <v>11.132124685271664</v>
      </c>
      <c r="G46" s="28">
        <v>10.809547224259816</v>
      </c>
      <c r="I46" s="99">
        <v>593655</v>
      </c>
      <c r="J46" s="18">
        <v>585560</v>
      </c>
      <c r="K46" s="19">
        <v>576630</v>
      </c>
      <c r="L46" s="81">
        <v>41.040277410996616</v>
      </c>
      <c r="M46" s="81">
        <v>40.940493095364445</v>
      </c>
      <c r="N46" s="82">
        <v>40.973594510420867</v>
      </c>
      <c r="P46" s="99">
        <v>0</v>
      </c>
      <c r="Q46" s="18">
        <v>0</v>
      </c>
      <c r="R46" s="19">
        <v>0</v>
      </c>
      <c r="S46" s="81" t="s">
        <v>163</v>
      </c>
      <c r="T46" s="81" t="s">
        <v>163</v>
      </c>
      <c r="U46" s="82" t="s">
        <v>163</v>
      </c>
    </row>
    <row r="47" spans="1:21" x14ac:dyDescent="0.25">
      <c r="A47" s="17" t="s">
        <v>157</v>
      </c>
      <c r="B47" s="18">
        <v>19650</v>
      </c>
      <c r="C47" s="18">
        <v>19797</v>
      </c>
      <c r="D47" s="19">
        <v>19611</v>
      </c>
      <c r="E47" s="27">
        <v>0.38529290888499174</v>
      </c>
      <c r="F47" s="27">
        <v>0.37636223853118916</v>
      </c>
      <c r="G47" s="28">
        <v>0.36762920870395099</v>
      </c>
      <c r="I47" s="99">
        <v>19650</v>
      </c>
      <c r="J47" s="18">
        <v>19797</v>
      </c>
      <c r="K47" s="19">
        <v>19611</v>
      </c>
      <c r="L47" s="81">
        <v>1.358434530368789</v>
      </c>
      <c r="M47" s="81">
        <v>1.3841432847341517</v>
      </c>
      <c r="N47" s="82">
        <v>1.3934987113814119</v>
      </c>
      <c r="P47" s="99">
        <v>0</v>
      </c>
      <c r="Q47" s="18">
        <v>0</v>
      </c>
      <c r="R47" s="19">
        <v>0</v>
      </c>
      <c r="S47" s="81" t="s">
        <v>163</v>
      </c>
      <c r="T47" s="81" t="s">
        <v>163</v>
      </c>
      <c r="U47" s="82" t="s">
        <v>163</v>
      </c>
    </row>
    <row r="48" spans="1:21" x14ac:dyDescent="0.25">
      <c r="A48" s="17" t="s">
        <v>158</v>
      </c>
      <c r="B48" s="18">
        <v>157964</v>
      </c>
      <c r="C48" s="18">
        <v>156010</v>
      </c>
      <c r="D48" s="19">
        <v>159314</v>
      </c>
      <c r="E48" s="27">
        <v>3.0973236162396351</v>
      </c>
      <c r="F48" s="27">
        <v>2.9659177063823217</v>
      </c>
      <c r="G48" s="28">
        <v>2.9865116391546196</v>
      </c>
      <c r="I48" s="99">
        <v>11268</v>
      </c>
      <c r="J48" s="18">
        <v>11526</v>
      </c>
      <c r="K48" s="19">
        <v>11210</v>
      </c>
      <c r="L48" s="81">
        <v>0.77897406046796513</v>
      </c>
      <c r="M48" s="81">
        <v>0.8058612668508276</v>
      </c>
      <c r="N48" s="82">
        <v>0.79654890391033739</v>
      </c>
      <c r="P48" s="99">
        <v>146696</v>
      </c>
      <c r="Q48" s="18">
        <v>144484</v>
      </c>
      <c r="R48" s="19">
        <v>148104</v>
      </c>
      <c r="S48" s="81">
        <v>4.0152204818505446</v>
      </c>
      <c r="T48" s="81">
        <v>3.7726045159812953</v>
      </c>
      <c r="U48" s="82">
        <v>3.7713037256215101</v>
      </c>
    </row>
    <row r="49" spans="1:21" x14ac:dyDescent="0.25">
      <c r="A49" s="17" t="s">
        <v>159</v>
      </c>
      <c r="B49" s="18">
        <v>334622</v>
      </c>
      <c r="C49" s="18">
        <v>421533</v>
      </c>
      <c r="D49" s="19">
        <v>407696</v>
      </c>
      <c r="E49" s="27">
        <v>6.5611951021330128</v>
      </c>
      <c r="F49" s="27">
        <v>8.0137951959775613</v>
      </c>
      <c r="G49" s="28">
        <v>7.6426983770213655</v>
      </c>
      <c r="I49" s="99">
        <v>0</v>
      </c>
      <c r="J49" s="18">
        <v>0</v>
      </c>
      <c r="K49" s="19">
        <v>0</v>
      </c>
      <c r="L49" s="81" t="s">
        <v>163</v>
      </c>
      <c r="M49" s="81" t="s">
        <v>163</v>
      </c>
      <c r="N49" s="82" t="s">
        <v>163</v>
      </c>
      <c r="P49" s="99">
        <v>334622</v>
      </c>
      <c r="Q49" s="18">
        <v>421533</v>
      </c>
      <c r="R49" s="19">
        <v>407696</v>
      </c>
      <c r="S49" s="81">
        <v>9.1589484926500582</v>
      </c>
      <c r="T49" s="81">
        <v>11.006597958494666</v>
      </c>
      <c r="U49" s="82">
        <v>10.381525439697693</v>
      </c>
    </row>
    <row r="50" spans="1:21" x14ac:dyDescent="0.25">
      <c r="A50" s="17" t="s">
        <v>160</v>
      </c>
      <c r="B50" s="18">
        <v>236250</v>
      </c>
      <c r="C50" s="18">
        <v>235141</v>
      </c>
      <c r="D50" s="19">
        <v>238517</v>
      </c>
      <c r="E50" s="27">
        <v>4.6323384083500914</v>
      </c>
      <c r="F50" s="27">
        <v>4.4702830292702105</v>
      </c>
      <c r="G50" s="28">
        <v>4.4712567422589506</v>
      </c>
      <c r="I50" s="99">
        <v>4977</v>
      </c>
      <c r="J50" s="18">
        <v>6380</v>
      </c>
      <c r="K50" s="19">
        <v>7314</v>
      </c>
      <c r="L50" s="81">
        <v>0.34406761616516351</v>
      </c>
      <c r="M50" s="81">
        <v>0.44606931134029842</v>
      </c>
      <c r="N50" s="82">
        <v>0.51971085487959034</v>
      </c>
      <c r="P50" s="99">
        <v>231273</v>
      </c>
      <c r="Q50" s="18">
        <v>228761</v>
      </c>
      <c r="R50" s="19">
        <v>231203</v>
      </c>
      <c r="S50" s="81">
        <v>6.3301800083098447</v>
      </c>
      <c r="T50" s="81">
        <v>5.9731512256055828</v>
      </c>
      <c r="U50" s="82">
        <v>5.8873273866665992</v>
      </c>
    </row>
    <row r="51" spans="1:21" x14ac:dyDescent="0.25">
      <c r="A51" s="17" t="s">
        <v>161</v>
      </c>
      <c r="B51" s="18">
        <v>199540</v>
      </c>
      <c r="C51" s="18">
        <v>202625</v>
      </c>
      <c r="D51" s="19">
        <v>199039</v>
      </c>
      <c r="E51" s="27">
        <v>3.912536744982761</v>
      </c>
      <c r="F51" s="27">
        <v>3.8521189363227868</v>
      </c>
      <c r="G51" s="28">
        <v>3.7311993305402935</v>
      </c>
      <c r="I51" s="99">
        <v>139020</v>
      </c>
      <c r="J51" s="18">
        <v>146901</v>
      </c>
      <c r="K51" s="19">
        <v>152664</v>
      </c>
      <c r="L51" s="81">
        <v>9.6106650591281966</v>
      </c>
      <c r="M51" s="81">
        <v>10.27085076884031</v>
      </c>
      <c r="N51" s="82">
        <v>10.847844947954306</v>
      </c>
      <c r="P51" s="99">
        <v>60520</v>
      </c>
      <c r="Q51" s="18">
        <v>55724</v>
      </c>
      <c r="R51" s="19">
        <v>46375</v>
      </c>
      <c r="S51" s="81">
        <v>1.6564946798930777</v>
      </c>
      <c r="T51" s="81">
        <v>1.45500272728151</v>
      </c>
      <c r="U51" s="82">
        <v>1.18088782393249</v>
      </c>
    </row>
    <row r="52" spans="1:21" x14ac:dyDescent="0.25">
      <c r="A52" s="17" t="s">
        <v>162</v>
      </c>
      <c r="B52" s="18">
        <v>0</v>
      </c>
      <c r="C52" s="18">
        <v>0</v>
      </c>
      <c r="D52" s="19">
        <v>0</v>
      </c>
      <c r="E52" s="27" t="s">
        <v>163</v>
      </c>
      <c r="F52" s="27" t="s">
        <v>163</v>
      </c>
      <c r="G52" s="28" t="s">
        <v>163</v>
      </c>
      <c r="I52" s="99">
        <v>0</v>
      </c>
      <c r="J52" s="18">
        <v>0</v>
      </c>
      <c r="K52" s="19">
        <v>0</v>
      </c>
      <c r="L52" s="81" t="s">
        <v>163</v>
      </c>
      <c r="M52" s="81" t="s">
        <v>163</v>
      </c>
      <c r="N52" s="82" t="s">
        <v>163</v>
      </c>
      <c r="P52" s="99">
        <v>0</v>
      </c>
      <c r="Q52" s="18">
        <v>0</v>
      </c>
      <c r="R52" s="19">
        <v>0</v>
      </c>
      <c r="S52" s="81" t="s">
        <v>163</v>
      </c>
      <c r="T52" s="81" t="s">
        <v>163</v>
      </c>
      <c r="U52" s="82" t="s">
        <v>163</v>
      </c>
    </row>
    <row r="53" spans="1:21" x14ac:dyDescent="0.25">
      <c r="A53" s="17" t="s">
        <v>164</v>
      </c>
      <c r="B53" s="18">
        <v>2734</v>
      </c>
      <c r="C53" s="18">
        <v>2433</v>
      </c>
      <c r="D53" s="19">
        <v>2201</v>
      </c>
      <c r="E53" s="27">
        <v>5.3607674956313862E-2</v>
      </c>
      <c r="F53" s="27">
        <v>4.6253943847369972E-2</v>
      </c>
      <c r="G53" s="28">
        <v>4.1260103429575042E-2</v>
      </c>
      <c r="I53" s="99">
        <v>2734</v>
      </c>
      <c r="J53" s="18">
        <v>2433</v>
      </c>
      <c r="K53" s="19">
        <v>2201</v>
      </c>
      <c r="L53" s="81">
        <v>0.18900559827115873</v>
      </c>
      <c r="M53" s="81">
        <v>0.17010762296096335</v>
      </c>
      <c r="N53" s="82">
        <v>0.15639644402378705</v>
      </c>
      <c r="P53" s="99">
        <v>0</v>
      </c>
      <c r="Q53" s="18">
        <v>0</v>
      </c>
      <c r="R53" s="19">
        <v>0</v>
      </c>
      <c r="S53" s="81" t="s">
        <v>163</v>
      </c>
      <c r="T53" s="81" t="s">
        <v>163</v>
      </c>
      <c r="U53" s="82" t="s">
        <v>163</v>
      </c>
    </row>
    <row r="54" spans="1:21" x14ac:dyDescent="0.25">
      <c r="A54" s="17" t="s">
        <v>165</v>
      </c>
      <c r="B54" s="18">
        <v>152582</v>
      </c>
      <c r="C54" s="18">
        <v>152025</v>
      </c>
      <c r="D54" s="19">
        <v>152859</v>
      </c>
      <c r="E54" s="27">
        <v>2.9917945355465552</v>
      </c>
      <c r="F54" s="27">
        <v>2.89015857517321</v>
      </c>
      <c r="G54" s="28">
        <v>2.8655057474517998</v>
      </c>
      <c r="I54" s="99">
        <v>0</v>
      </c>
      <c r="J54" s="18">
        <v>0</v>
      </c>
      <c r="K54" s="19">
        <v>0</v>
      </c>
      <c r="L54" s="81" t="s">
        <v>163</v>
      </c>
      <c r="M54" s="81" t="s">
        <v>163</v>
      </c>
      <c r="N54" s="82" t="s">
        <v>163</v>
      </c>
      <c r="P54" s="99">
        <v>152582</v>
      </c>
      <c r="Q54" s="18">
        <v>152025</v>
      </c>
      <c r="R54" s="19">
        <v>152859</v>
      </c>
      <c r="S54" s="81">
        <v>4.1763263590126503</v>
      </c>
      <c r="T54" s="81">
        <v>3.9695066688495362</v>
      </c>
      <c r="U54" s="82">
        <v>3.8923845149001943</v>
      </c>
    </row>
    <row r="55" spans="1:21" x14ac:dyDescent="0.25">
      <c r="A55" s="17" t="s">
        <v>166</v>
      </c>
      <c r="B55" s="18">
        <v>36408</v>
      </c>
      <c r="C55" s="18">
        <v>35551</v>
      </c>
      <c r="D55" s="19">
        <v>34363</v>
      </c>
      <c r="E55" s="27">
        <v>0.71388011331729151</v>
      </c>
      <c r="F55" s="27">
        <v>0.67586270354206734</v>
      </c>
      <c r="G55" s="28">
        <v>0.64417125586119361</v>
      </c>
      <c r="I55" s="99">
        <v>34537</v>
      </c>
      <c r="J55" s="18">
        <v>33538</v>
      </c>
      <c r="K55" s="19">
        <v>32080</v>
      </c>
      <c r="L55" s="81">
        <v>2.3875955916207059</v>
      </c>
      <c r="M55" s="81">
        <v>2.3448703077948165</v>
      </c>
      <c r="N55" s="82">
        <v>2.2795083708691903</v>
      </c>
      <c r="P55" s="99">
        <v>1871</v>
      </c>
      <c r="Q55" s="18">
        <v>2013</v>
      </c>
      <c r="R55" s="19">
        <v>2283</v>
      </c>
      <c r="S55" s="81">
        <v>5.1211195407798227E-2</v>
      </c>
      <c r="T55" s="81">
        <v>5.2561203252057993E-2</v>
      </c>
      <c r="U55" s="82">
        <v>5.8134057186800536E-2</v>
      </c>
    </row>
    <row r="56" spans="1:21" x14ac:dyDescent="0.25">
      <c r="A56" s="17" t="s">
        <v>167</v>
      </c>
      <c r="B56" s="18">
        <v>0</v>
      </c>
      <c r="C56" s="18">
        <v>0</v>
      </c>
      <c r="D56" s="19">
        <v>0</v>
      </c>
      <c r="E56" s="27" t="s">
        <v>163</v>
      </c>
      <c r="F56" s="27" t="s">
        <v>163</v>
      </c>
      <c r="G56" s="28" t="s">
        <v>163</v>
      </c>
      <c r="I56" s="99">
        <v>0</v>
      </c>
      <c r="J56" s="18">
        <v>0</v>
      </c>
      <c r="K56" s="19">
        <v>0</v>
      </c>
      <c r="L56" s="81" t="s">
        <v>163</v>
      </c>
      <c r="M56" s="81" t="s">
        <v>163</v>
      </c>
      <c r="N56" s="82" t="s">
        <v>163</v>
      </c>
      <c r="P56" s="99">
        <v>0</v>
      </c>
      <c r="Q56" s="18">
        <v>0</v>
      </c>
      <c r="R56" s="19">
        <v>0</v>
      </c>
      <c r="S56" s="81" t="s">
        <v>163</v>
      </c>
      <c r="T56" s="81" t="s">
        <v>163</v>
      </c>
      <c r="U56" s="82" t="s">
        <v>163</v>
      </c>
    </row>
    <row r="57" spans="1:21" x14ac:dyDescent="0.25">
      <c r="A57" s="17" t="s">
        <v>168</v>
      </c>
      <c r="B57" s="18">
        <v>115854</v>
      </c>
      <c r="C57" s="18">
        <v>0</v>
      </c>
      <c r="D57" s="19">
        <v>0</v>
      </c>
      <c r="E57" s="27">
        <v>2.2716399321100167</v>
      </c>
      <c r="F57" s="27" t="s">
        <v>163</v>
      </c>
      <c r="G57" s="28" t="s">
        <v>163</v>
      </c>
      <c r="I57" s="99">
        <v>0</v>
      </c>
      <c r="J57" s="18">
        <v>0</v>
      </c>
      <c r="K57" s="19">
        <v>0</v>
      </c>
      <c r="L57" s="81" t="s">
        <v>163</v>
      </c>
      <c r="M57" s="81" t="s">
        <v>163</v>
      </c>
      <c r="N57" s="82" t="s">
        <v>163</v>
      </c>
      <c r="P57" s="99">
        <v>115854</v>
      </c>
      <c r="Q57" s="18">
        <v>0</v>
      </c>
      <c r="R57" s="19">
        <v>0</v>
      </c>
      <c r="S57" s="81">
        <v>3.1710432029797198</v>
      </c>
      <c r="T57" s="81" t="s">
        <v>163</v>
      </c>
      <c r="U57" s="82" t="s">
        <v>163</v>
      </c>
    </row>
    <row r="58" spans="1:21" x14ac:dyDescent="0.25">
      <c r="A58" s="17" t="s">
        <v>169</v>
      </c>
      <c r="B58" s="18">
        <v>0</v>
      </c>
      <c r="C58" s="18">
        <v>0</v>
      </c>
      <c r="D58" s="19">
        <v>0</v>
      </c>
      <c r="E58" s="27" t="s">
        <v>163</v>
      </c>
      <c r="F58" s="27" t="s">
        <v>163</v>
      </c>
      <c r="G58" s="28" t="s">
        <v>163</v>
      </c>
      <c r="I58" s="99">
        <v>0</v>
      </c>
      <c r="J58" s="18">
        <v>0</v>
      </c>
      <c r="K58" s="19">
        <v>0</v>
      </c>
      <c r="L58" s="81" t="s">
        <v>163</v>
      </c>
      <c r="M58" s="81" t="s">
        <v>163</v>
      </c>
      <c r="N58" s="82" t="s">
        <v>163</v>
      </c>
      <c r="P58" s="99">
        <v>0</v>
      </c>
      <c r="Q58" s="18">
        <v>0</v>
      </c>
      <c r="R58" s="19">
        <v>0</v>
      </c>
      <c r="S58" s="81" t="s">
        <v>163</v>
      </c>
      <c r="T58" s="81" t="s">
        <v>163</v>
      </c>
      <c r="U58" s="82" t="s">
        <v>163</v>
      </c>
    </row>
    <row r="59" spans="1:21" x14ac:dyDescent="0.25">
      <c r="A59" s="17" t="s">
        <v>170</v>
      </c>
      <c r="B59" s="18">
        <v>14262</v>
      </c>
      <c r="C59" s="18">
        <v>19756</v>
      </c>
      <c r="D59" s="19">
        <v>0</v>
      </c>
      <c r="E59" s="27">
        <v>0.27964618150217568</v>
      </c>
      <c r="F59" s="27">
        <v>0.37558278448361737</v>
      </c>
      <c r="G59" s="28" t="s">
        <v>163</v>
      </c>
      <c r="I59" s="99">
        <v>0</v>
      </c>
      <c r="J59" s="18">
        <v>0</v>
      </c>
      <c r="K59" s="19">
        <v>0</v>
      </c>
      <c r="L59" s="81" t="s">
        <v>163</v>
      </c>
      <c r="M59" s="81" t="s">
        <v>163</v>
      </c>
      <c r="N59" s="82" t="s">
        <v>163</v>
      </c>
      <c r="P59" s="99">
        <v>14262</v>
      </c>
      <c r="Q59" s="18">
        <v>19756</v>
      </c>
      <c r="R59" s="19">
        <v>0</v>
      </c>
      <c r="S59" s="81">
        <v>0.39036561673223852</v>
      </c>
      <c r="T59" s="81">
        <v>0.51584656306391341</v>
      </c>
      <c r="U59" s="82" t="s">
        <v>163</v>
      </c>
    </row>
    <row r="60" spans="1:21" x14ac:dyDescent="0.25">
      <c r="A60" s="17" t="s">
        <v>171</v>
      </c>
      <c r="B60" s="18">
        <v>37454</v>
      </c>
      <c r="C60" s="18">
        <v>11020</v>
      </c>
      <c r="D60" s="19">
        <v>10865</v>
      </c>
      <c r="E60" s="27">
        <v>0.73438985289457914</v>
      </c>
      <c r="F60" s="27">
        <v>0.20950203912783275</v>
      </c>
      <c r="G60" s="28">
        <v>0.20367606713418118</v>
      </c>
      <c r="I60" s="99">
        <v>15125</v>
      </c>
      <c r="J60" s="18">
        <v>11020</v>
      </c>
      <c r="K60" s="19">
        <v>10865</v>
      </c>
      <c r="L60" s="81">
        <v>1.0456143649785208</v>
      </c>
      <c r="M60" s="81">
        <v>0.77048335595142459</v>
      </c>
      <c r="N60" s="82">
        <v>0.77203424094431905</v>
      </c>
      <c r="P60" s="99">
        <v>22329</v>
      </c>
      <c r="Q60" s="18">
        <v>0</v>
      </c>
      <c r="R60" s="19">
        <v>0</v>
      </c>
      <c r="S60" s="81">
        <v>0.61116770831679668</v>
      </c>
      <c r="T60" s="81" t="s">
        <v>163</v>
      </c>
      <c r="U60" s="82" t="s">
        <v>163</v>
      </c>
    </row>
    <row r="61" spans="1:21" x14ac:dyDescent="0.25">
      <c r="A61" s="17" t="s">
        <v>172</v>
      </c>
      <c r="B61" s="18">
        <v>31227</v>
      </c>
      <c r="C61" s="18">
        <v>32666</v>
      </c>
      <c r="D61" s="19">
        <v>33198</v>
      </c>
      <c r="E61" s="27">
        <v>0.61229219673036317</v>
      </c>
      <c r="F61" s="27">
        <v>0.62101575409707666</v>
      </c>
      <c r="G61" s="28">
        <v>0.62233208253295413</v>
      </c>
      <c r="I61" s="99">
        <v>24338</v>
      </c>
      <c r="J61" s="18">
        <v>25659</v>
      </c>
      <c r="K61" s="19">
        <v>26960</v>
      </c>
      <c r="L61" s="81">
        <v>1.6825231348659333</v>
      </c>
      <c r="M61" s="81">
        <v>1.7939956833355357</v>
      </c>
      <c r="N61" s="82">
        <v>1.9156965610546564</v>
      </c>
      <c r="P61" s="99">
        <v>6889</v>
      </c>
      <c r="Q61" s="18">
        <v>7007</v>
      </c>
      <c r="R61" s="19">
        <v>6238</v>
      </c>
      <c r="S61" s="81">
        <v>0.18855901932887331</v>
      </c>
      <c r="T61" s="81">
        <v>0.18295894246754613</v>
      </c>
      <c r="U61" s="82">
        <v>0.15884373575613744</v>
      </c>
    </row>
    <row r="62" spans="1:21" x14ac:dyDescent="0.25">
      <c r="A62" s="17" t="s">
        <v>173</v>
      </c>
      <c r="B62" s="18">
        <v>678087</v>
      </c>
      <c r="C62" s="18">
        <v>690922</v>
      </c>
      <c r="D62" s="19">
        <v>697217</v>
      </c>
      <c r="E62" s="27">
        <v>13.295781817155083</v>
      </c>
      <c r="F62" s="27">
        <v>13.13516949893652</v>
      </c>
      <c r="G62" s="28">
        <v>13.070079751412095</v>
      </c>
      <c r="I62" s="99">
        <v>965</v>
      </c>
      <c r="J62" s="18">
        <v>1031</v>
      </c>
      <c r="K62" s="19">
        <v>1033</v>
      </c>
      <c r="L62" s="81">
        <v>6.6711924773836209E-2</v>
      </c>
      <c r="M62" s="81">
        <v>7.2084241378032557E-2</v>
      </c>
      <c r="N62" s="82">
        <v>7.340187490984644E-2</v>
      </c>
      <c r="P62" s="99">
        <v>677122</v>
      </c>
      <c r="Q62" s="18">
        <v>689891</v>
      </c>
      <c r="R62" s="19">
        <v>696184</v>
      </c>
      <c r="S62" s="81">
        <v>18.533525952388644</v>
      </c>
      <c r="T62" s="81">
        <v>18.013661735104591</v>
      </c>
      <c r="U62" s="82">
        <v>17.72755167259551</v>
      </c>
    </row>
    <row r="63" spans="1:21" x14ac:dyDescent="0.25">
      <c r="A63" s="17" t="s">
        <v>174</v>
      </c>
      <c r="B63" s="18">
        <v>12696</v>
      </c>
      <c r="C63" s="18">
        <v>8592</v>
      </c>
      <c r="D63" s="19">
        <v>41614</v>
      </c>
      <c r="E63" s="27">
        <v>0.24894039548111221</v>
      </c>
      <c r="F63" s="27">
        <v>0.16334315065211788</v>
      </c>
      <c r="G63" s="28">
        <v>0.78009902049901669</v>
      </c>
      <c r="I63" s="99">
        <v>3475</v>
      </c>
      <c r="J63" s="18">
        <v>4857</v>
      </c>
      <c r="K63" s="19">
        <v>37390</v>
      </c>
      <c r="L63" s="81">
        <v>0.24023206071407338</v>
      </c>
      <c r="M63" s="81">
        <v>0.33958599454229305</v>
      </c>
      <c r="N63" s="82">
        <v>2.6568210095635609</v>
      </c>
      <c r="P63" s="99">
        <v>9221</v>
      </c>
      <c r="Q63" s="18">
        <v>3735</v>
      </c>
      <c r="R63" s="19">
        <v>4224</v>
      </c>
      <c r="S63" s="81">
        <v>0.25238825914233426</v>
      </c>
      <c r="T63" s="81">
        <v>9.7524140162164236E-2</v>
      </c>
      <c r="U63" s="82">
        <v>0.107559464545355</v>
      </c>
    </row>
    <row r="64" spans="1:21" x14ac:dyDescent="0.25">
      <c r="A64" s="17" t="s">
        <v>175</v>
      </c>
      <c r="B64" s="18">
        <v>0</v>
      </c>
      <c r="C64" s="18">
        <v>0</v>
      </c>
      <c r="D64" s="19">
        <v>0</v>
      </c>
      <c r="E64" s="27" t="s">
        <v>163</v>
      </c>
      <c r="F64" s="27" t="s">
        <v>163</v>
      </c>
      <c r="G64" s="28" t="s">
        <v>163</v>
      </c>
      <c r="I64" s="99">
        <v>0</v>
      </c>
      <c r="J64" s="18">
        <v>0</v>
      </c>
      <c r="K64" s="19">
        <v>0</v>
      </c>
      <c r="L64" s="81" t="s">
        <v>163</v>
      </c>
      <c r="M64" s="81" t="s">
        <v>163</v>
      </c>
      <c r="N64" s="82" t="s">
        <v>163</v>
      </c>
      <c r="P64" s="99">
        <v>0</v>
      </c>
      <c r="Q64" s="18">
        <v>0</v>
      </c>
      <c r="R64" s="19">
        <v>0</v>
      </c>
      <c r="S64" s="81" t="s">
        <v>163</v>
      </c>
      <c r="T64" s="81" t="s">
        <v>163</v>
      </c>
      <c r="U64" s="82" t="s">
        <v>163</v>
      </c>
    </row>
    <row r="65" spans="1:21" x14ac:dyDescent="0.25">
      <c r="A65" s="17" t="s">
        <v>176</v>
      </c>
      <c r="B65" s="18">
        <v>2319</v>
      </c>
      <c r="C65" s="18">
        <v>2868</v>
      </c>
      <c r="D65" s="19">
        <v>2524</v>
      </c>
      <c r="E65" s="27">
        <v>4.5470445582915818E-2</v>
      </c>
      <c r="F65" s="27">
        <v>5.4523761181363366E-2</v>
      </c>
      <c r="G65" s="28">
        <v>4.731508453259764E-2</v>
      </c>
      <c r="I65" s="99">
        <v>1794</v>
      </c>
      <c r="J65" s="18">
        <v>2460</v>
      </c>
      <c r="K65" s="19">
        <v>2517</v>
      </c>
      <c r="L65" s="81">
        <v>0.12402196170389861</v>
      </c>
      <c r="M65" s="81">
        <v>0.17199537709986429</v>
      </c>
      <c r="N65" s="82">
        <v>0.17885045416077783</v>
      </c>
      <c r="P65" s="99">
        <v>525</v>
      </c>
      <c r="Q65" s="18">
        <v>408</v>
      </c>
      <c r="R65" s="19">
        <v>7</v>
      </c>
      <c r="S65" s="81">
        <v>1.4369790266752575E-2</v>
      </c>
      <c r="T65" s="81">
        <v>1.065323940727256E-2</v>
      </c>
      <c r="U65" s="82">
        <v>1.7824721870679096E-4</v>
      </c>
    </row>
    <row r="66" spans="1:21" x14ac:dyDescent="0.25">
      <c r="A66" s="17" t="s">
        <v>177</v>
      </c>
      <c r="B66" s="18">
        <v>0</v>
      </c>
      <c r="C66" s="18">
        <v>0</v>
      </c>
      <c r="D66" s="19">
        <v>0</v>
      </c>
      <c r="E66" s="27" t="s">
        <v>163</v>
      </c>
      <c r="F66" s="27" t="s">
        <v>163</v>
      </c>
      <c r="G66" s="28" t="s">
        <v>163</v>
      </c>
      <c r="I66" s="99">
        <v>0</v>
      </c>
      <c r="J66" s="18">
        <v>0</v>
      </c>
      <c r="K66" s="19">
        <v>0</v>
      </c>
      <c r="L66" s="81" t="s">
        <v>163</v>
      </c>
      <c r="M66" s="81" t="s">
        <v>163</v>
      </c>
      <c r="N66" s="82" t="s">
        <v>163</v>
      </c>
      <c r="P66" s="99">
        <v>0</v>
      </c>
      <c r="Q66" s="18">
        <v>0</v>
      </c>
      <c r="R66" s="19">
        <v>0</v>
      </c>
      <c r="S66" s="81" t="s">
        <v>163</v>
      </c>
      <c r="T66" s="81" t="s">
        <v>163</v>
      </c>
      <c r="U66" s="82" t="s">
        <v>163</v>
      </c>
    </row>
    <row r="67" spans="1:21" x14ac:dyDescent="0.25">
      <c r="A67" s="17" t="s">
        <v>178</v>
      </c>
      <c r="B67" s="18">
        <v>51</v>
      </c>
      <c r="C67" s="18">
        <v>64</v>
      </c>
      <c r="D67" s="19">
        <v>64</v>
      </c>
      <c r="E67" s="27">
        <v>9.9999686275494036E-4</v>
      </c>
      <c r="F67" s="27">
        <v>1.2167087571852355E-3</v>
      </c>
      <c r="G67" s="28">
        <v>1.1997485776886882E-3</v>
      </c>
      <c r="I67" s="99">
        <v>0</v>
      </c>
      <c r="J67" s="18">
        <v>0</v>
      </c>
      <c r="K67" s="19">
        <v>0</v>
      </c>
      <c r="L67" s="81" t="s">
        <v>163</v>
      </c>
      <c r="M67" s="81" t="s">
        <v>163</v>
      </c>
      <c r="N67" s="82" t="s">
        <v>163</v>
      </c>
      <c r="P67" s="99">
        <v>51</v>
      </c>
      <c r="Q67" s="18">
        <v>64</v>
      </c>
      <c r="R67" s="19">
        <v>64</v>
      </c>
      <c r="S67" s="81">
        <v>1.3959224830559645E-3</v>
      </c>
      <c r="T67" s="81">
        <v>1.6710963776113818E-3</v>
      </c>
      <c r="U67" s="82">
        <v>1.6296888567478031E-3</v>
      </c>
    </row>
    <row r="68" spans="1:21" x14ac:dyDescent="0.25">
      <c r="A68" s="17" t="s">
        <v>179</v>
      </c>
      <c r="B68" s="18">
        <v>3324</v>
      </c>
      <c r="C68" s="18">
        <v>498</v>
      </c>
      <c r="D68" s="19">
        <v>5222</v>
      </c>
      <c r="E68" s="27">
        <v>6.5176266113674941E-2</v>
      </c>
      <c r="F68" s="27">
        <v>9.4675150168476146E-3</v>
      </c>
      <c r="G68" s="28">
        <v>9.78919855107864E-2</v>
      </c>
      <c r="I68" s="99">
        <v>0</v>
      </c>
      <c r="J68" s="18">
        <v>0</v>
      </c>
      <c r="K68" s="19">
        <v>0</v>
      </c>
      <c r="L68" s="81" t="s">
        <v>163</v>
      </c>
      <c r="M68" s="81" t="s">
        <v>163</v>
      </c>
      <c r="N68" s="82" t="s">
        <v>163</v>
      </c>
      <c r="P68" s="99">
        <v>3324</v>
      </c>
      <c r="Q68" s="18">
        <v>498</v>
      </c>
      <c r="R68" s="19">
        <v>5222</v>
      </c>
      <c r="S68" s="81">
        <v>9.0981300660353454E-2</v>
      </c>
      <c r="T68" s="81">
        <v>1.3003218688288565E-2</v>
      </c>
      <c r="U68" s="82">
        <v>0.13297242515526606</v>
      </c>
    </row>
    <row r="69" spans="1:21" x14ac:dyDescent="0.25">
      <c r="A69" s="17" t="s">
        <v>180</v>
      </c>
      <c r="B69" s="18">
        <v>573</v>
      </c>
      <c r="C69" s="18">
        <v>1161</v>
      </c>
      <c r="D69" s="19">
        <v>210</v>
      </c>
      <c r="E69" s="27">
        <v>1.1235258869776095E-2</v>
      </c>
      <c r="F69" s="27">
        <v>2.2071857298313412E-2</v>
      </c>
      <c r="G69" s="28">
        <v>3.9366750205410079E-3</v>
      </c>
      <c r="I69" s="99">
        <v>573</v>
      </c>
      <c r="J69" s="18">
        <v>1161</v>
      </c>
      <c r="K69" s="19">
        <v>210</v>
      </c>
      <c r="L69" s="81">
        <v>3.961236569472347E-2</v>
      </c>
      <c r="M69" s="81">
        <v>8.1173427972740825E-2</v>
      </c>
      <c r="N69" s="82">
        <v>1.4921968761924252E-2</v>
      </c>
      <c r="P69" s="99">
        <v>0</v>
      </c>
      <c r="Q69" s="18">
        <v>0</v>
      </c>
      <c r="R69" s="19">
        <v>0</v>
      </c>
      <c r="S69" s="81" t="s">
        <v>163</v>
      </c>
      <c r="T69" s="81" t="s">
        <v>163</v>
      </c>
      <c r="U69" s="82" t="s">
        <v>163</v>
      </c>
    </row>
    <row r="70" spans="1:21" s="189" customFormat="1" x14ac:dyDescent="0.25">
      <c r="A70" s="184" t="s">
        <v>181</v>
      </c>
      <c r="B70" s="185">
        <v>25098</v>
      </c>
      <c r="C70" s="185">
        <v>19962</v>
      </c>
      <c r="D70" s="191">
        <v>18153</v>
      </c>
      <c r="E70" s="186">
        <v>0.49211610316516652</v>
      </c>
      <c r="F70" s="187">
        <v>0.37949906579580739</v>
      </c>
      <c r="G70" s="188">
        <v>0.34029743641848054</v>
      </c>
      <c r="I70" s="190">
        <v>18509</v>
      </c>
      <c r="J70" s="185">
        <v>17236</v>
      </c>
      <c r="K70" s="191">
        <v>14786</v>
      </c>
      <c r="L70" s="186">
        <v>1.2795554566206573</v>
      </c>
      <c r="M70" s="187">
        <v>1.2050863088183987</v>
      </c>
      <c r="N70" s="188">
        <v>1.050648714827676</v>
      </c>
      <c r="P70" s="190">
        <v>6589</v>
      </c>
      <c r="Q70" s="185">
        <v>2726</v>
      </c>
      <c r="R70" s="191">
        <v>3367</v>
      </c>
      <c r="S70" s="186">
        <v>0.1803477106050147</v>
      </c>
      <c r="T70" s="187">
        <v>7.1178261333884787E-2</v>
      </c>
      <c r="U70" s="188">
        <v>8.5736912197966447E-2</v>
      </c>
    </row>
    <row r="71" spans="1:21" x14ac:dyDescent="0.25">
      <c r="A71" s="17" t="s">
        <v>5</v>
      </c>
      <c r="B71" s="18" t="s">
        <v>5</v>
      </c>
      <c r="C71" s="18" t="s">
        <v>5</v>
      </c>
      <c r="D71" s="19" t="s">
        <v>5</v>
      </c>
      <c r="E71" s="27" t="s">
        <v>5</v>
      </c>
      <c r="F71" s="27" t="s">
        <v>5</v>
      </c>
      <c r="G71" s="28" t="s">
        <v>5</v>
      </c>
      <c r="I71" s="99" t="s">
        <v>5</v>
      </c>
      <c r="J71" s="18" t="s">
        <v>5</v>
      </c>
      <c r="K71" s="19" t="s">
        <v>5</v>
      </c>
      <c r="L71" s="81" t="s">
        <v>5</v>
      </c>
      <c r="M71" s="81" t="s">
        <v>5</v>
      </c>
      <c r="N71" s="82" t="s">
        <v>5</v>
      </c>
      <c r="P71" s="99" t="s">
        <v>5</v>
      </c>
      <c r="Q71" s="18" t="s">
        <v>5</v>
      </c>
      <c r="R71" s="19" t="s">
        <v>5</v>
      </c>
      <c r="S71" s="81" t="s">
        <v>5</v>
      </c>
      <c r="T71" s="81" t="s">
        <v>5</v>
      </c>
      <c r="U71" s="82" t="s">
        <v>5</v>
      </c>
    </row>
    <row r="72" spans="1:21" ht="13.8" thickBot="1" x14ac:dyDescent="0.3">
      <c r="A72" s="20" t="s">
        <v>4</v>
      </c>
      <c r="B72" s="21">
        <v>5100016</v>
      </c>
      <c r="C72" s="21">
        <v>5260092</v>
      </c>
      <c r="D72" s="22">
        <v>5334451</v>
      </c>
      <c r="E72" s="23">
        <v>100</v>
      </c>
      <c r="F72" s="23">
        <v>100</v>
      </c>
      <c r="G72" s="48">
        <v>100</v>
      </c>
      <c r="I72" s="100">
        <v>1446518</v>
      </c>
      <c r="J72" s="21">
        <v>1430271</v>
      </c>
      <c r="K72" s="22">
        <v>1407321</v>
      </c>
      <c r="L72" s="85">
        <v>100</v>
      </c>
      <c r="M72" s="85">
        <v>100</v>
      </c>
      <c r="N72" s="86">
        <v>100</v>
      </c>
      <c r="P72" s="100">
        <v>3653498</v>
      </c>
      <c r="Q72" s="21">
        <v>3829821</v>
      </c>
      <c r="R72" s="22">
        <v>3927130</v>
      </c>
      <c r="S72" s="85">
        <v>100</v>
      </c>
      <c r="T72" s="85">
        <v>100</v>
      </c>
      <c r="U72" s="86">
        <v>100</v>
      </c>
    </row>
    <row r="73" spans="1:21" x14ac:dyDescent="0.25">
      <c r="A73" s="44"/>
      <c r="B73" s="51"/>
      <c r="C73" s="51"/>
      <c r="D73" s="51"/>
      <c r="E73" s="52"/>
      <c r="F73" s="52"/>
      <c r="G73" s="53"/>
      <c r="I73" s="51"/>
      <c r="J73" s="51"/>
      <c r="K73" s="51"/>
      <c r="L73" s="121"/>
      <c r="M73" s="121"/>
      <c r="N73" s="122"/>
      <c r="P73" s="51"/>
      <c r="Q73" s="51"/>
      <c r="R73" s="51"/>
      <c r="S73" s="121"/>
      <c r="T73" s="121"/>
      <c r="U73" s="122"/>
    </row>
    <row r="74" spans="1:21" x14ac:dyDescent="0.25">
      <c r="A74" s="44"/>
      <c r="B74" s="51"/>
      <c r="C74" s="51"/>
      <c r="D74" s="51"/>
      <c r="E74" s="52"/>
      <c r="F74" s="52"/>
      <c r="G74" s="53"/>
      <c r="I74" s="51"/>
      <c r="J74" s="51"/>
      <c r="K74" s="51"/>
      <c r="L74" s="121"/>
      <c r="M74" s="121"/>
      <c r="N74" s="122"/>
      <c r="P74" s="51"/>
      <c r="Q74" s="51"/>
      <c r="R74" s="51"/>
      <c r="S74" s="121"/>
      <c r="T74" s="121"/>
      <c r="U74" s="122"/>
    </row>
    <row r="75" spans="1:21" x14ac:dyDescent="0.25">
      <c r="A75" s="24"/>
      <c r="B75" s="24"/>
      <c r="C75" s="24"/>
      <c r="D75" s="24"/>
      <c r="E75" s="24"/>
      <c r="F75" s="24"/>
      <c r="G75" s="50"/>
    </row>
    <row r="76" spans="1:21" ht="12.75" customHeight="1" x14ac:dyDescent="0.25">
      <c r="A76" s="61" t="str">
        <f>+Innhold!B54</f>
        <v>Finans Norge / Skadestatistikk</v>
      </c>
      <c r="F76" s="25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246">
        <f>Innhold!H31</f>
        <v>12</v>
      </c>
    </row>
    <row r="77" spans="1:21" ht="12.75" customHeight="1" x14ac:dyDescent="0.25">
      <c r="A77" s="63" t="str">
        <f>+Innhold!B55</f>
        <v>Premiestatistikk skadeforsikring 2. kvartal 2018</v>
      </c>
      <c r="F77" s="25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245"/>
    </row>
    <row r="78" spans="1:21" ht="12.75" customHeight="1" x14ac:dyDescent="0.25"/>
    <row r="79" spans="1:21" ht="12.75" customHeight="1" x14ac:dyDescent="0.25"/>
    <row r="82" ht="12.75" customHeight="1" x14ac:dyDescent="0.25"/>
    <row r="83" ht="12.75" customHeight="1" x14ac:dyDescent="0.25"/>
  </sheetData>
  <mergeCells count="7">
    <mergeCell ref="D4:E4"/>
    <mergeCell ref="D39:E39"/>
    <mergeCell ref="U76:U77"/>
    <mergeCell ref="I4:N4"/>
    <mergeCell ref="P4:U4"/>
    <mergeCell ref="I39:N39"/>
    <mergeCell ref="P39:U39"/>
  </mergeCells>
  <phoneticPr fontId="0" type="noConversion"/>
  <hyperlinks>
    <hyperlink ref="A2" location="Innhold!A32" tooltip="Move to Innhold" display="Tilbake til innholdsfortegnelsen" xr:uid="{00000000-0004-0000-0B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78"/>
  <sheetViews>
    <sheetView showGridLines="0" showRowColHeaders="0" zoomScale="80" zoomScaleNormal="80" zoomScaleSheetLayoutView="5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16384" width="11.44140625" style="1"/>
  </cols>
  <sheetData>
    <row r="1" spans="1:7" ht="5.25" customHeight="1" x14ac:dyDescent="0.25"/>
    <row r="2" spans="1:7" x14ac:dyDescent="0.25">
      <c r="A2" s="72" t="s">
        <v>0</v>
      </c>
      <c r="B2" s="3"/>
      <c r="C2" s="3"/>
      <c r="D2" s="3"/>
      <c r="E2" s="3"/>
      <c r="F2" s="3"/>
    </row>
    <row r="3" spans="1:7" ht="6" customHeight="1" x14ac:dyDescent="0.25">
      <c r="A3" s="4"/>
      <c r="B3" s="3"/>
      <c r="C3" s="3"/>
      <c r="D3" s="3"/>
      <c r="E3" s="3"/>
      <c r="F3" s="3"/>
    </row>
    <row r="4" spans="1:7" ht="16.2" thickBot="1" x14ac:dyDescent="0.35">
      <c r="A4" s="5" t="s">
        <v>115</v>
      </c>
      <c r="B4" s="6"/>
      <c r="C4" s="6"/>
      <c r="D4" s="6"/>
      <c r="E4" s="6"/>
      <c r="F4" s="6"/>
    </row>
    <row r="5" spans="1:7" x14ac:dyDescent="0.25">
      <c r="A5" s="7"/>
      <c r="B5" s="8"/>
      <c r="C5" s="9" t="s">
        <v>1</v>
      </c>
      <c r="D5" s="10"/>
      <c r="E5" s="11"/>
      <c r="F5" s="9" t="s">
        <v>2</v>
      </c>
      <c r="G5" s="12"/>
    </row>
    <row r="6" spans="1:7" x14ac:dyDescent="0.25">
      <c r="A6" s="13" t="s">
        <v>3</v>
      </c>
      <c r="B6" s="14" t="s">
        <v>154</v>
      </c>
      <c r="C6" s="15" t="s">
        <v>152</v>
      </c>
      <c r="D6" s="66" t="s">
        <v>153</v>
      </c>
      <c r="E6" s="15" t="s">
        <v>154</v>
      </c>
      <c r="F6" s="15" t="s">
        <v>152</v>
      </c>
      <c r="G6" s="16" t="s">
        <v>153</v>
      </c>
    </row>
    <row r="7" spans="1:7" x14ac:dyDescent="0.25">
      <c r="A7" s="17" t="s">
        <v>82</v>
      </c>
      <c r="B7" s="18">
        <v>409740</v>
      </c>
      <c r="C7" s="18">
        <v>404026</v>
      </c>
      <c r="D7" s="19">
        <v>396800</v>
      </c>
      <c r="E7" s="27">
        <v>16.989400594342921</v>
      </c>
      <c r="F7" s="27">
        <v>17.593058678654725</v>
      </c>
      <c r="G7" s="28">
        <v>17.956181125736709</v>
      </c>
    </row>
    <row r="8" spans="1:7" x14ac:dyDescent="0.25">
      <c r="A8" s="17" t="s">
        <v>155</v>
      </c>
      <c r="B8" s="18">
        <v>79880</v>
      </c>
      <c r="C8" s="18">
        <v>67408</v>
      </c>
      <c r="D8" s="19">
        <v>64697</v>
      </c>
      <c r="E8" s="27">
        <v>3.3121328634649108</v>
      </c>
      <c r="F8" s="27">
        <v>2.9352390673143747</v>
      </c>
      <c r="G8" s="28">
        <v>2.9276992194853526</v>
      </c>
    </row>
    <row r="9" spans="1:7" x14ac:dyDescent="0.25">
      <c r="A9" s="17" t="s">
        <v>83</v>
      </c>
      <c r="B9" s="18">
        <v>550134</v>
      </c>
      <c r="C9" s="18">
        <v>523696</v>
      </c>
      <c r="D9" s="19">
        <v>515542</v>
      </c>
      <c r="E9" s="27">
        <v>22.810677274779735</v>
      </c>
      <c r="F9" s="27">
        <v>22.804013746087538</v>
      </c>
      <c r="G9" s="28">
        <v>23.329550226624384</v>
      </c>
    </row>
    <row r="10" spans="1:7" x14ac:dyDescent="0.25">
      <c r="A10" s="17" t="s">
        <v>85</v>
      </c>
      <c r="B10" s="18">
        <v>320182</v>
      </c>
      <c r="C10" s="18">
        <v>334478</v>
      </c>
      <c r="D10" s="19">
        <v>292079</v>
      </c>
      <c r="E10" s="27">
        <v>13.275980526914397</v>
      </c>
      <c r="F10" s="27">
        <v>14.564634654005124</v>
      </c>
      <c r="G10" s="28">
        <v>13.217296943104971</v>
      </c>
    </row>
    <row r="11" spans="1:7" x14ac:dyDescent="0.25">
      <c r="A11" s="17" t="s">
        <v>156</v>
      </c>
      <c r="B11" s="18">
        <v>101584</v>
      </c>
      <c r="C11" s="18">
        <v>101616</v>
      </c>
      <c r="D11" s="19">
        <v>98819</v>
      </c>
      <c r="E11" s="27">
        <v>4.2120644066377002</v>
      </c>
      <c r="F11" s="27">
        <v>4.424804964755185</v>
      </c>
      <c r="G11" s="28">
        <v>4.4718040893754436</v>
      </c>
    </row>
    <row r="12" spans="1:7" x14ac:dyDescent="0.25">
      <c r="A12" s="17" t="s">
        <v>157</v>
      </c>
      <c r="B12" s="18">
        <v>163</v>
      </c>
      <c r="C12" s="18">
        <v>150</v>
      </c>
      <c r="D12" s="19">
        <v>149</v>
      </c>
      <c r="E12" s="27">
        <v>6.75860862224312E-3</v>
      </c>
      <c r="F12" s="27">
        <v>6.5316558879829727E-3</v>
      </c>
      <c r="G12" s="28">
        <v>6.7426184166702865E-3</v>
      </c>
    </row>
    <row r="13" spans="1:7" x14ac:dyDescent="0.25">
      <c r="A13" s="17" t="s">
        <v>158</v>
      </c>
      <c r="B13" s="18">
        <v>61847</v>
      </c>
      <c r="C13" s="18">
        <v>59326</v>
      </c>
      <c r="D13" s="19">
        <v>61883</v>
      </c>
      <c r="E13" s="27">
        <v>2.5644151377906148</v>
      </c>
      <c r="F13" s="27">
        <v>2.5833134480698523</v>
      </c>
      <c r="G13" s="28">
        <v>2.8003587616027339</v>
      </c>
    </row>
    <row r="14" spans="1:7" x14ac:dyDescent="0.25">
      <c r="A14" s="17" t="s">
        <v>159</v>
      </c>
      <c r="B14" s="18">
        <v>283463</v>
      </c>
      <c r="C14" s="18">
        <v>241516</v>
      </c>
      <c r="D14" s="19">
        <v>253112</v>
      </c>
      <c r="E14" s="27">
        <v>11.753469177220255</v>
      </c>
      <c r="F14" s="27">
        <v>10.51666268961397</v>
      </c>
      <c r="G14" s="28">
        <v>11.453943843491608</v>
      </c>
    </row>
    <row r="15" spans="1:7" x14ac:dyDescent="0.25">
      <c r="A15" s="17" t="s">
        <v>160</v>
      </c>
      <c r="B15" s="18">
        <v>99828</v>
      </c>
      <c r="C15" s="18">
        <v>104903</v>
      </c>
      <c r="D15" s="19">
        <v>100618</v>
      </c>
      <c r="E15" s="27">
        <v>4.1392538744864185</v>
      </c>
      <c r="F15" s="27">
        <v>4.5679353174471853</v>
      </c>
      <c r="G15" s="28">
        <v>4.5532132875740334</v>
      </c>
    </row>
    <row r="16" spans="1:7" x14ac:dyDescent="0.25">
      <c r="A16" s="17" t="s">
        <v>161</v>
      </c>
      <c r="B16" s="18">
        <v>151998</v>
      </c>
      <c r="C16" s="18">
        <v>130829</v>
      </c>
      <c r="D16" s="19">
        <v>117943</v>
      </c>
      <c r="E16" s="27">
        <v>6.3024232721699986</v>
      </c>
      <c r="F16" s="27">
        <v>5.6968667211261623</v>
      </c>
      <c r="G16" s="28">
        <v>5.3372123752841851</v>
      </c>
    </row>
    <row r="17" spans="1:7" x14ac:dyDescent="0.25">
      <c r="A17" s="17" t="s">
        <v>162</v>
      </c>
      <c r="B17" s="18">
        <v>0</v>
      </c>
      <c r="C17" s="18">
        <v>0</v>
      </c>
      <c r="D17" s="19">
        <v>0</v>
      </c>
      <c r="E17" s="27" t="s">
        <v>163</v>
      </c>
      <c r="F17" s="27" t="s">
        <v>163</v>
      </c>
      <c r="G17" s="28" t="s">
        <v>163</v>
      </c>
    </row>
    <row r="18" spans="1:7" x14ac:dyDescent="0.25">
      <c r="A18" s="17" t="s">
        <v>164</v>
      </c>
      <c r="B18" s="18">
        <v>0</v>
      </c>
      <c r="C18" s="18">
        <v>0</v>
      </c>
      <c r="D18" s="19">
        <v>0</v>
      </c>
      <c r="E18" s="27" t="s">
        <v>163</v>
      </c>
      <c r="F18" s="27" t="s">
        <v>163</v>
      </c>
      <c r="G18" s="28" t="s">
        <v>163</v>
      </c>
    </row>
    <row r="19" spans="1:7" x14ac:dyDescent="0.25">
      <c r="A19" s="17" t="s">
        <v>165</v>
      </c>
      <c r="B19" s="18">
        <v>67023</v>
      </c>
      <c r="C19" s="18">
        <v>61912</v>
      </c>
      <c r="D19" s="19">
        <v>55248</v>
      </c>
      <c r="E19" s="27">
        <v>2.7790320594392677</v>
      </c>
      <c r="F19" s="27">
        <v>2.6959191955786785</v>
      </c>
      <c r="G19" s="28">
        <v>2.5001086059342281</v>
      </c>
    </row>
    <row r="20" spans="1:7" x14ac:dyDescent="0.25">
      <c r="A20" s="17" t="s">
        <v>166</v>
      </c>
      <c r="B20" s="18">
        <v>60427</v>
      </c>
      <c r="C20" s="18">
        <v>67830</v>
      </c>
      <c r="D20" s="19">
        <v>69298</v>
      </c>
      <c r="E20" s="27">
        <v>2.5055364614496014</v>
      </c>
      <c r="F20" s="27">
        <v>2.9536147925459</v>
      </c>
      <c r="G20" s="28">
        <v>3.1359058458954197</v>
      </c>
    </row>
    <row r="21" spans="1:7" x14ac:dyDescent="0.25">
      <c r="A21" s="17" t="s">
        <v>167</v>
      </c>
      <c r="B21" s="18">
        <v>0</v>
      </c>
      <c r="C21" s="18">
        <v>0</v>
      </c>
      <c r="D21" s="19">
        <v>0</v>
      </c>
      <c r="E21" s="27" t="s">
        <v>163</v>
      </c>
      <c r="F21" s="27" t="s">
        <v>163</v>
      </c>
      <c r="G21" s="28" t="s">
        <v>163</v>
      </c>
    </row>
    <row r="22" spans="1:7" x14ac:dyDescent="0.25">
      <c r="A22" s="17" t="s">
        <v>168</v>
      </c>
      <c r="B22" s="18">
        <v>8203</v>
      </c>
      <c r="C22" s="18">
        <v>0</v>
      </c>
      <c r="D22" s="19">
        <v>0</v>
      </c>
      <c r="E22" s="27">
        <v>0.34012801551079946</v>
      </c>
      <c r="F22" s="27" t="s">
        <v>163</v>
      </c>
      <c r="G22" s="28" t="s">
        <v>163</v>
      </c>
    </row>
    <row r="23" spans="1:7" x14ac:dyDescent="0.25">
      <c r="A23" s="17" t="s">
        <v>169</v>
      </c>
      <c r="B23" s="18">
        <v>0</v>
      </c>
      <c r="C23" s="18">
        <v>0</v>
      </c>
      <c r="D23" s="19">
        <v>0</v>
      </c>
      <c r="E23" s="27" t="s">
        <v>163</v>
      </c>
      <c r="F23" s="27" t="s">
        <v>163</v>
      </c>
      <c r="G23" s="28" t="s">
        <v>163</v>
      </c>
    </row>
    <row r="24" spans="1:7" x14ac:dyDescent="0.25">
      <c r="A24" s="17" t="s">
        <v>170</v>
      </c>
      <c r="B24" s="18">
        <v>21563</v>
      </c>
      <c r="C24" s="18">
        <v>16493</v>
      </c>
      <c r="D24" s="19">
        <v>0</v>
      </c>
      <c r="E24" s="27">
        <v>0.89408513939526624</v>
      </c>
      <c r="F24" s="27">
        <v>0.71817733707002107</v>
      </c>
      <c r="G24" s="28" t="s">
        <v>163</v>
      </c>
    </row>
    <row r="25" spans="1:7" x14ac:dyDescent="0.25">
      <c r="A25" s="17" t="s">
        <v>171</v>
      </c>
      <c r="B25" s="18">
        <v>0</v>
      </c>
      <c r="C25" s="18">
        <v>0</v>
      </c>
      <c r="D25" s="19">
        <v>0</v>
      </c>
      <c r="E25" s="27" t="s">
        <v>163</v>
      </c>
      <c r="F25" s="27" t="s">
        <v>163</v>
      </c>
      <c r="G25" s="28" t="s">
        <v>163</v>
      </c>
    </row>
    <row r="26" spans="1:7" x14ac:dyDescent="0.25">
      <c r="A26" s="17" t="s">
        <v>172</v>
      </c>
      <c r="B26" s="18">
        <v>41212</v>
      </c>
      <c r="C26" s="18">
        <v>44632</v>
      </c>
      <c r="D26" s="19">
        <v>46043</v>
      </c>
      <c r="E26" s="27">
        <v>1.7088084572998985</v>
      </c>
      <c r="F26" s="27">
        <v>1.9434724372830401</v>
      </c>
      <c r="G26" s="28">
        <v>2.0835595956963089</v>
      </c>
    </row>
    <row r="27" spans="1:7" x14ac:dyDescent="0.25">
      <c r="A27" s="17" t="s">
        <v>173</v>
      </c>
      <c r="B27" s="18">
        <v>44280</v>
      </c>
      <c r="C27" s="18">
        <v>40839</v>
      </c>
      <c r="D27" s="19">
        <v>39591</v>
      </c>
      <c r="E27" s="27">
        <v>1.8360195692817507</v>
      </c>
      <c r="F27" s="27">
        <v>1.7783086320622441</v>
      </c>
      <c r="G27" s="28">
        <v>1.7915906425127068</v>
      </c>
    </row>
    <row r="28" spans="1:7" x14ac:dyDescent="0.25">
      <c r="A28" s="17" t="s">
        <v>174</v>
      </c>
      <c r="B28" s="18">
        <v>37294</v>
      </c>
      <c r="C28" s="18">
        <v>38453</v>
      </c>
      <c r="D28" s="19">
        <v>42883</v>
      </c>
      <c r="E28" s="27">
        <v>1.5463530672265946</v>
      </c>
      <c r="F28" s="27">
        <v>1.6744117590707281</v>
      </c>
      <c r="G28" s="28">
        <v>1.9405617822957846</v>
      </c>
    </row>
    <row r="29" spans="1:7" x14ac:dyDescent="0.25">
      <c r="A29" s="17" t="s">
        <v>175</v>
      </c>
      <c r="B29" s="18">
        <v>0</v>
      </c>
      <c r="C29" s="18">
        <v>1930</v>
      </c>
      <c r="D29" s="19">
        <v>2452</v>
      </c>
      <c r="E29" s="27" t="s">
        <v>163</v>
      </c>
      <c r="F29" s="27">
        <v>8.4040639092047578E-2</v>
      </c>
      <c r="G29" s="28">
        <v>0.11095906280319157</v>
      </c>
    </row>
    <row r="30" spans="1:7" x14ac:dyDescent="0.25">
      <c r="A30" s="17" t="s">
        <v>176</v>
      </c>
      <c r="B30" s="18">
        <v>1348</v>
      </c>
      <c r="C30" s="18">
        <v>1660</v>
      </c>
      <c r="D30" s="19">
        <v>196</v>
      </c>
      <c r="E30" s="27">
        <v>5.5893278667384819E-2</v>
      </c>
      <c r="F30" s="27">
        <v>7.2283658493678224E-2</v>
      </c>
      <c r="G30" s="28">
        <v>8.8694846286401091E-3</v>
      </c>
    </row>
    <row r="31" spans="1:7" x14ac:dyDescent="0.25">
      <c r="A31" s="17" t="s">
        <v>177</v>
      </c>
      <c r="B31" s="18">
        <v>0</v>
      </c>
      <c r="C31" s="18">
        <v>0</v>
      </c>
      <c r="D31" s="19">
        <v>0</v>
      </c>
      <c r="E31" s="27" t="s">
        <v>163</v>
      </c>
      <c r="F31" s="27" t="s">
        <v>163</v>
      </c>
      <c r="G31" s="28" t="s">
        <v>163</v>
      </c>
    </row>
    <row r="32" spans="1:7" x14ac:dyDescent="0.25">
      <c r="A32" s="17" t="s">
        <v>178</v>
      </c>
      <c r="B32" s="18">
        <v>268</v>
      </c>
      <c r="C32" s="18">
        <v>303</v>
      </c>
      <c r="D32" s="19">
        <v>316</v>
      </c>
      <c r="E32" s="27">
        <v>1.1112313562951878E-2</v>
      </c>
      <c r="F32" s="27">
        <v>1.3193944893725605E-2</v>
      </c>
      <c r="G32" s="28">
        <v>1.4299781340052421E-2</v>
      </c>
    </row>
    <row r="33" spans="1:7" x14ac:dyDescent="0.25">
      <c r="A33" s="17" t="s">
        <v>179</v>
      </c>
      <c r="B33" s="18">
        <v>7548</v>
      </c>
      <c r="C33" s="18">
        <v>2444</v>
      </c>
      <c r="D33" s="19">
        <v>10323</v>
      </c>
      <c r="E33" s="27">
        <v>0.31296918945209246</v>
      </c>
      <c r="F33" s="27">
        <v>0.10642244660153589</v>
      </c>
      <c r="G33" s="28">
        <v>0.46714127459924409</v>
      </c>
    </row>
    <row r="34" spans="1:7" x14ac:dyDescent="0.25">
      <c r="A34" s="17" t="s">
        <v>180</v>
      </c>
      <c r="B34" s="18">
        <v>0</v>
      </c>
      <c r="C34" s="18">
        <v>0</v>
      </c>
      <c r="D34" s="19">
        <v>0</v>
      </c>
      <c r="E34" s="27" t="s">
        <v>163</v>
      </c>
      <c r="F34" s="27" t="s">
        <v>163</v>
      </c>
      <c r="G34" s="28" t="s">
        <v>163</v>
      </c>
    </row>
    <row r="35" spans="1:7" s="189" customFormat="1" x14ac:dyDescent="0.25">
      <c r="A35" s="184" t="s">
        <v>181</v>
      </c>
      <c r="B35" s="185">
        <v>63754</v>
      </c>
      <c r="C35" s="185">
        <v>52064</v>
      </c>
      <c r="D35" s="191">
        <v>41832</v>
      </c>
      <c r="E35" s="186">
        <v>2.6434867122852017</v>
      </c>
      <c r="F35" s="187">
        <v>2.2670942143463031</v>
      </c>
      <c r="G35" s="188">
        <v>1.8930014335983318</v>
      </c>
    </row>
    <row r="36" spans="1:7" x14ac:dyDescent="0.25">
      <c r="A36" s="17" t="s">
        <v>5</v>
      </c>
      <c r="B36" s="18" t="s">
        <v>5</v>
      </c>
      <c r="C36" s="18" t="s">
        <v>5</v>
      </c>
      <c r="D36" s="19" t="s">
        <v>5</v>
      </c>
      <c r="E36" s="27" t="s">
        <v>5</v>
      </c>
      <c r="F36" s="27" t="s">
        <v>5</v>
      </c>
      <c r="G36" s="28" t="s">
        <v>5</v>
      </c>
    </row>
    <row r="37" spans="1:7" ht="13.8" thickBot="1" x14ac:dyDescent="0.3">
      <c r="A37" s="20" t="s">
        <v>4</v>
      </c>
      <c r="B37" s="21">
        <v>2411739</v>
      </c>
      <c r="C37" s="21">
        <v>2296508</v>
      </c>
      <c r="D37" s="22">
        <v>2209824</v>
      </c>
      <c r="E37" s="23">
        <v>100</v>
      </c>
      <c r="F37" s="23">
        <v>100</v>
      </c>
      <c r="G37" s="48">
        <v>100</v>
      </c>
    </row>
    <row r="39" spans="1:7" ht="16.2" thickBot="1" x14ac:dyDescent="0.35">
      <c r="A39" s="5" t="s">
        <v>116</v>
      </c>
      <c r="B39" s="6"/>
      <c r="C39" s="6"/>
      <c r="D39" s="6"/>
      <c r="E39" s="6"/>
      <c r="F39" s="6"/>
    </row>
    <row r="40" spans="1:7" x14ac:dyDescent="0.25">
      <c r="A40" s="7"/>
      <c r="B40" s="90"/>
      <c r="C40" s="89" t="s">
        <v>31</v>
      </c>
      <c r="D40" s="91"/>
      <c r="E40" s="11"/>
      <c r="F40" s="9" t="s">
        <v>2</v>
      </c>
      <c r="G40" s="12"/>
    </row>
    <row r="41" spans="1:7" x14ac:dyDescent="0.25">
      <c r="A41" s="13" t="s">
        <v>3</v>
      </c>
      <c r="B41" s="14" t="s">
        <v>154</v>
      </c>
      <c r="C41" s="15" t="s">
        <v>152</v>
      </c>
      <c r="D41" s="66" t="s">
        <v>153</v>
      </c>
      <c r="E41" s="15" t="s">
        <v>154</v>
      </c>
      <c r="F41" s="15" t="s">
        <v>152</v>
      </c>
      <c r="G41" s="16" t="s">
        <v>153</v>
      </c>
    </row>
    <row r="42" spans="1:7" x14ac:dyDescent="0.25">
      <c r="A42" s="17" t="s">
        <v>82</v>
      </c>
      <c r="B42" s="18">
        <v>205939</v>
      </c>
      <c r="C42" s="18">
        <v>212830</v>
      </c>
      <c r="D42" s="19">
        <v>209714</v>
      </c>
      <c r="E42" s="27">
        <v>11.835166603450455</v>
      </c>
      <c r="F42" s="27">
        <v>11.868805724776209</v>
      </c>
      <c r="G42" s="28">
        <v>11.371493887891171</v>
      </c>
    </row>
    <row r="43" spans="1:7" x14ac:dyDescent="0.25">
      <c r="A43" s="17" t="s">
        <v>155</v>
      </c>
      <c r="B43" s="18">
        <v>105170</v>
      </c>
      <c r="C43" s="18">
        <v>101090</v>
      </c>
      <c r="D43" s="19">
        <v>103533</v>
      </c>
      <c r="E43" s="27">
        <v>6.0440444582370727</v>
      </c>
      <c r="F43" s="27">
        <v>5.637445711213771</v>
      </c>
      <c r="G43" s="28">
        <v>5.6139546081569973</v>
      </c>
    </row>
    <row r="44" spans="1:7" x14ac:dyDescent="0.25">
      <c r="A44" s="17" t="s">
        <v>83</v>
      </c>
      <c r="B44" s="18">
        <v>293043</v>
      </c>
      <c r="C44" s="18">
        <v>299295</v>
      </c>
      <c r="D44" s="19">
        <v>324798</v>
      </c>
      <c r="E44" s="27">
        <v>16.840971000999964</v>
      </c>
      <c r="F44" s="27">
        <v>16.690664894032306</v>
      </c>
      <c r="G44" s="28">
        <v>17.611787824366882</v>
      </c>
    </row>
    <row r="45" spans="1:7" x14ac:dyDescent="0.25">
      <c r="A45" s="17" t="s">
        <v>85</v>
      </c>
      <c r="B45" s="18">
        <v>206813</v>
      </c>
      <c r="C45" s="18">
        <v>246553</v>
      </c>
      <c r="D45" s="19">
        <v>208660</v>
      </c>
      <c r="E45" s="27">
        <v>11.885394756502649</v>
      </c>
      <c r="F45" s="27">
        <v>13.749422815677999</v>
      </c>
      <c r="G45" s="28">
        <v>11.314341983116872</v>
      </c>
    </row>
    <row r="46" spans="1:7" x14ac:dyDescent="0.25">
      <c r="A46" s="17" t="s">
        <v>156</v>
      </c>
      <c r="B46" s="18">
        <v>45336</v>
      </c>
      <c r="C46" s="18">
        <v>48620</v>
      </c>
      <c r="D46" s="19">
        <v>49099</v>
      </c>
      <c r="E46" s="27">
        <v>2.605427399055205</v>
      </c>
      <c r="F46" s="27">
        <v>2.7113721483748496</v>
      </c>
      <c r="G46" s="28">
        <v>2.6623352680391799</v>
      </c>
    </row>
    <row r="47" spans="1:7" x14ac:dyDescent="0.25">
      <c r="A47" s="17" t="s">
        <v>157</v>
      </c>
      <c r="B47" s="18">
        <v>178</v>
      </c>
      <c r="C47" s="18">
        <v>165</v>
      </c>
      <c r="D47" s="19">
        <v>164</v>
      </c>
      <c r="E47" s="27">
        <v>1.0229532314977644E-2</v>
      </c>
      <c r="F47" s="27">
        <v>9.2014891913173632E-3</v>
      </c>
      <c r="G47" s="28">
        <v>8.892706245716319E-3</v>
      </c>
    </row>
    <row r="48" spans="1:7" x14ac:dyDescent="0.25">
      <c r="A48" s="17" t="s">
        <v>158</v>
      </c>
      <c r="B48" s="18">
        <v>55474</v>
      </c>
      <c r="C48" s="18">
        <v>56307</v>
      </c>
      <c r="D48" s="19">
        <v>62901</v>
      </c>
      <c r="E48" s="27">
        <v>3.1880509867475832</v>
      </c>
      <c r="F48" s="27">
        <v>3.14005001148792</v>
      </c>
      <c r="G48" s="28">
        <v>3.4107324119622082</v>
      </c>
    </row>
    <row r="49" spans="1:7" x14ac:dyDescent="0.25">
      <c r="A49" s="17" t="s">
        <v>159</v>
      </c>
      <c r="B49" s="18">
        <v>319215</v>
      </c>
      <c r="C49" s="18">
        <v>300016</v>
      </c>
      <c r="D49" s="19">
        <v>328581</v>
      </c>
      <c r="E49" s="27">
        <v>18.34505706699769</v>
      </c>
      <c r="F49" s="27">
        <v>16.730872613468303</v>
      </c>
      <c r="G49" s="28">
        <v>17.816916530022645</v>
      </c>
    </row>
    <row r="50" spans="1:7" x14ac:dyDescent="0.25">
      <c r="A50" s="17" t="s">
        <v>160</v>
      </c>
      <c r="B50" s="18">
        <v>218385</v>
      </c>
      <c r="C50" s="18">
        <v>235458</v>
      </c>
      <c r="D50" s="19">
        <v>271769</v>
      </c>
      <c r="E50" s="27">
        <v>12.550429295541534</v>
      </c>
      <c r="F50" s="27">
        <v>13.130692375813355</v>
      </c>
      <c r="G50" s="28">
        <v>14.73635294934194</v>
      </c>
    </row>
    <row r="51" spans="1:7" x14ac:dyDescent="0.25">
      <c r="A51" s="17" t="s">
        <v>161</v>
      </c>
      <c r="B51" s="18">
        <v>106578</v>
      </c>
      <c r="C51" s="18">
        <v>96107</v>
      </c>
      <c r="D51" s="19">
        <v>92054</v>
      </c>
      <c r="E51" s="27">
        <v>6.1249612082341987</v>
      </c>
      <c r="F51" s="27">
        <v>5.3595607376359871</v>
      </c>
      <c r="G51" s="28">
        <v>4.9915193947754268</v>
      </c>
    </row>
    <row r="52" spans="1:7" x14ac:dyDescent="0.25">
      <c r="A52" s="17" t="s">
        <v>162</v>
      </c>
      <c r="B52" s="18">
        <v>0</v>
      </c>
      <c r="C52" s="18">
        <v>0</v>
      </c>
      <c r="D52" s="19">
        <v>0</v>
      </c>
      <c r="E52" s="27" t="s">
        <v>163</v>
      </c>
      <c r="F52" s="27" t="s">
        <v>163</v>
      </c>
      <c r="G52" s="28" t="s">
        <v>163</v>
      </c>
    </row>
    <row r="53" spans="1:7" x14ac:dyDescent="0.25">
      <c r="A53" s="17" t="s">
        <v>164</v>
      </c>
      <c r="B53" s="18">
        <v>0</v>
      </c>
      <c r="C53" s="18">
        <v>0</v>
      </c>
      <c r="D53" s="19">
        <v>0</v>
      </c>
      <c r="E53" s="27" t="s">
        <v>163</v>
      </c>
      <c r="F53" s="27" t="s">
        <v>163</v>
      </c>
      <c r="G53" s="28" t="s">
        <v>163</v>
      </c>
    </row>
    <row r="54" spans="1:7" x14ac:dyDescent="0.25">
      <c r="A54" s="17" t="s">
        <v>165</v>
      </c>
      <c r="B54" s="18">
        <v>39884</v>
      </c>
      <c r="C54" s="18">
        <v>39944</v>
      </c>
      <c r="D54" s="19">
        <v>40924</v>
      </c>
      <c r="E54" s="27">
        <v>2.2921048699470132</v>
      </c>
      <c r="F54" s="27">
        <v>2.227541116715035</v>
      </c>
      <c r="G54" s="28">
        <v>2.2190555512176502</v>
      </c>
    </row>
    <row r="55" spans="1:7" x14ac:dyDescent="0.25">
      <c r="A55" s="17" t="s">
        <v>166</v>
      </c>
      <c r="B55" s="18">
        <v>18654</v>
      </c>
      <c r="C55" s="18">
        <v>20879</v>
      </c>
      <c r="D55" s="19">
        <v>21640</v>
      </c>
      <c r="E55" s="27">
        <v>1.0720319988965898</v>
      </c>
      <c r="F55" s="27">
        <v>1.1643508656091832</v>
      </c>
      <c r="G55" s="28">
        <v>1.1734034338859824</v>
      </c>
    </row>
    <row r="56" spans="1:7" x14ac:dyDescent="0.25">
      <c r="A56" s="17" t="s">
        <v>167</v>
      </c>
      <c r="B56" s="18">
        <v>0</v>
      </c>
      <c r="C56" s="18">
        <v>0</v>
      </c>
      <c r="D56" s="19">
        <v>0</v>
      </c>
      <c r="E56" s="27" t="s">
        <v>163</v>
      </c>
      <c r="F56" s="27" t="s">
        <v>163</v>
      </c>
      <c r="G56" s="28" t="s">
        <v>163</v>
      </c>
    </row>
    <row r="57" spans="1:7" x14ac:dyDescent="0.25">
      <c r="A57" s="17" t="s">
        <v>168</v>
      </c>
      <c r="B57" s="18">
        <v>1040</v>
      </c>
      <c r="C57" s="18">
        <v>0</v>
      </c>
      <c r="D57" s="19">
        <v>0</v>
      </c>
      <c r="E57" s="27">
        <v>5.9768053975150282E-2</v>
      </c>
      <c r="F57" s="27" t="s">
        <v>163</v>
      </c>
      <c r="G57" s="28" t="s">
        <v>163</v>
      </c>
    </row>
    <row r="58" spans="1:7" x14ac:dyDescent="0.25">
      <c r="A58" s="17" t="s">
        <v>169</v>
      </c>
      <c r="B58" s="18">
        <v>0</v>
      </c>
      <c r="C58" s="18">
        <v>0</v>
      </c>
      <c r="D58" s="19">
        <v>0</v>
      </c>
      <c r="E58" s="27" t="s">
        <v>163</v>
      </c>
      <c r="F58" s="27" t="s">
        <v>163</v>
      </c>
      <c r="G58" s="28" t="s">
        <v>163</v>
      </c>
    </row>
    <row r="59" spans="1:7" x14ac:dyDescent="0.25">
      <c r="A59" s="17" t="s">
        <v>170</v>
      </c>
      <c r="B59" s="18">
        <v>25170</v>
      </c>
      <c r="C59" s="18">
        <v>21253</v>
      </c>
      <c r="D59" s="19">
        <v>0</v>
      </c>
      <c r="E59" s="27">
        <v>1.4465018447639737</v>
      </c>
      <c r="F59" s="27">
        <v>1.1852075744428359</v>
      </c>
      <c r="G59" s="28" t="s">
        <v>163</v>
      </c>
    </row>
    <row r="60" spans="1:7" x14ac:dyDescent="0.25">
      <c r="A60" s="17" t="s">
        <v>171</v>
      </c>
      <c r="B60" s="18">
        <v>0</v>
      </c>
      <c r="C60" s="18">
        <v>0</v>
      </c>
      <c r="D60" s="19">
        <v>0</v>
      </c>
      <c r="E60" s="27" t="s">
        <v>163</v>
      </c>
      <c r="F60" s="27" t="s">
        <v>163</v>
      </c>
      <c r="G60" s="28" t="s">
        <v>163</v>
      </c>
    </row>
    <row r="61" spans="1:7" x14ac:dyDescent="0.25">
      <c r="A61" s="17" t="s">
        <v>172</v>
      </c>
      <c r="B61" s="18">
        <v>13729</v>
      </c>
      <c r="C61" s="18">
        <v>14996</v>
      </c>
      <c r="D61" s="19">
        <v>16851</v>
      </c>
      <c r="E61" s="27">
        <v>0.78899578175465213</v>
      </c>
      <c r="F61" s="27">
        <v>0.83627595098784957</v>
      </c>
      <c r="G61" s="28">
        <v>0.91372556674735173</v>
      </c>
    </row>
    <row r="62" spans="1:7" x14ac:dyDescent="0.25">
      <c r="A62" s="17" t="s">
        <v>173</v>
      </c>
      <c r="B62" s="18">
        <v>27359</v>
      </c>
      <c r="C62" s="18">
        <v>27841</v>
      </c>
      <c r="D62" s="19">
        <v>26188</v>
      </c>
      <c r="E62" s="27">
        <v>1.5723021045251313</v>
      </c>
      <c r="F62" s="27">
        <v>1.5525979428816163</v>
      </c>
      <c r="G62" s="28">
        <v>1.4200133607488961</v>
      </c>
    </row>
    <row r="63" spans="1:7" x14ac:dyDescent="0.25">
      <c r="A63" s="17" t="s">
        <v>174</v>
      </c>
      <c r="B63" s="18">
        <v>26221</v>
      </c>
      <c r="C63" s="18">
        <v>56864</v>
      </c>
      <c r="D63" s="19">
        <v>62196</v>
      </c>
      <c r="E63" s="27">
        <v>1.5069020608484764</v>
      </c>
      <c r="F63" s="27">
        <v>3.1711120083337607</v>
      </c>
      <c r="G63" s="28">
        <v>3.3725046198693422</v>
      </c>
    </row>
    <row r="64" spans="1:7" x14ac:dyDescent="0.25">
      <c r="A64" s="17" t="s">
        <v>175</v>
      </c>
      <c r="B64" s="18">
        <v>0</v>
      </c>
      <c r="C64" s="18">
        <v>0</v>
      </c>
      <c r="D64" s="19">
        <v>0</v>
      </c>
      <c r="E64" s="27" t="s">
        <v>163</v>
      </c>
      <c r="F64" s="27" t="s">
        <v>163</v>
      </c>
      <c r="G64" s="28" t="s">
        <v>163</v>
      </c>
    </row>
    <row r="65" spans="1:7" x14ac:dyDescent="0.25">
      <c r="A65" s="17" t="s">
        <v>176</v>
      </c>
      <c r="B65" s="18">
        <v>1013</v>
      </c>
      <c r="C65" s="18">
        <v>1057</v>
      </c>
      <c r="D65" s="19">
        <v>40</v>
      </c>
      <c r="E65" s="27">
        <v>5.8216383343103112E-2</v>
      </c>
      <c r="F65" s="27">
        <v>5.8945297425590626E-2</v>
      </c>
      <c r="G65" s="28">
        <v>2.1689527428576387E-3</v>
      </c>
    </row>
    <row r="66" spans="1:7" x14ac:dyDescent="0.25">
      <c r="A66" s="17" t="s">
        <v>177</v>
      </c>
      <c r="B66" s="18">
        <v>0</v>
      </c>
      <c r="C66" s="18">
        <v>0</v>
      </c>
      <c r="D66" s="19">
        <v>0</v>
      </c>
      <c r="E66" s="27" t="s">
        <v>163</v>
      </c>
      <c r="F66" s="27" t="s">
        <v>163</v>
      </c>
      <c r="G66" s="28" t="s">
        <v>163</v>
      </c>
    </row>
    <row r="67" spans="1:7" x14ac:dyDescent="0.25">
      <c r="A67" s="17" t="s">
        <v>178</v>
      </c>
      <c r="B67" s="18">
        <v>90</v>
      </c>
      <c r="C67" s="18">
        <v>147</v>
      </c>
      <c r="D67" s="19">
        <v>200</v>
      </c>
      <c r="E67" s="27">
        <v>5.172235440157236E-3</v>
      </c>
      <c r="F67" s="27">
        <v>8.197690370446379E-3</v>
      </c>
      <c r="G67" s="28">
        <v>1.0844763714288193E-2</v>
      </c>
    </row>
    <row r="68" spans="1:7" x14ac:dyDescent="0.25">
      <c r="A68" s="17" t="s">
        <v>179</v>
      </c>
      <c r="B68" s="18">
        <v>6984</v>
      </c>
      <c r="C68" s="18">
        <v>2560</v>
      </c>
      <c r="D68" s="19">
        <v>8239</v>
      </c>
      <c r="E68" s="27">
        <v>0.4013654701562015</v>
      </c>
      <c r="F68" s="27">
        <v>0.14276249896831789</v>
      </c>
      <c r="G68" s="28">
        <v>0.44675004121010209</v>
      </c>
    </row>
    <row r="69" spans="1:7" x14ac:dyDescent="0.25">
      <c r="A69" s="17" t="s">
        <v>180</v>
      </c>
      <c r="B69" s="18">
        <v>0</v>
      </c>
      <c r="C69" s="18">
        <v>0</v>
      </c>
      <c r="D69" s="19">
        <v>0</v>
      </c>
      <c r="E69" s="27" t="s">
        <v>163</v>
      </c>
      <c r="F69" s="27" t="s">
        <v>163</v>
      </c>
      <c r="G69" s="28" t="s">
        <v>163</v>
      </c>
    </row>
    <row r="70" spans="1:7" s="189" customFormat="1" x14ac:dyDescent="0.25">
      <c r="A70" s="184" t="s">
        <v>181</v>
      </c>
      <c r="B70" s="185">
        <v>23785</v>
      </c>
      <c r="C70" s="185">
        <v>11206</v>
      </c>
      <c r="D70" s="191">
        <v>16657</v>
      </c>
      <c r="E70" s="186">
        <v>1.3669068882682207</v>
      </c>
      <c r="F70" s="187">
        <v>0.62492053259334768</v>
      </c>
      <c r="G70" s="188">
        <v>0.90320614594449222</v>
      </c>
    </row>
    <row r="71" spans="1:7" x14ac:dyDescent="0.25">
      <c r="A71" s="17" t="s">
        <v>5</v>
      </c>
      <c r="B71" s="18" t="s">
        <v>5</v>
      </c>
      <c r="C71" s="18" t="s">
        <v>5</v>
      </c>
      <c r="D71" s="19" t="s">
        <v>5</v>
      </c>
      <c r="E71" s="27" t="s">
        <v>5</v>
      </c>
      <c r="F71" s="27" t="s">
        <v>5</v>
      </c>
      <c r="G71" s="28" t="s">
        <v>5</v>
      </c>
    </row>
    <row r="72" spans="1:7" ht="13.8" thickBot="1" x14ac:dyDescent="0.3">
      <c r="A72" s="20" t="s">
        <v>4</v>
      </c>
      <c r="B72" s="21">
        <v>1740060</v>
      </c>
      <c r="C72" s="21">
        <v>1793188</v>
      </c>
      <c r="D72" s="22">
        <v>1844208</v>
      </c>
      <c r="E72" s="23">
        <v>100</v>
      </c>
      <c r="F72" s="23">
        <v>100</v>
      </c>
      <c r="G72" s="48">
        <v>100</v>
      </c>
    </row>
    <row r="73" spans="1:7" x14ac:dyDescent="0.25">
      <c r="A73" s="44"/>
      <c r="B73" s="51"/>
      <c r="C73" s="51"/>
      <c r="D73" s="51"/>
      <c r="E73" s="52"/>
      <c r="F73" s="52"/>
      <c r="G73" s="53"/>
    </row>
    <row r="74" spans="1:7" x14ac:dyDescent="0.25">
      <c r="A74" s="44"/>
      <c r="B74" s="51"/>
      <c r="C74" s="51"/>
      <c r="D74" s="51"/>
      <c r="E74" s="52"/>
      <c r="F74" s="52"/>
      <c r="G74" s="53"/>
    </row>
    <row r="75" spans="1:7" x14ac:dyDescent="0.25">
      <c r="A75" s="24"/>
      <c r="B75" s="24"/>
      <c r="C75" s="24"/>
      <c r="D75" s="24"/>
      <c r="E75" s="24"/>
      <c r="F75" s="24"/>
      <c r="G75" s="24"/>
    </row>
    <row r="76" spans="1:7" ht="12.75" customHeight="1" x14ac:dyDescent="0.25">
      <c r="A76" s="26" t="str">
        <f>+Innhold!B54</f>
        <v>Finans Norge / Skadestatistikk</v>
      </c>
      <c r="G76" s="246">
        <f>Innhold!H33</f>
        <v>13</v>
      </c>
    </row>
    <row r="77" spans="1:7" ht="12.75" customHeight="1" x14ac:dyDescent="0.25">
      <c r="A77" s="26" t="str">
        <f>+Innhold!B55</f>
        <v>Premiestatistikk skadeforsikring 2. kvartal 2018</v>
      </c>
      <c r="G77" s="245"/>
    </row>
    <row r="78" spans="1:7" ht="12.75" customHeight="1" x14ac:dyDescent="0.25"/>
  </sheetData>
  <mergeCells count="1">
    <mergeCell ref="G76:G77"/>
  </mergeCells>
  <phoneticPr fontId="0" type="noConversion"/>
  <hyperlinks>
    <hyperlink ref="A2" location="Innhold!A34" tooltip="Move to Innhold" display="Tilbake til innholdsfortegnelsen" xr:uid="{00000000-0004-0000-0C00-000000000000}"/>
  </hyperlinks>
  <pageMargins left="0.78740157480314965" right="0.78740157480314965" top="0.39370078740157483" bottom="0.19685039370078741" header="3.937007874015748E-2" footer="3.937007874015748E-2"/>
  <pageSetup paperSize="9" scale="8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U78"/>
  <sheetViews>
    <sheetView showGridLines="0" showRowColHeaders="0" zoomScale="80" zoomScaleNormal="80" zoomScaleSheetLayoutView="50" workbookViewId="0"/>
  </sheetViews>
  <sheetFormatPr defaultColWidth="11.44140625" defaultRowHeight="13.2" x14ac:dyDescent="0.25"/>
  <cols>
    <col min="1" max="1" width="25.6640625" style="189" customWidth="1"/>
    <col min="2" max="4" width="11.6640625" style="189" customWidth="1"/>
    <col min="5" max="7" width="9.6640625" style="189" customWidth="1"/>
    <col min="8" max="8" width="6.6640625" style="189" customWidth="1"/>
    <col min="9" max="11" width="11.44140625" style="189"/>
    <col min="12" max="14" width="9.6640625" style="189" customWidth="1"/>
    <col min="15" max="15" width="6.6640625" style="189" customWidth="1"/>
    <col min="16" max="18" width="11.44140625" style="189"/>
    <col min="19" max="21" width="9.6640625" style="189" customWidth="1"/>
    <col min="22" max="16384" width="11.44140625" style="189"/>
  </cols>
  <sheetData>
    <row r="1" spans="1:21" ht="5.25" customHeight="1" x14ac:dyDescent="0.25"/>
    <row r="2" spans="1:21" x14ac:dyDescent="0.25">
      <c r="A2" s="200" t="s">
        <v>0</v>
      </c>
      <c r="B2" s="201"/>
      <c r="C2" s="201"/>
      <c r="D2" s="201"/>
      <c r="E2" s="201"/>
      <c r="F2" s="201"/>
      <c r="I2" s="201"/>
      <c r="J2" s="201"/>
      <c r="K2" s="201"/>
      <c r="L2" s="201"/>
      <c r="M2" s="201"/>
      <c r="P2" s="201"/>
      <c r="Q2" s="201"/>
      <c r="R2" s="201"/>
      <c r="S2" s="201"/>
      <c r="T2" s="201"/>
    </row>
    <row r="3" spans="1:21" ht="6" customHeight="1" x14ac:dyDescent="0.25">
      <c r="A3" s="202"/>
      <c r="B3" s="201"/>
      <c r="C3" s="201"/>
      <c r="D3" s="201"/>
      <c r="E3" s="201"/>
      <c r="F3" s="201"/>
      <c r="I3" s="201"/>
      <c r="J3" s="201"/>
      <c r="K3" s="201"/>
      <c r="L3" s="201"/>
      <c r="M3" s="201"/>
      <c r="P3" s="201"/>
      <c r="Q3" s="201"/>
      <c r="R3" s="201"/>
      <c r="S3" s="201"/>
      <c r="T3" s="201"/>
    </row>
    <row r="4" spans="1:21" ht="16.2" thickBot="1" x14ac:dyDescent="0.35">
      <c r="A4" s="203" t="s">
        <v>117</v>
      </c>
      <c r="B4" s="204"/>
      <c r="C4" s="204"/>
      <c r="D4" s="259" t="s">
        <v>105</v>
      </c>
      <c r="E4" s="259"/>
      <c r="F4" s="204"/>
      <c r="I4" s="259" t="s">
        <v>107</v>
      </c>
      <c r="J4" s="259"/>
      <c r="K4" s="259"/>
      <c r="L4" s="259"/>
      <c r="M4" s="259"/>
      <c r="N4" s="259"/>
      <c r="P4" s="259" t="s">
        <v>108</v>
      </c>
      <c r="Q4" s="259"/>
      <c r="R4" s="259"/>
      <c r="S4" s="259"/>
      <c r="T4" s="259"/>
      <c r="U4" s="259"/>
    </row>
    <row r="5" spans="1:21" x14ac:dyDescent="0.25">
      <c r="A5" s="205"/>
      <c r="B5" s="206"/>
      <c r="C5" s="207" t="s">
        <v>1</v>
      </c>
      <c r="D5" s="208"/>
      <c r="E5" s="209"/>
      <c r="F5" s="207" t="s">
        <v>2</v>
      </c>
      <c r="G5" s="210"/>
      <c r="I5" s="205"/>
      <c r="J5" s="207" t="s">
        <v>1</v>
      </c>
      <c r="K5" s="208"/>
      <c r="L5" s="209"/>
      <c r="M5" s="207" t="s">
        <v>2</v>
      </c>
      <c r="N5" s="210"/>
      <c r="P5" s="205"/>
      <c r="Q5" s="207" t="s">
        <v>1</v>
      </c>
      <c r="R5" s="208"/>
      <c r="S5" s="209"/>
      <c r="T5" s="207" t="s">
        <v>2</v>
      </c>
      <c r="U5" s="210"/>
    </row>
    <row r="6" spans="1:21" x14ac:dyDescent="0.25">
      <c r="A6" s="211" t="s">
        <v>3</v>
      </c>
      <c r="B6" s="212" t="s">
        <v>154</v>
      </c>
      <c r="C6" s="213" t="s">
        <v>152</v>
      </c>
      <c r="D6" s="214" t="s">
        <v>153</v>
      </c>
      <c r="E6" s="213" t="s">
        <v>154</v>
      </c>
      <c r="F6" s="213" t="s">
        <v>152</v>
      </c>
      <c r="G6" s="215" t="s">
        <v>153</v>
      </c>
      <c r="I6" s="216" t="s">
        <v>154</v>
      </c>
      <c r="J6" s="213" t="s">
        <v>152</v>
      </c>
      <c r="K6" s="214" t="s">
        <v>153</v>
      </c>
      <c r="L6" s="213" t="s">
        <v>154</v>
      </c>
      <c r="M6" s="213" t="s">
        <v>152</v>
      </c>
      <c r="N6" s="215" t="s">
        <v>153</v>
      </c>
      <c r="P6" s="216" t="s">
        <v>154</v>
      </c>
      <c r="Q6" s="213" t="s">
        <v>152</v>
      </c>
      <c r="R6" s="214" t="s">
        <v>153</v>
      </c>
      <c r="S6" s="213" t="s">
        <v>154</v>
      </c>
      <c r="T6" s="213" t="s">
        <v>152</v>
      </c>
      <c r="U6" s="215" t="s">
        <v>153</v>
      </c>
    </row>
    <row r="7" spans="1:21" x14ac:dyDescent="0.25">
      <c r="A7" s="184" t="s">
        <v>82</v>
      </c>
      <c r="B7" s="185">
        <v>254196</v>
      </c>
      <c r="C7" s="185">
        <v>269939</v>
      </c>
      <c r="D7" s="191">
        <v>282374</v>
      </c>
      <c r="E7" s="217">
        <v>18.374038275270845</v>
      </c>
      <c r="F7" s="217">
        <v>18.412045563058456</v>
      </c>
      <c r="G7" s="218">
        <v>18.38067247950373</v>
      </c>
      <c r="I7" s="190">
        <v>254196</v>
      </c>
      <c r="J7" s="185">
        <v>269939</v>
      </c>
      <c r="K7" s="191">
        <v>282374</v>
      </c>
      <c r="L7" s="219">
        <v>18.453751644311769</v>
      </c>
      <c r="M7" s="219">
        <v>18.486997279742713</v>
      </c>
      <c r="N7" s="188">
        <v>18.451644268681722</v>
      </c>
      <c r="P7" s="190">
        <v>0</v>
      </c>
      <c r="Q7" s="185">
        <v>0</v>
      </c>
      <c r="R7" s="191">
        <v>0</v>
      </c>
      <c r="S7" s="219" t="s">
        <v>163</v>
      </c>
      <c r="T7" s="219" t="s">
        <v>163</v>
      </c>
      <c r="U7" s="188" t="s">
        <v>163</v>
      </c>
    </row>
    <row r="8" spans="1:21" x14ac:dyDescent="0.25">
      <c r="A8" s="184" t="s">
        <v>155</v>
      </c>
      <c r="B8" s="185">
        <v>116023</v>
      </c>
      <c r="C8" s="185">
        <v>118741</v>
      </c>
      <c r="D8" s="191">
        <v>121990</v>
      </c>
      <c r="E8" s="217">
        <v>8.3864854002885529</v>
      </c>
      <c r="F8" s="217">
        <v>8.0991064729554605</v>
      </c>
      <c r="G8" s="218">
        <v>7.9407390049178037</v>
      </c>
      <c r="I8" s="190">
        <v>113507</v>
      </c>
      <c r="J8" s="185">
        <v>116225</v>
      </c>
      <c r="K8" s="191">
        <v>118783</v>
      </c>
      <c r="L8" s="219">
        <v>8.2402161634758073</v>
      </c>
      <c r="M8" s="219">
        <v>7.9597659428170688</v>
      </c>
      <c r="N8" s="188">
        <v>7.7618394794379837</v>
      </c>
      <c r="P8" s="190">
        <v>2516</v>
      </c>
      <c r="Q8" s="185">
        <v>2516</v>
      </c>
      <c r="R8" s="191">
        <v>3207</v>
      </c>
      <c r="S8" s="219">
        <v>42.10174029451138</v>
      </c>
      <c r="T8" s="219">
        <v>42.328398384925976</v>
      </c>
      <c r="U8" s="188">
        <v>54.273142663733289</v>
      </c>
    </row>
    <row r="9" spans="1:21" x14ac:dyDescent="0.25">
      <c r="A9" s="184" t="s">
        <v>83</v>
      </c>
      <c r="B9" s="185">
        <v>390251</v>
      </c>
      <c r="C9" s="185">
        <v>400772</v>
      </c>
      <c r="D9" s="191">
        <v>417937</v>
      </c>
      <c r="E9" s="217">
        <v>28.208495849512669</v>
      </c>
      <c r="F9" s="217">
        <v>27.335925243844212</v>
      </c>
      <c r="G9" s="218">
        <v>27.204923661761882</v>
      </c>
      <c r="I9" s="190">
        <v>390251</v>
      </c>
      <c r="J9" s="185">
        <v>400772</v>
      </c>
      <c r="K9" s="191">
        <v>417937</v>
      </c>
      <c r="L9" s="219">
        <v>28.33087473030383</v>
      </c>
      <c r="M9" s="219">
        <v>27.447204271324434</v>
      </c>
      <c r="N9" s="188">
        <v>27.309967811200867</v>
      </c>
      <c r="P9" s="190">
        <v>0</v>
      </c>
      <c r="Q9" s="185">
        <v>0</v>
      </c>
      <c r="R9" s="191">
        <v>0</v>
      </c>
      <c r="S9" s="219" t="s">
        <v>163</v>
      </c>
      <c r="T9" s="219" t="s">
        <v>163</v>
      </c>
      <c r="U9" s="188" t="s">
        <v>163</v>
      </c>
    </row>
    <row r="10" spans="1:21" x14ac:dyDescent="0.25">
      <c r="A10" s="184" t="s">
        <v>85</v>
      </c>
      <c r="B10" s="185">
        <v>110344</v>
      </c>
      <c r="C10" s="185">
        <v>122938</v>
      </c>
      <c r="D10" s="191">
        <v>132304</v>
      </c>
      <c r="E10" s="217">
        <v>7.9759904933456314</v>
      </c>
      <c r="F10" s="217">
        <v>8.3853761680649335</v>
      </c>
      <c r="G10" s="218">
        <v>8.6121119215234447</v>
      </c>
      <c r="I10" s="190">
        <v>110344</v>
      </c>
      <c r="J10" s="185">
        <v>122938</v>
      </c>
      <c r="K10" s="191">
        <v>132304</v>
      </c>
      <c r="L10" s="219">
        <v>8.0105932880137303</v>
      </c>
      <c r="M10" s="219">
        <v>8.4195113398842309</v>
      </c>
      <c r="N10" s="188">
        <v>8.6453651657860373</v>
      </c>
      <c r="P10" s="190">
        <v>0</v>
      </c>
      <c r="Q10" s="185">
        <v>0</v>
      </c>
      <c r="R10" s="191">
        <v>0</v>
      </c>
      <c r="S10" s="219" t="s">
        <v>163</v>
      </c>
      <c r="T10" s="219" t="s">
        <v>163</v>
      </c>
      <c r="U10" s="188" t="s">
        <v>163</v>
      </c>
    </row>
    <row r="11" spans="1:21" x14ac:dyDescent="0.25">
      <c r="A11" s="184" t="s">
        <v>156</v>
      </c>
      <c r="B11" s="185">
        <v>244740</v>
      </c>
      <c r="C11" s="185">
        <v>256586</v>
      </c>
      <c r="D11" s="191">
        <v>263600</v>
      </c>
      <c r="E11" s="217">
        <v>17.690530643636354</v>
      </c>
      <c r="F11" s="217">
        <v>17.501261851169769</v>
      </c>
      <c r="G11" s="218">
        <v>17.158609736013879</v>
      </c>
      <c r="I11" s="190">
        <v>244740</v>
      </c>
      <c r="J11" s="185">
        <v>256586</v>
      </c>
      <c r="K11" s="191">
        <v>263600</v>
      </c>
      <c r="L11" s="219">
        <v>17.767278703948381</v>
      </c>
      <c r="M11" s="219">
        <v>17.57250595141889</v>
      </c>
      <c r="N11" s="188">
        <v>17.224862874147416</v>
      </c>
      <c r="P11" s="190">
        <v>0</v>
      </c>
      <c r="Q11" s="185">
        <v>0</v>
      </c>
      <c r="R11" s="191">
        <v>0</v>
      </c>
      <c r="S11" s="219" t="s">
        <v>163</v>
      </c>
      <c r="T11" s="219" t="s">
        <v>163</v>
      </c>
      <c r="U11" s="188" t="s">
        <v>163</v>
      </c>
    </row>
    <row r="12" spans="1:21" x14ac:dyDescent="0.25">
      <c r="A12" s="184" t="s">
        <v>157</v>
      </c>
      <c r="B12" s="185">
        <v>13652</v>
      </c>
      <c r="C12" s="185">
        <v>14745</v>
      </c>
      <c r="D12" s="191">
        <v>15435</v>
      </c>
      <c r="E12" s="217">
        <v>0.98680691487669969</v>
      </c>
      <c r="F12" s="217">
        <v>1.0057294863924697</v>
      </c>
      <c r="G12" s="218">
        <v>1.0047160139429978</v>
      </c>
      <c r="I12" s="190">
        <v>13652</v>
      </c>
      <c r="J12" s="185">
        <v>14745</v>
      </c>
      <c r="K12" s="191">
        <v>15435</v>
      </c>
      <c r="L12" s="219">
        <v>0.99108804799502859</v>
      </c>
      <c r="M12" s="219">
        <v>1.0098236078884721</v>
      </c>
      <c r="N12" s="188">
        <v>1.0085954418151188</v>
      </c>
      <c r="P12" s="190">
        <v>0</v>
      </c>
      <c r="Q12" s="185">
        <v>0</v>
      </c>
      <c r="R12" s="191">
        <v>0</v>
      </c>
      <c r="S12" s="219" t="s">
        <v>163</v>
      </c>
      <c r="T12" s="219" t="s">
        <v>163</v>
      </c>
      <c r="U12" s="188" t="s">
        <v>163</v>
      </c>
    </row>
    <row r="13" spans="1:21" x14ac:dyDescent="0.25">
      <c r="A13" s="184" t="s">
        <v>158</v>
      </c>
      <c r="B13" s="185">
        <v>5855</v>
      </c>
      <c r="C13" s="185">
        <v>6068</v>
      </c>
      <c r="D13" s="191">
        <v>6123</v>
      </c>
      <c r="E13" s="217">
        <v>0.42321670719331067</v>
      </c>
      <c r="F13" s="217">
        <v>0.41388718368460542</v>
      </c>
      <c r="G13" s="218">
        <v>0.39856664420945742</v>
      </c>
      <c r="I13" s="190">
        <v>5855</v>
      </c>
      <c r="J13" s="185">
        <v>6068</v>
      </c>
      <c r="K13" s="191">
        <v>6123</v>
      </c>
      <c r="L13" s="219">
        <v>0.42505277768904864</v>
      </c>
      <c r="M13" s="219">
        <v>0.41557203476888771</v>
      </c>
      <c r="N13" s="188">
        <v>0.40010559703491888</v>
      </c>
      <c r="P13" s="190">
        <v>0</v>
      </c>
      <c r="Q13" s="185">
        <v>0</v>
      </c>
      <c r="R13" s="191">
        <v>0</v>
      </c>
      <c r="S13" s="219" t="s">
        <v>163</v>
      </c>
      <c r="T13" s="219" t="s">
        <v>163</v>
      </c>
      <c r="U13" s="188" t="s">
        <v>163</v>
      </c>
    </row>
    <row r="14" spans="1:21" x14ac:dyDescent="0.25">
      <c r="A14" s="184" t="s">
        <v>159</v>
      </c>
      <c r="B14" s="185">
        <v>2856</v>
      </c>
      <c r="C14" s="185">
        <v>2706</v>
      </c>
      <c r="D14" s="191">
        <v>2089</v>
      </c>
      <c r="E14" s="217">
        <v>0.20644012224493513</v>
      </c>
      <c r="F14" s="217">
        <v>0.18457131164313484</v>
      </c>
      <c r="G14" s="218">
        <v>0.13598002935710543</v>
      </c>
      <c r="I14" s="190">
        <v>0</v>
      </c>
      <c r="J14" s="185">
        <v>0</v>
      </c>
      <c r="K14" s="191">
        <v>0</v>
      </c>
      <c r="L14" s="219" t="s">
        <v>163</v>
      </c>
      <c r="M14" s="219" t="s">
        <v>163</v>
      </c>
      <c r="N14" s="188" t="s">
        <v>163</v>
      </c>
      <c r="P14" s="190">
        <v>2856</v>
      </c>
      <c r="Q14" s="185">
        <v>2706</v>
      </c>
      <c r="R14" s="191">
        <v>2089</v>
      </c>
      <c r="S14" s="219">
        <v>47.791164658634536</v>
      </c>
      <c r="T14" s="219">
        <v>45.524899057873483</v>
      </c>
      <c r="U14" s="188">
        <v>35.352851582332036</v>
      </c>
    </row>
    <row r="15" spans="1:21" x14ac:dyDescent="0.25">
      <c r="A15" s="184" t="s">
        <v>160</v>
      </c>
      <c r="B15" s="185">
        <v>2854</v>
      </c>
      <c r="C15" s="185">
        <v>2815</v>
      </c>
      <c r="D15" s="191">
        <v>4068</v>
      </c>
      <c r="E15" s="217">
        <v>0.2062955563329989</v>
      </c>
      <c r="F15" s="217">
        <v>0.19200600231907783</v>
      </c>
      <c r="G15" s="218">
        <v>0.26479978909751312</v>
      </c>
      <c r="I15" s="190">
        <v>2854</v>
      </c>
      <c r="J15" s="185">
        <v>2815</v>
      </c>
      <c r="K15" s="191">
        <v>4068</v>
      </c>
      <c r="L15" s="219">
        <v>0.20719054270274037</v>
      </c>
      <c r="M15" s="219">
        <v>0.19278761995293653</v>
      </c>
      <c r="N15" s="188">
        <v>0.26582223889238121</v>
      </c>
      <c r="P15" s="190">
        <v>0</v>
      </c>
      <c r="Q15" s="185">
        <v>0</v>
      </c>
      <c r="R15" s="191">
        <v>0</v>
      </c>
      <c r="S15" s="219" t="s">
        <v>163</v>
      </c>
      <c r="T15" s="219" t="s">
        <v>163</v>
      </c>
      <c r="U15" s="188" t="s">
        <v>163</v>
      </c>
    </row>
    <row r="16" spans="1:21" x14ac:dyDescent="0.25">
      <c r="A16" s="184" t="s">
        <v>161</v>
      </c>
      <c r="B16" s="185">
        <v>63631</v>
      </c>
      <c r="C16" s="185">
        <v>70502</v>
      </c>
      <c r="D16" s="191">
        <v>75142</v>
      </c>
      <c r="E16" s="217">
        <v>4.5994367712070963</v>
      </c>
      <c r="F16" s="217">
        <v>4.8088124957369889</v>
      </c>
      <c r="G16" s="218">
        <v>4.8912452685263839</v>
      </c>
      <c r="I16" s="190">
        <v>63631</v>
      </c>
      <c r="J16" s="185">
        <v>70502</v>
      </c>
      <c r="K16" s="191">
        <v>75142</v>
      </c>
      <c r="L16" s="219">
        <v>4.6193908278619737</v>
      </c>
      <c r="M16" s="219">
        <v>4.8283881996170273</v>
      </c>
      <c r="N16" s="188">
        <v>4.9101314343292302</v>
      </c>
      <c r="P16" s="190">
        <v>0</v>
      </c>
      <c r="Q16" s="185">
        <v>0</v>
      </c>
      <c r="R16" s="191">
        <v>0</v>
      </c>
      <c r="S16" s="219" t="s">
        <v>163</v>
      </c>
      <c r="T16" s="219" t="s">
        <v>163</v>
      </c>
      <c r="U16" s="188" t="s">
        <v>163</v>
      </c>
    </row>
    <row r="17" spans="1:21" x14ac:dyDescent="0.25">
      <c r="A17" s="184" t="s">
        <v>162</v>
      </c>
      <c r="B17" s="185">
        <v>0</v>
      </c>
      <c r="C17" s="185">
        <v>0</v>
      </c>
      <c r="D17" s="191">
        <v>0</v>
      </c>
      <c r="E17" s="217" t="s">
        <v>163</v>
      </c>
      <c r="F17" s="217" t="s">
        <v>163</v>
      </c>
      <c r="G17" s="218" t="s">
        <v>163</v>
      </c>
      <c r="I17" s="190">
        <v>0</v>
      </c>
      <c r="J17" s="185">
        <v>0</v>
      </c>
      <c r="K17" s="191">
        <v>0</v>
      </c>
      <c r="L17" s="219" t="s">
        <v>163</v>
      </c>
      <c r="M17" s="219" t="s">
        <v>163</v>
      </c>
      <c r="N17" s="188" t="s">
        <v>163</v>
      </c>
      <c r="P17" s="190">
        <v>0</v>
      </c>
      <c r="Q17" s="185">
        <v>0</v>
      </c>
      <c r="R17" s="191">
        <v>0</v>
      </c>
      <c r="S17" s="219" t="s">
        <v>163</v>
      </c>
      <c r="T17" s="219" t="s">
        <v>163</v>
      </c>
      <c r="U17" s="188" t="s">
        <v>163</v>
      </c>
    </row>
    <row r="18" spans="1:21" x14ac:dyDescent="0.25">
      <c r="A18" s="184" t="s">
        <v>164</v>
      </c>
      <c r="B18" s="185">
        <v>10427</v>
      </c>
      <c r="C18" s="185">
        <v>12058</v>
      </c>
      <c r="D18" s="191">
        <v>16794</v>
      </c>
      <c r="E18" s="217">
        <v>0.75369438187953031</v>
      </c>
      <c r="F18" s="217">
        <v>0.82245413000477452</v>
      </c>
      <c r="G18" s="218">
        <v>1.0931778903892908</v>
      </c>
      <c r="I18" s="190">
        <v>9834</v>
      </c>
      <c r="J18" s="185">
        <v>11354</v>
      </c>
      <c r="K18" s="191">
        <v>16193</v>
      </c>
      <c r="L18" s="219">
        <v>0.71391443480684968</v>
      </c>
      <c r="M18" s="219">
        <v>0.77758814811568078</v>
      </c>
      <c r="N18" s="188">
        <v>1.0581267242832666</v>
      </c>
      <c r="P18" s="190">
        <v>593</v>
      </c>
      <c r="Q18" s="185">
        <v>704</v>
      </c>
      <c r="R18" s="191">
        <v>601</v>
      </c>
      <c r="S18" s="219">
        <v>9.9230254350736278</v>
      </c>
      <c r="T18" s="219">
        <v>11.843876177658142</v>
      </c>
      <c r="U18" s="188">
        <v>10.170925706549331</v>
      </c>
    </row>
    <row r="19" spans="1:21" x14ac:dyDescent="0.25">
      <c r="A19" s="184" t="s">
        <v>165</v>
      </c>
      <c r="B19" s="185">
        <v>0</v>
      </c>
      <c r="C19" s="185">
        <v>0</v>
      </c>
      <c r="D19" s="191">
        <v>0</v>
      </c>
      <c r="E19" s="217" t="s">
        <v>163</v>
      </c>
      <c r="F19" s="217" t="s">
        <v>163</v>
      </c>
      <c r="G19" s="218" t="s">
        <v>163</v>
      </c>
      <c r="I19" s="190">
        <v>0</v>
      </c>
      <c r="J19" s="185">
        <v>0</v>
      </c>
      <c r="K19" s="191">
        <v>0</v>
      </c>
      <c r="L19" s="219" t="s">
        <v>163</v>
      </c>
      <c r="M19" s="219" t="s">
        <v>163</v>
      </c>
      <c r="N19" s="188" t="s">
        <v>163</v>
      </c>
      <c r="P19" s="190">
        <v>0</v>
      </c>
      <c r="Q19" s="185">
        <v>0</v>
      </c>
      <c r="R19" s="191">
        <v>0</v>
      </c>
      <c r="S19" s="219" t="s">
        <v>163</v>
      </c>
      <c r="T19" s="219" t="s">
        <v>163</v>
      </c>
      <c r="U19" s="188" t="s">
        <v>163</v>
      </c>
    </row>
    <row r="20" spans="1:21" x14ac:dyDescent="0.25">
      <c r="A20" s="184" t="s">
        <v>166</v>
      </c>
      <c r="B20" s="185">
        <v>53763</v>
      </c>
      <c r="C20" s="185">
        <v>63735</v>
      </c>
      <c r="D20" s="191">
        <v>69359</v>
      </c>
      <c r="E20" s="217">
        <v>3.8861485617137421</v>
      </c>
      <c r="F20" s="217">
        <v>4.3472478002864747</v>
      </c>
      <c r="G20" s="218">
        <v>4.514810366768538</v>
      </c>
      <c r="I20" s="190">
        <v>53763</v>
      </c>
      <c r="J20" s="185">
        <v>63735</v>
      </c>
      <c r="K20" s="191">
        <v>69359</v>
      </c>
      <c r="L20" s="219">
        <v>3.9030081104861356</v>
      </c>
      <c r="M20" s="219">
        <v>4.3649445675667531</v>
      </c>
      <c r="N20" s="188">
        <v>4.5322430352351688</v>
      </c>
      <c r="P20" s="190">
        <v>0</v>
      </c>
      <c r="Q20" s="185">
        <v>0</v>
      </c>
      <c r="R20" s="191">
        <v>0</v>
      </c>
      <c r="S20" s="219" t="s">
        <v>163</v>
      </c>
      <c r="T20" s="219" t="s">
        <v>163</v>
      </c>
      <c r="U20" s="188" t="s">
        <v>163</v>
      </c>
    </row>
    <row r="21" spans="1:21" x14ac:dyDescent="0.25">
      <c r="A21" s="184" t="s">
        <v>167</v>
      </c>
      <c r="B21" s="185">
        <v>0</v>
      </c>
      <c r="C21" s="185">
        <v>0</v>
      </c>
      <c r="D21" s="191">
        <v>0</v>
      </c>
      <c r="E21" s="217" t="s">
        <v>163</v>
      </c>
      <c r="F21" s="217" t="s">
        <v>163</v>
      </c>
      <c r="G21" s="218" t="s">
        <v>163</v>
      </c>
      <c r="I21" s="190">
        <v>0</v>
      </c>
      <c r="J21" s="185">
        <v>0</v>
      </c>
      <c r="K21" s="191">
        <v>0</v>
      </c>
      <c r="L21" s="219" t="s">
        <v>163</v>
      </c>
      <c r="M21" s="219" t="s">
        <v>163</v>
      </c>
      <c r="N21" s="188" t="s">
        <v>163</v>
      </c>
      <c r="P21" s="190">
        <v>0</v>
      </c>
      <c r="Q21" s="185">
        <v>0</v>
      </c>
      <c r="R21" s="191">
        <v>0</v>
      </c>
      <c r="S21" s="219" t="s">
        <v>163</v>
      </c>
      <c r="T21" s="219" t="s">
        <v>163</v>
      </c>
      <c r="U21" s="188" t="s">
        <v>163</v>
      </c>
    </row>
    <row r="22" spans="1:21" x14ac:dyDescent="0.25">
      <c r="A22" s="184" t="s">
        <v>168</v>
      </c>
      <c r="B22" s="185">
        <v>0</v>
      </c>
      <c r="C22" s="185">
        <v>0</v>
      </c>
      <c r="D22" s="191">
        <v>0</v>
      </c>
      <c r="E22" s="217" t="s">
        <v>163</v>
      </c>
      <c r="F22" s="217" t="s">
        <v>163</v>
      </c>
      <c r="G22" s="218" t="s">
        <v>163</v>
      </c>
      <c r="I22" s="190">
        <v>0</v>
      </c>
      <c r="J22" s="185">
        <v>0</v>
      </c>
      <c r="K22" s="191">
        <v>0</v>
      </c>
      <c r="L22" s="219" t="s">
        <v>163</v>
      </c>
      <c r="M22" s="219" t="s">
        <v>163</v>
      </c>
      <c r="N22" s="188" t="s">
        <v>163</v>
      </c>
      <c r="P22" s="190">
        <v>0</v>
      </c>
      <c r="Q22" s="185">
        <v>0</v>
      </c>
      <c r="R22" s="191">
        <v>0</v>
      </c>
      <c r="S22" s="219" t="s">
        <v>163</v>
      </c>
      <c r="T22" s="219" t="s">
        <v>163</v>
      </c>
      <c r="U22" s="188" t="s">
        <v>163</v>
      </c>
    </row>
    <row r="23" spans="1:21" x14ac:dyDescent="0.25">
      <c r="A23" s="184" t="s">
        <v>169</v>
      </c>
      <c r="B23" s="185">
        <v>0</v>
      </c>
      <c r="C23" s="185">
        <v>0</v>
      </c>
      <c r="D23" s="191">
        <v>0</v>
      </c>
      <c r="E23" s="217" t="s">
        <v>163</v>
      </c>
      <c r="F23" s="217" t="s">
        <v>163</v>
      </c>
      <c r="G23" s="218" t="s">
        <v>163</v>
      </c>
      <c r="I23" s="190">
        <v>0</v>
      </c>
      <c r="J23" s="185">
        <v>0</v>
      </c>
      <c r="K23" s="191">
        <v>0</v>
      </c>
      <c r="L23" s="219" t="s">
        <v>163</v>
      </c>
      <c r="M23" s="219" t="s">
        <v>163</v>
      </c>
      <c r="N23" s="188" t="s">
        <v>163</v>
      </c>
      <c r="P23" s="190">
        <v>0</v>
      </c>
      <c r="Q23" s="185">
        <v>0</v>
      </c>
      <c r="R23" s="191">
        <v>0</v>
      </c>
      <c r="S23" s="219" t="s">
        <v>163</v>
      </c>
      <c r="T23" s="219" t="s">
        <v>163</v>
      </c>
      <c r="U23" s="188" t="s">
        <v>163</v>
      </c>
    </row>
    <row r="24" spans="1:21" x14ac:dyDescent="0.25">
      <c r="A24" s="184" t="s">
        <v>170</v>
      </c>
      <c r="B24" s="185">
        <v>0</v>
      </c>
      <c r="C24" s="185">
        <v>0</v>
      </c>
      <c r="D24" s="191">
        <v>0</v>
      </c>
      <c r="E24" s="217" t="s">
        <v>163</v>
      </c>
      <c r="F24" s="217" t="s">
        <v>163</v>
      </c>
      <c r="G24" s="218" t="s">
        <v>163</v>
      </c>
      <c r="I24" s="190">
        <v>0</v>
      </c>
      <c r="J24" s="185">
        <v>0</v>
      </c>
      <c r="K24" s="191">
        <v>0</v>
      </c>
      <c r="L24" s="219" t="s">
        <v>163</v>
      </c>
      <c r="M24" s="219" t="s">
        <v>163</v>
      </c>
      <c r="N24" s="188" t="s">
        <v>163</v>
      </c>
      <c r="P24" s="190">
        <v>0</v>
      </c>
      <c r="Q24" s="185">
        <v>0</v>
      </c>
      <c r="R24" s="191">
        <v>0</v>
      </c>
      <c r="S24" s="219" t="s">
        <v>163</v>
      </c>
      <c r="T24" s="219" t="s">
        <v>163</v>
      </c>
      <c r="U24" s="188" t="s">
        <v>163</v>
      </c>
    </row>
    <row r="25" spans="1:21" x14ac:dyDescent="0.25">
      <c r="A25" s="184" t="s">
        <v>171</v>
      </c>
      <c r="B25" s="185">
        <v>16945</v>
      </c>
      <c r="C25" s="185">
        <v>15715</v>
      </c>
      <c r="D25" s="191">
        <v>13212</v>
      </c>
      <c r="E25" s="217">
        <v>1.2248346888797008</v>
      </c>
      <c r="F25" s="217">
        <v>1.0718914125912284</v>
      </c>
      <c r="G25" s="218">
        <v>0.86001347432555142</v>
      </c>
      <c r="I25" s="190">
        <v>16945</v>
      </c>
      <c r="J25" s="185">
        <v>15715</v>
      </c>
      <c r="K25" s="191">
        <v>13212</v>
      </c>
      <c r="L25" s="219">
        <v>1.2301484744561793</v>
      </c>
      <c r="M25" s="219">
        <v>1.0762548659184361</v>
      </c>
      <c r="N25" s="188">
        <v>0.86333417410180446</v>
      </c>
      <c r="P25" s="190">
        <v>0</v>
      </c>
      <c r="Q25" s="185">
        <v>0</v>
      </c>
      <c r="R25" s="191">
        <v>0</v>
      </c>
      <c r="S25" s="219" t="s">
        <v>163</v>
      </c>
      <c r="T25" s="219" t="s">
        <v>163</v>
      </c>
      <c r="U25" s="188" t="s">
        <v>163</v>
      </c>
    </row>
    <row r="26" spans="1:21" x14ac:dyDescent="0.25">
      <c r="A26" s="184" t="s">
        <v>172</v>
      </c>
      <c r="B26" s="185">
        <v>88384</v>
      </c>
      <c r="C26" s="185">
        <v>99453</v>
      </c>
      <c r="D26" s="191">
        <v>107238</v>
      </c>
      <c r="E26" s="217">
        <v>6.3886567802858361</v>
      </c>
      <c r="F26" s="217">
        <v>6.7835072641702476</v>
      </c>
      <c r="G26" s="218">
        <v>6.9804817559584835</v>
      </c>
      <c r="I26" s="190">
        <v>88384</v>
      </c>
      <c r="J26" s="185">
        <v>99453</v>
      </c>
      <c r="K26" s="191">
        <v>107238</v>
      </c>
      <c r="L26" s="219">
        <v>6.4163731346317467</v>
      </c>
      <c r="M26" s="219">
        <v>6.8111215513958783</v>
      </c>
      <c r="N26" s="188">
        <v>7.007434919946208</v>
      </c>
      <c r="P26" s="190">
        <v>0</v>
      </c>
      <c r="Q26" s="185">
        <v>0</v>
      </c>
      <c r="R26" s="191">
        <v>0</v>
      </c>
      <c r="S26" s="219" t="s">
        <v>163</v>
      </c>
      <c r="T26" s="219" t="s">
        <v>163</v>
      </c>
      <c r="U26" s="188" t="s">
        <v>163</v>
      </c>
    </row>
    <row r="27" spans="1:21" x14ac:dyDescent="0.25">
      <c r="A27" s="184" t="s">
        <v>173</v>
      </c>
      <c r="B27" s="185">
        <v>761</v>
      </c>
      <c r="C27" s="185">
        <v>957</v>
      </c>
      <c r="D27" s="191">
        <v>997</v>
      </c>
      <c r="E27" s="217">
        <v>5.5007329491735167E-2</v>
      </c>
      <c r="F27" s="217">
        <v>6.5275219971352563E-2</v>
      </c>
      <c r="G27" s="218">
        <v>6.4898080071342318E-2</v>
      </c>
      <c r="I27" s="190">
        <v>750</v>
      </c>
      <c r="J27" s="185">
        <v>939</v>
      </c>
      <c r="K27" s="191">
        <v>985</v>
      </c>
      <c r="L27" s="219">
        <v>5.4447409610040395E-2</v>
      </c>
      <c r="M27" s="219">
        <v>6.4308197206325898E-2</v>
      </c>
      <c r="N27" s="188">
        <v>6.4364529328661629E-2</v>
      </c>
      <c r="P27" s="190">
        <v>11</v>
      </c>
      <c r="Q27" s="185">
        <v>18</v>
      </c>
      <c r="R27" s="191">
        <v>12</v>
      </c>
      <c r="S27" s="219">
        <v>0.18406961178045517</v>
      </c>
      <c r="T27" s="219">
        <v>0.30282637954239572</v>
      </c>
      <c r="U27" s="188">
        <v>0.20308004738534438</v>
      </c>
    </row>
    <row r="28" spans="1:21" x14ac:dyDescent="0.25">
      <c r="A28" s="184" t="s">
        <v>174</v>
      </c>
      <c r="B28" s="185">
        <v>1074</v>
      </c>
      <c r="C28" s="185">
        <v>1385</v>
      </c>
      <c r="D28" s="191">
        <v>1825</v>
      </c>
      <c r="E28" s="217">
        <v>7.7631894709755025E-2</v>
      </c>
      <c r="F28" s="217">
        <v>9.4468317304413074E-2</v>
      </c>
      <c r="G28" s="218">
        <v>0.11879538227703083</v>
      </c>
      <c r="I28" s="190">
        <v>1074</v>
      </c>
      <c r="J28" s="185">
        <v>1385</v>
      </c>
      <c r="K28" s="191">
        <v>1825</v>
      </c>
      <c r="L28" s="219">
        <v>7.7968690561577847E-2</v>
      </c>
      <c r="M28" s="219">
        <v>9.4852878733505189E-2</v>
      </c>
      <c r="N28" s="188">
        <v>0.11925407718254565</v>
      </c>
      <c r="P28" s="190">
        <v>0</v>
      </c>
      <c r="Q28" s="185">
        <v>0</v>
      </c>
      <c r="R28" s="191">
        <v>0</v>
      </c>
      <c r="S28" s="219" t="s">
        <v>163</v>
      </c>
      <c r="T28" s="219" t="s">
        <v>163</v>
      </c>
      <c r="U28" s="188" t="s">
        <v>163</v>
      </c>
    </row>
    <row r="29" spans="1:21" x14ac:dyDescent="0.25">
      <c r="A29" s="184" t="s">
        <v>175</v>
      </c>
      <c r="B29" s="185">
        <v>0</v>
      </c>
      <c r="C29" s="185">
        <v>0</v>
      </c>
      <c r="D29" s="191">
        <v>0</v>
      </c>
      <c r="E29" s="217" t="s">
        <v>163</v>
      </c>
      <c r="F29" s="217" t="s">
        <v>163</v>
      </c>
      <c r="G29" s="218" t="s">
        <v>163</v>
      </c>
      <c r="I29" s="190">
        <v>0</v>
      </c>
      <c r="J29" s="185">
        <v>0</v>
      </c>
      <c r="K29" s="191">
        <v>0</v>
      </c>
      <c r="L29" s="219" t="s">
        <v>163</v>
      </c>
      <c r="M29" s="219" t="s">
        <v>163</v>
      </c>
      <c r="N29" s="188" t="s">
        <v>163</v>
      </c>
      <c r="P29" s="190">
        <v>0</v>
      </c>
      <c r="Q29" s="185">
        <v>0</v>
      </c>
      <c r="R29" s="191">
        <v>0</v>
      </c>
      <c r="S29" s="219" t="s">
        <v>163</v>
      </c>
      <c r="T29" s="219" t="s">
        <v>163</v>
      </c>
      <c r="U29" s="188" t="s">
        <v>163</v>
      </c>
    </row>
    <row r="30" spans="1:21" x14ac:dyDescent="0.25">
      <c r="A30" s="184" t="s">
        <v>176</v>
      </c>
      <c r="B30" s="185">
        <v>775</v>
      </c>
      <c r="C30" s="185">
        <v>1023</v>
      </c>
      <c r="D30" s="191">
        <v>1018</v>
      </c>
      <c r="E30" s="217">
        <v>5.6019290875288771E-2</v>
      </c>
      <c r="F30" s="217">
        <v>6.9776959279721718E-2</v>
      </c>
      <c r="G30" s="218">
        <v>6.6265040634530079E-2</v>
      </c>
      <c r="I30" s="190">
        <v>775</v>
      </c>
      <c r="J30" s="185">
        <v>1023</v>
      </c>
      <c r="K30" s="191">
        <v>1018</v>
      </c>
      <c r="L30" s="219">
        <v>5.6262323263708405E-2</v>
      </c>
      <c r="M30" s="219">
        <v>7.006100718005473E-2</v>
      </c>
      <c r="N30" s="188">
        <v>6.6520904422921356E-2</v>
      </c>
      <c r="P30" s="190">
        <v>0</v>
      </c>
      <c r="Q30" s="185">
        <v>0</v>
      </c>
      <c r="R30" s="191">
        <v>0</v>
      </c>
      <c r="S30" s="219" t="s">
        <v>163</v>
      </c>
      <c r="T30" s="219" t="s">
        <v>163</v>
      </c>
      <c r="U30" s="188" t="s">
        <v>163</v>
      </c>
    </row>
    <row r="31" spans="1:21" x14ac:dyDescent="0.25">
      <c r="A31" s="184" t="s">
        <v>177</v>
      </c>
      <c r="B31" s="185">
        <v>0</v>
      </c>
      <c r="C31" s="185">
        <v>0</v>
      </c>
      <c r="D31" s="191">
        <v>0</v>
      </c>
      <c r="E31" s="217" t="s">
        <v>163</v>
      </c>
      <c r="F31" s="217" t="s">
        <v>163</v>
      </c>
      <c r="G31" s="218" t="s">
        <v>163</v>
      </c>
      <c r="I31" s="190">
        <v>0</v>
      </c>
      <c r="J31" s="185">
        <v>0</v>
      </c>
      <c r="K31" s="191">
        <v>0</v>
      </c>
      <c r="L31" s="219" t="s">
        <v>163</v>
      </c>
      <c r="M31" s="219" t="s">
        <v>163</v>
      </c>
      <c r="N31" s="188" t="s">
        <v>163</v>
      </c>
      <c r="P31" s="190">
        <v>0</v>
      </c>
      <c r="Q31" s="185">
        <v>0</v>
      </c>
      <c r="R31" s="191">
        <v>0</v>
      </c>
      <c r="S31" s="219" t="s">
        <v>163</v>
      </c>
      <c r="T31" s="219" t="s">
        <v>163</v>
      </c>
      <c r="U31" s="188" t="s">
        <v>163</v>
      </c>
    </row>
    <row r="32" spans="1:21" x14ac:dyDescent="0.25">
      <c r="A32" s="184" t="s">
        <v>178</v>
      </c>
      <c r="B32" s="185">
        <v>0</v>
      </c>
      <c r="C32" s="185">
        <v>0</v>
      </c>
      <c r="D32" s="191">
        <v>0</v>
      </c>
      <c r="E32" s="217" t="s">
        <v>163</v>
      </c>
      <c r="F32" s="217" t="s">
        <v>163</v>
      </c>
      <c r="G32" s="218" t="s">
        <v>163</v>
      </c>
      <c r="I32" s="190">
        <v>0</v>
      </c>
      <c r="J32" s="185">
        <v>0</v>
      </c>
      <c r="K32" s="191">
        <v>0</v>
      </c>
      <c r="L32" s="219" t="s">
        <v>163</v>
      </c>
      <c r="M32" s="219" t="s">
        <v>163</v>
      </c>
      <c r="N32" s="188" t="s">
        <v>163</v>
      </c>
      <c r="P32" s="190">
        <v>0</v>
      </c>
      <c r="Q32" s="185">
        <v>0</v>
      </c>
      <c r="R32" s="191">
        <v>0</v>
      </c>
      <c r="S32" s="219" t="s">
        <v>163</v>
      </c>
      <c r="T32" s="219" t="s">
        <v>163</v>
      </c>
      <c r="U32" s="188" t="s">
        <v>163</v>
      </c>
    </row>
    <row r="33" spans="1:21" x14ac:dyDescent="0.25">
      <c r="A33" s="184" t="s">
        <v>179</v>
      </c>
      <c r="B33" s="185">
        <v>0</v>
      </c>
      <c r="C33" s="185">
        <v>0</v>
      </c>
      <c r="D33" s="191">
        <v>0</v>
      </c>
      <c r="E33" s="217" t="s">
        <v>163</v>
      </c>
      <c r="F33" s="217" t="s">
        <v>163</v>
      </c>
      <c r="G33" s="218" t="s">
        <v>163</v>
      </c>
      <c r="I33" s="190">
        <v>0</v>
      </c>
      <c r="J33" s="185">
        <v>0</v>
      </c>
      <c r="K33" s="191">
        <v>0</v>
      </c>
      <c r="L33" s="219" t="s">
        <v>163</v>
      </c>
      <c r="M33" s="219" t="s">
        <v>163</v>
      </c>
      <c r="N33" s="188" t="s">
        <v>163</v>
      </c>
      <c r="P33" s="190">
        <v>0</v>
      </c>
      <c r="Q33" s="185">
        <v>0</v>
      </c>
      <c r="R33" s="191">
        <v>0</v>
      </c>
      <c r="S33" s="219" t="s">
        <v>163</v>
      </c>
      <c r="T33" s="219" t="s">
        <v>163</v>
      </c>
      <c r="U33" s="188" t="s">
        <v>163</v>
      </c>
    </row>
    <row r="34" spans="1:21" x14ac:dyDescent="0.25">
      <c r="A34" s="184" t="s">
        <v>180</v>
      </c>
      <c r="B34" s="185">
        <v>0</v>
      </c>
      <c r="C34" s="185">
        <v>0</v>
      </c>
      <c r="D34" s="191">
        <v>0</v>
      </c>
      <c r="E34" s="217" t="s">
        <v>163</v>
      </c>
      <c r="F34" s="217" t="s">
        <v>163</v>
      </c>
      <c r="G34" s="218" t="s">
        <v>163</v>
      </c>
      <c r="I34" s="190">
        <v>0</v>
      </c>
      <c r="J34" s="185">
        <v>0</v>
      </c>
      <c r="K34" s="191">
        <v>0</v>
      </c>
      <c r="L34" s="219" t="s">
        <v>163</v>
      </c>
      <c r="M34" s="219" t="s">
        <v>163</v>
      </c>
      <c r="N34" s="188" t="s">
        <v>163</v>
      </c>
      <c r="P34" s="190">
        <v>0</v>
      </c>
      <c r="Q34" s="185">
        <v>0</v>
      </c>
      <c r="R34" s="191">
        <v>0</v>
      </c>
      <c r="S34" s="219" t="s">
        <v>163</v>
      </c>
      <c r="T34" s="219" t="s">
        <v>163</v>
      </c>
      <c r="U34" s="188" t="s">
        <v>163</v>
      </c>
    </row>
    <row r="35" spans="1:21" x14ac:dyDescent="0.25">
      <c r="A35" s="184" t="s">
        <v>181</v>
      </c>
      <c r="B35" s="185">
        <v>6921</v>
      </c>
      <c r="C35" s="185">
        <v>5962</v>
      </c>
      <c r="D35" s="191">
        <v>4750</v>
      </c>
      <c r="E35" s="186">
        <v>0.50027033825532075</v>
      </c>
      <c r="F35" s="187">
        <v>0.40665711752267919</v>
      </c>
      <c r="G35" s="188">
        <v>0.30919346072103915</v>
      </c>
      <c r="I35" s="190">
        <v>6921</v>
      </c>
      <c r="J35" s="185">
        <v>5962</v>
      </c>
      <c r="K35" s="191">
        <v>4750</v>
      </c>
      <c r="L35" s="186">
        <v>0.50244069588145268</v>
      </c>
      <c r="M35" s="187">
        <v>0.40831253646870608</v>
      </c>
      <c r="N35" s="188">
        <v>0.31038732417374892</v>
      </c>
      <c r="P35" s="190">
        <v>0</v>
      </c>
      <c r="Q35" s="185">
        <v>0</v>
      </c>
      <c r="R35" s="191">
        <v>0</v>
      </c>
      <c r="S35" s="186">
        <v>0</v>
      </c>
      <c r="T35" s="187">
        <v>0</v>
      </c>
      <c r="U35" s="188">
        <v>0</v>
      </c>
    </row>
    <row r="36" spans="1:21" x14ac:dyDescent="0.25">
      <c r="A36" s="184" t="s">
        <v>5</v>
      </c>
      <c r="B36" s="185" t="s">
        <v>5</v>
      </c>
      <c r="C36" s="185" t="s">
        <v>5</v>
      </c>
      <c r="D36" s="191" t="s">
        <v>5</v>
      </c>
      <c r="E36" s="217" t="s">
        <v>5</v>
      </c>
      <c r="F36" s="217" t="s">
        <v>5</v>
      </c>
      <c r="G36" s="218" t="s">
        <v>5</v>
      </c>
      <c r="I36" s="190" t="s">
        <v>5</v>
      </c>
      <c r="J36" s="185" t="s">
        <v>5</v>
      </c>
      <c r="K36" s="191" t="s">
        <v>5</v>
      </c>
      <c r="L36" s="219" t="s">
        <v>5</v>
      </c>
      <c r="M36" s="219" t="s">
        <v>5</v>
      </c>
      <c r="N36" s="188" t="s">
        <v>5</v>
      </c>
      <c r="P36" s="190" t="s">
        <v>5</v>
      </c>
      <c r="Q36" s="185" t="s">
        <v>5</v>
      </c>
      <c r="R36" s="191" t="s">
        <v>5</v>
      </c>
      <c r="S36" s="219" t="s">
        <v>5</v>
      </c>
      <c r="T36" s="219" t="s">
        <v>5</v>
      </c>
      <c r="U36" s="188" t="s">
        <v>5</v>
      </c>
    </row>
    <row r="37" spans="1:21" ht="13.8" thickBot="1" x14ac:dyDescent="0.3">
      <c r="A37" s="220" t="s">
        <v>4</v>
      </c>
      <c r="B37" s="221">
        <v>1383452</v>
      </c>
      <c r="C37" s="221">
        <v>1466100</v>
      </c>
      <c r="D37" s="222">
        <v>1536255</v>
      </c>
      <c r="E37" s="223">
        <v>100</v>
      </c>
      <c r="F37" s="223">
        <v>100</v>
      </c>
      <c r="G37" s="224">
        <v>100</v>
      </c>
      <c r="I37" s="225">
        <v>1377476</v>
      </c>
      <c r="J37" s="221">
        <v>1460156</v>
      </c>
      <c r="K37" s="222">
        <v>1530346</v>
      </c>
      <c r="L37" s="226">
        <v>100</v>
      </c>
      <c r="M37" s="226">
        <v>100</v>
      </c>
      <c r="N37" s="227">
        <v>100</v>
      </c>
      <c r="P37" s="225">
        <v>5976</v>
      </c>
      <c r="Q37" s="221">
        <v>5944</v>
      </c>
      <c r="R37" s="222">
        <v>5909</v>
      </c>
      <c r="S37" s="226">
        <v>100</v>
      </c>
      <c r="T37" s="226">
        <v>100</v>
      </c>
      <c r="U37" s="227">
        <v>100</v>
      </c>
    </row>
    <row r="38" spans="1:21" x14ac:dyDescent="0.25">
      <c r="I38" s="208"/>
      <c r="P38" s="208"/>
    </row>
    <row r="39" spans="1:21" ht="16.2" thickBot="1" x14ac:dyDescent="0.35">
      <c r="A39" s="203" t="s">
        <v>118</v>
      </c>
      <c r="B39" s="204"/>
      <c r="C39" s="204"/>
      <c r="D39" s="259" t="s">
        <v>105</v>
      </c>
      <c r="E39" s="259"/>
      <c r="F39" s="204"/>
      <c r="I39" s="259" t="s">
        <v>107</v>
      </c>
      <c r="J39" s="259"/>
      <c r="K39" s="259"/>
      <c r="L39" s="259"/>
      <c r="M39" s="259"/>
      <c r="N39" s="259"/>
      <c r="P39" s="259" t="s">
        <v>108</v>
      </c>
      <c r="Q39" s="259"/>
      <c r="R39" s="259"/>
      <c r="S39" s="259"/>
      <c r="T39" s="259"/>
      <c r="U39" s="259"/>
    </row>
    <row r="40" spans="1:21" x14ac:dyDescent="0.25">
      <c r="A40" s="205"/>
      <c r="B40" s="228"/>
      <c r="C40" s="207" t="s">
        <v>31</v>
      </c>
      <c r="D40" s="229"/>
      <c r="E40" s="209"/>
      <c r="F40" s="207" t="s">
        <v>2</v>
      </c>
      <c r="G40" s="210"/>
      <c r="I40" s="230"/>
      <c r="J40" s="207" t="s">
        <v>31</v>
      </c>
      <c r="K40" s="229"/>
      <c r="L40" s="209"/>
      <c r="M40" s="207" t="s">
        <v>2</v>
      </c>
      <c r="N40" s="210"/>
      <c r="P40" s="230"/>
      <c r="Q40" s="207" t="s">
        <v>31</v>
      </c>
      <c r="R40" s="229"/>
      <c r="S40" s="209"/>
      <c r="T40" s="207" t="s">
        <v>2</v>
      </c>
      <c r="U40" s="210"/>
    </row>
    <row r="41" spans="1:21" x14ac:dyDescent="0.25">
      <c r="A41" s="211" t="s">
        <v>3</v>
      </c>
      <c r="B41" s="212" t="s">
        <v>154</v>
      </c>
      <c r="C41" s="213" t="s">
        <v>152</v>
      </c>
      <c r="D41" s="214" t="s">
        <v>153</v>
      </c>
      <c r="E41" s="213" t="s">
        <v>154</v>
      </c>
      <c r="F41" s="213" t="s">
        <v>152</v>
      </c>
      <c r="G41" s="215" t="s">
        <v>153</v>
      </c>
      <c r="I41" s="216" t="s">
        <v>154</v>
      </c>
      <c r="J41" s="213" t="s">
        <v>152</v>
      </c>
      <c r="K41" s="214" t="s">
        <v>153</v>
      </c>
      <c r="L41" s="213" t="s">
        <v>154</v>
      </c>
      <c r="M41" s="213" t="s">
        <v>152</v>
      </c>
      <c r="N41" s="215" t="s">
        <v>153</v>
      </c>
      <c r="P41" s="216" t="s">
        <v>154</v>
      </c>
      <c r="Q41" s="213" t="s">
        <v>152</v>
      </c>
      <c r="R41" s="214" t="s">
        <v>153</v>
      </c>
      <c r="S41" s="213" t="s">
        <v>154</v>
      </c>
      <c r="T41" s="213" t="s">
        <v>152</v>
      </c>
      <c r="U41" s="215" t="s">
        <v>153</v>
      </c>
    </row>
    <row r="42" spans="1:21" x14ac:dyDescent="0.25">
      <c r="A42" s="184" t="s">
        <v>82</v>
      </c>
      <c r="B42" s="185">
        <v>117467</v>
      </c>
      <c r="C42" s="185">
        <v>119181</v>
      </c>
      <c r="D42" s="191">
        <v>120943</v>
      </c>
      <c r="E42" s="217">
        <v>19.618017572661334</v>
      </c>
      <c r="F42" s="217">
        <v>19.699208600273717</v>
      </c>
      <c r="G42" s="218">
        <v>19.762961462037232</v>
      </c>
      <c r="I42" s="190">
        <v>117467</v>
      </c>
      <c r="J42" s="185">
        <v>119181</v>
      </c>
      <c r="K42" s="191">
        <v>120943</v>
      </c>
      <c r="L42" s="219">
        <v>19.798287261995654</v>
      </c>
      <c r="M42" s="219">
        <v>19.891845880379542</v>
      </c>
      <c r="N42" s="188">
        <v>20.003307890144967</v>
      </c>
      <c r="P42" s="190">
        <v>0</v>
      </c>
      <c r="Q42" s="185">
        <v>0</v>
      </c>
      <c r="R42" s="191">
        <v>0</v>
      </c>
      <c r="S42" s="219" t="s">
        <v>163</v>
      </c>
      <c r="T42" s="219" t="s">
        <v>163</v>
      </c>
      <c r="U42" s="188" t="s">
        <v>163</v>
      </c>
    </row>
    <row r="43" spans="1:21" x14ac:dyDescent="0.25">
      <c r="A43" s="184" t="s">
        <v>155</v>
      </c>
      <c r="B43" s="185">
        <v>58306</v>
      </c>
      <c r="C43" s="185">
        <v>58221</v>
      </c>
      <c r="D43" s="191">
        <v>59792</v>
      </c>
      <c r="E43" s="217">
        <v>9.7376125430256302</v>
      </c>
      <c r="F43" s="217">
        <v>9.6232421603824108</v>
      </c>
      <c r="G43" s="218">
        <v>9.7704455134909018</v>
      </c>
      <c r="I43" s="190">
        <v>56674</v>
      </c>
      <c r="J43" s="185">
        <v>56439</v>
      </c>
      <c r="K43" s="191">
        <v>55882</v>
      </c>
      <c r="L43" s="219">
        <v>9.5520285040593684</v>
      </c>
      <c r="M43" s="219">
        <v>9.4199233908319346</v>
      </c>
      <c r="N43" s="188">
        <v>9.242575854055886</v>
      </c>
      <c r="P43" s="190">
        <v>1632</v>
      </c>
      <c r="Q43" s="185">
        <v>1782</v>
      </c>
      <c r="R43" s="191">
        <v>3910</v>
      </c>
      <c r="S43" s="219">
        <v>29.933969185619954</v>
      </c>
      <c r="T43" s="219">
        <v>30.414746543778801</v>
      </c>
      <c r="U43" s="188">
        <v>53.175574595403234</v>
      </c>
    </row>
    <row r="44" spans="1:21" x14ac:dyDescent="0.25">
      <c r="A44" s="184" t="s">
        <v>83</v>
      </c>
      <c r="B44" s="185">
        <v>125898</v>
      </c>
      <c r="C44" s="185">
        <v>127698</v>
      </c>
      <c r="D44" s="191">
        <v>128370</v>
      </c>
      <c r="E44" s="217">
        <v>21.026068396766043</v>
      </c>
      <c r="F44" s="217">
        <v>21.106967887815618</v>
      </c>
      <c r="G44" s="218">
        <v>20.976587011085545</v>
      </c>
      <c r="I44" s="190">
        <v>125898</v>
      </c>
      <c r="J44" s="185">
        <v>127698</v>
      </c>
      <c r="K44" s="191">
        <v>128370</v>
      </c>
      <c r="L44" s="219">
        <v>21.219276645447053</v>
      </c>
      <c r="M44" s="219">
        <v>21.313371554465114</v>
      </c>
      <c r="N44" s="188">
        <v>21.23169289547894</v>
      </c>
      <c r="P44" s="190">
        <v>0</v>
      </c>
      <c r="Q44" s="185">
        <v>0</v>
      </c>
      <c r="R44" s="191">
        <v>0</v>
      </c>
      <c r="S44" s="219" t="s">
        <v>163</v>
      </c>
      <c r="T44" s="219" t="s">
        <v>163</v>
      </c>
      <c r="U44" s="188" t="s">
        <v>163</v>
      </c>
    </row>
    <row r="45" spans="1:21" x14ac:dyDescent="0.25">
      <c r="A45" s="184" t="s">
        <v>85</v>
      </c>
      <c r="B45" s="185">
        <v>73737</v>
      </c>
      <c r="C45" s="185">
        <v>74568</v>
      </c>
      <c r="D45" s="191">
        <v>76195</v>
      </c>
      <c r="E45" s="217">
        <v>12.314724661013978</v>
      </c>
      <c r="F45" s="217">
        <v>12.325207767221373</v>
      </c>
      <c r="G45" s="218">
        <v>12.450814421669106</v>
      </c>
      <c r="I45" s="190">
        <v>73737</v>
      </c>
      <c r="J45" s="185">
        <v>74568</v>
      </c>
      <c r="K45" s="191">
        <v>76195</v>
      </c>
      <c r="L45" s="219">
        <v>12.427884493838896</v>
      </c>
      <c r="M45" s="219">
        <v>12.445735172620985</v>
      </c>
      <c r="N45" s="188">
        <v>12.602234479792926</v>
      </c>
      <c r="P45" s="190">
        <v>0</v>
      </c>
      <c r="Q45" s="185">
        <v>0</v>
      </c>
      <c r="R45" s="191">
        <v>0</v>
      </c>
      <c r="S45" s="219" t="s">
        <v>163</v>
      </c>
      <c r="T45" s="219" t="s">
        <v>163</v>
      </c>
      <c r="U45" s="188" t="s">
        <v>163</v>
      </c>
    </row>
    <row r="46" spans="1:21" x14ac:dyDescent="0.25">
      <c r="A46" s="184" t="s">
        <v>156</v>
      </c>
      <c r="B46" s="185">
        <v>83751</v>
      </c>
      <c r="C46" s="185">
        <v>81082</v>
      </c>
      <c r="D46" s="191">
        <v>82894</v>
      </c>
      <c r="E46" s="217">
        <v>13.987150346292657</v>
      </c>
      <c r="F46" s="217">
        <v>13.401894863505035</v>
      </c>
      <c r="G46" s="218">
        <v>13.545479502196192</v>
      </c>
      <c r="I46" s="190">
        <v>83751</v>
      </c>
      <c r="J46" s="185">
        <v>81082</v>
      </c>
      <c r="K46" s="191">
        <v>82894</v>
      </c>
      <c r="L46" s="219">
        <v>14.115678075369237</v>
      </c>
      <c r="M46" s="219">
        <v>13.53295112201554</v>
      </c>
      <c r="N46" s="188">
        <v>13.710212283850053</v>
      </c>
      <c r="P46" s="190">
        <v>0</v>
      </c>
      <c r="Q46" s="185">
        <v>0</v>
      </c>
      <c r="R46" s="191">
        <v>0</v>
      </c>
      <c r="S46" s="219" t="s">
        <v>163</v>
      </c>
      <c r="T46" s="219" t="s">
        <v>163</v>
      </c>
      <c r="U46" s="188" t="s">
        <v>163</v>
      </c>
    </row>
    <row r="47" spans="1:21" x14ac:dyDescent="0.25">
      <c r="A47" s="184" t="s">
        <v>157</v>
      </c>
      <c r="B47" s="185">
        <v>10732</v>
      </c>
      <c r="C47" s="185">
        <v>11054</v>
      </c>
      <c r="D47" s="191">
        <v>11371</v>
      </c>
      <c r="E47" s="217">
        <v>1.7923379722798867</v>
      </c>
      <c r="F47" s="217">
        <v>1.8270953580472196</v>
      </c>
      <c r="G47" s="218">
        <v>1.8581036916962979</v>
      </c>
      <c r="I47" s="190">
        <v>10732</v>
      </c>
      <c r="J47" s="185">
        <v>11054</v>
      </c>
      <c r="K47" s="191">
        <v>11371</v>
      </c>
      <c r="L47" s="219">
        <v>1.8088077408611556</v>
      </c>
      <c r="M47" s="219">
        <v>1.8449624047601165</v>
      </c>
      <c r="N47" s="188">
        <v>1.8807009419217189</v>
      </c>
      <c r="P47" s="190">
        <v>0</v>
      </c>
      <c r="Q47" s="185">
        <v>0</v>
      </c>
      <c r="R47" s="191">
        <v>0</v>
      </c>
      <c r="S47" s="219" t="s">
        <v>163</v>
      </c>
      <c r="T47" s="219" t="s">
        <v>163</v>
      </c>
      <c r="U47" s="188" t="s">
        <v>163</v>
      </c>
    </row>
    <row r="48" spans="1:21" x14ac:dyDescent="0.25">
      <c r="A48" s="184" t="s">
        <v>158</v>
      </c>
      <c r="B48" s="185">
        <v>4702</v>
      </c>
      <c r="C48" s="185">
        <v>4784</v>
      </c>
      <c r="D48" s="191">
        <v>4673</v>
      </c>
      <c r="E48" s="217">
        <v>0.78527517197726682</v>
      </c>
      <c r="F48" s="217">
        <v>0.79073857362926525</v>
      </c>
      <c r="G48" s="218">
        <v>0.76360201840619113</v>
      </c>
      <c r="I48" s="190">
        <v>4702</v>
      </c>
      <c r="J48" s="185">
        <v>4784</v>
      </c>
      <c r="K48" s="191">
        <v>4673</v>
      </c>
      <c r="L48" s="219">
        <v>0.79249105455918312</v>
      </c>
      <c r="M48" s="219">
        <v>0.79847115472882191</v>
      </c>
      <c r="N48" s="188">
        <v>0.77288853237183996</v>
      </c>
      <c r="P48" s="190">
        <v>0</v>
      </c>
      <c r="Q48" s="185">
        <v>0</v>
      </c>
      <c r="R48" s="191">
        <v>0</v>
      </c>
      <c r="S48" s="219" t="s">
        <v>163</v>
      </c>
      <c r="T48" s="219" t="s">
        <v>163</v>
      </c>
      <c r="U48" s="188" t="s">
        <v>163</v>
      </c>
    </row>
    <row r="49" spans="1:21" x14ac:dyDescent="0.25">
      <c r="A49" s="184" t="s">
        <v>159</v>
      </c>
      <c r="B49" s="185">
        <v>2113</v>
      </c>
      <c r="C49" s="185">
        <v>2080</v>
      </c>
      <c r="D49" s="191">
        <v>1701</v>
      </c>
      <c r="E49" s="217">
        <v>0.35288950199658969</v>
      </c>
      <c r="F49" s="217">
        <v>0.34379937983881098</v>
      </c>
      <c r="G49" s="218">
        <v>0.27795571010248904</v>
      </c>
      <c r="I49" s="190">
        <v>0</v>
      </c>
      <c r="J49" s="185">
        <v>0</v>
      </c>
      <c r="K49" s="191">
        <v>0</v>
      </c>
      <c r="L49" s="219" t="s">
        <v>163</v>
      </c>
      <c r="M49" s="219" t="s">
        <v>163</v>
      </c>
      <c r="N49" s="188" t="s">
        <v>163</v>
      </c>
      <c r="P49" s="190">
        <v>2113</v>
      </c>
      <c r="Q49" s="185">
        <v>2080</v>
      </c>
      <c r="R49" s="191">
        <v>1701</v>
      </c>
      <c r="S49" s="219">
        <v>38.756419662509174</v>
      </c>
      <c r="T49" s="219">
        <v>35.500938726745176</v>
      </c>
      <c r="U49" s="188">
        <v>23.133414932680537</v>
      </c>
    </row>
    <row r="50" spans="1:21" x14ac:dyDescent="0.25">
      <c r="A50" s="184" t="s">
        <v>160</v>
      </c>
      <c r="B50" s="185">
        <v>1074</v>
      </c>
      <c r="C50" s="185">
        <v>1952</v>
      </c>
      <c r="D50" s="191">
        <v>2844</v>
      </c>
      <c r="E50" s="217">
        <v>0.17936740423300393</v>
      </c>
      <c r="F50" s="217">
        <v>0.32264249492565339</v>
      </c>
      <c r="G50" s="218">
        <v>0.46473018197029908</v>
      </c>
      <c r="I50" s="190">
        <v>1074</v>
      </c>
      <c r="J50" s="185">
        <v>1952</v>
      </c>
      <c r="K50" s="191">
        <v>2844</v>
      </c>
      <c r="L50" s="219">
        <v>0.18101560880403292</v>
      </c>
      <c r="M50" s="219">
        <v>0.32579759490607452</v>
      </c>
      <c r="N50" s="188">
        <v>0.47038197861449021</v>
      </c>
      <c r="P50" s="190">
        <v>0</v>
      </c>
      <c r="Q50" s="185">
        <v>0</v>
      </c>
      <c r="R50" s="191">
        <v>0</v>
      </c>
      <c r="S50" s="219" t="s">
        <v>163</v>
      </c>
      <c r="T50" s="219" t="s">
        <v>163</v>
      </c>
      <c r="U50" s="188" t="s">
        <v>163</v>
      </c>
    </row>
    <row r="51" spans="1:21" x14ac:dyDescent="0.25">
      <c r="A51" s="184" t="s">
        <v>161</v>
      </c>
      <c r="B51" s="185">
        <v>33698</v>
      </c>
      <c r="C51" s="185">
        <v>36065</v>
      </c>
      <c r="D51" s="191">
        <v>34284</v>
      </c>
      <c r="E51" s="217">
        <v>5.627861068755835</v>
      </c>
      <c r="F51" s="217">
        <v>5.9611176124455376</v>
      </c>
      <c r="G51" s="218">
        <v>5.6022537126124243</v>
      </c>
      <c r="I51" s="190">
        <v>33698</v>
      </c>
      <c r="J51" s="185">
        <v>36065</v>
      </c>
      <c r="K51" s="191">
        <v>34284</v>
      </c>
      <c r="L51" s="219">
        <v>5.6795754054732779</v>
      </c>
      <c r="M51" s="219">
        <v>6.0194109939997826</v>
      </c>
      <c r="N51" s="188">
        <v>5.6703852865046356</v>
      </c>
      <c r="P51" s="190">
        <v>0</v>
      </c>
      <c r="Q51" s="185">
        <v>0</v>
      </c>
      <c r="R51" s="191">
        <v>0</v>
      </c>
      <c r="S51" s="219" t="s">
        <v>163</v>
      </c>
      <c r="T51" s="219" t="s">
        <v>163</v>
      </c>
      <c r="U51" s="188" t="s">
        <v>163</v>
      </c>
    </row>
    <row r="52" spans="1:21" x14ac:dyDescent="0.25">
      <c r="A52" s="184" t="s">
        <v>162</v>
      </c>
      <c r="B52" s="185">
        <v>0</v>
      </c>
      <c r="C52" s="185">
        <v>0</v>
      </c>
      <c r="D52" s="191">
        <v>0</v>
      </c>
      <c r="E52" s="217" t="s">
        <v>163</v>
      </c>
      <c r="F52" s="217" t="s">
        <v>163</v>
      </c>
      <c r="G52" s="218" t="s">
        <v>163</v>
      </c>
      <c r="I52" s="190">
        <v>0</v>
      </c>
      <c r="J52" s="185">
        <v>0</v>
      </c>
      <c r="K52" s="191">
        <v>0</v>
      </c>
      <c r="L52" s="219" t="s">
        <v>163</v>
      </c>
      <c r="M52" s="219" t="s">
        <v>163</v>
      </c>
      <c r="N52" s="188" t="s">
        <v>163</v>
      </c>
      <c r="P52" s="190">
        <v>0</v>
      </c>
      <c r="Q52" s="185">
        <v>0</v>
      </c>
      <c r="R52" s="191">
        <v>0</v>
      </c>
      <c r="S52" s="219" t="s">
        <v>163</v>
      </c>
      <c r="T52" s="219" t="s">
        <v>163</v>
      </c>
      <c r="U52" s="188" t="s">
        <v>163</v>
      </c>
    </row>
    <row r="53" spans="1:21" x14ac:dyDescent="0.25">
      <c r="A53" s="184" t="s">
        <v>164</v>
      </c>
      <c r="B53" s="185">
        <v>8413</v>
      </c>
      <c r="C53" s="185">
        <v>8778</v>
      </c>
      <c r="D53" s="191">
        <v>9893</v>
      </c>
      <c r="E53" s="217">
        <v>1.4050446664918641</v>
      </c>
      <c r="F53" s="217">
        <v>1.450899498185136</v>
      </c>
      <c r="G53" s="218">
        <v>1.6165877954402845</v>
      </c>
      <c r="I53" s="190">
        <v>6757</v>
      </c>
      <c r="J53" s="185">
        <v>6851</v>
      </c>
      <c r="K53" s="191">
        <v>8209</v>
      </c>
      <c r="L53" s="219">
        <v>1.1388477362093579</v>
      </c>
      <c r="M53" s="219">
        <v>1.1434627677774161</v>
      </c>
      <c r="N53" s="188">
        <v>1.3577235100022329</v>
      </c>
      <c r="P53" s="190">
        <v>1656</v>
      </c>
      <c r="Q53" s="185">
        <v>1927</v>
      </c>
      <c r="R53" s="191">
        <v>1684</v>
      </c>
      <c r="S53" s="219">
        <v>30.374174614820248</v>
      </c>
      <c r="T53" s="219">
        <v>32.889571599249017</v>
      </c>
      <c r="U53" s="188">
        <v>22.902216782265743</v>
      </c>
    </row>
    <row r="54" spans="1:21" x14ac:dyDescent="0.25">
      <c r="A54" s="184" t="s">
        <v>165</v>
      </c>
      <c r="B54" s="185">
        <v>0</v>
      </c>
      <c r="C54" s="185">
        <v>0</v>
      </c>
      <c r="D54" s="191">
        <v>0</v>
      </c>
      <c r="E54" s="217" t="s">
        <v>163</v>
      </c>
      <c r="F54" s="217" t="s">
        <v>163</v>
      </c>
      <c r="G54" s="218" t="s">
        <v>163</v>
      </c>
      <c r="I54" s="190">
        <v>0</v>
      </c>
      <c r="J54" s="185">
        <v>0</v>
      </c>
      <c r="K54" s="191">
        <v>0</v>
      </c>
      <c r="L54" s="219" t="s">
        <v>163</v>
      </c>
      <c r="M54" s="219" t="s">
        <v>163</v>
      </c>
      <c r="N54" s="188" t="s">
        <v>163</v>
      </c>
      <c r="P54" s="190">
        <v>0</v>
      </c>
      <c r="Q54" s="185">
        <v>0</v>
      </c>
      <c r="R54" s="191">
        <v>0</v>
      </c>
      <c r="S54" s="219" t="s">
        <v>163</v>
      </c>
      <c r="T54" s="219" t="s">
        <v>163</v>
      </c>
      <c r="U54" s="188" t="s">
        <v>163</v>
      </c>
    </row>
    <row r="55" spans="1:21" x14ac:dyDescent="0.25">
      <c r="A55" s="184" t="s">
        <v>166</v>
      </c>
      <c r="B55" s="185">
        <v>30925</v>
      </c>
      <c r="C55" s="185">
        <v>31238</v>
      </c>
      <c r="D55" s="191">
        <v>33193</v>
      </c>
      <c r="E55" s="217">
        <v>5.1647457876216452</v>
      </c>
      <c r="F55" s="217">
        <v>5.1632716477907588</v>
      </c>
      <c r="G55" s="218">
        <v>5.4239764170675588</v>
      </c>
      <c r="I55" s="190">
        <v>30925</v>
      </c>
      <c r="J55" s="185">
        <v>31238</v>
      </c>
      <c r="K55" s="191">
        <v>33193</v>
      </c>
      <c r="L55" s="219">
        <v>5.2122045644922883</v>
      </c>
      <c r="M55" s="219">
        <v>5.2137629455307142</v>
      </c>
      <c r="N55" s="188">
        <v>5.4899398790966156</v>
      </c>
      <c r="P55" s="190">
        <v>0</v>
      </c>
      <c r="Q55" s="185">
        <v>0</v>
      </c>
      <c r="R55" s="191">
        <v>0</v>
      </c>
      <c r="S55" s="219" t="s">
        <v>163</v>
      </c>
      <c r="T55" s="219" t="s">
        <v>163</v>
      </c>
      <c r="U55" s="188" t="s">
        <v>163</v>
      </c>
    </row>
    <row r="56" spans="1:21" x14ac:dyDescent="0.25">
      <c r="A56" s="184" t="s">
        <v>167</v>
      </c>
      <c r="B56" s="185">
        <v>0</v>
      </c>
      <c r="C56" s="185">
        <v>0</v>
      </c>
      <c r="D56" s="191">
        <v>0</v>
      </c>
      <c r="E56" s="217" t="s">
        <v>163</v>
      </c>
      <c r="F56" s="217" t="s">
        <v>163</v>
      </c>
      <c r="G56" s="218" t="s">
        <v>163</v>
      </c>
      <c r="I56" s="190">
        <v>0</v>
      </c>
      <c r="J56" s="185">
        <v>0</v>
      </c>
      <c r="K56" s="191">
        <v>0</v>
      </c>
      <c r="L56" s="219" t="s">
        <v>163</v>
      </c>
      <c r="M56" s="219" t="s">
        <v>163</v>
      </c>
      <c r="N56" s="188" t="s">
        <v>163</v>
      </c>
      <c r="P56" s="190">
        <v>0</v>
      </c>
      <c r="Q56" s="185">
        <v>0</v>
      </c>
      <c r="R56" s="191">
        <v>0</v>
      </c>
      <c r="S56" s="219" t="s">
        <v>163</v>
      </c>
      <c r="T56" s="219" t="s">
        <v>163</v>
      </c>
      <c r="U56" s="188" t="s">
        <v>163</v>
      </c>
    </row>
    <row r="57" spans="1:21" x14ac:dyDescent="0.25">
      <c r="A57" s="184" t="s">
        <v>168</v>
      </c>
      <c r="B57" s="185">
        <v>0</v>
      </c>
      <c r="C57" s="185">
        <v>0</v>
      </c>
      <c r="D57" s="191">
        <v>0</v>
      </c>
      <c r="E57" s="217" t="s">
        <v>163</v>
      </c>
      <c r="F57" s="217" t="s">
        <v>163</v>
      </c>
      <c r="G57" s="218" t="s">
        <v>163</v>
      </c>
      <c r="I57" s="190">
        <v>0</v>
      </c>
      <c r="J57" s="185">
        <v>0</v>
      </c>
      <c r="K57" s="191">
        <v>0</v>
      </c>
      <c r="L57" s="219" t="s">
        <v>163</v>
      </c>
      <c r="M57" s="219" t="s">
        <v>163</v>
      </c>
      <c r="N57" s="188" t="s">
        <v>163</v>
      </c>
      <c r="P57" s="190">
        <v>0</v>
      </c>
      <c r="Q57" s="185">
        <v>0</v>
      </c>
      <c r="R57" s="191">
        <v>0</v>
      </c>
      <c r="S57" s="219" t="s">
        <v>163</v>
      </c>
      <c r="T57" s="219" t="s">
        <v>163</v>
      </c>
      <c r="U57" s="188" t="s">
        <v>163</v>
      </c>
    </row>
    <row r="58" spans="1:21" x14ac:dyDescent="0.25">
      <c r="A58" s="184" t="s">
        <v>169</v>
      </c>
      <c r="B58" s="185">
        <v>0</v>
      </c>
      <c r="C58" s="185">
        <v>0</v>
      </c>
      <c r="D58" s="191">
        <v>0</v>
      </c>
      <c r="E58" s="217" t="s">
        <v>163</v>
      </c>
      <c r="F58" s="217" t="s">
        <v>163</v>
      </c>
      <c r="G58" s="218" t="s">
        <v>163</v>
      </c>
      <c r="I58" s="190">
        <v>0</v>
      </c>
      <c r="J58" s="185">
        <v>0</v>
      </c>
      <c r="K58" s="191">
        <v>0</v>
      </c>
      <c r="L58" s="219" t="s">
        <v>163</v>
      </c>
      <c r="M58" s="219" t="s">
        <v>163</v>
      </c>
      <c r="N58" s="188" t="s">
        <v>163</v>
      </c>
      <c r="P58" s="190">
        <v>0</v>
      </c>
      <c r="Q58" s="185">
        <v>0</v>
      </c>
      <c r="R58" s="191">
        <v>0</v>
      </c>
      <c r="S58" s="219" t="s">
        <v>163</v>
      </c>
      <c r="T58" s="219" t="s">
        <v>163</v>
      </c>
      <c r="U58" s="188" t="s">
        <v>163</v>
      </c>
    </row>
    <row r="59" spans="1:21" x14ac:dyDescent="0.25">
      <c r="A59" s="184" t="s">
        <v>170</v>
      </c>
      <c r="B59" s="185">
        <v>0</v>
      </c>
      <c r="C59" s="185">
        <v>0</v>
      </c>
      <c r="D59" s="191">
        <v>0</v>
      </c>
      <c r="E59" s="217" t="s">
        <v>163</v>
      </c>
      <c r="F59" s="217" t="s">
        <v>163</v>
      </c>
      <c r="G59" s="218" t="s">
        <v>163</v>
      </c>
      <c r="I59" s="190">
        <v>0</v>
      </c>
      <c r="J59" s="185">
        <v>0</v>
      </c>
      <c r="K59" s="191">
        <v>0</v>
      </c>
      <c r="L59" s="219" t="s">
        <v>163</v>
      </c>
      <c r="M59" s="219" t="s">
        <v>163</v>
      </c>
      <c r="N59" s="188" t="s">
        <v>163</v>
      </c>
      <c r="P59" s="190">
        <v>0</v>
      </c>
      <c r="Q59" s="185">
        <v>0</v>
      </c>
      <c r="R59" s="191">
        <v>0</v>
      </c>
      <c r="S59" s="219" t="s">
        <v>163</v>
      </c>
      <c r="T59" s="219" t="s">
        <v>163</v>
      </c>
      <c r="U59" s="188" t="s">
        <v>163</v>
      </c>
    </row>
    <row r="60" spans="1:21" x14ac:dyDescent="0.25">
      <c r="A60" s="184" t="s">
        <v>171</v>
      </c>
      <c r="B60" s="185">
        <v>11671</v>
      </c>
      <c r="C60" s="185">
        <v>10785</v>
      </c>
      <c r="D60" s="191">
        <v>7823</v>
      </c>
      <c r="E60" s="217">
        <v>1.9491591944165632</v>
      </c>
      <c r="F60" s="217">
        <v>1.7826328420969118</v>
      </c>
      <c r="G60" s="218">
        <v>1.278334814892282</v>
      </c>
      <c r="I60" s="190">
        <v>11671</v>
      </c>
      <c r="J60" s="185">
        <v>10785</v>
      </c>
      <c r="K60" s="191">
        <v>7823</v>
      </c>
      <c r="L60" s="219">
        <v>1.9670699910166369</v>
      </c>
      <c r="M60" s="219">
        <v>1.8000650927571791</v>
      </c>
      <c r="N60" s="188">
        <v>1.293881230204345</v>
      </c>
      <c r="P60" s="190">
        <v>0</v>
      </c>
      <c r="Q60" s="185">
        <v>0</v>
      </c>
      <c r="R60" s="191">
        <v>0</v>
      </c>
      <c r="S60" s="219" t="s">
        <v>163</v>
      </c>
      <c r="T60" s="219" t="s">
        <v>163</v>
      </c>
      <c r="U60" s="188" t="s">
        <v>163</v>
      </c>
    </row>
    <row r="61" spans="1:21" x14ac:dyDescent="0.25">
      <c r="A61" s="184" t="s">
        <v>172</v>
      </c>
      <c r="B61" s="185">
        <v>28911</v>
      </c>
      <c r="C61" s="185">
        <v>31137</v>
      </c>
      <c r="D61" s="191">
        <v>33120</v>
      </c>
      <c r="E61" s="217">
        <v>4.8283901524956949</v>
      </c>
      <c r="F61" s="217">
        <v>5.14657754328897</v>
      </c>
      <c r="G61" s="218">
        <v>5.4120476887680402</v>
      </c>
      <c r="I61" s="190">
        <v>28911</v>
      </c>
      <c r="J61" s="185">
        <v>31137</v>
      </c>
      <c r="K61" s="191">
        <v>33120</v>
      </c>
      <c r="L61" s="219">
        <v>4.8727581621353773</v>
      </c>
      <c r="M61" s="219">
        <v>5.1969055904664145</v>
      </c>
      <c r="N61" s="188">
        <v>5.4778660800674812</v>
      </c>
      <c r="P61" s="190">
        <v>0</v>
      </c>
      <c r="Q61" s="185">
        <v>0</v>
      </c>
      <c r="R61" s="191">
        <v>0</v>
      </c>
      <c r="S61" s="219" t="s">
        <v>163</v>
      </c>
      <c r="T61" s="219" t="s">
        <v>163</v>
      </c>
      <c r="U61" s="188" t="s">
        <v>163</v>
      </c>
    </row>
    <row r="62" spans="1:21" x14ac:dyDescent="0.25">
      <c r="A62" s="184" t="s">
        <v>173</v>
      </c>
      <c r="B62" s="185">
        <v>278</v>
      </c>
      <c r="C62" s="185">
        <v>336</v>
      </c>
      <c r="D62" s="191">
        <v>331</v>
      </c>
      <c r="E62" s="217">
        <v>4.6428434242807348E-2</v>
      </c>
      <c r="F62" s="217">
        <v>5.55368228970387E-2</v>
      </c>
      <c r="G62" s="218">
        <v>5.4087795440284463E-2</v>
      </c>
      <c r="I62" s="190">
        <v>227</v>
      </c>
      <c r="J62" s="185">
        <v>266</v>
      </c>
      <c r="K62" s="191">
        <v>273</v>
      </c>
      <c r="L62" s="219">
        <v>3.8259351209046062E-2</v>
      </c>
      <c r="M62" s="219">
        <v>4.4396598486176136E-2</v>
      </c>
      <c r="N62" s="188">
        <v>4.5152700478817101E-2</v>
      </c>
      <c r="P62" s="190">
        <v>51</v>
      </c>
      <c r="Q62" s="185">
        <v>70</v>
      </c>
      <c r="R62" s="191">
        <v>58</v>
      </c>
      <c r="S62" s="219">
        <v>0.93543653705062357</v>
      </c>
      <c r="T62" s="219">
        <v>1.1947431302270013</v>
      </c>
      <c r="U62" s="188">
        <v>0.7887936896504828</v>
      </c>
    </row>
    <row r="63" spans="1:21" x14ac:dyDescent="0.25">
      <c r="A63" s="184" t="s">
        <v>174</v>
      </c>
      <c r="B63" s="185">
        <v>1105</v>
      </c>
      <c r="C63" s="185">
        <v>882</v>
      </c>
      <c r="D63" s="191">
        <v>349</v>
      </c>
      <c r="E63" s="217">
        <v>0.18454467567734575</v>
      </c>
      <c r="F63" s="217">
        <v>0.14578416010472658</v>
      </c>
      <c r="G63" s="218">
        <v>5.7029125705919261E-2</v>
      </c>
      <c r="I63" s="190">
        <v>1105</v>
      </c>
      <c r="J63" s="185">
        <v>882</v>
      </c>
      <c r="K63" s="191">
        <v>349</v>
      </c>
      <c r="L63" s="219">
        <v>0.18624045412332996</v>
      </c>
      <c r="M63" s="219">
        <v>0.14720977392784718</v>
      </c>
      <c r="N63" s="188">
        <v>5.7722683029696582E-2</v>
      </c>
      <c r="P63" s="190">
        <v>0</v>
      </c>
      <c r="Q63" s="185">
        <v>0</v>
      </c>
      <c r="R63" s="191">
        <v>0</v>
      </c>
      <c r="S63" s="219" t="s">
        <v>163</v>
      </c>
      <c r="T63" s="219" t="s">
        <v>163</v>
      </c>
      <c r="U63" s="188" t="s">
        <v>163</v>
      </c>
    </row>
    <row r="64" spans="1:21" x14ac:dyDescent="0.25">
      <c r="A64" s="184" t="s">
        <v>175</v>
      </c>
      <c r="B64" s="185">
        <v>0</v>
      </c>
      <c r="C64" s="185">
        <v>0</v>
      </c>
      <c r="D64" s="191">
        <v>0</v>
      </c>
      <c r="E64" s="217" t="s">
        <v>163</v>
      </c>
      <c r="F64" s="217" t="s">
        <v>163</v>
      </c>
      <c r="G64" s="218" t="s">
        <v>163</v>
      </c>
      <c r="I64" s="190">
        <v>0</v>
      </c>
      <c r="J64" s="185">
        <v>0</v>
      </c>
      <c r="K64" s="191">
        <v>0</v>
      </c>
      <c r="L64" s="219" t="s">
        <v>163</v>
      </c>
      <c r="M64" s="219" t="s">
        <v>163</v>
      </c>
      <c r="N64" s="188" t="s">
        <v>163</v>
      </c>
      <c r="P64" s="190">
        <v>0</v>
      </c>
      <c r="Q64" s="185">
        <v>0</v>
      </c>
      <c r="R64" s="191">
        <v>0</v>
      </c>
      <c r="S64" s="219" t="s">
        <v>163</v>
      </c>
      <c r="T64" s="219" t="s">
        <v>163</v>
      </c>
      <c r="U64" s="188" t="s">
        <v>163</v>
      </c>
    </row>
    <row r="65" spans="1:21" x14ac:dyDescent="0.25">
      <c r="A65" s="184" t="s">
        <v>176</v>
      </c>
      <c r="B65" s="185">
        <v>627</v>
      </c>
      <c r="C65" s="185">
        <v>779</v>
      </c>
      <c r="D65" s="191">
        <v>765</v>
      </c>
      <c r="E65" s="217">
        <v>0.10471449018072017</v>
      </c>
      <c r="F65" s="217">
        <v>0.12875947927617007</v>
      </c>
      <c r="G65" s="218">
        <v>0.12500653628947919</v>
      </c>
      <c r="I65" s="190">
        <v>627</v>
      </c>
      <c r="J65" s="185">
        <v>779</v>
      </c>
      <c r="K65" s="191">
        <v>765</v>
      </c>
      <c r="L65" s="219">
        <v>0.10567671016771754</v>
      </c>
      <c r="M65" s="219">
        <v>0.13001860985237296</v>
      </c>
      <c r="N65" s="188">
        <v>0.12652679804503691</v>
      </c>
      <c r="P65" s="190">
        <v>0</v>
      </c>
      <c r="Q65" s="185">
        <v>0</v>
      </c>
      <c r="R65" s="191">
        <v>0</v>
      </c>
      <c r="S65" s="219" t="s">
        <v>163</v>
      </c>
      <c r="T65" s="219" t="s">
        <v>163</v>
      </c>
      <c r="U65" s="188" t="s">
        <v>163</v>
      </c>
    </row>
    <row r="66" spans="1:21" x14ac:dyDescent="0.25">
      <c r="A66" s="184" t="s">
        <v>177</v>
      </c>
      <c r="B66" s="185">
        <v>0</v>
      </c>
      <c r="C66" s="185">
        <v>0</v>
      </c>
      <c r="D66" s="191">
        <v>0</v>
      </c>
      <c r="E66" s="217" t="s">
        <v>163</v>
      </c>
      <c r="F66" s="217" t="s">
        <v>163</v>
      </c>
      <c r="G66" s="218" t="s">
        <v>163</v>
      </c>
      <c r="I66" s="190">
        <v>0</v>
      </c>
      <c r="J66" s="185">
        <v>0</v>
      </c>
      <c r="K66" s="191">
        <v>0</v>
      </c>
      <c r="L66" s="219" t="s">
        <v>163</v>
      </c>
      <c r="M66" s="219" t="s">
        <v>163</v>
      </c>
      <c r="N66" s="188" t="s">
        <v>163</v>
      </c>
      <c r="P66" s="190">
        <v>0</v>
      </c>
      <c r="Q66" s="185">
        <v>0</v>
      </c>
      <c r="R66" s="191">
        <v>0</v>
      </c>
      <c r="S66" s="219" t="s">
        <v>163</v>
      </c>
      <c r="T66" s="219" t="s">
        <v>163</v>
      </c>
      <c r="U66" s="188" t="s">
        <v>163</v>
      </c>
    </row>
    <row r="67" spans="1:21" x14ac:dyDescent="0.25">
      <c r="A67" s="184" t="s">
        <v>178</v>
      </c>
      <c r="B67" s="185">
        <v>0</v>
      </c>
      <c r="C67" s="185">
        <v>0</v>
      </c>
      <c r="D67" s="191">
        <v>0</v>
      </c>
      <c r="E67" s="217" t="s">
        <v>163</v>
      </c>
      <c r="F67" s="217" t="s">
        <v>163</v>
      </c>
      <c r="G67" s="218" t="s">
        <v>163</v>
      </c>
      <c r="I67" s="190">
        <v>0</v>
      </c>
      <c r="J67" s="185">
        <v>0</v>
      </c>
      <c r="K67" s="191">
        <v>0</v>
      </c>
      <c r="L67" s="219" t="s">
        <v>163</v>
      </c>
      <c r="M67" s="219" t="s">
        <v>163</v>
      </c>
      <c r="N67" s="188" t="s">
        <v>163</v>
      </c>
      <c r="P67" s="190">
        <v>0</v>
      </c>
      <c r="Q67" s="185">
        <v>0</v>
      </c>
      <c r="R67" s="191">
        <v>0</v>
      </c>
      <c r="S67" s="219" t="s">
        <v>163</v>
      </c>
      <c r="T67" s="219" t="s">
        <v>163</v>
      </c>
      <c r="U67" s="188" t="s">
        <v>163</v>
      </c>
    </row>
    <row r="68" spans="1:21" x14ac:dyDescent="0.25">
      <c r="A68" s="184" t="s">
        <v>179</v>
      </c>
      <c r="B68" s="185">
        <v>0</v>
      </c>
      <c r="C68" s="185">
        <v>0</v>
      </c>
      <c r="D68" s="191">
        <v>0</v>
      </c>
      <c r="E68" s="217" t="s">
        <v>163</v>
      </c>
      <c r="F68" s="217" t="s">
        <v>163</v>
      </c>
      <c r="G68" s="218" t="s">
        <v>163</v>
      </c>
      <c r="I68" s="190">
        <v>0</v>
      </c>
      <c r="J68" s="185">
        <v>0</v>
      </c>
      <c r="K68" s="191">
        <v>0</v>
      </c>
      <c r="L68" s="219" t="s">
        <v>163</v>
      </c>
      <c r="M68" s="219" t="s">
        <v>163</v>
      </c>
      <c r="N68" s="188" t="s">
        <v>163</v>
      </c>
      <c r="P68" s="190">
        <v>0</v>
      </c>
      <c r="Q68" s="185">
        <v>0</v>
      </c>
      <c r="R68" s="191">
        <v>0</v>
      </c>
      <c r="S68" s="219" t="s">
        <v>163</v>
      </c>
      <c r="T68" s="219" t="s">
        <v>163</v>
      </c>
      <c r="U68" s="188" t="s">
        <v>163</v>
      </c>
    </row>
    <row r="69" spans="1:21" x14ac:dyDescent="0.25">
      <c r="A69" s="184" t="s">
        <v>180</v>
      </c>
      <c r="B69" s="185">
        <v>0</v>
      </c>
      <c r="C69" s="185">
        <v>0</v>
      </c>
      <c r="D69" s="191">
        <v>0</v>
      </c>
      <c r="E69" s="217" t="s">
        <v>163</v>
      </c>
      <c r="F69" s="217" t="s">
        <v>163</v>
      </c>
      <c r="G69" s="218" t="s">
        <v>163</v>
      </c>
      <c r="I69" s="190">
        <v>0</v>
      </c>
      <c r="J69" s="185">
        <v>0</v>
      </c>
      <c r="K69" s="191">
        <v>0</v>
      </c>
      <c r="L69" s="219" t="s">
        <v>163</v>
      </c>
      <c r="M69" s="219" t="s">
        <v>163</v>
      </c>
      <c r="N69" s="188" t="s">
        <v>163</v>
      </c>
      <c r="P69" s="190">
        <v>0</v>
      </c>
      <c r="Q69" s="185">
        <v>0</v>
      </c>
      <c r="R69" s="191">
        <v>0</v>
      </c>
      <c r="S69" s="219" t="s">
        <v>163</v>
      </c>
      <c r="T69" s="219" t="s">
        <v>163</v>
      </c>
      <c r="U69" s="188" t="s">
        <v>163</v>
      </c>
    </row>
    <row r="70" spans="1:21" x14ac:dyDescent="0.25">
      <c r="A70" s="184" t="s">
        <v>181</v>
      </c>
      <c r="B70" s="185">
        <v>5363</v>
      </c>
      <c r="C70" s="185">
        <v>4384</v>
      </c>
      <c r="D70" s="191">
        <v>3427</v>
      </c>
      <c r="E70" s="186">
        <v>0.89566795987113601</v>
      </c>
      <c r="F70" s="187">
        <v>0.72462330827564769</v>
      </c>
      <c r="G70" s="188">
        <v>0.55999660112947081</v>
      </c>
      <c r="I70" s="190">
        <v>5363</v>
      </c>
      <c r="J70" s="185">
        <v>4384</v>
      </c>
      <c r="K70" s="191">
        <v>3427</v>
      </c>
      <c r="L70" s="186">
        <v>0.90389824023838772</v>
      </c>
      <c r="M70" s="187">
        <v>0.73170935249397051</v>
      </c>
      <c r="N70" s="188">
        <v>0.56680697634031574</v>
      </c>
      <c r="P70" s="190">
        <v>0</v>
      </c>
      <c r="Q70" s="185">
        <v>0</v>
      </c>
      <c r="R70" s="191">
        <v>0</v>
      </c>
      <c r="S70" s="186">
        <v>0</v>
      </c>
      <c r="T70" s="187">
        <v>0</v>
      </c>
      <c r="U70" s="188">
        <v>0</v>
      </c>
    </row>
    <row r="71" spans="1:21" x14ac:dyDescent="0.25">
      <c r="A71" s="184" t="s">
        <v>5</v>
      </c>
      <c r="B71" s="185" t="s">
        <v>5</v>
      </c>
      <c r="C71" s="185" t="s">
        <v>5</v>
      </c>
      <c r="D71" s="191" t="s">
        <v>5</v>
      </c>
      <c r="E71" s="217" t="s">
        <v>5</v>
      </c>
      <c r="F71" s="217" t="s">
        <v>5</v>
      </c>
      <c r="G71" s="218" t="s">
        <v>5</v>
      </c>
      <c r="I71" s="190" t="s">
        <v>5</v>
      </c>
      <c r="J71" s="185" t="s">
        <v>5</v>
      </c>
      <c r="K71" s="191" t="s">
        <v>5</v>
      </c>
      <c r="L71" s="219" t="s">
        <v>5</v>
      </c>
      <c r="M71" s="219" t="s">
        <v>5</v>
      </c>
      <c r="N71" s="188" t="s">
        <v>5</v>
      </c>
      <c r="P71" s="190" t="s">
        <v>5</v>
      </c>
      <c r="Q71" s="185" t="s">
        <v>5</v>
      </c>
      <c r="R71" s="191" t="s">
        <v>5</v>
      </c>
      <c r="S71" s="219" t="s">
        <v>5</v>
      </c>
      <c r="T71" s="219" t="s">
        <v>5</v>
      </c>
      <c r="U71" s="188" t="s">
        <v>5</v>
      </c>
    </row>
    <row r="72" spans="1:21" ht="13.8" thickBot="1" x14ac:dyDescent="0.3">
      <c r="A72" s="220" t="s">
        <v>4</v>
      </c>
      <c r="B72" s="221">
        <v>598771</v>
      </c>
      <c r="C72" s="221">
        <v>605004</v>
      </c>
      <c r="D72" s="222">
        <v>611968</v>
      </c>
      <c r="E72" s="223">
        <v>100</v>
      </c>
      <c r="F72" s="223">
        <v>100</v>
      </c>
      <c r="G72" s="224">
        <v>100</v>
      </c>
      <c r="I72" s="225">
        <v>593319</v>
      </c>
      <c r="J72" s="221">
        <v>599145</v>
      </c>
      <c r="K72" s="222">
        <v>604615</v>
      </c>
      <c r="L72" s="226">
        <v>100</v>
      </c>
      <c r="M72" s="226">
        <v>100</v>
      </c>
      <c r="N72" s="227">
        <v>100</v>
      </c>
      <c r="P72" s="225">
        <v>5452</v>
      </c>
      <c r="Q72" s="221">
        <v>5859</v>
      </c>
      <c r="R72" s="222">
        <v>7353</v>
      </c>
      <c r="S72" s="226">
        <v>100</v>
      </c>
      <c r="T72" s="226">
        <v>100</v>
      </c>
      <c r="U72" s="227">
        <v>100</v>
      </c>
    </row>
    <row r="73" spans="1:21" x14ac:dyDescent="0.25">
      <c r="A73" s="231"/>
      <c r="B73" s="232"/>
      <c r="C73" s="232"/>
      <c r="D73" s="232"/>
      <c r="E73" s="233"/>
      <c r="F73" s="233"/>
      <c r="G73" s="234"/>
      <c r="I73" s="232"/>
      <c r="J73" s="232"/>
      <c r="K73" s="232"/>
      <c r="L73" s="235"/>
      <c r="M73" s="235"/>
      <c r="N73" s="236"/>
      <c r="P73" s="232"/>
      <c r="Q73" s="232"/>
      <c r="R73" s="232"/>
      <c r="S73" s="235"/>
      <c r="T73" s="235"/>
      <c r="U73" s="236"/>
    </row>
    <row r="74" spans="1:21" x14ac:dyDescent="0.25">
      <c r="A74" s="231"/>
      <c r="B74" s="232"/>
      <c r="C74" s="232"/>
      <c r="D74" s="232"/>
      <c r="E74" s="233"/>
      <c r="F74" s="233"/>
      <c r="G74" s="234"/>
      <c r="I74" s="232"/>
      <c r="J74" s="232"/>
      <c r="K74" s="232"/>
      <c r="L74" s="235"/>
      <c r="M74" s="235"/>
      <c r="N74" s="236"/>
      <c r="P74" s="232"/>
      <c r="Q74" s="232"/>
      <c r="R74" s="232"/>
      <c r="S74" s="235"/>
      <c r="T74" s="235"/>
      <c r="U74" s="236"/>
    </row>
    <row r="75" spans="1:21" x14ac:dyDescent="0.25">
      <c r="A75" s="237"/>
      <c r="B75" s="237"/>
      <c r="C75" s="237"/>
      <c r="D75" s="237"/>
      <c r="E75" s="237"/>
      <c r="F75" s="237"/>
      <c r="G75" s="238"/>
    </row>
    <row r="76" spans="1:21" ht="12.75" customHeight="1" x14ac:dyDescent="0.25">
      <c r="A76" s="239" t="str">
        <f>+Innhold!B54</f>
        <v>Finans Norge / Skadestatistikk</v>
      </c>
      <c r="G76" s="240"/>
      <c r="H76" s="240"/>
      <c r="I76" s="240"/>
      <c r="J76" s="240"/>
      <c r="K76" s="240"/>
      <c r="L76" s="240"/>
      <c r="M76" s="240"/>
      <c r="N76" s="240"/>
      <c r="O76" s="240"/>
      <c r="P76" s="240"/>
      <c r="Q76" s="240"/>
      <c r="R76" s="240"/>
      <c r="S76" s="240"/>
      <c r="T76" s="240"/>
      <c r="U76" s="260">
        <f>Innhold!H35</f>
        <v>14</v>
      </c>
    </row>
    <row r="77" spans="1:21" ht="12.75" customHeight="1" x14ac:dyDescent="0.25">
      <c r="A77" s="239" t="str">
        <f>+Innhold!B55</f>
        <v>Premiestatistikk skadeforsikring 2. kvartal 2018</v>
      </c>
      <c r="U77" s="261"/>
    </row>
    <row r="78" spans="1:21" ht="12.75" customHeight="1" x14ac:dyDescent="0.25"/>
  </sheetData>
  <mergeCells count="7">
    <mergeCell ref="D4:E4"/>
    <mergeCell ref="D39:E39"/>
    <mergeCell ref="U76:U77"/>
    <mergeCell ref="I4:N4"/>
    <mergeCell ref="P4:U4"/>
    <mergeCell ref="I39:N39"/>
    <mergeCell ref="P39:U39"/>
  </mergeCells>
  <hyperlinks>
    <hyperlink ref="A2" location="Innhold!A36" tooltip="Move to Innhold" display="Tilbake til innholdsfortegnelsen" xr:uid="{00000000-0004-0000-0D00-000000000000}"/>
  </hyperlinks>
  <pageMargins left="0.78740157480314965" right="0.78740157480314965" top="0.39370078740157483" bottom="0.19685039370078741" header="3.937007874015748E-2" footer="3.937007874015748E-2"/>
  <pageSetup paperSize="9" scale="5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78"/>
  <sheetViews>
    <sheetView showGridLines="0" showRowColHeaders="0" zoomScale="80" zoomScaleNormal="80" zoomScaleSheetLayoutView="50" workbookViewId="0"/>
  </sheetViews>
  <sheetFormatPr defaultColWidth="11.44140625" defaultRowHeight="13.2" x14ac:dyDescent="0.25"/>
  <cols>
    <col min="1" max="1" width="25.6640625" style="189" customWidth="1"/>
    <col min="2" max="4" width="11.6640625" style="189" customWidth="1"/>
    <col min="5" max="7" width="9.6640625" style="189" customWidth="1"/>
    <col min="8" max="8" width="6.6640625" style="189" customWidth="1"/>
    <col min="9" max="11" width="11.6640625" style="189" customWidth="1"/>
    <col min="12" max="14" width="9.6640625" style="189" customWidth="1"/>
    <col min="15" max="15" width="6.6640625" style="189" customWidth="1"/>
    <col min="16" max="18" width="11.6640625" style="189" customWidth="1"/>
    <col min="19" max="21" width="9.6640625" style="189" customWidth="1"/>
    <col min="22" max="16384" width="11.44140625" style="189"/>
  </cols>
  <sheetData>
    <row r="1" spans="1:21" ht="5.25" customHeight="1" x14ac:dyDescent="0.25"/>
    <row r="2" spans="1:21" x14ac:dyDescent="0.25">
      <c r="A2" s="200" t="s">
        <v>0</v>
      </c>
      <c r="B2" s="201"/>
      <c r="C2" s="201"/>
      <c r="D2" s="201"/>
      <c r="E2" s="201"/>
      <c r="F2" s="201"/>
      <c r="I2" s="201"/>
      <c r="J2" s="201"/>
      <c r="K2" s="201"/>
      <c r="L2" s="201"/>
      <c r="M2" s="201"/>
      <c r="P2" s="201"/>
      <c r="Q2" s="201"/>
      <c r="R2" s="201"/>
      <c r="S2" s="201"/>
      <c r="T2" s="201"/>
    </row>
    <row r="3" spans="1:21" ht="6" customHeight="1" x14ac:dyDescent="0.25">
      <c r="A3" s="202"/>
      <c r="B3" s="201"/>
      <c r="C3" s="201"/>
      <c r="D3" s="201"/>
      <c r="E3" s="201"/>
      <c r="F3" s="201"/>
      <c r="I3" s="201"/>
      <c r="J3" s="201"/>
      <c r="K3" s="201"/>
      <c r="L3" s="201"/>
      <c r="M3" s="201"/>
      <c r="P3" s="201"/>
      <c r="Q3" s="201"/>
      <c r="R3" s="201"/>
      <c r="S3" s="201"/>
      <c r="T3" s="201"/>
    </row>
    <row r="4" spans="1:21" ht="16.2" thickBot="1" x14ac:dyDescent="0.35">
      <c r="A4" s="203" t="s">
        <v>119</v>
      </c>
      <c r="B4" s="204"/>
      <c r="C4" s="204"/>
      <c r="D4" s="204"/>
      <c r="E4" s="204"/>
      <c r="F4" s="204"/>
      <c r="I4" s="259" t="s">
        <v>107</v>
      </c>
      <c r="J4" s="259"/>
      <c r="K4" s="259"/>
      <c r="L4" s="259"/>
      <c r="M4" s="259"/>
      <c r="N4" s="259"/>
      <c r="P4" s="259" t="s">
        <v>108</v>
      </c>
      <c r="Q4" s="259"/>
      <c r="R4" s="259"/>
      <c r="S4" s="259"/>
      <c r="T4" s="259"/>
      <c r="U4" s="259"/>
    </row>
    <row r="5" spans="1:21" x14ac:dyDescent="0.25">
      <c r="A5" s="205"/>
      <c r="B5" s="206"/>
      <c r="C5" s="207" t="s">
        <v>1</v>
      </c>
      <c r="D5" s="208"/>
      <c r="E5" s="209"/>
      <c r="F5" s="207" t="s">
        <v>2</v>
      </c>
      <c r="G5" s="210"/>
      <c r="I5" s="205"/>
      <c r="J5" s="207" t="s">
        <v>1</v>
      </c>
      <c r="K5" s="208"/>
      <c r="L5" s="209"/>
      <c r="M5" s="207" t="s">
        <v>2</v>
      </c>
      <c r="N5" s="210"/>
      <c r="P5" s="205"/>
      <c r="Q5" s="207" t="s">
        <v>1</v>
      </c>
      <c r="R5" s="208"/>
      <c r="S5" s="209"/>
      <c r="T5" s="207" t="s">
        <v>2</v>
      </c>
      <c r="U5" s="210"/>
    </row>
    <row r="6" spans="1:21" x14ac:dyDescent="0.25">
      <c r="A6" s="211" t="s">
        <v>3</v>
      </c>
      <c r="B6" s="212" t="s">
        <v>154</v>
      </c>
      <c r="C6" s="213" t="s">
        <v>152</v>
      </c>
      <c r="D6" s="214" t="s">
        <v>153</v>
      </c>
      <c r="E6" s="213" t="s">
        <v>154</v>
      </c>
      <c r="F6" s="213" t="s">
        <v>152</v>
      </c>
      <c r="G6" s="215" t="s">
        <v>153</v>
      </c>
      <c r="I6" s="216" t="s">
        <v>154</v>
      </c>
      <c r="J6" s="213" t="s">
        <v>152</v>
      </c>
      <c r="K6" s="214" t="s">
        <v>153</v>
      </c>
      <c r="L6" s="213" t="s">
        <v>154</v>
      </c>
      <c r="M6" s="213" t="s">
        <v>152</v>
      </c>
      <c r="N6" s="215" t="s">
        <v>153</v>
      </c>
      <c r="P6" s="216" t="s">
        <v>154</v>
      </c>
      <c r="Q6" s="213" t="s">
        <v>152</v>
      </c>
      <c r="R6" s="214" t="s">
        <v>153</v>
      </c>
      <c r="S6" s="213" t="s">
        <v>154</v>
      </c>
      <c r="T6" s="213" t="s">
        <v>152</v>
      </c>
      <c r="U6" s="215" t="s">
        <v>153</v>
      </c>
    </row>
    <row r="7" spans="1:21" x14ac:dyDescent="0.25">
      <c r="A7" s="184" t="s">
        <v>82</v>
      </c>
      <c r="B7" s="185">
        <v>53655</v>
      </c>
      <c r="C7" s="185">
        <v>81116</v>
      </c>
      <c r="D7" s="191">
        <v>106245</v>
      </c>
      <c r="E7" s="217">
        <v>8.931350697212979</v>
      </c>
      <c r="F7" s="217">
        <v>11.331091774914754</v>
      </c>
      <c r="G7" s="218">
        <v>13.001880925312458</v>
      </c>
      <c r="I7" s="190">
        <v>51119</v>
      </c>
      <c r="J7" s="185">
        <v>78092</v>
      </c>
      <c r="K7" s="191">
        <v>102080</v>
      </c>
      <c r="L7" s="219">
        <v>8.8570047421940927</v>
      </c>
      <c r="M7" s="219">
        <v>11.428621605088233</v>
      </c>
      <c r="N7" s="188">
        <v>13.099472838612646</v>
      </c>
      <c r="P7" s="190">
        <v>2536</v>
      </c>
      <c r="Q7" s="185">
        <v>3024</v>
      </c>
      <c r="R7" s="191">
        <v>4165</v>
      </c>
      <c r="S7" s="219">
        <v>10.750317931326833</v>
      </c>
      <c r="T7" s="219">
        <v>9.2849028217016176</v>
      </c>
      <c r="U7" s="188">
        <v>10.994377425230315</v>
      </c>
    </row>
    <row r="8" spans="1:21" x14ac:dyDescent="0.25">
      <c r="A8" s="184" t="s">
        <v>155</v>
      </c>
      <c r="B8" s="185">
        <v>128208</v>
      </c>
      <c r="C8" s="185">
        <v>121331</v>
      </c>
      <c r="D8" s="191">
        <v>126066</v>
      </c>
      <c r="E8" s="217">
        <v>21.34135887034352</v>
      </c>
      <c r="F8" s="217">
        <v>16.948724001950072</v>
      </c>
      <c r="G8" s="218">
        <v>15.427503607044475</v>
      </c>
      <c r="I8" s="190">
        <v>120799</v>
      </c>
      <c r="J8" s="185">
        <v>106367</v>
      </c>
      <c r="K8" s="191">
        <v>109063</v>
      </c>
      <c r="L8" s="219">
        <v>20.929934385498623</v>
      </c>
      <c r="M8" s="219">
        <v>15.566616225329357</v>
      </c>
      <c r="N8" s="188">
        <v>13.995570201779106</v>
      </c>
      <c r="P8" s="190">
        <v>7409</v>
      </c>
      <c r="Q8" s="185">
        <v>14964</v>
      </c>
      <c r="R8" s="191">
        <v>17003</v>
      </c>
      <c r="S8" s="219">
        <v>31.407376006782535</v>
      </c>
      <c r="T8" s="219">
        <v>45.945531026436178</v>
      </c>
      <c r="U8" s="188">
        <v>44.882929018293169</v>
      </c>
    </row>
    <row r="9" spans="1:21" x14ac:dyDescent="0.25">
      <c r="A9" s="184" t="s">
        <v>83</v>
      </c>
      <c r="B9" s="185">
        <v>130753</v>
      </c>
      <c r="C9" s="185">
        <v>151020</v>
      </c>
      <c r="D9" s="191">
        <v>177647</v>
      </c>
      <c r="E9" s="217">
        <v>21.764996695791421</v>
      </c>
      <c r="F9" s="217">
        <v>21.095979582913682</v>
      </c>
      <c r="G9" s="218">
        <v>21.739800844641934</v>
      </c>
      <c r="I9" s="190">
        <v>122287</v>
      </c>
      <c r="J9" s="185">
        <v>141769</v>
      </c>
      <c r="K9" s="191">
        <v>167064</v>
      </c>
      <c r="L9" s="219">
        <v>21.187748956526711</v>
      </c>
      <c r="M9" s="219">
        <v>20.747634281767066</v>
      </c>
      <c r="N9" s="188">
        <v>21.438580822002187</v>
      </c>
      <c r="P9" s="190">
        <v>8466</v>
      </c>
      <c r="Q9" s="185">
        <v>9251</v>
      </c>
      <c r="R9" s="191">
        <v>10583</v>
      </c>
      <c r="S9" s="219">
        <v>35.888088172954639</v>
      </c>
      <c r="T9" s="219">
        <v>28.404310847738646</v>
      </c>
      <c r="U9" s="188">
        <v>27.936013515297098</v>
      </c>
    </row>
    <row r="10" spans="1:21" x14ac:dyDescent="0.25">
      <c r="A10" s="184" t="s">
        <v>85</v>
      </c>
      <c r="B10" s="185">
        <v>6350</v>
      </c>
      <c r="C10" s="185">
        <v>7315</v>
      </c>
      <c r="D10" s="191">
        <v>7963</v>
      </c>
      <c r="E10" s="217">
        <v>1.0570138277383732</v>
      </c>
      <c r="F10" s="217">
        <v>1.021832145735754</v>
      </c>
      <c r="G10" s="218">
        <v>0.97448329623288721</v>
      </c>
      <c r="I10" s="190">
        <v>2506</v>
      </c>
      <c r="J10" s="185">
        <v>3072</v>
      </c>
      <c r="K10" s="191">
        <v>3989</v>
      </c>
      <c r="L10" s="219">
        <v>0.43419577620724964</v>
      </c>
      <c r="M10" s="219">
        <v>0.44958159057049446</v>
      </c>
      <c r="N10" s="188">
        <v>0.51189064609351342</v>
      </c>
      <c r="P10" s="190">
        <v>3844</v>
      </c>
      <c r="Q10" s="185">
        <v>4243</v>
      </c>
      <c r="R10" s="191">
        <v>3974</v>
      </c>
      <c r="S10" s="219">
        <v>16.295040271301399</v>
      </c>
      <c r="T10" s="219">
        <v>13.027725751481469</v>
      </c>
      <c r="U10" s="188">
        <v>10.490193490483858</v>
      </c>
    </row>
    <row r="11" spans="1:21" x14ac:dyDescent="0.25">
      <c r="A11" s="184" t="s">
        <v>156</v>
      </c>
      <c r="B11" s="185">
        <v>90355</v>
      </c>
      <c r="C11" s="185">
        <v>101735</v>
      </c>
      <c r="D11" s="191">
        <v>113353</v>
      </c>
      <c r="E11" s="217">
        <v>15.040391244929246</v>
      </c>
      <c r="F11" s="217">
        <v>14.211359309149275</v>
      </c>
      <c r="G11" s="218">
        <v>13.871732397072266</v>
      </c>
      <c r="I11" s="190">
        <v>90355</v>
      </c>
      <c r="J11" s="185">
        <v>101735</v>
      </c>
      <c r="K11" s="191">
        <v>113353</v>
      </c>
      <c r="L11" s="219">
        <v>15.655131428254606</v>
      </c>
      <c r="M11" s="219">
        <v>14.888731483297283</v>
      </c>
      <c r="N11" s="188">
        <v>14.546086840470801</v>
      </c>
      <c r="P11" s="190">
        <v>0</v>
      </c>
      <c r="Q11" s="185">
        <v>0</v>
      </c>
      <c r="R11" s="191">
        <v>0</v>
      </c>
      <c r="S11" s="219" t="s">
        <v>163</v>
      </c>
      <c r="T11" s="219" t="s">
        <v>163</v>
      </c>
      <c r="U11" s="188" t="s">
        <v>163</v>
      </c>
    </row>
    <row r="12" spans="1:21" x14ac:dyDescent="0.25">
      <c r="A12" s="184" t="s">
        <v>157</v>
      </c>
      <c r="B12" s="185">
        <v>267</v>
      </c>
      <c r="C12" s="185">
        <v>861</v>
      </c>
      <c r="D12" s="191">
        <v>1485</v>
      </c>
      <c r="E12" s="217">
        <v>4.4444518426164668E-2</v>
      </c>
      <c r="F12" s="217">
        <v>0.12027306595741412</v>
      </c>
      <c r="G12" s="218">
        <v>0.18172895829534566</v>
      </c>
      <c r="I12" s="190">
        <v>267</v>
      </c>
      <c r="J12" s="185">
        <v>861</v>
      </c>
      <c r="K12" s="191">
        <v>1485</v>
      </c>
      <c r="L12" s="219">
        <v>4.6261082301410877E-2</v>
      </c>
      <c r="M12" s="219">
        <v>0.12600577782591008</v>
      </c>
      <c r="N12" s="188">
        <v>0.1905634518548176</v>
      </c>
      <c r="P12" s="190">
        <v>0</v>
      </c>
      <c r="Q12" s="185">
        <v>0</v>
      </c>
      <c r="R12" s="191">
        <v>0</v>
      </c>
      <c r="S12" s="219" t="s">
        <v>163</v>
      </c>
      <c r="T12" s="219" t="s">
        <v>163</v>
      </c>
      <c r="U12" s="188" t="s">
        <v>163</v>
      </c>
    </row>
    <row r="13" spans="1:21" x14ac:dyDescent="0.25">
      <c r="A13" s="184" t="s">
        <v>158</v>
      </c>
      <c r="B13" s="185">
        <v>0</v>
      </c>
      <c r="C13" s="185">
        <v>0</v>
      </c>
      <c r="D13" s="191">
        <v>0</v>
      </c>
      <c r="E13" s="217" t="s">
        <v>163</v>
      </c>
      <c r="F13" s="217" t="s">
        <v>163</v>
      </c>
      <c r="G13" s="218" t="s">
        <v>163</v>
      </c>
      <c r="I13" s="190">
        <v>0</v>
      </c>
      <c r="J13" s="185">
        <v>0</v>
      </c>
      <c r="K13" s="191">
        <v>0</v>
      </c>
      <c r="L13" s="219" t="s">
        <v>163</v>
      </c>
      <c r="M13" s="219" t="s">
        <v>163</v>
      </c>
      <c r="N13" s="188" t="s">
        <v>163</v>
      </c>
      <c r="P13" s="190">
        <v>0</v>
      </c>
      <c r="Q13" s="185">
        <v>0</v>
      </c>
      <c r="R13" s="191">
        <v>0</v>
      </c>
      <c r="S13" s="219" t="s">
        <v>163</v>
      </c>
      <c r="T13" s="219" t="s">
        <v>163</v>
      </c>
      <c r="U13" s="188" t="s">
        <v>163</v>
      </c>
    </row>
    <row r="14" spans="1:21" x14ac:dyDescent="0.25">
      <c r="A14" s="184" t="s">
        <v>159</v>
      </c>
      <c r="B14" s="185">
        <v>522</v>
      </c>
      <c r="C14" s="185">
        <v>1070</v>
      </c>
      <c r="D14" s="191">
        <v>1122</v>
      </c>
      <c r="E14" s="217">
        <v>8.6891530406209588E-2</v>
      </c>
      <c r="F14" s="217">
        <v>0.1494682701212928</v>
      </c>
      <c r="G14" s="218">
        <v>0.13730632404537227</v>
      </c>
      <c r="I14" s="190">
        <v>0</v>
      </c>
      <c r="J14" s="185">
        <v>0</v>
      </c>
      <c r="K14" s="191">
        <v>0</v>
      </c>
      <c r="L14" s="219" t="s">
        <v>163</v>
      </c>
      <c r="M14" s="219" t="s">
        <v>163</v>
      </c>
      <c r="N14" s="188" t="s">
        <v>163</v>
      </c>
      <c r="P14" s="190">
        <v>522</v>
      </c>
      <c r="Q14" s="185">
        <v>1070</v>
      </c>
      <c r="R14" s="191">
        <v>1122</v>
      </c>
      <c r="S14" s="219">
        <v>2.2128020347604918</v>
      </c>
      <c r="T14" s="219">
        <v>3.285332678313734</v>
      </c>
      <c r="U14" s="188">
        <v>2.9617506533273499</v>
      </c>
    </row>
    <row r="15" spans="1:21" x14ac:dyDescent="0.25">
      <c r="A15" s="184" t="s">
        <v>160</v>
      </c>
      <c r="B15" s="185">
        <v>0</v>
      </c>
      <c r="C15" s="185">
        <v>606</v>
      </c>
      <c r="D15" s="191">
        <v>1811</v>
      </c>
      <c r="E15" s="217" t="s">
        <v>163</v>
      </c>
      <c r="F15" s="217">
        <v>8.4652123078040598E-2</v>
      </c>
      <c r="G15" s="218">
        <v>0.22162366563829697</v>
      </c>
      <c r="I15" s="190">
        <v>0</v>
      </c>
      <c r="J15" s="185">
        <v>606</v>
      </c>
      <c r="K15" s="191">
        <v>1811</v>
      </c>
      <c r="L15" s="219" t="s">
        <v>163</v>
      </c>
      <c r="M15" s="219">
        <v>8.8686993452382692E-2</v>
      </c>
      <c r="N15" s="188">
        <v>0.23239758337311425</v>
      </c>
      <c r="P15" s="190">
        <v>0</v>
      </c>
      <c r="Q15" s="185">
        <v>0</v>
      </c>
      <c r="R15" s="191">
        <v>0</v>
      </c>
      <c r="S15" s="219" t="s">
        <v>163</v>
      </c>
      <c r="T15" s="219" t="s">
        <v>163</v>
      </c>
      <c r="U15" s="188" t="s">
        <v>163</v>
      </c>
    </row>
    <row r="16" spans="1:21" x14ac:dyDescent="0.25">
      <c r="A16" s="184" t="s">
        <v>161</v>
      </c>
      <c r="B16" s="185">
        <v>26754</v>
      </c>
      <c r="C16" s="185">
        <v>35639</v>
      </c>
      <c r="D16" s="191">
        <v>32321</v>
      </c>
      <c r="E16" s="217">
        <v>4.4534406216240061</v>
      </c>
      <c r="F16" s="217">
        <v>4.9784109148156581</v>
      </c>
      <c r="G16" s="218">
        <v>3.9553277178881259</v>
      </c>
      <c r="I16" s="190">
        <v>26754</v>
      </c>
      <c r="J16" s="185">
        <v>35639</v>
      </c>
      <c r="K16" s="191">
        <v>32321</v>
      </c>
      <c r="L16" s="219">
        <v>4.6354644040896877</v>
      </c>
      <c r="M16" s="219">
        <v>5.2157025736789882</v>
      </c>
      <c r="N16" s="188">
        <v>4.147610321481185</v>
      </c>
      <c r="P16" s="190">
        <v>0</v>
      </c>
      <c r="Q16" s="185">
        <v>0</v>
      </c>
      <c r="R16" s="191">
        <v>0</v>
      </c>
      <c r="S16" s="219" t="s">
        <v>163</v>
      </c>
      <c r="T16" s="219" t="s">
        <v>163</v>
      </c>
      <c r="U16" s="188" t="s">
        <v>163</v>
      </c>
    </row>
    <row r="17" spans="1:21" x14ac:dyDescent="0.25">
      <c r="A17" s="184" t="s">
        <v>162</v>
      </c>
      <c r="B17" s="185">
        <v>98680</v>
      </c>
      <c r="C17" s="185">
        <v>136449</v>
      </c>
      <c r="D17" s="191">
        <v>152073</v>
      </c>
      <c r="E17" s="217">
        <v>16.426161341924832</v>
      </c>
      <c r="F17" s="217">
        <v>19.060556999794656</v>
      </c>
      <c r="G17" s="218">
        <v>18.610146717069426</v>
      </c>
      <c r="I17" s="190">
        <v>98680</v>
      </c>
      <c r="J17" s="185">
        <v>136449</v>
      </c>
      <c r="K17" s="191">
        <v>152073</v>
      </c>
      <c r="L17" s="219">
        <v>17.097541578663765</v>
      </c>
      <c r="M17" s="219">
        <v>19.969061996013476</v>
      </c>
      <c r="N17" s="188">
        <v>19.514852399944562</v>
      </c>
      <c r="P17" s="190">
        <v>0</v>
      </c>
      <c r="Q17" s="185">
        <v>0</v>
      </c>
      <c r="R17" s="191">
        <v>0</v>
      </c>
      <c r="S17" s="219" t="s">
        <v>163</v>
      </c>
      <c r="T17" s="219" t="s">
        <v>163</v>
      </c>
      <c r="U17" s="188" t="s">
        <v>163</v>
      </c>
    </row>
    <row r="18" spans="1:21" x14ac:dyDescent="0.25">
      <c r="A18" s="184" t="s">
        <v>164</v>
      </c>
      <c r="B18" s="185">
        <v>22667</v>
      </c>
      <c r="C18" s="185">
        <v>24538</v>
      </c>
      <c r="D18" s="191">
        <v>26612</v>
      </c>
      <c r="E18" s="217">
        <v>3.7731232178497174</v>
      </c>
      <c r="F18" s="217">
        <v>3.4277125348002642</v>
      </c>
      <c r="G18" s="218">
        <v>3.256680833774908</v>
      </c>
      <c r="I18" s="190">
        <v>22667</v>
      </c>
      <c r="J18" s="185">
        <v>24538</v>
      </c>
      <c r="K18" s="191">
        <v>26612</v>
      </c>
      <c r="L18" s="219">
        <v>3.9273406461650948</v>
      </c>
      <c r="M18" s="219">
        <v>3.59109149395143</v>
      </c>
      <c r="N18" s="188">
        <v>3.414999717683775</v>
      </c>
      <c r="P18" s="190">
        <v>0</v>
      </c>
      <c r="Q18" s="185">
        <v>0</v>
      </c>
      <c r="R18" s="191">
        <v>0</v>
      </c>
      <c r="S18" s="219" t="s">
        <v>163</v>
      </c>
      <c r="T18" s="219" t="s">
        <v>163</v>
      </c>
      <c r="U18" s="188" t="s">
        <v>163</v>
      </c>
    </row>
    <row r="19" spans="1:21" x14ac:dyDescent="0.25">
      <c r="A19" s="184" t="s">
        <v>165</v>
      </c>
      <c r="B19" s="185">
        <v>0</v>
      </c>
      <c r="C19" s="185">
        <v>0</v>
      </c>
      <c r="D19" s="191">
        <v>0</v>
      </c>
      <c r="E19" s="217" t="s">
        <v>163</v>
      </c>
      <c r="F19" s="217" t="s">
        <v>163</v>
      </c>
      <c r="G19" s="218" t="s">
        <v>163</v>
      </c>
      <c r="I19" s="190">
        <v>0</v>
      </c>
      <c r="J19" s="185">
        <v>0</v>
      </c>
      <c r="K19" s="191">
        <v>0</v>
      </c>
      <c r="L19" s="219" t="s">
        <v>163</v>
      </c>
      <c r="M19" s="219" t="s">
        <v>163</v>
      </c>
      <c r="N19" s="188" t="s">
        <v>163</v>
      </c>
      <c r="P19" s="190">
        <v>0</v>
      </c>
      <c r="Q19" s="185">
        <v>0</v>
      </c>
      <c r="R19" s="191">
        <v>0</v>
      </c>
      <c r="S19" s="219" t="s">
        <v>163</v>
      </c>
      <c r="T19" s="219" t="s">
        <v>163</v>
      </c>
      <c r="U19" s="188" t="s">
        <v>163</v>
      </c>
    </row>
    <row r="20" spans="1:21" x14ac:dyDescent="0.25">
      <c r="A20" s="184" t="s">
        <v>166</v>
      </c>
      <c r="B20" s="185">
        <v>26916</v>
      </c>
      <c r="C20" s="185">
        <v>33784</v>
      </c>
      <c r="D20" s="191">
        <v>44582</v>
      </c>
      <c r="E20" s="217">
        <v>4.4804069586466229</v>
      </c>
      <c r="F20" s="217">
        <v>4.719286016614725</v>
      </c>
      <c r="G20" s="218">
        <v>5.4557847937529296</v>
      </c>
      <c r="I20" s="190">
        <v>26916</v>
      </c>
      <c r="J20" s="185">
        <v>33784</v>
      </c>
      <c r="K20" s="191">
        <v>44582</v>
      </c>
      <c r="L20" s="219">
        <v>4.6635329259354874</v>
      </c>
      <c r="M20" s="219">
        <v>4.9442267108833287</v>
      </c>
      <c r="N20" s="188">
        <v>5.7210099734622748</v>
      </c>
      <c r="P20" s="190">
        <v>0</v>
      </c>
      <c r="Q20" s="185">
        <v>0</v>
      </c>
      <c r="R20" s="191">
        <v>0</v>
      </c>
      <c r="S20" s="219" t="s">
        <v>163</v>
      </c>
      <c r="T20" s="219" t="s">
        <v>163</v>
      </c>
      <c r="U20" s="188" t="s">
        <v>163</v>
      </c>
    </row>
    <row r="21" spans="1:21" x14ac:dyDescent="0.25">
      <c r="A21" s="184" t="s">
        <v>167</v>
      </c>
      <c r="B21" s="185">
        <v>0</v>
      </c>
      <c r="C21" s="185">
        <v>0</v>
      </c>
      <c r="D21" s="191">
        <v>0</v>
      </c>
      <c r="E21" s="217" t="s">
        <v>163</v>
      </c>
      <c r="F21" s="217" t="s">
        <v>163</v>
      </c>
      <c r="G21" s="218" t="s">
        <v>163</v>
      </c>
      <c r="I21" s="190">
        <v>0</v>
      </c>
      <c r="J21" s="185">
        <v>0</v>
      </c>
      <c r="K21" s="191">
        <v>0</v>
      </c>
      <c r="L21" s="219" t="s">
        <v>163</v>
      </c>
      <c r="M21" s="219" t="s">
        <v>163</v>
      </c>
      <c r="N21" s="188" t="s">
        <v>163</v>
      </c>
      <c r="P21" s="190">
        <v>0</v>
      </c>
      <c r="Q21" s="185">
        <v>0</v>
      </c>
      <c r="R21" s="191">
        <v>0</v>
      </c>
      <c r="S21" s="219" t="s">
        <v>163</v>
      </c>
      <c r="T21" s="219" t="s">
        <v>163</v>
      </c>
      <c r="U21" s="188" t="s">
        <v>163</v>
      </c>
    </row>
    <row r="22" spans="1:21" x14ac:dyDescent="0.25">
      <c r="A22" s="184" t="s">
        <v>168</v>
      </c>
      <c r="B22" s="185">
        <v>0</v>
      </c>
      <c r="C22" s="185">
        <v>0</v>
      </c>
      <c r="D22" s="191">
        <v>0</v>
      </c>
      <c r="E22" s="217" t="s">
        <v>163</v>
      </c>
      <c r="F22" s="217" t="s">
        <v>163</v>
      </c>
      <c r="G22" s="218" t="s">
        <v>163</v>
      </c>
      <c r="I22" s="190">
        <v>0</v>
      </c>
      <c r="J22" s="185">
        <v>0</v>
      </c>
      <c r="K22" s="191">
        <v>0</v>
      </c>
      <c r="L22" s="219" t="s">
        <v>163</v>
      </c>
      <c r="M22" s="219" t="s">
        <v>163</v>
      </c>
      <c r="N22" s="188" t="s">
        <v>163</v>
      </c>
      <c r="P22" s="190">
        <v>0</v>
      </c>
      <c r="Q22" s="185">
        <v>0</v>
      </c>
      <c r="R22" s="191">
        <v>0</v>
      </c>
      <c r="S22" s="219" t="s">
        <v>163</v>
      </c>
      <c r="T22" s="219" t="s">
        <v>163</v>
      </c>
      <c r="U22" s="188" t="s">
        <v>163</v>
      </c>
    </row>
    <row r="23" spans="1:21" x14ac:dyDescent="0.25">
      <c r="A23" s="184" t="s">
        <v>169</v>
      </c>
      <c r="B23" s="185">
        <v>0</v>
      </c>
      <c r="C23" s="185">
        <v>0</v>
      </c>
      <c r="D23" s="191">
        <v>0</v>
      </c>
      <c r="E23" s="217" t="s">
        <v>163</v>
      </c>
      <c r="F23" s="217" t="s">
        <v>163</v>
      </c>
      <c r="G23" s="218" t="s">
        <v>163</v>
      </c>
      <c r="I23" s="190">
        <v>0</v>
      </c>
      <c r="J23" s="185">
        <v>0</v>
      </c>
      <c r="K23" s="191">
        <v>0</v>
      </c>
      <c r="L23" s="219" t="s">
        <v>163</v>
      </c>
      <c r="M23" s="219" t="s">
        <v>163</v>
      </c>
      <c r="N23" s="188" t="s">
        <v>163</v>
      </c>
      <c r="P23" s="190">
        <v>0</v>
      </c>
      <c r="Q23" s="185">
        <v>0</v>
      </c>
      <c r="R23" s="191">
        <v>0</v>
      </c>
      <c r="S23" s="219" t="s">
        <v>163</v>
      </c>
      <c r="T23" s="219" t="s">
        <v>163</v>
      </c>
      <c r="U23" s="188" t="s">
        <v>163</v>
      </c>
    </row>
    <row r="24" spans="1:21" x14ac:dyDescent="0.25">
      <c r="A24" s="184" t="s">
        <v>170</v>
      </c>
      <c r="B24" s="185">
        <v>0</v>
      </c>
      <c r="C24" s="185">
        <v>0</v>
      </c>
      <c r="D24" s="191">
        <v>0</v>
      </c>
      <c r="E24" s="217" t="s">
        <v>163</v>
      </c>
      <c r="F24" s="217" t="s">
        <v>163</v>
      </c>
      <c r="G24" s="218" t="s">
        <v>163</v>
      </c>
      <c r="I24" s="190">
        <v>0</v>
      </c>
      <c r="J24" s="185">
        <v>0</v>
      </c>
      <c r="K24" s="191">
        <v>0</v>
      </c>
      <c r="L24" s="219" t="s">
        <v>163</v>
      </c>
      <c r="M24" s="219" t="s">
        <v>163</v>
      </c>
      <c r="N24" s="188" t="s">
        <v>163</v>
      </c>
      <c r="P24" s="190">
        <v>0</v>
      </c>
      <c r="Q24" s="185">
        <v>0</v>
      </c>
      <c r="R24" s="191">
        <v>0</v>
      </c>
      <c r="S24" s="219" t="s">
        <v>163</v>
      </c>
      <c r="T24" s="219" t="s">
        <v>163</v>
      </c>
      <c r="U24" s="188" t="s">
        <v>163</v>
      </c>
    </row>
    <row r="25" spans="1:21" x14ac:dyDescent="0.25">
      <c r="A25" s="184" t="s">
        <v>171</v>
      </c>
      <c r="B25" s="185">
        <v>795</v>
      </c>
      <c r="C25" s="185">
        <v>0</v>
      </c>
      <c r="D25" s="191">
        <v>0</v>
      </c>
      <c r="E25" s="217">
        <v>0.13233480205543413</v>
      </c>
      <c r="F25" s="217" t="s">
        <v>163</v>
      </c>
      <c r="G25" s="218" t="s">
        <v>163</v>
      </c>
      <c r="I25" s="190">
        <v>0</v>
      </c>
      <c r="J25" s="185">
        <v>0</v>
      </c>
      <c r="K25" s="191">
        <v>0</v>
      </c>
      <c r="L25" s="219" t="s">
        <v>163</v>
      </c>
      <c r="M25" s="219" t="s">
        <v>163</v>
      </c>
      <c r="N25" s="188" t="s">
        <v>163</v>
      </c>
      <c r="P25" s="190">
        <v>795</v>
      </c>
      <c r="Q25" s="185">
        <v>0</v>
      </c>
      <c r="R25" s="191">
        <v>0</v>
      </c>
      <c r="S25" s="219">
        <v>3.370072064434082</v>
      </c>
      <c r="T25" s="219" t="s">
        <v>163</v>
      </c>
      <c r="U25" s="188" t="s">
        <v>163</v>
      </c>
    </row>
    <row r="26" spans="1:21" x14ac:dyDescent="0.25">
      <c r="A26" s="184" t="s">
        <v>172</v>
      </c>
      <c r="B26" s="185">
        <v>14713</v>
      </c>
      <c r="C26" s="185">
        <v>20283</v>
      </c>
      <c r="D26" s="191">
        <v>24732</v>
      </c>
      <c r="E26" s="217">
        <v>2.4491093618133362</v>
      </c>
      <c r="F26" s="217">
        <v>2.8333317036169925</v>
      </c>
      <c r="G26" s="218">
        <v>3.0266131963370295</v>
      </c>
      <c r="I26" s="190">
        <v>14713</v>
      </c>
      <c r="J26" s="185">
        <v>20283</v>
      </c>
      <c r="K26" s="191">
        <v>24732</v>
      </c>
      <c r="L26" s="219">
        <v>2.5492108760324279</v>
      </c>
      <c r="M26" s="219">
        <v>2.9683800135225713</v>
      </c>
      <c r="N26" s="188">
        <v>3.1737476708911441</v>
      </c>
      <c r="P26" s="190">
        <v>0</v>
      </c>
      <c r="Q26" s="185">
        <v>0</v>
      </c>
      <c r="R26" s="191">
        <v>0</v>
      </c>
      <c r="S26" s="219" t="s">
        <v>163</v>
      </c>
      <c r="T26" s="219" t="s">
        <v>163</v>
      </c>
      <c r="U26" s="188" t="s">
        <v>163</v>
      </c>
    </row>
    <row r="27" spans="1:21" x14ac:dyDescent="0.25">
      <c r="A27" s="184" t="s">
        <v>173</v>
      </c>
      <c r="B27" s="185">
        <v>114</v>
      </c>
      <c r="C27" s="185">
        <v>124</v>
      </c>
      <c r="D27" s="191">
        <v>118</v>
      </c>
      <c r="E27" s="217">
        <v>1.8976311238137724E-2</v>
      </c>
      <c r="F27" s="217">
        <v>1.7321556537420849E-2</v>
      </c>
      <c r="G27" s="218">
        <v>1.4440415541313662E-2</v>
      </c>
      <c r="I27" s="190">
        <v>96</v>
      </c>
      <c r="J27" s="185">
        <v>107</v>
      </c>
      <c r="K27" s="191">
        <v>103</v>
      </c>
      <c r="L27" s="219">
        <v>1.6633198130844361E-2</v>
      </c>
      <c r="M27" s="219">
        <v>1.5659254619480114E-2</v>
      </c>
      <c r="N27" s="188">
        <v>1.3217532350872871E-2</v>
      </c>
      <c r="P27" s="190">
        <v>18</v>
      </c>
      <c r="Q27" s="185">
        <v>17</v>
      </c>
      <c r="R27" s="191">
        <v>15</v>
      </c>
      <c r="S27" s="219">
        <v>7.6303518440016954E-2</v>
      </c>
      <c r="T27" s="219">
        <v>5.2196874328349047E-2</v>
      </c>
      <c r="U27" s="188">
        <v>3.9595596969616981E-2</v>
      </c>
    </row>
    <row r="28" spans="1:21" x14ac:dyDescent="0.25">
      <c r="A28" s="184" t="s">
        <v>174</v>
      </c>
      <c r="B28" s="185">
        <v>0</v>
      </c>
      <c r="C28" s="185">
        <v>0</v>
      </c>
      <c r="D28" s="191">
        <v>249</v>
      </c>
      <c r="E28" s="217" t="s">
        <v>163</v>
      </c>
      <c r="F28" s="217" t="s">
        <v>163</v>
      </c>
      <c r="G28" s="218">
        <v>3.0471724320229675E-2</v>
      </c>
      <c r="I28" s="190">
        <v>0</v>
      </c>
      <c r="J28" s="185">
        <v>0</v>
      </c>
      <c r="K28" s="191">
        <v>0</v>
      </c>
      <c r="L28" s="219" t="s">
        <v>163</v>
      </c>
      <c r="M28" s="219" t="s">
        <v>163</v>
      </c>
      <c r="N28" s="188" t="s">
        <v>163</v>
      </c>
      <c r="P28" s="190">
        <v>0</v>
      </c>
      <c r="Q28" s="185">
        <v>0</v>
      </c>
      <c r="R28" s="191">
        <v>249</v>
      </c>
      <c r="S28" s="219" t="s">
        <v>163</v>
      </c>
      <c r="T28" s="219" t="s">
        <v>163</v>
      </c>
      <c r="U28" s="188">
        <v>0.65728690969564185</v>
      </c>
    </row>
    <row r="29" spans="1:21" x14ac:dyDescent="0.25">
      <c r="A29" s="184" t="s">
        <v>175</v>
      </c>
      <c r="B29" s="185">
        <v>0</v>
      </c>
      <c r="C29" s="185">
        <v>0</v>
      </c>
      <c r="D29" s="191">
        <v>0</v>
      </c>
      <c r="E29" s="217" t="s">
        <v>163</v>
      </c>
      <c r="F29" s="217" t="s">
        <v>163</v>
      </c>
      <c r="G29" s="218" t="s">
        <v>163</v>
      </c>
      <c r="I29" s="190">
        <v>0</v>
      </c>
      <c r="J29" s="185">
        <v>0</v>
      </c>
      <c r="K29" s="191">
        <v>0</v>
      </c>
      <c r="L29" s="219" t="s">
        <v>163</v>
      </c>
      <c r="M29" s="219" t="s">
        <v>163</v>
      </c>
      <c r="N29" s="188" t="s">
        <v>163</v>
      </c>
      <c r="P29" s="190">
        <v>0</v>
      </c>
      <c r="Q29" s="185">
        <v>0</v>
      </c>
      <c r="R29" s="191">
        <v>0</v>
      </c>
      <c r="S29" s="219" t="s">
        <v>163</v>
      </c>
      <c r="T29" s="219" t="s">
        <v>163</v>
      </c>
      <c r="U29" s="188" t="s">
        <v>163</v>
      </c>
    </row>
    <row r="30" spans="1:21" x14ac:dyDescent="0.25">
      <c r="A30" s="184" t="s">
        <v>176</v>
      </c>
      <c r="B30" s="185">
        <v>0</v>
      </c>
      <c r="C30" s="185">
        <v>0</v>
      </c>
      <c r="D30" s="191">
        <v>0</v>
      </c>
      <c r="E30" s="217" t="s">
        <v>163</v>
      </c>
      <c r="F30" s="217" t="s">
        <v>163</v>
      </c>
      <c r="G30" s="218" t="s">
        <v>163</v>
      </c>
      <c r="I30" s="190">
        <v>0</v>
      </c>
      <c r="J30" s="185">
        <v>0</v>
      </c>
      <c r="K30" s="191">
        <v>0</v>
      </c>
      <c r="L30" s="219" t="s">
        <v>163</v>
      </c>
      <c r="M30" s="219" t="s">
        <v>163</v>
      </c>
      <c r="N30" s="188" t="s">
        <v>163</v>
      </c>
      <c r="P30" s="190">
        <v>0</v>
      </c>
      <c r="Q30" s="185">
        <v>0</v>
      </c>
      <c r="R30" s="191">
        <v>0</v>
      </c>
      <c r="S30" s="219" t="s">
        <v>163</v>
      </c>
      <c r="T30" s="219" t="s">
        <v>163</v>
      </c>
      <c r="U30" s="188" t="s">
        <v>163</v>
      </c>
    </row>
    <row r="31" spans="1:21" x14ac:dyDescent="0.25">
      <c r="A31" s="184" t="s">
        <v>177</v>
      </c>
      <c r="B31" s="185">
        <v>0</v>
      </c>
      <c r="C31" s="185">
        <v>0</v>
      </c>
      <c r="D31" s="191">
        <v>0</v>
      </c>
      <c r="E31" s="217" t="s">
        <v>163</v>
      </c>
      <c r="F31" s="217" t="s">
        <v>163</v>
      </c>
      <c r="G31" s="218" t="s">
        <v>163</v>
      </c>
      <c r="I31" s="190">
        <v>0</v>
      </c>
      <c r="J31" s="185">
        <v>0</v>
      </c>
      <c r="K31" s="191">
        <v>0</v>
      </c>
      <c r="L31" s="219" t="s">
        <v>163</v>
      </c>
      <c r="M31" s="219" t="s">
        <v>163</v>
      </c>
      <c r="N31" s="188" t="s">
        <v>163</v>
      </c>
      <c r="P31" s="190">
        <v>0</v>
      </c>
      <c r="Q31" s="185">
        <v>0</v>
      </c>
      <c r="R31" s="191">
        <v>0</v>
      </c>
      <c r="S31" s="219" t="s">
        <v>163</v>
      </c>
      <c r="T31" s="219" t="s">
        <v>163</v>
      </c>
      <c r="U31" s="188" t="s">
        <v>163</v>
      </c>
    </row>
    <row r="32" spans="1:21" x14ac:dyDescent="0.25">
      <c r="A32" s="184" t="s">
        <v>178</v>
      </c>
      <c r="B32" s="185">
        <v>0</v>
      </c>
      <c r="C32" s="185">
        <v>0</v>
      </c>
      <c r="D32" s="191">
        <v>0</v>
      </c>
      <c r="E32" s="217" t="s">
        <v>163</v>
      </c>
      <c r="F32" s="217" t="s">
        <v>163</v>
      </c>
      <c r="G32" s="218" t="s">
        <v>163</v>
      </c>
      <c r="I32" s="190">
        <v>0</v>
      </c>
      <c r="J32" s="185">
        <v>0</v>
      </c>
      <c r="K32" s="191">
        <v>0</v>
      </c>
      <c r="L32" s="219" t="s">
        <v>163</v>
      </c>
      <c r="M32" s="219" t="s">
        <v>163</v>
      </c>
      <c r="N32" s="188" t="s">
        <v>163</v>
      </c>
      <c r="P32" s="190">
        <v>0</v>
      </c>
      <c r="Q32" s="185">
        <v>0</v>
      </c>
      <c r="R32" s="191">
        <v>0</v>
      </c>
      <c r="S32" s="219" t="s">
        <v>163</v>
      </c>
      <c r="T32" s="219" t="s">
        <v>163</v>
      </c>
      <c r="U32" s="188" t="s">
        <v>163</v>
      </c>
    </row>
    <row r="33" spans="1:21" x14ac:dyDescent="0.25">
      <c r="A33" s="184" t="s">
        <v>179</v>
      </c>
      <c r="B33" s="185">
        <v>0</v>
      </c>
      <c r="C33" s="185">
        <v>0</v>
      </c>
      <c r="D33" s="191">
        <v>0</v>
      </c>
      <c r="E33" s="217" t="s">
        <v>163</v>
      </c>
      <c r="F33" s="217" t="s">
        <v>163</v>
      </c>
      <c r="G33" s="218" t="s">
        <v>163</v>
      </c>
      <c r="I33" s="190">
        <v>0</v>
      </c>
      <c r="J33" s="185">
        <v>0</v>
      </c>
      <c r="K33" s="191">
        <v>0</v>
      </c>
      <c r="L33" s="219" t="s">
        <v>163</v>
      </c>
      <c r="M33" s="219" t="s">
        <v>163</v>
      </c>
      <c r="N33" s="188" t="s">
        <v>163</v>
      </c>
      <c r="P33" s="190">
        <v>0</v>
      </c>
      <c r="Q33" s="185">
        <v>0</v>
      </c>
      <c r="R33" s="191">
        <v>0</v>
      </c>
      <c r="S33" s="219" t="s">
        <v>163</v>
      </c>
      <c r="T33" s="219" t="s">
        <v>163</v>
      </c>
      <c r="U33" s="188" t="s">
        <v>163</v>
      </c>
    </row>
    <row r="34" spans="1:21" x14ac:dyDescent="0.25">
      <c r="A34" s="184" t="s">
        <v>180</v>
      </c>
      <c r="B34" s="185">
        <v>0</v>
      </c>
      <c r="C34" s="185">
        <v>0</v>
      </c>
      <c r="D34" s="191">
        <v>0</v>
      </c>
      <c r="E34" s="217" t="s">
        <v>163</v>
      </c>
      <c r="F34" s="217" t="s">
        <v>163</v>
      </c>
      <c r="G34" s="218" t="s">
        <v>163</v>
      </c>
      <c r="I34" s="190">
        <v>0</v>
      </c>
      <c r="J34" s="185">
        <v>0</v>
      </c>
      <c r="K34" s="191">
        <v>0</v>
      </c>
      <c r="L34" s="219" t="s">
        <v>163</v>
      </c>
      <c r="M34" s="219" t="s">
        <v>163</v>
      </c>
      <c r="N34" s="188" t="s">
        <v>163</v>
      </c>
      <c r="P34" s="190">
        <v>0</v>
      </c>
      <c r="Q34" s="185">
        <v>0</v>
      </c>
      <c r="R34" s="191">
        <v>0</v>
      </c>
      <c r="S34" s="219" t="s">
        <v>163</v>
      </c>
      <c r="T34" s="219" t="s">
        <v>163</v>
      </c>
      <c r="U34" s="188" t="s">
        <v>163</v>
      </c>
    </row>
    <row r="35" spans="1:21" x14ac:dyDescent="0.25">
      <c r="A35" s="184" t="s">
        <v>181</v>
      </c>
      <c r="B35" s="185">
        <v>0</v>
      </c>
      <c r="C35" s="185">
        <v>0</v>
      </c>
      <c r="D35" s="191">
        <v>772</v>
      </c>
      <c r="E35" s="219">
        <v>0</v>
      </c>
      <c r="F35" s="219">
        <v>0</v>
      </c>
      <c r="G35" s="188">
        <v>9.4474583033001241E-2</v>
      </c>
      <c r="I35" s="190">
        <v>0</v>
      </c>
      <c r="J35" s="185">
        <v>0</v>
      </c>
      <c r="K35" s="191">
        <v>0</v>
      </c>
      <c r="L35" s="219">
        <v>0</v>
      </c>
      <c r="M35" s="219">
        <v>0</v>
      </c>
      <c r="N35" s="188">
        <v>0</v>
      </c>
      <c r="P35" s="190">
        <v>0</v>
      </c>
      <c r="Q35" s="185">
        <v>0</v>
      </c>
      <c r="R35" s="191">
        <v>772</v>
      </c>
      <c r="S35" s="219">
        <v>0</v>
      </c>
      <c r="T35" s="219">
        <v>0</v>
      </c>
      <c r="U35" s="188">
        <v>2.0378533907029537</v>
      </c>
    </row>
    <row r="36" spans="1:21" x14ac:dyDescent="0.25">
      <c r="A36" s="184" t="s">
        <v>5</v>
      </c>
      <c r="B36" s="185" t="s">
        <v>5</v>
      </c>
      <c r="C36" s="185" t="s">
        <v>5</v>
      </c>
      <c r="D36" s="191" t="s">
        <v>5</v>
      </c>
      <c r="E36" s="217" t="s">
        <v>5</v>
      </c>
      <c r="F36" s="217" t="s">
        <v>5</v>
      </c>
      <c r="G36" s="218" t="s">
        <v>5</v>
      </c>
      <c r="I36" s="190" t="s">
        <v>5</v>
      </c>
      <c r="J36" s="185" t="s">
        <v>5</v>
      </c>
      <c r="K36" s="191" t="s">
        <v>5</v>
      </c>
      <c r="L36" s="219" t="s">
        <v>5</v>
      </c>
      <c r="M36" s="219" t="s">
        <v>5</v>
      </c>
      <c r="N36" s="188" t="s">
        <v>5</v>
      </c>
      <c r="P36" s="190" t="s">
        <v>5</v>
      </c>
      <c r="Q36" s="185" t="s">
        <v>5</v>
      </c>
      <c r="R36" s="191" t="s">
        <v>5</v>
      </c>
      <c r="S36" s="219" t="s">
        <v>5</v>
      </c>
      <c r="T36" s="219" t="s">
        <v>5</v>
      </c>
      <c r="U36" s="188" t="s">
        <v>5</v>
      </c>
    </row>
    <row r="37" spans="1:21" ht="13.8" thickBot="1" x14ac:dyDescent="0.3">
      <c r="A37" s="220" t="s">
        <v>4</v>
      </c>
      <c r="B37" s="221">
        <v>600749</v>
      </c>
      <c r="C37" s="221">
        <v>715871</v>
      </c>
      <c r="D37" s="222">
        <v>817151</v>
      </c>
      <c r="E37" s="223">
        <v>100</v>
      </c>
      <c r="F37" s="223">
        <v>100</v>
      </c>
      <c r="G37" s="224">
        <v>100</v>
      </c>
      <c r="I37" s="225">
        <v>577159</v>
      </c>
      <c r="J37" s="221">
        <v>683302</v>
      </c>
      <c r="K37" s="222">
        <v>779268</v>
      </c>
      <c r="L37" s="226">
        <v>100</v>
      </c>
      <c r="M37" s="226">
        <v>100</v>
      </c>
      <c r="N37" s="227">
        <v>100</v>
      </c>
      <c r="P37" s="225">
        <v>23590</v>
      </c>
      <c r="Q37" s="221">
        <v>32569</v>
      </c>
      <c r="R37" s="222">
        <v>37883</v>
      </c>
      <c r="S37" s="226">
        <v>100</v>
      </c>
      <c r="T37" s="226">
        <v>100</v>
      </c>
      <c r="U37" s="227">
        <v>100</v>
      </c>
    </row>
    <row r="38" spans="1:21" x14ac:dyDescent="0.25">
      <c r="I38" s="208"/>
      <c r="P38" s="208"/>
    </row>
    <row r="39" spans="1:21" ht="16.2" thickBot="1" x14ac:dyDescent="0.35">
      <c r="A39" s="203" t="s">
        <v>120</v>
      </c>
      <c r="B39" s="204"/>
      <c r="C39" s="204"/>
      <c r="D39" s="204"/>
      <c r="E39" s="204"/>
      <c r="F39" s="204"/>
      <c r="I39" s="259" t="s">
        <v>107</v>
      </c>
      <c r="J39" s="259"/>
      <c r="K39" s="259"/>
      <c r="L39" s="259"/>
      <c r="M39" s="259"/>
      <c r="N39" s="259"/>
      <c r="P39" s="259" t="s">
        <v>108</v>
      </c>
      <c r="Q39" s="259"/>
      <c r="R39" s="259"/>
      <c r="S39" s="259"/>
      <c r="T39" s="259"/>
      <c r="U39" s="259"/>
    </row>
    <row r="40" spans="1:21" x14ac:dyDescent="0.25">
      <c r="A40" s="205"/>
      <c r="B40" s="228"/>
      <c r="C40" s="207" t="s">
        <v>31</v>
      </c>
      <c r="D40" s="229"/>
      <c r="E40" s="209"/>
      <c r="F40" s="207" t="s">
        <v>2</v>
      </c>
      <c r="G40" s="210"/>
      <c r="I40" s="230"/>
      <c r="J40" s="207" t="s">
        <v>31</v>
      </c>
      <c r="K40" s="229"/>
      <c r="L40" s="209"/>
      <c r="M40" s="207" t="s">
        <v>2</v>
      </c>
      <c r="N40" s="210"/>
      <c r="P40" s="230"/>
      <c r="Q40" s="207" t="s">
        <v>31</v>
      </c>
      <c r="R40" s="229"/>
      <c r="S40" s="209"/>
      <c r="T40" s="207" t="s">
        <v>2</v>
      </c>
      <c r="U40" s="210"/>
    </row>
    <row r="41" spans="1:21" x14ac:dyDescent="0.25">
      <c r="A41" s="211" t="s">
        <v>3</v>
      </c>
      <c r="B41" s="212" t="s">
        <v>154</v>
      </c>
      <c r="C41" s="213" t="s">
        <v>152</v>
      </c>
      <c r="D41" s="214" t="s">
        <v>153</v>
      </c>
      <c r="E41" s="213" t="s">
        <v>154</v>
      </c>
      <c r="F41" s="213" t="s">
        <v>152</v>
      </c>
      <c r="G41" s="215" t="s">
        <v>153</v>
      </c>
      <c r="I41" s="216" t="s">
        <v>154</v>
      </c>
      <c r="J41" s="213" t="s">
        <v>152</v>
      </c>
      <c r="K41" s="214" t="s">
        <v>153</v>
      </c>
      <c r="L41" s="213" t="s">
        <v>154</v>
      </c>
      <c r="M41" s="213" t="s">
        <v>152</v>
      </c>
      <c r="N41" s="215" t="s">
        <v>153</v>
      </c>
      <c r="P41" s="216" t="s">
        <v>154</v>
      </c>
      <c r="Q41" s="213" t="s">
        <v>152</v>
      </c>
      <c r="R41" s="214" t="s">
        <v>153</v>
      </c>
      <c r="S41" s="213" t="s">
        <v>154</v>
      </c>
      <c r="T41" s="213" t="s">
        <v>152</v>
      </c>
      <c r="U41" s="215" t="s">
        <v>153</v>
      </c>
    </row>
    <row r="42" spans="1:21" x14ac:dyDescent="0.25">
      <c r="A42" s="184" t="s">
        <v>82</v>
      </c>
      <c r="B42" s="185">
        <v>34474</v>
      </c>
      <c r="C42" s="185">
        <v>45581</v>
      </c>
      <c r="D42" s="191">
        <v>54738</v>
      </c>
      <c r="E42" s="217">
        <v>9.0415780404581376</v>
      </c>
      <c r="F42" s="217">
        <v>10.845079135458205</v>
      </c>
      <c r="G42" s="218">
        <v>12.171519294141714</v>
      </c>
      <c r="I42" s="190">
        <v>33904</v>
      </c>
      <c r="J42" s="185">
        <v>44895</v>
      </c>
      <c r="K42" s="191">
        <v>53777</v>
      </c>
      <c r="L42" s="219">
        <v>10.040631626331189</v>
      </c>
      <c r="M42" s="219">
        <v>11.719453588144544</v>
      </c>
      <c r="N42" s="188">
        <v>13.240446428351598</v>
      </c>
      <c r="P42" s="190">
        <v>570</v>
      </c>
      <c r="Q42" s="185">
        <v>686</v>
      </c>
      <c r="R42" s="191">
        <v>961</v>
      </c>
      <c r="S42" s="219">
        <v>1.3068898314799955</v>
      </c>
      <c r="T42" s="219">
        <v>1.8435408884469646</v>
      </c>
      <c r="U42" s="188">
        <v>2.205899231034087</v>
      </c>
    </row>
    <row r="43" spans="1:21" x14ac:dyDescent="0.25">
      <c r="A43" s="184" t="s">
        <v>155</v>
      </c>
      <c r="B43" s="185">
        <v>41487</v>
      </c>
      <c r="C43" s="185">
        <v>56799</v>
      </c>
      <c r="D43" s="191">
        <v>60958</v>
      </c>
      <c r="E43" s="217">
        <v>10.880894243908068</v>
      </c>
      <c r="F43" s="217">
        <v>13.514175858688722</v>
      </c>
      <c r="G43" s="218">
        <v>13.554595950387128</v>
      </c>
      <c r="I43" s="190">
        <v>27891</v>
      </c>
      <c r="J43" s="185">
        <v>26596</v>
      </c>
      <c r="K43" s="191">
        <v>25828</v>
      </c>
      <c r="L43" s="219">
        <v>8.259888411102029</v>
      </c>
      <c r="M43" s="219">
        <v>6.9426570359793356</v>
      </c>
      <c r="N43" s="188">
        <v>6.3591172871574289</v>
      </c>
      <c r="P43" s="190">
        <v>13596</v>
      </c>
      <c r="Q43" s="185">
        <v>30203</v>
      </c>
      <c r="R43" s="191">
        <v>35130</v>
      </c>
      <c r="S43" s="219">
        <v>31.172761664564945</v>
      </c>
      <c r="T43" s="219">
        <v>81.166859262046174</v>
      </c>
      <c r="U43" s="188">
        <v>80.638126936761168</v>
      </c>
    </row>
    <row r="44" spans="1:21" x14ac:dyDescent="0.25">
      <c r="A44" s="184" t="s">
        <v>83</v>
      </c>
      <c r="B44" s="185">
        <v>76157</v>
      </c>
      <c r="C44" s="185">
        <v>81634</v>
      </c>
      <c r="D44" s="191">
        <v>86971</v>
      </c>
      <c r="E44" s="217">
        <v>19.973877670916355</v>
      </c>
      <c r="F44" s="217">
        <v>19.423162943858081</v>
      </c>
      <c r="G44" s="218">
        <v>19.338835992012843</v>
      </c>
      <c r="I44" s="190">
        <v>73936</v>
      </c>
      <c r="J44" s="185">
        <v>79213</v>
      </c>
      <c r="K44" s="191">
        <v>83982</v>
      </c>
      <c r="L44" s="219">
        <v>21.896063589087507</v>
      </c>
      <c r="M44" s="219">
        <v>20.677872303768655</v>
      </c>
      <c r="N44" s="188">
        <v>20.677225801845101</v>
      </c>
      <c r="P44" s="190">
        <v>2221</v>
      </c>
      <c r="Q44" s="185">
        <v>2421</v>
      </c>
      <c r="R44" s="191">
        <v>2989</v>
      </c>
      <c r="S44" s="219">
        <v>5.0922847644159122</v>
      </c>
      <c r="T44" s="219">
        <v>6.5061406573325096</v>
      </c>
      <c r="U44" s="188">
        <v>6.8610122805004021</v>
      </c>
    </row>
    <row r="45" spans="1:21" x14ac:dyDescent="0.25">
      <c r="A45" s="184" t="s">
        <v>85</v>
      </c>
      <c r="B45" s="185">
        <v>3721</v>
      </c>
      <c r="C45" s="185">
        <v>4090</v>
      </c>
      <c r="D45" s="191">
        <v>4499</v>
      </c>
      <c r="E45" s="217">
        <v>0.97591552731173437</v>
      </c>
      <c r="F45" s="217">
        <v>0.97313296470073185</v>
      </c>
      <c r="G45" s="218">
        <v>1.0003958000720445</v>
      </c>
      <c r="I45" s="190">
        <v>1097</v>
      </c>
      <c r="J45" s="185">
        <v>1204</v>
      </c>
      <c r="K45" s="191">
        <v>1346</v>
      </c>
      <c r="L45" s="219">
        <v>0.32487532132153474</v>
      </c>
      <c r="M45" s="219">
        <v>0.31429384386069786</v>
      </c>
      <c r="N45" s="188">
        <v>0.3313989417885202</v>
      </c>
      <c r="P45" s="190">
        <v>2624</v>
      </c>
      <c r="Q45" s="185">
        <v>2886</v>
      </c>
      <c r="R45" s="191">
        <v>3153</v>
      </c>
      <c r="S45" s="219">
        <v>6.0162788031640488</v>
      </c>
      <c r="T45" s="219">
        <v>7.7557711429416036</v>
      </c>
      <c r="U45" s="188">
        <v>7.23746126477677</v>
      </c>
    </row>
    <row r="46" spans="1:21" x14ac:dyDescent="0.25">
      <c r="A46" s="184" t="s">
        <v>156</v>
      </c>
      <c r="B46" s="185">
        <v>42420</v>
      </c>
      <c r="C46" s="185">
        <v>45735</v>
      </c>
      <c r="D46" s="191">
        <v>48930</v>
      </c>
      <c r="E46" s="217">
        <v>11.125594374781986</v>
      </c>
      <c r="F46" s="217">
        <v>10.88172032777212</v>
      </c>
      <c r="G46" s="218">
        <v>10.880054789403232</v>
      </c>
      <c r="I46" s="190">
        <v>42420</v>
      </c>
      <c r="J46" s="185">
        <v>45735</v>
      </c>
      <c r="K46" s="191">
        <v>48930</v>
      </c>
      <c r="L46" s="219">
        <v>12.562635488112583</v>
      </c>
      <c r="M46" s="219">
        <v>11.938728362931077</v>
      </c>
      <c r="N46" s="188">
        <v>12.047065543619832</v>
      </c>
      <c r="P46" s="190">
        <v>0</v>
      </c>
      <c r="Q46" s="185">
        <v>0</v>
      </c>
      <c r="R46" s="191">
        <v>0</v>
      </c>
      <c r="S46" s="219" t="s">
        <v>163</v>
      </c>
      <c r="T46" s="219" t="s">
        <v>163</v>
      </c>
      <c r="U46" s="188" t="s">
        <v>163</v>
      </c>
    </row>
    <row r="47" spans="1:21" x14ac:dyDescent="0.25">
      <c r="A47" s="184" t="s">
        <v>157</v>
      </c>
      <c r="B47" s="185">
        <v>232</v>
      </c>
      <c r="C47" s="185">
        <v>812</v>
      </c>
      <c r="D47" s="191">
        <v>1305</v>
      </c>
      <c r="E47" s="217">
        <v>6.0847192243032082E-2</v>
      </c>
      <c r="F47" s="217">
        <v>0.193199014018825</v>
      </c>
      <c r="G47" s="218">
        <v>0.2901792663022934</v>
      </c>
      <c r="I47" s="190">
        <v>232</v>
      </c>
      <c r="J47" s="185">
        <v>812</v>
      </c>
      <c r="K47" s="191">
        <v>1305</v>
      </c>
      <c r="L47" s="219">
        <v>6.8706540151865142E-2</v>
      </c>
      <c r="M47" s="219">
        <v>0.2119656156269823</v>
      </c>
      <c r="N47" s="188">
        <v>0.32130432320506602</v>
      </c>
      <c r="P47" s="190">
        <v>0</v>
      </c>
      <c r="Q47" s="185">
        <v>0</v>
      </c>
      <c r="R47" s="191">
        <v>0</v>
      </c>
      <c r="S47" s="219" t="s">
        <v>163</v>
      </c>
      <c r="T47" s="219" t="s">
        <v>163</v>
      </c>
      <c r="U47" s="188" t="s">
        <v>163</v>
      </c>
    </row>
    <row r="48" spans="1:21" x14ac:dyDescent="0.25">
      <c r="A48" s="184" t="s">
        <v>158</v>
      </c>
      <c r="B48" s="185">
        <v>0</v>
      </c>
      <c r="C48" s="185">
        <v>0</v>
      </c>
      <c r="D48" s="191">
        <v>0</v>
      </c>
      <c r="E48" s="217" t="s">
        <v>163</v>
      </c>
      <c r="F48" s="217" t="s">
        <v>163</v>
      </c>
      <c r="G48" s="218" t="s">
        <v>163</v>
      </c>
      <c r="I48" s="190">
        <v>0</v>
      </c>
      <c r="J48" s="185">
        <v>0</v>
      </c>
      <c r="K48" s="191">
        <v>0</v>
      </c>
      <c r="L48" s="219" t="s">
        <v>163</v>
      </c>
      <c r="M48" s="219" t="s">
        <v>163</v>
      </c>
      <c r="N48" s="188" t="s">
        <v>163</v>
      </c>
      <c r="P48" s="190">
        <v>0</v>
      </c>
      <c r="Q48" s="185">
        <v>0</v>
      </c>
      <c r="R48" s="191">
        <v>0</v>
      </c>
      <c r="S48" s="219" t="s">
        <v>163</v>
      </c>
      <c r="T48" s="219" t="s">
        <v>163</v>
      </c>
      <c r="U48" s="188" t="s">
        <v>163</v>
      </c>
    </row>
    <row r="49" spans="1:21" x14ac:dyDescent="0.25">
      <c r="A49" s="184" t="s">
        <v>159</v>
      </c>
      <c r="B49" s="185">
        <v>320</v>
      </c>
      <c r="C49" s="185">
        <v>1013</v>
      </c>
      <c r="D49" s="191">
        <v>1137</v>
      </c>
      <c r="E49" s="217">
        <v>8.3927161714527007E-2</v>
      </c>
      <c r="F49" s="217">
        <v>0.2410229078830908</v>
      </c>
      <c r="G49" s="218">
        <v>0.25282285500820506</v>
      </c>
      <c r="I49" s="190">
        <v>0</v>
      </c>
      <c r="J49" s="185">
        <v>0</v>
      </c>
      <c r="K49" s="191">
        <v>0</v>
      </c>
      <c r="L49" s="219" t="s">
        <v>163</v>
      </c>
      <c r="M49" s="219" t="s">
        <v>163</v>
      </c>
      <c r="N49" s="188" t="s">
        <v>163</v>
      </c>
      <c r="P49" s="190">
        <v>320</v>
      </c>
      <c r="Q49" s="185">
        <v>1013</v>
      </c>
      <c r="R49" s="191">
        <v>1137</v>
      </c>
      <c r="S49" s="219">
        <v>0.7336925369712255</v>
      </c>
      <c r="T49" s="219">
        <v>2.7223132944559403</v>
      </c>
      <c r="U49" s="188">
        <v>2.6098932629404339</v>
      </c>
    </row>
    <row r="50" spans="1:21" x14ac:dyDescent="0.25">
      <c r="A50" s="184" t="s">
        <v>160</v>
      </c>
      <c r="B50" s="185">
        <v>0</v>
      </c>
      <c r="C50" s="185">
        <v>320</v>
      </c>
      <c r="D50" s="191">
        <v>966</v>
      </c>
      <c r="E50" s="217" t="s">
        <v>163</v>
      </c>
      <c r="F50" s="217">
        <v>7.6137542470472913E-2</v>
      </c>
      <c r="G50" s="218">
        <v>0.21479936494100801</v>
      </c>
      <c r="I50" s="190">
        <v>0</v>
      </c>
      <c r="J50" s="185">
        <v>320</v>
      </c>
      <c r="K50" s="191">
        <v>966</v>
      </c>
      <c r="L50" s="219" t="s">
        <v>163</v>
      </c>
      <c r="M50" s="219">
        <v>8.3533247537727007E-2</v>
      </c>
      <c r="N50" s="188">
        <v>0.23783906223455462</v>
      </c>
      <c r="P50" s="190">
        <v>0</v>
      </c>
      <c r="Q50" s="185">
        <v>0</v>
      </c>
      <c r="R50" s="191">
        <v>0</v>
      </c>
      <c r="S50" s="219" t="s">
        <v>163</v>
      </c>
      <c r="T50" s="219" t="s">
        <v>163</v>
      </c>
      <c r="U50" s="188" t="s">
        <v>163</v>
      </c>
    </row>
    <row r="51" spans="1:21" x14ac:dyDescent="0.25">
      <c r="A51" s="184" t="s">
        <v>161</v>
      </c>
      <c r="B51" s="185">
        <v>78831</v>
      </c>
      <c r="C51" s="185">
        <v>83276</v>
      </c>
      <c r="D51" s="191">
        <v>78245</v>
      </c>
      <c r="E51" s="217">
        <v>20.67519401599337</v>
      </c>
      <c r="F51" s="217">
        <v>19.813843708659693</v>
      </c>
      <c r="G51" s="218">
        <v>17.398526200630613</v>
      </c>
      <c r="I51" s="190">
        <v>78831</v>
      </c>
      <c r="J51" s="185">
        <v>83276</v>
      </c>
      <c r="K51" s="191">
        <v>78245</v>
      </c>
      <c r="L51" s="219">
        <v>23.345712356515868</v>
      </c>
      <c r="M51" s="219">
        <v>21.738483506099232</v>
      </c>
      <c r="N51" s="188">
        <v>19.264717830789571</v>
      </c>
      <c r="P51" s="190">
        <v>0</v>
      </c>
      <c r="Q51" s="185">
        <v>0</v>
      </c>
      <c r="R51" s="191">
        <v>0</v>
      </c>
      <c r="S51" s="219" t="s">
        <v>163</v>
      </c>
      <c r="T51" s="219" t="s">
        <v>163</v>
      </c>
      <c r="U51" s="188" t="s">
        <v>163</v>
      </c>
    </row>
    <row r="52" spans="1:21" x14ac:dyDescent="0.25">
      <c r="A52" s="184" t="s">
        <v>162</v>
      </c>
      <c r="B52" s="185">
        <v>40776</v>
      </c>
      <c r="C52" s="185">
        <v>55520</v>
      </c>
      <c r="D52" s="191">
        <v>57121</v>
      </c>
      <c r="E52" s="217">
        <v>10.694418581473604</v>
      </c>
      <c r="F52" s="217">
        <v>13.20986361862705</v>
      </c>
      <c r="G52" s="218">
        <v>12.701402199581075</v>
      </c>
      <c r="I52" s="190">
        <v>40776</v>
      </c>
      <c r="J52" s="185">
        <v>55520</v>
      </c>
      <c r="K52" s="191">
        <v>57121</v>
      </c>
      <c r="L52" s="219">
        <v>12.07576672945023</v>
      </c>
      <c r="M52" s="219">
        <v>14.493018447795636</v>
      </c>
      <c r="N52" s="188">
        <v>14.063773368426496</v>
      </c>
      <c r="P52" s="190">
        <v>0</v>
      </c>
      <c r="Q52" s="185">
        <v>0</v>
      </c>
      <c r="R52" s="191">
        <v>0</v>
      </c>
      <c r="S52" s="219" t="s">
        <v>163</v>
      </c>
      <c r="T52" s="219" t="s">
        <v>163</v>
      </c>
      <c r="U52" s="188" t="s">
        <v>163</v>
      </c>
    </row>
    <row r="53" spans="1:21" x14ac:dyDescent="0.25">
      <c r="A53" s="184" t="s">
        <v>164</v>
      </c>
      <c r="B53" s="185">
        <v>9984</v>
      </c>
      <c r="C53" s="185">
        <v>10237</v>
      </c>
      <c r="D53" s="191">
        <v>10694</v>
      </c>
      <c r="E53" s="217">
        <v>2.6185274454932426</v>
      </c>
      <c r="F53" s="217">
        <v>2.4356875695944726</v>
      </c>
      <c r="G53" s="218">
        <v>2.3779134665415524</v>
      </c>
      <c r="I53" s="190">
        <v>9984</v>
      </c>
      <c r="J53" s="185">
        <v>10237</v>
      </c>
      <c r="K53" s="191">
        <v>10694</v>
      </c>
      <c r="L53" s="219">
        <v>2.9567504175699209</v>
      </c>
      <c r="M53" s="219">
        <v>2.6722807970115983</v>
      </c>
      <c r="N53" s="188">
        <v>2.6329719788160735</v>
      </c>
      <c r="P53" s="190">
        <v>0</v>
      </c>
      <c r="Q53" s="185">
        <v>0</v>
      </c>
      <c r="R53" s="191">
        <v>0</v>
      </c>
      <c r="S53" s="219" t="s">
        <v>163</v>
      </c>
      <c r="T53" s="219" t="s">
        <v>163</v>
      </c>
      <c r="U53" s="188" t="s">
        <v>163</v>
      </c>
    </row>
    <row r="54" spans="1:21" x14ac:dyDescent="0.25">
      <c r="A54" s="184" t="s">
        <v>165</v>
      </c>
      <c r="B54" s="185">
        <v>0</v>
      </c>
      <c r="C54" s="185">
        <v>0</v>
      </c>
      <c r="D54" s="191">
        <v>0</v>
      </c>
      <c r="E54" s="217" t="s">
        <v>163</v>
      </c>
      <c r="F54" s="217" t="s">
        <v>163</v>
      </c>
      <c r="G54" s="218" t="s">
        <v>163</v>
      </c>
      <c r="I54" s="190">
        <v>0</v>
      </c>
      <c r="J54" s="185">
        <v>0</v>
      </c>
      <c r="K54" s="191">
        <v>0</v>
      </c>
      <c r="L54" s="219" t="s">
        <v>163</v>
      </c>
      <c r="M54" s="219" t="s">
        <v>163</v>
      </c>
      <c r="N54" s="188" t="s">
        <v>163</v>
      </c>
      <c r="P54" s="190">
        <v>0</v>
      </c>
      <c r="Q54" s="185">
        <v>0</v>
      </c>
      <c r="R54" s="191">
        <v>0</v>
      </c>
      <c r="S54" s="219" t="s">
        <v>163</v>
      </c>
      <c r="T54" s="219" t="s">
        <v>163</v>
      </c>
      <c r="U54" s="188" t="s">
        <v>163</v>
      </c>
    </row>
    <row r="55" spans="1:21" x14ac:dyDescent="0.25">
      <c r="A55" s="184" t="s">
        <v>166</v>
      </c>
      <c r="B55" s="185">
        <v>19619</v>
      </c>
      <c r="C55" s="185">
        <v>22493</v>
      </c>
      <c r="D55" s="191">
        <v>28498</v>
      </c>
      <c r="E55" s="217">
        <v>5.1455218302415791</v>
      </c>
      <c r="F55" s="217">
        <v>5.351755446213585</v>
      </c>
      <c r="G55" s="218">
        <v>6.3368036253507727</v>
      </c>
      <c r="I55" s="190">
        <v>19619</v>
      </c>
      <c r="J55" s="185">
        <v>22493</v>
      </c>
      <c r="K55" s="191">
        <v>28498</v>
      </c>
      <c r="L55" s="219">
        <v>5.8101448760320791</v>
      </c>
      <c r="M55" s="219">
        <v>5.8716041777065424</v>
      </c>
      <c r="N55" s="188">
        <v>7.0164985461287142</v>
      </c>
      <c r="P55" s="190">
        <v>0</v>
      </c>
      <c r="Q55" s="185">
        <v>0</v>
      </c>
      <c r="R55" s="191">
        <v>0</v>
      </c>
      <c r="S55" s="219" t="s">
        <v>163</v>
      </c>
      <c r="T55" s="219" t="s">
        <v>163</v>
      </c>
      <c r="U55" s="188" t="s">
        <v>163</v>
      </c>
    </row>
    <row r="56" spans="1:21" x14ac:dyDescent="0.25">
      <c r="A56" s="184" t="s">
        <v>167</v>
      </c>
      <c r="B56" s="185">
        <v>0</v>
      </c>
      <c r="C56" s="185">
        <v>0</v>
      </c>
      <c r="D56" s="191">
        <v>0</v>
      </c>
      <c r="E56" s="217" t="s">
        <v>163</v>
      </c>
      <c r="F56" s="217" t="s">
        <v>163</v>
      </c>
      <c r="G56" s="218" t="s">
        <v>163</v>
      </c>
      <c r="I56" s="190">
        <v>0</v>
      </c>
      <c r="J56" s="185">
        <v>0</v>
      </c>
      <c r="K56" s="191">
        <v>0</v>
      </c>
      <c r="L56" s="219" t="s">
        <v>163</v>
      </c>
      <c r="M56" s="219" t="s">
        <v>163</v>
      </c>
      <c r="N56" s="188" t="s">
        <v>163</v>
      </c>
      <c r="P56" s="190">
        <v>0</v>
      </c>
      <c r="Q56" s="185">
        <v>0</v>
      </c>
      <c r="R56" s="191">
        <v>0</v>
      </c>
      <c r="S56" s="219" t="s">
        <v>163</v>
      </c>
      <c r="T56" s="219" t="s">
        <v>163</v>
      </c>
      <c r="U56" s="188" t="s">
        <v>163</v>
      </c>
    </row>
    <row r="57" spans="1:21" x14ac:dyDescent="0.25">
      <c r="A57" s="184" t="s">
        <v>168</v>
      </c>
      <c r="B57" s="185">
        <v>0</v>
      </c>
      <c r="C57" s="185">
        <v>0</v>
      </c>
      <c r="D57" s="191">
        <v>0</v>
      </c>
      <c r="E57" s="217" t="s">
        <v>163</v>
      </c>
      <c r="F57" s="217" t="s">
        <v>163</v>
      </c>
      <c r="G57" s="218" t="s">
        <v>163</v>
      </c>
      <c r="I57" s="190">
        <v>0</v>
      </c>
      <c r="J57" s="185">
        <v>0</v>
      </c>
      <c r="K57" s="191">
        <v>0</v>
      </c>
      <c r="L57" s="219" t="s">
        <v>163</v>
      </c>
      <c r="M57" s="219" t="s">
        <v>163</v>
      </c>
      <c r="N57" s="188" t="s">
        <v>163</v>
      </c>
      <c r="P57" s="190">
        <v>0</v>
      </c>
      <c r="Q57" s="185">
        <v>0</v>
      </c>
      <c r="R57" s="191">
        <v>0</v>
      </c>
      <c r="S57" s="219" t="s">
        <v>163</v>
      </c>
      <c r="T57" s="219" t="s">
        <v>163</v>
      </c>
      <c r="U57" s="188" t="s">
        <v>163</v>
      </c>
    </row>
    <row r="58" spans="1:21" x14ac:dyDescent="0.25">
      <c r="A58" s="184" t="s">
        <v>169</v>
      </c>
      <c r="B58" s="185">
        <v>0</v>
      </c>
      <c r="C58" s="185">
        <v>0</v>
      </c>
      <c r="D58" s="191">
        <v>0</v>
      </c>
      <c r="E58" s="217" t="s">
        <v>163</v>
      </c>
      <c r="F58" s="217" t="s">
        <v>163</v>
      </c>
      <c r="G58" s="218" t="s">
        <v>163</v>
      </c>
      <c r="I58" s="190">
        <v>0</v>
      </c>
      <c r="J58" s="185">
        <v>0</v>
      </c>
      <c r="K58" s="191">
        <v>0</v>
      </c>
      <c r="L58" s="219" t="s">
        <v>163</v>
      </c>
      <c r="M58" s="219" t="s">
        <v>163</v>
      </c>
      <c r="N58" s="188" t="s">
        <v>163</v>
      </c>
      <c r="P58" s="190">
        <v>0</v>
      </c>
      <c r="Q58" s="185">
        <v>0</v>
      </c>
      <c r="R58" s="191">
        <v>0</v>
      </c>
      <c r="S58" s="219" t="s">
        <v>163</v>
      </c>
      <c r="T58" s="219" t="s">
        <v>163</v>
      </c>
      <c r="U58" s="188" t="s">
        <v>163</v>
      </c>
    </row>
    <row r="59" spans="1:21" x14ac:dyDescent="0.25">
      <c r="A59" s="184" t="s">
        <v>170</v>
      </c>
      <c r="B59" s="185">
        <v>0</v>
      </c>
      <c r="C59" s="185">
        <v>0</v>
      </c>
      <c r="D59" s="191">
        <v>0</v>
      </c>
      <c r="E59" s="217" t="s">
        <v>163</v>
      </c>
      <c r="F59" s="217" t="s">
        <v>163</v>
      </c>
      <c r="G59" s="218" t="s">
        <v>163</v>
      </c>
      <c r="I59" s="190">
        <v>0</v>
      </c>
      <c r="J59" s="185">
        <v>0</v>
      </c>
      <c r="K59" s="191">
        <v>0</v>
      </c>
      <c r="L59" s="219" t="s">
        <v>163</v>
      </c>
      <c r="M59" s="219" t="s">
        <v>163</v>
      </c>
      <c r="N59" s="188" t="s">
        <v>163</v>
      </c>
      <c r="P59" s="190">
        <v>0</v>
      </c>
      <c r="Q59" s="185">
        <v>0</v>
      </c>
      <c r="R59" s="191">
        <v>0</v>
      </c>
      <c r="S59" s="219" t="s">
        <v>163</v>
      </c>
      <c r="T59" s="219" t="s">
        <v>163</v>
      </c>
      <c r="U59" s="188" t="s">
        <v>163</v>
      </c>
    </row>
    <row r="60" spans="1:21" x14ac:dyDescent="0.25">
      <c r="A60" s="184" t="s">
        <v>171</v>
      </c>
      <c r="B60" s="185">
        <v>24282</v>
      </c>
      <c r="C60" s="185">
        <v>0</v>
      </c>
      <c r="D60" s="191">
        <v>0</v>
      </c>
      <c r="E60" s="217">
        <v>6.3684979398504522</v>
      </c>
      <c r="F60" s="217" t="s">
        <v>163</v>
      </c>
      <c r="G60" s="218" t="s">
        <v>163</v>
      </c>
      <c r="I60" s="190">
        <v>0</v>
      </c>
      <c r="J60" s="185">
        <v>0</v>
      </c>
      <c r="K60" s="191">
        <v>0</v>
      </c>
      <c r="L60" s="219" t="s">
        <v>163</v>
      </c>
      <c r="M60" s="219" t="s">
        <v>163</v>
      </c>
      <c r="N60" s="188" t="s">
        <v>163</v>
      </c>
      <c r="P60" s="190">
        <v>24282</v>
      </c>
      <c r="Q60" s="185">
        <v>0</v>
      </c>
      <c r="R60" s="191">
        <v>0</v>
      </c>
      <c r="S60" s="219">
        <v>55.673506821047802</v>
      </c>
      <c r="T60" s="219" t="s">
        <v>163</v>
      </c>
      <c r="U60" s="188" t="s">
        <v>163</v>
      </c>
    </row>
    <row r="61" spans="1:21" x14ac:dyDescent="0.25">
      <c r="A61" s="184" t="s">
        <v>172</v>
      </c>
      <c r="B61" s="185">
        <v>8937</v>
      </c>
      <c r="C61" s="185">
        <v>12738</v>
      </c>
      <c r="D61" s="191">
        <v>15424</v>
      </c>
      <c r="E61" s="217">
        <v>2.3439282632585243</v>
      </c>
      <c r="F61" s="217">
        <v>3.0307500499652624</v>
      </c>
      <c r="G61" s="218">
        <v>3.4296743321429681</v>
      </c>
      <c r="I61" s="190">
        <v>8937</v>
      </c>
      <c r="J61" s="185">
        <v>12738</v>
      </c>
      <c r="K61" s="191">
        <v>15424</v>
      </c>
      <c r="L61" s="219">
        <v>2.646682540246633</v>
      </c>
      <c r="M61" s="219">
        <v>3.3251453347986457</v>
      </c>
      <c r="N61" s="188">
        <v>3.7975462690535924</v>
      </c>
      <c r="P61" s="190">
        <v>0</v>
      </c>
      <c r="Q61" s="185">
        <v>0</v>
      </c>
      <c r="R61" s="191">
        <v>0</v>
      </c>
      <c r="S61" s="219" t="s">
        <v>163</v>
      </c>
      <c r="T61" s="219" t="s">
        <v>163</v>
      </c>
      <c r="U61" s="188" t="s">
        <v>163</v>
      </c>
    </row>
    <row r="62" spans="1:21" x14ac:dyDescent="0.25">
      <c r="A62" s="184" t="s">
        <v>173</v>
      </c>
      <c r="B62" s="185">
        <v>43</v>
      </c>
      <c r="C62" s="185">
        <v>44</v>
      </c>
      <c r="D62" s="191">
        <v>42</v>
      </c>
      <c r="E62" s="217">
        <v>1.1277712355389565E-2</v>
      </c>
      <c r="F62" s="217">
        <v>1.0468912089690025E-2</v>
      </c>
      <c r="G62" s="218">
        <v>9.3391028235220875E-3</v>
      </c>
      <c r="I62" s="190">
        <v>41</v>
      </c>
      <c r="J62" s="185">
        <v>42</v>
      </c>
      <c r="K62" s="191">
        <v>41</v>
      </c>
      <c r="L62" s="219">
        <v>1.2142104078562374E-2</v>
      </c>
      <c r="M62" s="219">
        <v>1.096373873932667E-2</v>
      </c>
      <c r="N62" s="188">
        <v>1.0094618583454182E-2</v>
      </c>
      <c r="P62" s="190">
        <v>2</v>
      </c>
      <c r="Q62" s="185">
        <v>2</v>
      </c>
      <c r="R62" s="191">
        <v>1</v>
      </c>
      <c r="S62" s="219">
        <v>4.5855783560701593E-3</v>
      </c>
      <c r="T62" s="219">
        <v>5.3747547768133079E-3</v>
      </c>
      <c r="U62" s="188">
        <v>2.2954206358315162E-3</v>
      </c>
    </row>
    <row r="63" spans="1:21" x14ac:dyDescent="0.25">
      <c r="A63" s="184" t="s">
        <v>174</v>
      </c>
      <c r="B63" s="185">
        <v>0</v>
      </c>
      <c r="C63" s="185">
        <v>0</v>
      </c>
      <c r="D63" s="191">
        <v>0</v>
      </c>
      <c r="E63" s="217" t="s">
        <v>163</v>
      </c>
      <c r="F63" s="217" t="s">
        <v>163</v>
      </c>
      <c r="G63" s="218" t="s">
        <v>163</v>
      </c>
      <c r="I63" s="190">
        <v>0</v>
      </c>
      <c r="J63" s="185">
        <v>0</v>
      </c>
      <c r="K63" s="191">
        <v>0</v>
      </c>
      <c r="L63" s="219" t="s">
        <v>163</v>
      </c>
      <c r="M63" s="219" t="s">
        <v>163</v>
      </c>
      <c r="N63" s="188" t="s">
        <v>163</v>
      </c>
      <c r="P63" s="190">
        <v>0</v>
      </c>
      <c r="Q63" s="185">
        <v>0</v>
      </c>
      <c r="R63" s="191">
        <v>0</v>
      </c>
      <c r="S63" s="219" t="s">
        <v>163</v>
      </c>
      <c r="T63" s="219" t="s">
        <v>163</v>
      </c>
      <c r="U63" s="188" t="s">
        <v>163</v>
      </c>
    </row>
    <row r="64" spans="1:21" x14ac:dyDescent="0.25">
      <c r="A64" s="184" t="s">
        <v>175</v>
      </c>
      <c r="B64" s="185">
        <v>0</v>
      </c>
      <c r="C64" s="185">
        <v>0</v>
      </c>
      <c r="D64" s="191">
        <v>0</v>
      </c>
      <c r="E64" s="217" t="s">
        <v>163</v>
      </c>
      <c r="F64" s="217" t="s">
        <v>163</v>
      </c>
      <c r="G64" s="218" t="s">
        <v>163</v>
      </c>
      <c r="I64" s="190">
        <v>0</v>
      </c>
      <c r="J64" s="185">
        <v>0</v>
      </c>
      <c r="K64" s="191">
        <v>0</v>
      </c>
      <c r="L64" s="219" t="s">
        <v>163</v>
      </c>
      <c r="M64" s="219" t="s">
        <v>163</v>
      </c>
      <c r="N64" s="188" t="s">
        <v>163</v>
      </c>
      <c r="P64" s="190">
        <v>0</v>
      </c>
      <c r="Q64" s="185">
        <v>0</v>
      </c>
      <c r="R64" s="191">
        <v>0</v>
      </c>
      <c r="S64" s="219" t="s">
        <v>163</v>
      </c>
      <c r="T64" s="219" t="s">
        <v>163</v>
      </c>
      <c r="U64" s="188" t="s">
        <v>163</v>
      </c>
    </row>
    <row r="65" spans="1:21" x14ac:dyDescent="0.25">
      <c r="A65" s="184" t="s">
        <v>176</v>
      </c>
      <c r="B65" s="185">
        <v>0</v>
      </c>
      <c r="C65" s="185">
        <v>0</v>
      </c>
      <c r="D65" s="191">
        <v>0</v>
      </c>
      <c r="E65" s="217" t="s">
        <v>163</v>
      </c>
      <c r="F65" s="217" t="s">
        <v>163</v>
      </c>
      <c r="G65" s="218" t="s">
        <v>163</v>
      </c>
      <c r="I65" s="190">
        <v>0</v>
      </c>
      <c r="J65" s="185">
        <v>0</v>
      </c>
      <c r="K65" s="191">
        <v>0</v>
      </c>
      <c r="L65" s="219" t="s">
        <v>163</v>
      </c>
      <c r="M65" s="219" t="s">
        <v>163</v>
      </c>
      <c r="N65" s="188" t="s">
        <v>163</v>
      </c>
      <c r="P65" s="190">
        <v>0</v>
      </c>
      <c r="Q65" s="185">
        <v>0</v>
      </c>
      <c r="R65" s="191">
        <v>0</v>
      </c>
      <c r="S65" s="219" t="s">
        <v>163</v>
      </c>
      <c r="T65" s="219" t="s">
        <v>163</v>
      </c>
      <c r="U65" s="188" t="s">
        <v>163</v>
      </c>
    </row>
    <row r="66" spans="1:21" x14ac:dyDescent="0.25">
      <c r="A66" s="184" t="s">
        <v>177</v>
      </c>
      <c r="B66" s="185">
        <v>0</v>
      </c>
      <c r="C66" s="185">
        <v>0</v>
      </c>
      <c r="D66" s="191">
        <v>0</v>
      </c>
      <c r="E66" s="217" t="s">
        <v>163</v>
      </c>
      <c r="F66" s="217" t="s">
        <v>163</v>
      </c>
      <c r="G66" s="218" t="s">
        <v>163</v>
      </c>
      <c r="I66" s="190">
        <v>0</v>
      </c>
      <c r="J66" s="185">
        <v>0</v>
      </c>
      <c r="K66" s="191">
        <v>0</v>
      </c>
      <c r="L66" s="219" t="s">
        <v>163</v>
      </c>
      <c r="M66" s="219" t="s">
        <v>163</v>
      </c>
      <c r="N66" s="188" t="s">
        <v>163</v>
      </c>
      <c r="P66" s="190">
        <v>0</v>
      </c>
      <c r="Q66" s="185">
        <v>0</v>
      </c>
      <c r="R66" s="191">
        <v>0</v>
      </c>
      <c r="S66" s="219" t="s">
        <v>163</v>
      </c>
      <c r="T66" s="219" t="s">
        <v>163</v>
      </c>
      <c r="U66" s="188" t="s">
        <v>163</v>
      </c>
    </row>
    <row r="67" spans="1:21" x14ac:dyDescent="0.25">
      <c r="A67" s="184" t="s">
        <v>178</v>
      </c>
      <c r="B67" s="185">
        <v>0</v>
      </c>
      <c r="C67" s="185">
        <v>0</v>
      </c>
      <c r="D67" s="191">
        <v>0</v>
      </c>
      <c r="E67" s="217" t="s">
        <v>163</v>
      </c>
      <c r="F67" s="217" t="s">
        <v>163</v>
      </c>
      <c r="G67" s="218" t="s">
        <v>163</v>
      </c>
      <c r="I67" s="190">
        <v>0</v>
      </c>
      <c r="J67" s="185">
        <v>0</v>
      </c>
      <c r="K67" s="191">
        <v>0</v>
      </c>
      <c r="L67" s="219" t="s">
        <v>163</v>
      </c>
      <c r="M67" s="219" t="s">
        <v>163</v>
      </c>
      <c r="N67" s="188" t="s">
        <v>163</v>
      </c>
      <c r="P67" s="190">
        <v>0</v>
      </c>
      <c r="Q67" s="185">
        <v>0</v>
      </c>
      <c r="R67" s="191">
        <v>0</v>
      </c>
      <c r="S67" s="219" t="s">
        <v>163</v>
      </c>
      <c r="T67" s="219" t="s">
        <v>163</v>
      </c>
      <c r="U67" s="188" t="s">
        <v>163</v>
      </c>
    </row>
    <row r="68" spans="1:21" x14ac:dyDescent="0.25">
      <c r="A68" s="184" t="s">
        <v>179</v>
      </c>
      <c r="B68" s="185">
        <v>0</v>
      </c>
      <c r="C68" s="185">
        <v>0</v>
      </c>
      <c r="D68" s="191">
        <v>0</v>
      </c>
      <c r="E68" s="217" t="s">
        <v>163</v>
      </c>
      <c r="F68" s="217" t="s">
        <v>163</v>
      </c>
      <c r="G68" s="218" t="s">
        <v>163</v>
      </c>
      <c r="I68" s="190">
        <v>0</v>
      </c>
      <c r="J68" s="185">
        <v>0</v>
      </c>
      <c r="K68" s="191">
        <v>0</v>
      </c>
      <c r="L68" s="219" t="s">
        <v>163</v>
      </c>
      <c r="M68" s="219" t="s">
        <v>163</v>
      </c>
      <c r="N68" s="188" t="s">
        <v>163</v>
      </c>
      <c r="P68" s="190">
        <v>0</v>
      </c>
      <c r="Q68" s="185">
        <v>0</v>
      </c>
      <c r="R68" s="191">
        <v>0</v>
      </c>
      <c r="S68" s="219" t="s">
        <v>163</v>
      </c>
      <c r="T68" s="219" t="s">
        <v>163</v>
      </c>
      <c r="U68" s="188" t="s">
        <v>163</v>
      </c>
    </row>
    <row r="69" spans="1:21" x14ac:dyDescent="0.25">
      <c r="A69" s="184" t="s">
        <v>180</v>
      </c>
      <c r="B69" s="185">
        <v>0</v>
      </c>
      <c r="C69" s="185">
        <v>0</v>
      </c>
      <c r="D69" s="191">
        <v>0</v>
      </c>
      <c r="E69" s="217" t="s">
        <v>163</v>
      </c>
      <c r="F69" s="217" t="s">
        <v>163</v>
      </c>
      <c r="G69" s="218" t="s">
        <v>163</v>
      </c>
      <c r="I69" s="190">
        <v>0</v>
      </c>
      <c r="J69" s="185">
        <v>0</v>
      </c>
      <c r="K69" s="191">
        <v>0</v>
      </c>
      <c r="L69" s="219" t="s">
        <v>163</v>
      </c>
      <c r="M69" s="219" t="s">
        <v>163</v>
      </c>
      <c r="N69" s="188" t="s">
        <v>163</v>
      </c>
      <c r="P69" s="190">
        <v>0</v>
      </c>
      <c r="Q69" s="185">
        <v>0</v>
      </c>
      <c r="R69" s="191">
        <v>0</v>
      </c>
      <c r="S69" s="219" t="s">
        <v>163</v>
      </c>
      <c r="T69" s="219" t="s">
        <v>163</v>
      </c>
      <c r="U69" s="188" t="s">
        <v>163</v>
      </c>
    </row>
    <row r="70" spans="1:21" x14ac:dyDescent="0.25">
      <c r="A70" s="184" t="s">
        <v>181</v>
      </c>
      <c r="B70" s="185">
        <v>0</v>
      </c>
      <c r="C70" s="185">
        <v>0</v>
      </c>
      <c r="D70" s="191">
        <v>194</v>
      </c>
      <c r="E70" s="219">
        <v>0</v>
      </c>
      <c r="F70" s="219">
        <v>0</v>
      </c>
      <c r="G70" s="188">
        <v>4.3137760661030589E-2</v>
      </c>
      <c r="I70" s="190">
        <v>0</v>
      </c>
      <c r="J70" s="185">
        <v>0</v>
      </c>
      <c r="K70" s="191">
        <v>0</v>
      </c>
      <c r="L70" s="219">
        <v>0</v>
      </c>
      <c r="M70" s="219">
        <v>0</v>
      </c>
      <c r="N70" s="188">
        <v>0</v>
      </c>
      <c r="P70" s="190">
        <v>0</v>
      </c>
      <c r="Q70" s="185">
        <v>0</v>
      </c>
      <c r="R70" s="191">
        <v>194</v>
      </c>
      <c r="S70" s="219">
        <v>0</v>
      </c>
      <c r="T70" s="219">
        <v>0</v>
      </c>
      <c r="U70" s="188">
        <v>0.44531160335131409</v>
      </c>
    </row>
    <row r="71" spans="1:21" x14ac:dyDescent="0.25">
      <c r="A71" s="184" t="s">
        <v>5</v>
      </c>
      <c r="B71" s="185" t="s">
        <v>5</v>
      </c>
      <c r="C71" s="185" t="s">
        <v>5</v>
      </c>
      <c r="D71" s="191" t="s">
        <v>5</v>
      </c>
      <c r="E71" s="217" t="s">
        <v>5</v>
      </c>
      <c r="F71" s="217" t="s">
        <v>5</v>
      </c>
      <c r="G71" s="218" t="s">
        <v>5</v>
      </c>
      <c r="I71" s="190" t="s">
        <v>5</v>
      </c>
      <c r="J71" s="185" t="s">
        <v>5</v>
      </c>
      <c r="K71" s="191" t="s">
        <v>5</v>
      </c>
      <c r="L71" s="219" t="s">
        <v>5</v>
      </c>
      <c r="M71" s="219" t="s">
        <v>5</v>
      </c>
      <c r="N71" s="188" t="s">
        <v>5</v>
      </c>
      <c r="P71" s="190" t="s">
        <v>5</v>
      </c>
      <c r="Q71" s="185" t="s">
        <v>5</v>
      </c>
      <c r="R71" s="191" t="s">
        <v>5</v>
      </c>
      <c r="S71" s="219" t="s">
        <v>5</v>
      </c>
      <c r="T71" s="219" t="s">
        <v>5</v>
      </c>
      <c r="U71" s="188" t="s">
        <v>5</v>
      </c>
    </row>
    <row r="72" spans="1:21" ht="13.8" thickBot="1" x14ac:dyDescent="0.3">
      <c r="A72" s="220" t="s">
        <v>4</v>
      </c>
      <c r="B72" s="221">
        <v>381283</v>
      </c>
      <c r="C72" s="221">
        <v>420292</v>
      </c>
      <c r="D72" s="222">
        <v>449722</v>
      </c>
      <c r="E72" s="223">
        <v>100</v>
      </c>
      <c r="F72" s="223">
        <v>100</v>
      </c>
      <c r="G72" s="224">
        <v>100</v>
      </c>
      <c r="I72" s="225">
        <v>337668</v>
      </c>
      <c r="J72" s="221">
        <v>383081</v>
      </c>
      <c r="K72" s="222">
        <v>406157</v>
      </c>
      <c r="L72" s="226">
        <v>100</v>
      </c>
      <c r="M72" s="226">
        <v>100</v>
      </c>
      <c r="N72" s="227">
        <v>100</v>
      </c>
      <c r="P72" s="225">
        <v>43615</v>
      </c>
      <c r="Q72" s="221">
        <v>37211</v>
      </c>
      <c r="R72" s="222">
        <v>43565</v>
      </c>
      <c r="S72" s="226">
        <v>100</v>
      </c>
      <c r="T72" s="226">
        <v>100</v>
      </c>
      <c r="U72" s="227">
        <v>100</v>
      </c>
    </row>
    <row r="73" spans="1:21" x14ac:dyDescent="0.25">
      <c r="A73" s="231"/>
      <c r="B73" s="232"/>
      <c r="C73" s="232"/>
      <c r="D73" s="232"/>
      <c r="E73" s="233"/>
      <c r="F73" s="233"/>
      <c r="G73" s="234"/>
      <c r="I73" s="232"/>
      <c r="J73" s="232"/>
      <c r="K73" s="232"/>
      <c r="L73" s="235"/>
      <c r="M73" s="235"/>
      <c r="N73" s="236"/>
      <c r="P73" s="232"/>
      <c r="Q73" s="232"/>
      <c r="R73" s="232"/>
      <c r="S73" s="235"/>
      <c r="T73" s="235"/>
      <c r="U73" s="236"/>
    </row>
    <row r="74" spans="1:21" x14ac:dyDescent="0.25">
      <c r="A74" s="231"/>
      <c r="B74" s="232"/>
      <c r="C74" s="232"/>
      <c r="D74" s="232"/>
      <c r="E74" s="233"/>
      <c r="F74" s="233"/>
      <c r="G74" s="234"/>
      <c r="I74" s="232"/>
      <c r="J74" s="232"/>
      <c r="K74" s="232"/>
      <c r="L74" s="235"/>
      <c r="M74" s="235"/>
      <c r="N74" s="236"/>
      <c r="P74" s="232"/>
      <c r="Q74" s="232"/>
      <c r="R74" s="232"/>
      <c r="S74" s="235"/>
      <c r="T74" s="235"/>
      <c r="U74" s="236"/>
    </row>
    <row r="75" spans="1:21" x14ac:dyDescent="0.25">
      <c r="A75" s="237"/>
      <c r="B75" s="237"/>
      <c r="C75" s="237"/>
      <c r="D75" s="237"/>
      <c r="E75" s="237"/>
      <c r="F75" s="237"/>
      <c r="G75" s="238"/>
    </row>
    <row r="76" spans="1:21" ht="12.75" customHeight="1" x14ac:dyDescent="0.25">
      <c r="A76" s="239" t="str">
        <f>+Innhold!B54</f>
        <v>Finans Norge / Skadestatistikk</v>
      </c>
      <c r="G76" s="240"/>
      <c r="H76" s="240"/>
      <c r="I76" s="240"/>
      <c r="J76" s="240"/>
      <c r="K76" s="240"/>
      <c r="L76" s="240"/>
      <c r="M76" s="240"/>
      <c r="N76" s="240"/>
      <c r="O76" s="240"/>
      <c r="P76" s="240"/>
      <c r="Q76" s="240"/>
      <c r="R76" s="240"/>
      <c r="S76" s="240"/>
      <c r="T76" s="240"/>
      <c r="U76" s="260">
        <f>Innhold!H37</f>
        <v>15</v>
      </c>
    </row>
    <row r="77" spans="1:21" ht="12.75" customHeight="1" x14ac:dyDescent="0.25">
      <c r="A77" s="239" t="str">
        <f>+Innhold!B55</f>
        <v>Premiestatistikk skadeforsikring 2. kvartal 2018</v>
      </c>
      <c r="U77" s="261"/>
    </row>
    <row r="78" spans="1:21" ht="12.75" customHeight="1" x14ac:dyDescent="0.25"/>
  </sheetData>
  <mergeCells count="5">
    <mergeCell ref="U76:U77"/>
    <mergeCell ref="I4:N4"/>
    <mergeCell ref="P4:U4"/>
    <mergeCell ref="I39:N39"/>
    <mergeCell ref="P39:U39"/>
  </mergeCells>
  <hyperlinks>
    <hyperlink ref="A2" location="Innhold!A38" tooltip="Move to Innhold" display="Tilbake til innholdsfortegnelsen" xr:uid="{00000000-0004-0000-0E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U78"/>
  <sheetViews>
    <sheetView showGridLines="0" showRowColHeaders="0" zoomScale="80" zoomScaleNormal="80" zoomScaleSheetLayoutView="50" workbookViewId="0"/>
  </sheetViews>
  <sheetFormatPr defaultColWidth="11.44140625" defaultRowHeight="13.2" x14ac:dyDescent="0.25"/>
  <cols>
    <col min="1" max="1" width="25.6640625" style="189" customWidth="1"/>
    <col min="2" max="4" width="11.6640625" style="189" customWidth="1"/>
    <col min="5" max="7" width="9.6640625" style="189" customWidth="1"/>
    <col min="8" max="8" width="6.6640625" style="189" customWidth="1"/>
    <col min="9" max="11" width="11.6640625" style="189" customWidth="1"/>
    <col min="12" max="14" width="9.6640625" style="189" customWidth="1"/>
    <col min="15" max="15" width="6.6640625" style="189" customWidth="1"/>
    <col min="16" max="18" width="11.6640625" style="189" customWidth="1"/>
    <col min="19" max="21" width="9.6640625" style="189" customWidth="1"/>
    <col min="22" max="16384" width="11.44140625" style="189"/>
  </cols>
  <sheetData>
    <row r="1" spans="1:21" ht="5.25" customHeight="1" x14ac:dyDescent="0.25"/>
    <row r="2" spans="1:21" x14ac:dyDescent="0.25">
      <c r="A2" s="200" t="s">
        <v>0</v>
      </c>
      <c r="B2" s="201"/>
      <c r="C2" s="201"/>
      <c r="D2" s="201"/>
      <c r="E2" s="201"/>
      <c r="F2" s="201"/>
      <c r="I2" s="201"/>
      <c r="J2" s="201"/>
      <c r="K2" s="201"/>
      <c r="L2" s="201"/>
      <c r="M2" s="201"/>
      <c r="P2" s="201"/>
      <c r="Q2" s="201"/>
      <c r="R2" s="201"/>
      <c r="S2" s="201"/>
      <c r="T2" s="201"/>
    </row>
    <row r="3" spans="1:21" ht="6" customHeight="1" x14ac:dyDescent="0.25">
      <c r="A3" s="202"/>
      <c r="B3" s="201"/>
      <c r="C3" s="201"/>
      <c r="D3" s="201"/>
      <c r="E3" s="201"/>
      <c r="F3" s="201"/>
      <c r="I3" s="201"/>
      <c r="J3" s="201"/>
      <c r="K3" s="201"/>
      <c r="L3" s="201"/>
      <c r="M3" s="201"/>
      <c r="P3" s="201"/>
      <c r="Q3" s="201"/>
      <c r="R3" s="201"/>
      <c r="S3" s="201"/>
      <c r="T3" s="201"/>
    </row>
    <row r="4" spans="1:21" ht="16.2" thickBot="1" x14ac:dyDescent="0.35">
      <c r="A4" s="203" t="s">
        <v>121</v>
      </c>
      <c r="B4" s="204"/>
      <c r="C4" s="204"/>
      <c r="D4" s="204"/>
      <c r="E4" s="204"/>
      <c r="F4" s="204"/>
      <c r="I4" s="259" t="s">
        <v>107</v>
      </c>
      <c r="J4" s="259"/>
      <c r="K4" s="259"/>
      <c r="L4" s="259"/>
      <c r="M4" s="259"/>
      <c r="N4" s="259"/>
      <c r="P4" s="259" t="s">
        <v>108</v>
      </c>
      <c r="Q4" s="259"/>
      <c r="R4" s="259"/>
      <c r="S4" s="259"/>
      <c r="T4" s="259"/>
      <c r="U4" s="259"/>
    </row>
    <row r="5" spans="1:21" x14ac:dyDescent="0.25">
      <c r="A5" s="205"/>
      <c r="B5" s="206"/>
      <c r="C5" s="207" t="s">
        <v>1</v>
      </c>
      <c r="D5" s="208"/>
      <c r="E5" s="209"/>
      <c r="F5" s="207" t="s">
        <v>2</v>
      </c>
      <c r="G5" s="210"/>
      <c r="I5" s="205"/>
      <c r="J5" s="207" t="s">
        <v>1</v>
      </c>
      <c r="K5" s="208"/>
      <c r="L5" s="209"/>
      <c r="M5" s="207" t="s">
        <v>2</v>
      </c>
      <c r="N5" s="210"/>
      <c r="P5" s="205"/>
      <c r="Q5" s="207" t="s">
        <v>1</v>
      </c>
      <c r="R5" s="208"/>
      <c r="S5" s="209"/>
      <c r="T5" s="207" t="s">
        <v>2</v>
      </c>
      <c r="U5" s="210"/>
    </row>
    <row r="6" spans="1:21" x14ac:dyDescent="0.25">
      <c r="A6" s="211" t="s">
        <v>3</v>
      </c>
      <c r="B6" s="212" t="s">
        <v>154</v>
      </c>
      <c r="C6" s="213" t="s">
        <v>152</v>
      </c>
      <c r="D6" s="214" t="s">
        <v>153</v>
      </c>
      <c r="E6" s="213" t="s">
        <v>154</v>
      </c>
      <c r="F6" s="213" t="s">
        <v>152</v>
      </c>
      <c r="G6" s="215" t="s">
        <v>153</v>
      </c>
      <c r="I6" s="216" t="s">
        <v>154</v>
      </c>
      <c r="J6" s="213" t="s">
        <v>152</v>
      </c>
      <c r="K6" s="214" t="s">
        <v>153</v>
      </c>
      <c r="L6" s="213" t="s">
        <v>154</v>
      </c>
      <c r="M6" s="213" t="s">
        <v>152</v>
      </c>
      <c r="N6" s="215" t="s">
        <v>153</v>
      </c>
      <c r="P6" s="216" t="s">
        <v>154</v>
      </c>
      <c r="Q6" s="213" t="s">
        <v>152</v>
      </c>
      <c r="R6" s="214" t="s">
        <v>153</v>
      </c>
      <c r="S6" s="213" t="s">
        <v>154</v>
      </c>
      <c r="T6" s="213" t="s">
        <v>152</v>
      </c>
      <c r="U6" s="215" t="s">
        <v>153</v>
      </c>
    </row>
    <row r="7" spans="1:21" x14ac:dyDescent="0.25">
      <c r="A7" s="184" t="s">
        <v>82</v>
      </c>
      <c r="B7" s="185">
        <v>189911</v>
      </c>
      <c r="C7" s="185">
        <v>212148</v>
      </c>
      <c r="D7" s="191">
        <v>420362</v>
      </c>
      <c r="E7" s="217">
        <v>16.261327255026035</v>
      </c>
      <c r="F7" s="217">
        <v>16.261835262951333</v>
      </c>
      <c r="G7" s="218">
        <v>31.3204895796312</v>
      </c>
      <c r="I7" s="190">
        <v>0</v>
      </c>
      <c r="J7" s="185">
        <v>0</v>
      </c>
      <c r="K7" s="191">
        <v>0</v>
      </c>
      <c r="L7" s="219" t="s">
        <v>163</v>
      </c>
      <c r="M7" s="219" t="s">
        <v>163</v>
      </c>
      <c r="N7" s="188" t="s">
        <v>163</v>
      </c>
      <c r="P7" s="190">
        <v>189911</v>
      </c>
      <c r="Q7" s="185">
        <v>212148</v>
      </c>
      <c r="R7" s="191">
        <v>420362</v>
      </c>
      <c r="S7" s="219">
        <v>18.878001890672977</v>
      </c>
      <c r="T7" s="219">
        <v>19.146464842463224</v>
      </c>
      <c r="U7" s="188">
        <v>35.347558283756229</v>
      </c>
    </row>
    <row r="8" spans="1:21" x14ac:dyDescent="0.25">
      <c r="A8" s="184" t="s">
        <v>155</v>
      </c>
      <c r="B8" s="185">
        <v>266792</v>
      </c>
      <c r="C8" s="185">
        <v>290342</v>
      </c>
      <c r="D8" s="191">
        <v>298180</v>
      </c>
      <c r="E8" s="217">
        <v>22.844342987098724</v>
      </c>
      <c r="F8" s="217">
        <v>22.255660076530614</v>
      </c>
      <c r="G8" s="218">
        <v>22.216907291464096</v>
      </c>
      <c r="I8" s="190">
        <v>76017</v>
      </c>
      <c r="J8" s="185">
        <v>78212</v>
      </c>
      <c r="K8" s="191">
        <v>78925</v>
      </c>
      <c r="L8" s="219">
        <v>46.959438589555099</v>
      </c>
      <c r="M8" s="219">
        <v>39.792621687212858</v>
      </c>
      <c r="N8" s="188">
        <v>51.616679528599271</v>
      </c>
      <c r="P8" s="190">
        <v>190775</v>
      </c>
      <c r="Q8" s="185">
        <v>212130</v>
      </c>
      <c r="R8" s="191">
        <v>219255</v>
      </c>
      <c r="S8" s="219">
        <v>18.963887350880874</v>
      </c>
      <c r="T8" s="219">
        <v>19.144840333313176</v>
      </c>
      <c r="U8" s="188">
        <v>18.436797073724485</v>
      </c>
    </row>
    <row r="9" spans="1:21" x14ac:dyDescent="0.25">
      <c r="A9" s="184" t="s">
        <v>83</v>
      </c>
      <c r="B9" s="185">
        <v>176369</v>
      </c>
      <c r="C9" s="185">
        <v>213159</v>
      </c>
      <c r="D9" s="191">
        <v>263146</v>
      </c>
      <c r="E9" s="217">
        <v>15.10177939477801</v>
      </c>
      <c r="F9" s="217">
        <v>16.339331706240188</v>
      </c>
      <c r="G9" s="218">
        <v>19.606580877723559</v>
      </c>
      <c r="I9" s="190">
        <v>17715</v>
      </c>
      <c r="J9" s="185">
        <v>25654</v>
      </c>
      <c r="K9" s="191">
        <v>32617</v>
      </c>
      <c r="L9" s="219">
        <v>10.943426531091315</v>
      </c>
      <c r="M9" s="219">
        <v>13.052215986853151</v>
      </c>
      <c r="N9" s="188">
        <v>21.33140622343139</v>
      </c>
      <c r="P9" s="190">
        <v>158654</v>
      </c>
      <c r="Q9" s="185">
        <v>187505</v>
      </c>
      <c r="R9" s="191">
        <v>230529</v>
      </c>
      <c r="S9" s="219">
        <v>15.770916439610295</v>
      </c>
      <c r="T9" s="219">
        <v>16.922421565539469</v>
      </c>
      <c r="U9" s="188">
        <v>19.384809434715887</v>
      </c>
    </row>
    <row r="10" spans="1:21" x14ac:dyDescent="0.25">
      <c r="A10" s="184" t="s">
        <v>85</v>
      </c>
      <c r="B10" s="185">
        <v>109928</v>
      </c>
      <c r="C10" s="185">
        <v>125899</v>
      </c>
      <c r="D10" s="191">
        <v>132733</v>
      </c>
      <c r="E10" s="217">
        <v>9.4126995407875373</v>
      </c>
      <c r="F10" s="217">
        <v>9.6505684605573006</v>
      </c>
      <c r="G10" s="218">
        <v>9.8897201539939097</v>
      </c>
      <c r="I10" s="190">
        <v>7032</v>
      </c>
      <c r="J10" s="185">
        <v>8488</v>
      </c>
      <c r="K10" s="191">
        <v>10221</v>
      </c>
      <c r="L10" s="219">
        <v>4.3440121573036485</v>
      </c>
      <c r="M10" s="219">
        <v>4.3185159934672779</v>
      </c>
      <c r="N10" s="188">
        <v>6.6844989732253799</v>
      </c>
      <c r="P10" s="190">
        <v>102896</v>
      </c>
      <c r="Q10" s="185">
        <v>117411</v>
      </c>
      <c r="R10" s="191">
        <v>122512</v>
      </c>
      <c r="S10" s="219">
        <v>10.228322122166103</v>
      </c>
      <c r="T10" s="219">
        <v>10.59640243423671</v>
      </c>
      <c r="U10" s="188">
        <v>10.301835228825496</v>
      </c>
    </row>
    <row r="11" spans="1:21" x14ac:dyDescent="0.25">
      <c r="A11" s="184" t="s">
        <v>156</v>
      </c>
      <c r="B11" s="185">
        <v>88177</v>
      </c>
      <c r="C11" s="185">
        <v>93179</v>
      </c>
      <c r="D11" s="191">
        <v>98216</v>
      </c>
      <c r="E11" s="217">
        <v>7.5502475020742912</v>
      </c>
      <c r="F11" s="217">
        <v>7.1424738765698583</v>
      </c>
      <c r="G11" s="218">
        <v>7.3179145701872619</v>
      </c>
      <c r="I11" s="190">
        <v>4879</v>
      </c>
      <c r="J11" s="185">
        <v>6957</v>
      </c>
      <c r="K11" s="191">
        <v>8456</v>
      </c>
      <c r="L11" s="219">
        <v>3.0139981961724263</v>
      </c>
      <c r="M11" s="219">
        <v>3.5395753730621879</v>
      </c>
      <c r="N11" s="188">
        <v>5.530195021778086</v>
      </c>
      <c r="P11" s="190">
        <v>83298</v>
      </c>
      <c r="Q11" s="185">
        <v>86222</v>
      </c>
      <c r="R11" s="191">
        <v>89760</v>
      </c>
      <c r="S11" s="219">
        <v>8.280193361570829</v>
      </c>
      <c r="T11" s="219">
        <v>7.7815793297455746</v>
      </c>
      <c r="U11" s="188">
        <v>7.5477727091172824</v>
      </c>
    </row>
    <row r="12" spans="1:21" x14ac:dyDescent="0.25">
      <c r="A12" s="184" t="s">
        <v>157</v>
      </c>
      <c r="B12" s="185">
        <v>0</v>
      </c>
      <c r="C12" s="185">
        <v>0</v>
      </c>
      <c r="D12" s="191">
        <v>0</v>
      </c>
      <c r="E12" s="217" t="s">
        <v>163</v>
      </c>
      <c r="F12" s="217" t="s">
        <v>163</v>
      </c>
      <c r="G12" s="218" t="s">
        <v>163</v>
      </c>
      <c r="I12" s="190">
        <v>0</v>
      </c>
      <c r="J12" s="185">
        <v>0</v>
      </c>
      <c r="K12" s="191">
        <v>0</v>
      </c>
      <c r="L12" s="219" t="s">
        <v>163</v>
      </c>
      <c r="M12" s="219" t="s">
        <v>163</v>
      </c>
      <c r="N12" s="188" t="s">
        <v>163</v>
      </c>
      <c r="P12" s="190">
        <v>0</v>
      </c>
      <c r="Q12" s="185">
        <v>0</v>
      </c>
      <c r="R12" s="191">
        <v>0</v>
      </c>
      <c r="S12" s="219" t="s">
        <v>163</v>
      </c>
      <c r="T12" s="219" t="s">
        <v>163</v>
      </c>
      <c r="U12" s="188" t="s">
        <v>163</v>
      </c>
    </row>
    <row r="13" spans="1:21" x14ac:dyDescent="0.25">
      <c r="A13" s="184" t="s">
        <v>158</v>
      </c>
      <c r="B13" s="185">
        <v>335283</v>
      </c>
      <c r="C13" s="185">
        <v>341158</v>
      </c>
      <c r="D13" s="191">
        <v>46955</v>
      </c>
      <c r="E13" s="217">
        <v>28.708956227111088</v>
      </c>
      <c r="F13" s="217">
        <v>26.150872007456829</v>
      </c>
      <c r="G13" s="218">
        <v>3.4985407534733941</v>
      </c>
      <c r="I13" s="190">
        <v>55595</v>
      </c>
      <c r="J13" s="185">
        <v>76672</v>
      </c>
      <c r="K13" s="191">
        <v>22261</v>
      </c>
      <c r="L13" s="219">
        <v>34.343765057635999</v>
      </c>
      <c r="M13" s="219">
        <v>39.009102055975866</v>
      </c>
      <c r="N13" s="188">
        <v>14.558617712843185</v>
      </c>
      <c r="P13" s="190">
        <v>279688</v>
      </c>
      <c r="Q13" s="185">
        <v>264486</v>
      </c>
      <c r="R13" s="191">
        <v>24694</v>
      </c>
      <c r="S13" s="219">
        <v>27.802236799335184</v>
      </c>
      <c r="T13" s="219">
        <v>23.869995947752177</v>
      </c>
      <c r="U13" s="188">
        <v>2.0764783787760939</v>
      </c>
    </row>
    <row r="14" spans="1:21" x14ac:dyDescent="0.25">
      <c r="A14" s="184" t="s">
        <v>159</v>
      </c>
      <c r="B14" s="185">
        <v>0</v>
      </c>
      <c r="C14" s="185">
        <v>27521</v>
      </c>
      <c r="D14" s="191">
        <v>31699</v>
      </c>
      <c r="E14" s="217" t="s">
        <v>163</v>
      </c>
      <c r="F14" s="217">
        <v>2.1095742984693877</v>
      </c>
      <c r="G14" s="218">
        <v>2.3618409827356643</v>
      </c>
      <c r="I14" s="190">
        <v>0</v>
      </c>
      <c r="J14" s="185">
        <v>0</v>
      </c>
      <c r="K14" s="191">
        <v>0</v>
      </c>
      <c r="L14" s="219" t="s">
        <v>163</v>
      </c>
      <c r="M14" s="219" t="s">
        <v>163</v>
      </c>
      <c r="N14" s="188" t="s">
        <v>163</v>
      </c>
      <c r="P14" s="190">
        <v>0</v>
      </c>
      <c r="Q14" s="185">
        <v>27521</v>
      </c>
      <c r="R14" s="191">
        <v>31699</v>
      </c>
      <c r="S14" s="219" t="s">
        <v>163</v>
      </c>
      <c r="T14" s="219">
        <v>2.4837842399147312</v>
      </c>
      <c r="U14" s="188">
        <v>2.6655174588492505</v>
      </c>
    </row>
    <row r="15" spans="1:21" x14ac:dyDescent="0.25">
      <c r="A15" s="184" t="s">
        <v>160</v>
      </c>
      <c r="B15" s="185">
        <v>0</v>
      </c>
      <c r="C15" s="185">
        <v>0</v>
      </c>
      <c r="D15" s="191">
        <v>0</v>
      </c>
      <c r="E15" s="217" t="s">
        <v>163</v>
      </c>
      <c r="F15" s="217" t="s">
        <v>163</v>
      </c>
      <c r="G15" s="218" t="s">
        <v>163</v>
      </c>
      <c r="I15" s="190">
        <v>0</v>
      </c>
      <c r="J15" s="185">
        <v>0</v>
      </c>
      <c r="K15" s="191">
        <v>0</v>
      </c>
      <c r="L15" s="219" t="s">
        <v>163</v>
      </c>
      <c r="M15" s="219" t="s">
        <v>163</v>
      </c>
      <c r="N15" s="188" t="s">
        <v>163</v>
      </c>
      <c r="P15" s="190">
        <v>0</v>
      </c>
      <c r="Q15" s="185">
        <v>0</v>
      </c>
      <c r="R15" s="191">
        <v>0</v>
      </c>
      <c r="S15" s="219" t="s">
        <v>163</v>
      </c>
      <c r="T15" s="219" t="s">
        <v>163</v>
      </c>
      <c r="U15" s="188" t="s">
        <v>163</v>
      </c>
    </row>
    <row r="16" spans="1:21" x14ac:dyDescent="0.25">
      <c r="A16" s="184" t="s">
        <v>161</v>
      </c>
      <c r="B16" s="185">
        <v>0</v>
      </c>
      <c r="C16" s="185">
        <v>0</v>
      </c>
      <c r="D16" s="191">
        <v>49800</v>
      </c>
      <c r="E16" s="217" t="s">
        <v>163</v>
      </c>
      <c r="F16" s="217" t="s">
        <v>163</v>
      </c>
      <c r="G16" s="218">
        <v>3.710517080672453</v>
      </c>
      <c r="I16" s="190">
        <v>0</v>
      </c>
      <c r="J16" s="185">
        <v>0</v>
      </c>
      <c r="K16" s="191">
        <v>0</v>
      </c>
      <c r="L16" s="219" t="s">
        <v>163</v>
      </c>
      <c r="M16" s="219" t="s">
        <v>163</v>
      </c>
      <c r="N16" s="188" t="s">
        <v>163</v>
      </c>
      <c r="P16" s="190">
        <v>0</v>
      </c>
      <c r="Q16" s="185">
        <v>0</v>
      </c>
      <c r="R16" s="191">
        <v>49800</v>
      </c>
      <c r="S16" s="219" t="s">
        <v>163</v>
      </c>
      <c r="T16" s="219" t="s">
        <v>163</v>
      </c>
      <c r="U16" s="188">
        <v>4.1876011688284382</v>
      </c>
    </row>
    <row r="17" spans="1:21" x14ac:dyDescent="0.25">
      <c r="A17" s="184" t="s">
        <v>162</v>
      </c>
      <c r="B17" s="185">
        <v>0</v>
      </c>
      <c r="C17" s="185">
        <v>0</v>
      </c>
      <c r="D17" s="191">
        <v>0</v>
      </c>
      <c r="E17" s="217" t="s">
        <v>163</v>
      </c>
      <c r="F17" s="217" t="s">
        <v>163</v>
      </c>
      <c r="G17" s="218" t="s">
        <v>163</v>
      </c>
      <c r="I17" s="190">
        <v>0</v>
      </c>
      <c r="J17" s="185">
        <v>0</v>
      </c>
      <c r="K17" s="191">
        <v>0</v>
      </c>
      <c r="L17" s="219" t="s">
        <v>163</v>
      </c>
      <c r="M17" s="219" t="s">
        <v>163</v>
      </c>
      <c r="N17" s="188" t="s">
        <v>163</v>
      </c>
      <c r="P17" s="190">
        <v>0</v>
      </c>
      <c r="Q17" s="185">
        <v>0</v>
      </c>
      <c r="R17" s="191">
        <v>0</v>
      </c>
      <c r="S17" s="219" t="s">
        <v>163</v>
      </c>
      <c r="T17" s="219" t="s">
        <v>163</v>
      </c>
      <c r="U17" s="188" t="s">
        <v>163</v>
      </c>
    </row>
    <row r="18" spans="1:21" x14ac:dyDescent="0.25">
      <c r="A18" s="184" t="s">
        <v>164</v>
      </c>
      <c r="B18" s="185">
        <v>0</v>
      </c>
      <c r="C18" s="185">
        <v>0</v>
      </c>
      <c r="D18" s="191">
        <v>0</v>
      </c>
      <c r="E18" s="217" t="s">
        <v>163</v>
      </c>
      <c r="F18" s="217" t="s">
        <v>163</v>
      </c>
      <c r="G18" s="218" t="s">
        <v>163</v>
      </c>
      <c r="I18" s="190">
        <v>0</v>
      </c>
      <c r="J18" s="185">
        <v>0</v>
      </c>
      <c r="K18" s="191">
        <v>0</v>
      </c>
      <c r="L18" s="219" t="s">
        <v>163</v>
      </c>
      <c r="M18" s="219" t="s">
        <v>163</v>
      </c>
      <c r="N18" s="188" t="s">
        <v>163</v>
      </c>
      <c r="P18" s="190">
        <v>0</v>
      </c>
      <c r="Q18" s="185">
        <v>0</v>
      </c>
      <c r="R18" s="191">
        <v>0</v>
      </c>
      <c r="S18" s="219" t="s">
        <v>163</v>
      </c>
      <c r="T18" s="219" t="s">
        <v>163</v>
      </c>
      <c r="U18" s="188" t="s">
        <v>163</v>
      </c>
    </row>
    <row r="19" spans="1:21" x14ac:dyDescent="0.25">
      <c r="A19" s="184" t="s">
        <v>165</v>
      </c>
      <c r="B19" s="185">
        <v>0</v>
      </c>
      <c r="C19" s="185">
        <v>0</v>
      </c>
      <c r="D19" s="191">
        <v>0</v>
      </c>
      <c r="E19" s="217" t="s">
        <v>163</v>
      </c>
      <c r="F19" s="217" t="s">
        <v>163</v>
      </c>
      <c r="G19" s="218" t="s">
        <v>163</v>
      </c>
      <c r="I19" s="190">
        <v>0</v>
      </c>
      <c r="J19" s="185">
        <v>0</v>
      </c>
      <c r="K19" s="191">
        <v>0</v>
      </c>
      <c r="L19" s="219" t="s">
        <v>163</v>
      </c>
      <c r="M19" s="219" t="s">
        <v>163</v>
      </c>
      <c r="N19" s="188" t="s">
        <v>163</v>
      </c>
      <c r="P19" s="190">
        <v>0</v>
      </c>
      <c r="Q19" s="185">
        <v>0</v>
      </c>
      <c r="R19" s="191">
        <v>0</v>
      </c>
      <c r="S19" s="219" t="s">
        <v>163</v>
      </c>
      <c r="T19" s="219" t="s">
        <v>163</v>
      </c>
      <c r="U19" s="188" t="s">
        <v>163</v>
      </c>
    </row>
    <row r="20" spans="1:21" x14ac:dyDescent="0.25">
      <c r="A20" s="184" t="s">
        <v>166</v>
      </c>
      <c r="B20" s="185">
        <v>29</v>
      </c>
      <c r="C20" s="185">
        <v>26</v>
      </c>
      <c r="D20" s="191">
        <v>27</v>
      </c>
      <c r="E20" s="217">
        <v>2.4831552168950457E-3</v>
      </c>
      <c r="F20" s="217">
        <v>1.9929846938775511E-3</v>
      </c>
      <c r="G20" s="218">
        <v>2.0117261280754263E-3</v>
      </c>
      <c r="I20" s="190">
        <v>29</v>
      </c>
      <c r="J20" s="185">
        <v>26</v>
      </c>
      <c r="K20" s="191">
        <v>27</v>
      </c>
      <c r="L20" s="219">
        <v>1.791472590469366E-2</v>
      </c>
      <c r="M20" s="219">
        <v>1.3228253514390814E-2</v>
      </c>
      <c r="N20" s="188">
        <v>1.7657907472564845E-2</v>
      </c>
      <c r="P20" s="190">
        <v>0</v>
      </c>
      <c r="Q20" s="185">
        <v>0</v>
      </c>
      <c r="R20" s="191">
        <v>0</v>
      </c>
      <c r="S20" s="219" t="s">
        <v>163</v>
      </c>
      <c r="T20" s="219" t="s">
        <v>163</v>
      </c>
      <c r="U20" s="188" t="s">
        <v>163</v>
      </c>
    </row>
    <row r="21" spans="1:21" x14ac:dyDescent="0.25">
      <c r="A21" s="184" t="s">
        <v>167</v>
      </c>
      <c r="B21" s="185">
        <v>0</v>
      </c>
      <c r="C21" s="185">
        <v>0</v>
      </c>
      <c r="D21" s="191">
        <v>0</v>
      </c>
      <c r="E21" s="217" t="s">
        <v>163</v>
      </c>
      <c r="F21" s="217" t="s">
        <v>163</v>
      </c>
      <c r="G21" s="218" t="s">
        <v>163</v>
      </c>
      <c r="I21" s="190">
        <v>0</v>
      </c>
      <c r="J21" s="185">
        <v>0</v>
      </c>
      <c r="K21" s="191">
        <v>0</v>
      </c>
      <c r="L21" s="219" t="s">
        <v>163</v>
      </c>
      <c r="M21" s="219" t="s">
        <v>163</v>
      </c>
      <c r="N21" s="188" t="s">
        <v>163</v>
      </c>
      <c r="P21" s="190">
        <v>0</v>
      </c>
      <c r="Q21" s="185">
        <v>0</v>
      </c>
      <c r="R21" s="191">
        <v>0</v>
      </c>
      <c r="S21" s="219" t="s">
        <v>163</v>
      </c>
      <c r="T21" s="219" t="s">
        <v>163</v>
      </c>
      <c r="U21" s="188" t="s">
        <v>163</v>
      </c>
    </row>
    <row r="22" spans="1:21" x14ac:dyDescent="0.25">
      <c r="A22" s="184" t="s">
        <v>168</v>
      </c>
      <c r="B22" s="185">
        <v>0</v>
      </c>
      <c r="C22" s="185">
        <v>0</v>
      </c>
      <c r="D22" s="191">
        <v>0</v>
      </c>
      <c r="E22" s="217" t="s">
        <v>163</v>
      </c>
      <c r="F22" s="217" t="s">
        <v>163</v>
      </c>
      <c r="G22" s="218" t="s">
        <v>163</v>
      </c>
      <c r="I22" s="190">
        <v>0</v>
      </c>
      <c r="J22" s="185">
        <v>0</v>
      </c>
      <c r="K22" s="191">
        <v>0</v>
      </c>
      <c r="L22" s="219" t="s">
        <v>163</v>
      </c>
      <c r="M22" s="219" t="s">
        <v>163</v>
      </c>
      <c r="N22" s="188" t="s">
        <v>163</v>
      </c>
      <c r="P22" s="190">
        <v>0</v>
      </c>
      <c r="Q22" s="185">
        <v>0</v>
      </c>
      <c r="R22" s="191">
        <v>0</v>
      </c>
      <c r="S22" s="219" t="s">
        <v>163</v>
      </c>
      <c r="T22" s="219" t="s">
        <v>163</v>
      </c>
      <c r="U22" s="188" t="s">
        <v>163</v>
      </c>
    </row>
    <row r="23" spans="1:21" x14ac:dyDescent="0.25">
      <c r="A23" s="184" t="s">
        <v>169</v>
      </c>
      <c r="B23" s="185">
        <v>0</v>
      </c>
      <c r="C23" s="185">
        <v>0</v>
      </c>
      <c r="D23" s="191">
        <v>0</v>
      </c>
      <c r="E23" s="217" t="s">
        <v>163</v>
      </c>
      <c r="F23" s="217" t="s">
        <v>163</v>
      </c>
      <c r="G23" s="218" t="s">
        <v>163</v>
      </c>
      <c r="I23" s="190">
        <v>0</v>
      </c>
      <c r="J23" s="185">
        <v>0</v>
      </c>
      <c r="K23" s="191">
        <v>0</v>
      </c>
      <c r="L23" s="219" t="s">
        <v>163</v>
      </c>
      <c r="M23" s="219" t="s">
        <v>163</v>
      </c>
      <c r="N23" s="188" t="s">
        <v>163</v>
      </c>
      <c r="P23" s="190">
        <v>0</v>
      </c>
      <c r="Q23" s="185">
        <v>0</v>
      </c>
      <c r="R23" s="191">
        <v>0</v>
      </c>
      <c r="S23" s="219" t="s">
        <v>163</v>
      </c>
      <c r="T23" s="219" t="s">
        <v>163</v>
      </c>
      <c r="U23" s="188" t="s">
        <v>163</v>
      </c>
    </row>
    <row r="24" spans="1:21" x14ac:dyDescent="0.25">
      <c r="A24" s="184" t="s">
        <v>170</v>
      </c>
      <c r="B24" s="185">
        <v>0</v>
      </c>
      <c r="C24" s="185">
        <v>0</v>
      </c>
      <c r="D24" s="191">
        <v>0</v>
      </c>
      <c r="E24" s="217" t="s">
        <v>163</v>
      </c>
      <c r="F24" s="217" t="s">
        <v>163</v>
      </c>
      <c r="G24" s="218" t="s">
        <v>163</v>
      </c>
      <c r="I24" s="190">
        <v>0</v>
      </c>
      <c r="J24" s="185">
        <v>0</v>
      </c>
      <c r="K24" s="191">
        <v>0</v>
      </c>
      <c r="L24" s="219" t="s">
        <v>163</v>
      </c>
      <c r="M24" s="219" t="s">
        <v>163</v>
      </c>
      <c r="N24" s="188" t="s">
        <v>163</v>
      </c>
      <c r="P24" s="190">
        <v>0</v>
      </c>
      <c r="Q24" s="185">
        <v>0</v>
      </c>
      <c r="R24" s="191">
        <v>0</v>
      </c>
      <c r="S24" s="219" t="s">
        <v>163</v>
      </c>
      <c r="T24" s="219" t="s">
        <v>163</v>
      </c>
      <c r="U24" s="188" t="s">
        <v>163</v>
      </c>
    </row>
    <row r="25" spans="1:21" x14ac:dyDescent="0.25">
      <c r="A25" s="184" t="s">
        <v>171</v>
      </c>
      <c r="B25" s="185">
        <v>0</v>
      </c>
      <c r="C25" s="185">
        <v>0</v>
      </c>
      <c r="D25" s="191">
        <v>0</v>
      </c>
      <c r="E25" s="217" t="s">
        <v>163</v>
      </c>
      <c r="F25" s="217" t="s">
        <v>163</v>
      </c>
      <c r="G25" s="218" t="s">
        <v>163</v>
      </c>
      <c r="I25" s="190">
        <v>0</v>
      </c>
      <c r="J25" s="185">
        <v>0</v>
      </c>
      <c r="K25" s="191">
        <v>0</v>
      </c>
      <c r="L25" s="219" t="s">
        <v>163</v>
      </c>
      <c r="M25" s="219" t="s">
        <v>163</v>
      </c>
      <c r="N25" s="188" t="s">
        <v>163</v>
      </c>
      <c r="P25" s="190">
        <v>0</v>
      </c>
      <c r="Q25" s="185">
        <v>0</v>
      </c>
      <c r="R25" s="191">
        <v>0</v>
      </c>
      <c r="S25" s="219" t="s">
        <v>163</v>
      </c>
      <c r="T25" s="219" t="s">
        <v>163</v>
      </c>
      <c r="U25" s="188" t="s">
        <v>163</v>
      </c>
    </row>
    <row r="26" spans="1:21" x14ac:dyDescent="0.25">
      <c r="A26" s="184" t="s">
        <v>172</v>
      </c>
      <c r="B26" s="185">
        <v>0</v>
      </c>
      <c r="C26" s="185">
        <v>0</v>
      </c>
      <c r="D26" s="191">
        <v>0</v>
      </c>
      <c r="E26" s="217" t="s">
        <v>163</v>
      </c>
      <c r="F26" s="217" t="s">
        <v>163</v>
      </c>
      <c r="G26" s="218" t="s">
        <v>163</v>
      </c>
      <c r="I26" s="190">
        <v>0</v>
      </c>
      <c r="J26" s="185">
        <v>0</v>
      </c>
      <c r="K26" s="191">
        <v>0</v>
      </c>
      <c r="L26" s="219" t="s">
        <v>163</v>
      </c>
      <c r="M26" s="219" t="s">
        <v>163</v>
      </c>
      <c r="N26" s="188" t="s">
        <v>163</v>
      </c>
      <c r="P26" s="190">
        <v>0</v>
      </c>
      <c r="Q26" s="185">
        <v>0</v>
      </c>
      <c r="R26" s="191">
        <v>0</v>
      </c>
      <c r="S26" s="219" t="s">
        <v>163</v>
      </c>
      <c r="T26" s="219" t="s">
        <v>163</v>
      </c>
      <c r="U26" s="188" t="s">
        <v>163</v>
      </c>
    </row>
    <row r="27" spans="1:21" x14ac:dyDescent="0.25">
      <c r="A27" s="184" t="s">
        <v>173</v>
      </c>
      <c r="B27" s="185">
        <v>0</v>
      </c>
      <c r="C27" s="185">
        <v>0</v>
      </c>
      <c r="D27" s="191">
        <v>0</v>
      </c>
      <c r="E27" s="217" t="s">
        <v>163</v>
      </c>
      <c r="F27" s="217" t="s">
        <v>163</v>
      </c>
      <c r="G27" s="218" t="s">
        <v>163</v>
      </c>
      <c r="I27" s="190">
        <v>0</v>
      </c>
      <c r="J27" s="185">
        <v>0</v>
      </c>
      <c r="K27" s="191">
        <v>0</v>
      </c>
      <c r="L27" s="219" t="s">
        <v>163</v>
      </c>
      <c r="M27" s="219" t="s">
        <v>163</v>
      </c>
      <c r="N27" s="188" t="s">
        <v>163</v>
      </c>
      <c r="P27" s="190">
        <v>0</v>
      </c>
      <c r="Q27" s="185">
        <v>0</v>
      </c>
      <c r="R27" s="191">
        <v>0</v>
      </c>
      <c r="S27" s="219" t="s">
        <v>163</v>
      </c>
      <c r="T27" s="219" t="s">
        <v>163</v>
      </c>
      <c r="U27" s="188" t="s">
        <v>163</v>
      </c>
    </row>
    <row r="28" spans="1:21" x14ac:dyDescent="0.25">
      <c r="A28" s="184" t="s">
        <v>174</v>
      </c>
      <c r="B28" s="185">
        <v>0</v>
      </c>
      <c r="C28" s="185">
        <v>0</v>
      </c>
      <c r="D28" s="191">
        <v>0</v>
      </c>
      <c r="E28" s="217" t="s">
        <v>163</v>
      </c>
      <c r="F28" s="217" t="s">
        <v>163</v>
      </c>
      <c r="G28" s="218" t="s">
        <v>163</v>
      </c>
      <c r="I28" s="190">
        <v>0</v>
      </c>
      <c r="J28" s="185">
        <v>0</v>
      </c>
      <c r="K28" s="191">
        <v>0</v>
      </c>
      <c r="L28" s="219" t="s">
        <v>163</v>
      </c>
      <c r="M28" s="219" t="s">
        <v>163</v>
      </c>
      <c r="N28" s="188" t="s">
        <v>163</v>
      </c>
      <c r="P28" s="190">
        <v>0</v>
      </c>
      <c r="Q28" s="185">
        <v>0</v>
      </c>
      <c r="R28" s="191">
        <v>0</v>
      </c>
      <c r="S28" s="219" t="s">
        <v>163</v>
      </c>
      <c r="T28" s="219" t="s">
        <v>163</v>
      </c>
      <c r="U28" s="188" t="s">
        <v>163</v>
      </c>
    </row>
    <row r="29" spans="1:21" x14ac:dyDescent="0.25">
      <c r="A29" s="184" t="s">
        <v>175</v>
      </c>
      <c r="B29" s="185">
        <v>0</v>
      </c>
      <c r="C29" s="185">
        <v>0</v>
      </c>
      <c r="D29" s="191">
        <v>0</v>
      </c>
      <c r="E29" s="217" t="s">
        <v>163</v>
      </c>
      <c r="F29" s="217" t="s">
        <v>163</v>
      </c>
      <c r="G29" s="218" t="s">
        <v>163</v>
      </c>
      <c r="I29" s="190">
        <v>0</v>
      </c>
      <c r="J29" s="185">
        <v>0</v>
      </c>
      <c r="K29" s="191">
        <v>0</v>
      </c>
      <c r="L29" s="219" t="s">
        <v>163</v>
      </c>
      <c r="M29" s="219" t="s">
        <v>163</v>
      </c>
      <c r="N29" s="188" t="s">
        <v>163</v>
      </c>
      <c r="P29" s="190">
        <v>0</v>
      </c>
      <c r="Q29" s="185">
        <v>0</v>
      </c>
      <c r="R29" s="191">
        <v>0</v>
      </c>
      <c r="S29" s="219" t="s">
        <v>163</v>
      </c>
      <c r="T29" s="219" t="s">
        <v>163</v>
      </c>
      <c r="U29" s="188" t="s">
        <v>163</v>
      </c>
    </row>
    <row r="30" spans="1:21" x14ac:dyDescent="0.25">
      <c r="A30" s="184" t="s">
        <v>176</v>
      </c>
      <c r="B30" s="185">
        <v>105</v>
      </c>
      <c r="C30" s="185">
        <v>92</v>
      </c>
      <c r="D30" s="191">
        <v>72</v>
      </c>
      <c r="E30" s="217">
        <v>8.9907344059993038E-3</v>
      </c>
      <c r="F30" s="217">
        <v>7.0520996860282577E-3</v>
      </c>
      <c r="G30" s="218">
        <v>5.3646030082011367E-3</v>
      </c>
      <c r="I30" s="190">
        <v>105</v>
      </c>
      <c r="J30" s="185">
        <v>92</v>
      </c>
      <c r="K30" s="191">
        <v>72</v>
      </c>
      <c r="L30" s="219">
        <v>6.4863662758373589E-2</v>
      </c>
      <c r="M30" s="219">
        <v>4.6807666281690571E-2</v>
      </c>
      <c r="N30" s="188">
        <v>4.7087753260172914E-2</v>
      </c>
      <c r="P30" s="190">
        <v>0</v>
      </c>
      <c r="Q30" s="185">
        <v>0</v>
      </c>
      <c r="R30" s="191">
        <v>0</v>
      </c>
      <c r="S30" s="219" t="s">
        <v>163</v>
      </c>
      <c r="T30" s="219" t="s">
        <v>163</v>
      </c>
      <c r="U30" s="188" t="s">
        <v>163</v>
      </c>
    </row>
    <row r="31" spans="1:21" x14ac:dyDescent="0.25">
      <c r="A31" s="184" t="s">
        <v>177</v>
      </c>
      <c r="B31" s="185">
        <v>0</v>
      </c>
      <c r="C31" s="185">
        <v>0</v>
      </c>
      <c r="D31" s="191">
        <v>0</v>
      </c>
      <c r="E31" s="217" t="s">
        <v>163</v>
      </c>
      <c r="F31" s="217" t="s">
        <v>163</v>
      </c>
      <c r="G31" s="218" t="s">
        <v>163</v>
      </c>
      <c r="I31" s="190">
        <v>0</v>
      </c>
      <c r="J31" s="185">
        <v>0</v>
      </c>
      <c r="K31" s="191">
        <v>0</v>
      </c>
      <c r="L31" s="219" t="s">
        <v>163</v>
      </c>
      <c r="M31" s="219" t="s">
        <v>163</v>
      </c>
      <c r="N31" s="188" t="s">
        <v>163</v>
      </c>
      <c r="P31" s="190">
        <v>0</v>
      </c>
      <c r="Q31" s="185">
        <v>0</v>
      </c>
      <c r="R31" s="191">
        <v>0</v>
      </c>
      <c r="S31" s="219" t="s">
        <v>163</v>
      </c>
      <c r="T31" s="219" t="s">
        <v>163</v>
      </c>
      <c r="U31" s="188" t="s">
        <v>163</v>
      </c>
    </row>
    <row r="32" spans="1:21" x14ac:dyDescent="0.25">
      <c r="A32" s="184" t="s">
        <v>178</v>
      </c>
      <c r="B32" s="185">
        <v>0</v>
      </c>
      <c r="C32" s="185">
        <v>0</v>
      </c>
      <c r="D32" s="191">
        <v>0</v>
      </c>
      <c r="E32" s="217" t="s">
        <v>163</v>
      </c>
      <c r="F32" s="217" t="s">
        <v>163</v>
      </c>
      <c r="G32" s="218" t="s">
        <v>163</v>
      </c>
      <c r="I32" s="190">
        <v>0</v>
      </c>
      <c r="J32" s="185">
        <v>0</v>
      </c>
      <c r="K32" s="191">
        <v>0</v>
      </c>
      <c r="L32" s="219" t="s">
        <v>163</v>
      </c>
      <c r="M32" s="219" t="s">
        <v>163</v>
      </c>
      <c r="N32" s="188" t="s">
        <v>163</v>
      </c>
      <c r="P32" s="190">
        <v>0</v>
      </c>
      <c r="Q32" s="185">
        <v>0</v>
      </c>
      <c r="R32" s="191">
        <v>0</v>
      </c>
      <c r="S32" s="219" t="s">
        <v>163</v>
      </c>
      <c r="T32" s="219" t="s">
        <v>163</v>
      </c>
      <c r="U32" s="188" t="s">
        <v>163</v>
      </c>
    </row>
    <row r="33" spans="1:21" x14ac:dyDescent="0.25">
      <c r="A33" s="184" t="s">
        <v>179</v>
      </c>
      <c r="B33" s="185">
        <v>0</v>
      </c>
      <c r="C33" s="185">
        <v>0</v>
      </c>
      <c r="D33" s="191">
        <v>0</v>
      </c>
      <c r="E33" s="217" t="s">
        <v>163</v>
      </c>
      <c r="F33" s="217" t="s">
        <v>163</v>
      </c>
      <c r="G33" s="218" t="s">
        <v>163</v>
      </c>
      <c r="I33" s="190">
        <v>0</v>
      </c>
      <c r="J33" s="185">
        <v>0</v>
      </c>
      <c r="K33" s="191">
        <v>0</v>
      </c>
      <c r="L33" s="219" t="s">
        <v>163</v>
      </c>
      <c r="M33" s="219" t="s">
        <v>163</v>
      </c>
      <c r="N33" s="188" t="s">
        <v>163</v>
      </c>
      <c r="P33" s="190">
        <v>0</v>
      </c>
      <c r="Q33" s="185">
        <v>0</v>
      </c>
      <c r="R33" s="191">
        <v>0</v>
      </c>
      <c r="S33" s="219" t="s">
        <v>163</v>
      </c>
      <c r="T33" s="219" t="s">
        <v>163</v>
      </c>
      <c r="U33" s="188" t="s">
        <v>163</v>
      </c>
    </row>
    <row r="34" spans="1:21" x14ac:dyDescent="0.25">
      <c r="A34" s="184" t="s">
        <v>180</v>
      </c>
      <c r="B34" s="185">
        <v>0</v>
      </c>
      <c r="C34" s="185">
        <v>0</v>
      </c>
      <c r="D34" s="191">
        <v>0</v>
      </c>
      <c r="E34" s="217" t="s">
        <v>163</v>
      </c>
      <c r="F34" s="217" t="s">
        <v>163</v>
      </c>
      <c r="G34" s="218" t="s">
        <v>163</v>
      </c>
      <c r="I34" s="190">
        <v>0</v>
      </c>
      <c r="J34" s="185">
        <v>0</v>
      </c>
      <c r="K34" s="191">
        <v>0</v>
      </c>
      <c r="L34" s="219" t="s">
        <v>163</v>
      </c>
      <c r="M34" s="219" t="s">
        <v>163</v>
      </c>
      <c r="N34" s="188" t="s">
        <v>163</v>
      </c>
      <c r="P34" s="190">
        <v>0</v>
      </c>
      <c r="Q34" s="185">
        <v>0</v>
      </c>
      <c r="R34" s="191">
        <v>0</v>
      </c>
      <c r="S34" s="219" t="s">
        <v>163</v>
      </c>
      <c r="T34" s="219" t="s">
        <v>163</v>
      </c>
      <c r="U34" s="188" t="s">
        <v>163</v>
      </c>
    </row>
    <row r="35" spans="1:21" x14ac:dyDescent="0.25">
      <c r="A35" s="184" t="s">
        <v>181</v>
      </c>
      <c r="B35" s="185">
        <v>1275</v>
      </c>
      <c r="C35" s="185">
        <v>1052</v>
      </c>
      <c r="D35" s="191">
        <v>941</v>
      </c>
      <c r="E35" s="219">
        <v>0.10917320350142011</v>
      </c>
      <c r="F35" s="219">
        <v>8.063922684458398E-2</v>
      </c>
      <c r="G35" s="188">
        <v>7.0112380982184308E-2</v>
      </c>
      <c r="I35" s="190">
        <v>506</v>
      </c>
      <c r="J35" s="185">
        <v>448</v>
      </c>
      <c r="K35" s="191">
        <v>327</v>
      </c>
      <c r="L35" s="219">
        <v>0.31258107957844794</v>
      </c>
      <c r="M35" s="219">
        <v>0.22793298363258016</v>
      </c>
      <c r="N35" s="188">
        <v>0.21385687938995199</v>
      </c>
      <c r="P35" s="190">
        <v>769</v>
      </c>
      <c r="Q35" s="185">
        <v>604</v>
      </c>
      <c r="R35" s="191">
        <v>614</v>
      </c>
      <c r="S35" s="219">
        <v>7.6442035763739438E-2</v>
      </c>
      <c r="T35" s="219">
        <v>5.4511307034936875E-2</v>
      </c>
      <c r="U35" s="188">
        <v>5.1630263406840592E-2</v>
      </c>
    </row>
    <row r="36" spans="1:21" x14ac:dyDescent="0.25">
      <c r="A36" s="184" t="s">
        <v>5</v>
      </c>
      <c r="B36" s="185" t="s">
        <v>5</v>
      </c>
      <c r="C36" s="185" t="s">
        <v>5</v>
      </c>
      <c r="D36" s="191" t="s">
        <v>5</v>
      </c>
      <c r="E36" s="217" t="s">
        <v>5</v>
      </c>
      <c r="F36" s="217" t="s">
        <v>5</v>
      </c>
      <c r="G36" s="218" t="s">
        <v>5</v>
      </c>
      <c r="I36" s="190" t="s">
        <v>5</v>
      </c>
      <c r="J36" s="185" t="s">
        <v>5</v>
      </c>
      <c r="K36" s="191" t="s">
        <v>5</v>
      </c>
      <c r="L36" s="219" t="s">
        <v>5</v>
      </c>
      <c r="M36" s="219" t="s">
        <v>5</v>
      </c>
      <c r="N36" s="188" t="s">
        <v>5</v>
      </c>
      <c r="P36" s="190" t="s">
        <v>5</v>
      </c>
      <c r="Q36" s="185" t="s">
        <v>5</v>
      </c>
      <c r="R36" s="191" t="s">
        <v>5</v>
      </c>
      <c r="S36" s="219" t="s">
        <v>5</v>
      </c>
      <c r="T36" s="219" t="s">
        <v>5</v>
      </c>
      <c r="U36" s="188" t="s">
        <v>5</v>
      </c>
    </row>
    <row r="37" spans="1:21" ht="13.8" thickBot="1" x14ac:dyDescent="0.3">
      <c r="A37" s="220" t="s">
        <v>4</v>
      </c>
      <c r="B37" s="221">
        <v>1167869</v>
      </c>
      <c r="C37" s="221">
        <v>1304576</v>
      </c>
      <c r="D37" s="222">
        <v>1342131</v>
      </c>
      <c r="E37" s="223">
        <v>100</v>
      </c>
      <c r="F37" s="223">
        <v>100</v>
      </c>
      <c r="G37" s="224">
        <v>100</v>
      </c>
      <c r="I37" s="225">
        <v>161878</v>
      </c>
      <c r="J37" s="221">
        <v>196549</v>
      </c>
      <c r="K37" s="222">
        <v>152906</v>
      </c>
      <c r="L37" s="226">
        <v>100</v>
      </c>
      <c r="M37" s="226">
        <v>100</v>
      </c>
      <c r="N37" s="227">
        <v>100</v>
      </c>
      <c r="P37" s="225">
        <v>1005991</v>
      </c>
      <c r="Q37" s="221">
        <v>1108027</v>
      </c>
      <c r="R37" s="222">
        <v>1189225</v>
      </c>
      <c r="S37" s="226">
        <v>100</v>
      </c>
      <c r="T37" s="226">
        <v>100</v>
      </c>
      <c r="U37" s="227">
        <v>100</v>
      </c>
    </row>
    <row r="38" spans="1:21" x14ac:dyDescent="0.25">
      <c r="I38" s="208"/>
      <c r="P38" s="208"/>
    </row>
    <row r="39" spans="1:21" ht="16.2" thickBot="1" x14ac:dyDescent="0.35">
      <c r="A39" s="203" t="s">
        <v>122</v>
      </c>
      <c r="B39" s="204"/>
      <c r="C39" s="204"/>
      <c r="D39" s="204"/>
      <c r="E39" s="204"/>
      <c r="F39" s="204"/>
      <c r="I39" s="259" t="s">
        <v>107</v>
      </c>
      <c r="J39" s="259"/>
      <c r="K39" s="259"/>
      <c r="L39" s="259"/>
      <c r="M39" s="259"/>
      <c r="N39" s="259"/>
      <c r="P39" s="259" t="s">
        <v>108</v>
      </c>
      <c r="Q39" s="259"/>
      <c r="R39" s="259"/>
      <c r="S39" s="259"/>
      <c r="T39" s="259"/>
      <c r="U39" s="259"/>
    </row>
    <row r="40" spans="1:21" x14ac:dyDescent="0.25">
      <c r="A40" s="205"/>
      <c r="B40" s="228"/>
      <c r="C40" s="207" t="s">
        <v>31</v>
      </c>
      <c r="D40" s="229"/>
      <c r="E40" s="209"/>
      <c r="F40" s="207" t="s">
        <v>2</v>
      </c>
      <c r="G40" s="210"/>
      <c r="I40" s="230"/>
      <c r="J40" s="207" t="s">
        <v>31</v>
      </c>
      <c r="K40" s="229"/>
      <c r="L40" s="209"/>
      <c r="M40" s="207" t="s">
        <v>2</v>
      </c>
      <c r="N40" s="210"/>
      <c r="P40" s="230"/>
      <c r="Q40" s="207" t="s">
        <v>31</v>
      </c>
      <c r="R40" s="229"/>
      <c r="S40" s="209"/>
      <c r="T40" s="207" t="s">
        <v>2</v>
      </c>
      <c r="U40" s="210"/>
    </row>
    <row r="41" spans="1:21" x14ac:dyDescent="0.25">
      <c r="A41" s="211" t="s">
        <v>3</v>
      </c>
      <c r="B41" s="212" t="s">
        <v>154</v>
      </c>
      <c r="C41" s="213" t="s">
        <v>152</v>
      </c>
      <c r="D41" s="214" t="s">
        <v>153</v>
      </c>
      <c r="E41" s="213" t="s">
        <v>154</v>
      </c>
      <c r="F41" s="213" t="s">
        <v>152</v>
      </c>
      <c r="G41" s="215" t="s">
        <v>153</v>
      </c>
      <c r="I41" s="216" t="s">
        <v>154</v>
      </c>
      <c r="J41" s="213" t="s">
        <v>152</v>
      </c>
      <c r="K41" s="214" t="s">
        <v>153</v>
      </c>
      <c r="L41" s="213" t="s">
        <v>154</v>
      </c>
      <c r="M41" s="213" t="s">
        <v>152</v>
      </c>
      <c r="N41" s="215" t="s">
        <v>153</v>
      </c>
      <c r="P41" s="216" t="s">
        <v>154</v>
      </c>
      <c r="Q41" s="213" t="s">
        <v>152</v>
      </c>
      <c r="R41" s="214" t="s">
        <v>153</v>
      </c>
      <c r="S41" s="213" t="s">
        <v>154</v>
      </c>
      <c r="T41" s="213" t="s">
        <v>152</v>
      </c>
      <c r="U41" s="215" t="s">
        <v>153</v>
      </c>
    </row>
    <row r="42" spans="1:21" x14ac:dyDescent="0.25">
      <c r="A42" s="184" t="s">
        <v>82</v>
      </c>
      <c r="B42" s="185">
        <v>78443</v>
      </c>
      <c r="C42" s="185">
        <v>82694</v>
      </c>
      <c r="D42" s="191">
        <v>175038</v>
      </c>
      <c r="E42" s="217">
        <v>16.304824538612312</v>
      </c>
      <c r="F42" s="217">
        <v>15.980597721585035</v>
      </c>
      <c r="G42" s="218">
        <v>33.82520609571808</v>
      </c>
      <c r="I42" s="190">
        <v>0</v>
      </c>
      <c r="J42" s="185">
        <v>0</v>
      </c>
      <c r="K42" s="191">
        <v>0</v>
      </c>
      <c r="L42" s="219" t="s">
        <v>163</v>
      </c>
      <c r="M42" s="219" t="s">
        <v>163</v>
      </c>
      <c r="N42" s="188" t="s">
        <v>163</v>
      </c>
      <c r="P42" s="190">
        <v>78443</v>
      </c>
      <c r="Q42" s="185">
        <v>82694</v>
      </c>
      <c r="R42" s="191">
        <v>175038</v>
      </c>
      <c r="S42" s="219">
        <v>17.894285407955397</v>
      </c>
      <c r="T42" s="219">
        <v>17.776659938131875</v>
      </c>
      <c r="U42" s="188">
        <v>36.439982845698722</v>
      </c>
    </row>
    <row r="43" spans="1:21" x14ac:dyDescent="0.25">
      <c r="A43" s="184" t="s">
        <v>155</v>
      </c>
      <c r="B43" s="185">
        <v>82393</v>
      </c>
      <c r="C43" s="185">
        <v>83672</v>
      </c>
      <c r="D43" s="191">
        <v>85380</v>
      </c>
      <c r="E43" s="217">
        <v>17.125854546739472</v>
      </c>
      <c r="F43" s="217">
        <v>16.169596011324437</v>
      </c>
      <c r="G43" s="218">
        <v>16.499252142120053</v>
      </c>
      <c r="I43" s="190">
        <v>12540</v>
      </c>
      <c r="J43" s="185">
        <v>12221</v>
      </c>
      <c r="K43" s="191">
        <v>11941</v>
      </c>
      <c r="L43" s="219">
        <v>29.344316001310432</v>
      </c>
      <c r="M43" s="219">
        <v>23.375157798094946</v>
      </c>
      <c r="N43" s="188">
        <v>32.158246256598083</v>
      </c>
      <c r="P43" s="190">
        <v>69853</v>
      </c>
      <c r="Q43" s="185">
        <v>71451</v>
      </c>
      <c r="R43" s="191">
        <v>73439</v>
      </c>
      <c r="S43" s="219">
        <v>15.9347490356298</v>
      </c>
      <c r="T43" s="219">
        <v>15.359761642192428</v>
      </c>
      <c r="U43" s="188">
        <v>15.288771010896312</v>
      </c>
    </row>
    <row r="44" spans="1:21" x14ac:dyDescent="0.25">
      <c r="A44" s="184" t="s">
        <v>83</v>
      </c>
      <c r="B44" s="185">
        <v>73061</v>
      </c>
      <c r="C44" s="185">
        <v>88967</v>
      </c>
      <c r="D44" s="191">
        <v>109419</v>
      </c>
      <c r="E44" s="217">
        <v>15.186145170576779</v>
      </c>
      <c r="F44" s="217">
        <v>17.192853622950345</v>
      </c>
      <c r="G44" s="218">
        <v>21.144667019660741</v>
      </c>
      <c r="I44" s="190">
        <v>5696</v>
      </c>
      <c r="J44" s="185">
        <v>8889</v>
      </c>
      <c r="K44" s="191">
        <v>11591</v>
      </c>
      <c r="L44" s="219">
        <v>13.328965226751533</v>
      </c>
      <c r="M44" s="219">
        <v>17.002027466432043</v>
      </c>
      <c r="N44" s="188">
        <v>31.215663039965527</v>
      </c>
      <c r="P44" s="190">
        <v>67365</v>
      </c>
      <c r="Q44" s="185">
        <v>80078</v>
      </c>
      <c r="R44" s="191">
        <v>97828</v>
      </c>
      <c r="S44" s="219">
        <v>15.367190654448649</v>
      </c>
      <c r="T44" s="219">
        <v>17.214300608577698</v>
      </c>
      <c r="U44" s="188">
        <v>20.366152731572658</v>
      </c>
    </row>
    <row r="45" spans="1:21" x14ac:dyDescent="0.25">
      <c r="A45" s="184" t="s">
        <v>85</v>
      </c>
      <c r="B45" s="185">
        <v>55330</v>
      </c>
      <c r="C45" s="185">
        <v>60280</v>
      </c>
      <c r="D45" s="191">
        <v>60541</v>
      </c>
      <c r="E45" s="217">
        <v>11.500655784728011</v>
      </c>
      <c r="F45" s="217">
        <v>11.649097040379543</v>
      </c>
      <c r="G45" s="218">
        <v>11.69924132040396</v>
      </c>
      <c r="I45" s="190">
        <v>2795</v>
      </c>
      <c r="J45" s="185">
        <v>3000</v>
      </c>
      <c r="K45" s="191">
        <v>3285</v>
      </c>
      <c r="L45" s="219">
        <v>6.5404595872139284</v>
      </c>
      <c r="M45" s="219">
        <v>5.7381125435140206</v>
      </c>
      <c r="N45" s="188">
        <v>8.8468167618226872</v>
      </c>
      <c r="P45" s="190">
        <v>52535</v>
      </c>
      <c r="Q45" s="185">
        <v>57280</v>
      </c>
      <c r="R45" s="191">
        <v>57256</v>
      </c>
      <c r="S45" s="219">
        <v>11.984195962761966</v>
      </c>
      <c r="T45" s="219">
        <v>12.313433637944637</v>
      </c>
      <c r="U45" s="188">
        <v>11.919741186561353</v>
      </c>
    </row>
    <row r="46" spans="1:21" x14ac:dyDescent="0.25">
      <c r="A46" s="184" t="s">
        <v>156</v>
      </c>
      <c r="B46" s="185">
        <v>37981</v>
      </c>
      <c r="C46" s="185">
        <v>38385</v>
      </c>
      <c r="D46" s="191">
        <v>38478</v>
      </c>
      <c r="E46" s="217">
        <v>7.8945672756145777</v>
      </c>
      <c r="F46" s="217">
        <v>7.4178929975940404</v>
      </c>
      <c r="G46" s="218">
        <v>7.4356784249765209</v>
      </c>
      <c r="I46" s="190">
        <v>1450</v>
      </c>
      <c r="J46" s="185">
        <v>2162</v>
      </c>
      <c r="K46" s="191">
        <v>2629</v>
      </c>
      <c r="L46" s="219">
        <v>3.3930827912201056</v>
      </c>
      <c r="M46" s="219">
        <v>4.1352664396924368</v>
      </c>
      <c r="N46" s="188">
        <v>7.0801465043628138</v>
      </c>
      <c r="P46" s="190">
        <v>36531</v>
      </c>
      <c r="Q46" s="185">
        <v>36223</v>
      </c>
      <c r="R46" s="191">
        <v>35849</v>
      </c>
      <c r="S46" s="219">
        <v>8.3333903629134358</v>
      </c>
      <c r="T46" s="219">
        <v>7.7868279795263371</v>
      </c>
      <c r="U46" s="188">
        <v>7.4631619707460874</v>
      </c>
    </row>
    <row r="47" spans="1:21" x14ac:dyDescent="0.25">
      <c r="A47" s="184" t="s">
        <v>157</v>
      </c>
      <c r="B47" s="185">
        <v>0</v>
      </c>
      <c r="C47" s="185">
        <v>0</v>
      </c>
      <c r="D47" s="191">
        <v>0</v>
      </c>
      <c r="E47" s="217" t="s">
        <v>163</v>
      </c>
      <c r="F47" s="217" t="s">
        <v>163</v>
      </c>
      <c r="G47" s="218" t="s">
        <v>163</v>
      </c>
      <c r="I47" s="190">
        <v>0</v>
      </c>
      <c r="J47" s="185">
        <v>0</v>
      </c>
      <c r="K47" s="191">
        <v>0</v>
      </c>
      <c r="L47" s="219" t="s">
        <v>163</v>
      </c>
      <c r="M47" s="219" t="s">
        <v>163</v>
      </c>
      <c r="N47" s="188" t="s">
        <v>163</v>
      </c>
      <c r="P47" s="190">
        <v>0</v>
      </c>
      <c r="Q47" s="185">
        <v>0</v>
      </c>
      <c r="R47" s="191">
        <v>0</v>
      </c>
      <c r="S47" s="219" t="s">
        <v>163</v>
      </c>
      <c r="T47" s="219" t="s">
        <v>163</v>
      </c>
      <c r="U47" s="188" t="s">
        <v>163</v>
      </c>
    </row>
    <row r="48" spans="1:21" x14ac:dyDescent="0.25">
      <c r="A48" s="184" t="s">
        <v>158</v>
      </c>
      <c r="B48" s="185">
        <v>153223</v>
      </c>
      <c r="C48" s="185">
        <v>151595</v>
      </c>
      <c r="D48" s="191">
        <v>19766</v>
      </c>
      <c r="E48" s="217">
        <v>31.848273654498101</v>
      </c>
      <c r="F48" s="217">
        <v>29.295701158532459</v>
      </c>
      <c r="G48" s="218">
        <v>3.819679290713808</v>
      </c>
      <c r="I48" s="190">
        <v>19842</v>
      </c>
      <c r="J48" s="185">
        <v>25795</v>
      </c>
      <c r="K48" s="191">
        <v>7530</v>
      </c>
      <c r="L48" s="219">
        <v>46.431412926475403</v>
      </c>
      <c r="M48" s="219">
        <v>49.338204353314715</v>
      </c>
      <c r="N48" s="188">
        <v>20.279004632123236</v>
      </c>
      <c r="P48" s="190">
        <v>133381</v>
      </c>
      <c r="Q48" s="185">
        <v>125800</v>
      </c>
      <c r="R48" s="191">
        <v>12236</v>
      </c>
      <c r="S48" s="219">
        <v>30.426649694663627</v>
      </c>
      <c r="T48" s="219">
        <v>27.043120664340702</v>
      </c>
      <c r="U48" s="188">
        <v>2.54733046595579</v>
      </c>
    </row>
    <row r="49" spans="1:21" x14ac:dyDescent="0.25">
      <c r="A49" s="184" t="s">
        <v>159</v>
      </c>
      <c r="B49" s="185">
        <v>0</v>
      </c>
      <c r="C49" s="185">
        <v>11468</v>
      </c>
      <c r="D49" s="191">
        <v>10802</v>
      </c>
      <c r="E49" s="217" t="s">
        <v>163</v>
      </c>
      <c r="F49" s="217">
        <v>2.2161885344902554</v>
      </c>
      <c r="G49" s="218">
        <v>2.0874317362284001</v>
      </c>
      <c r="I49" s="190">
        <v>0</v>
      </c>
      <c r="J49" s="185">
        <v>0</v>
      </c>
      <c r="K49" s="191">
        <v>0</v>
      </c>
      <c r="L49" s="219" t="s">
        <v>163</v>
      </c>
      <c r="M49" s="219" t="s">
        <v>163</v>
      </c>
      <c r="N49" s="188" t="s">
        <v>163</v>
      </c>
      <c r="P49" s="190">
        <v>0</v>
      </c>
      <c r="Q49" s="185">
        <v>11468</v>
      </c>
      <c r="R49" s="191">
        <v>10802</v>
      </c>
      <c r="S49" s="219" t="s">
        <v>163</v>
      </c>
      <c r="T49" s="219">
        <v>2.4652663575410108</v>
      </c>
      <c r="U49" s="188">
        <v>2.2487956597952308</v>
      </c>
    </row>
    <row r="50" spans="1:21" x14ac:dyDescent="0.25">
      <c r="A50" s="184" t="s">
        <v>160</v>
      </c>
      <c r="B50" s="185">
        <v>0</v>
      </c>
      <c r="C50" s="185">
        <v>0</v>
      </c>
      <c r="D50" s="191">
        <v>0</v>
      </c>
      <c r="E50" s="217" t="s">
        <v>163</v>
      </c>
      <c r="F50" s="217" t="s">
        <v>163</v>
      </c>
      <c r="G50" s="218" t="s">
        <v>163</v>
      </c>
      <c r="I50" s="190">
        <v>0</v>
      </c>
      <c r="J50" s="185">
        <v>0</v>
      </c>
      <c r="K50" s="191">
        <v>0</v>
      </c>
      <c r="L50" s="219" t="s">
        <v>163</v>
      </c>
      <c r="M50" s="219" t="s">
        <v>163</v>
      </c>
      <c r="N50" s="188" t="s">
        <v>163</v>
      </c>
      <c r="P50" s="190">
        <v>0</v>
      </c>
      <c r="Q50" s="185">
        <v>0</v>
      </c>
      <c r="R50" s="191">
        <v>0</v>
      </c>
      <c r="S50" s="219" t="s">
        <v>163</v>
      </c>
      <c r="T50" s="219" t="s">
        <v>163</v>
      </c>
      <c r="U50" s="188" t="s">
        <v>163</v>
      </c>
    </row>
    <row r="51" spans="1:21" x14ac:dyDescent="0.25">
      <c r="A51" s="184" t="s">
        <v>161</v>
      </c>
      <c r="B51" s="185">
        <v>0</v>
      </c>
      <c r="C51" s="185">
        <v>0</v>
      </c>
      <c r="D51" s="191">
        <v>17700</v>
      </c>
      <c r="E51" s="217" t="s">
        <v>163</v>
      </c>
      <c r="F51" s="217" t="s">
        <v>163</v>
      </c>
      <c r="G51" s="218">
        <v>3.4204352648808261</v>
      </c>
      <c r="I51" s="190">
        <v>0</v>
      </c>
      <c r="J51" s="185">
        <v>0</v>
      </c>
      <c r="K51" s="191">
        <v>0</v>
      </c>
      <c r="L51" s="219" t="s">
        <v>163</v>
      </c>
      <c r="M51" s="219" t="s">
        <v>163</v>
      </c>
      <c r="N51" s="188" t="s">
        <v>163</v>
      </c>
      <c r="P51" s="190">
        <v>0</v>
      </c>
      <c r="Q51" s="185">
        <v>0</v>
      </c>
      <c r="R51" s="191">
        <v>17700</v>
      </c>
      <c r="S51" s="219" t="s">
        <v>163</v>
      </c>
      <c r="T51" s="219" t="s">
        <v>163</v>
      </c>
      <c r="U51" s="188">
        <v>3.6848438417307525</v>
      </c>
    </row>
    <row r="52" spans="1:21" x14ac:dyDescent="0.25">
      <c r="A52" s="184" t="s">
        <v>162</v>
      </c>
      <c r="B52" s="185">
        <v>0</v>
      </c>
      <c r="C52" s="185">
        <v>0</v>
      </c>
      <c r="D52" s="191">
        <v>0</v>
      </c>
      <c r="E52" s="217" t="s">
        <v>163</v>
      </c>
      <c r="F52" s="217" t="s">
        <v>163</v>
      </c>
      <c r="G52" s="218" t="s">
        <v>163</v>
      </c>
      <c r="I52" s="190">
        <v>0</v>
      </c>
      <c r="J52" s="185">
        <v>0</v>
      </c>
      <c r="K52" s="191">
        <v>0</v>
      </c>
      <c r="L52" s="219" t="s">
        <v>163</v>
      </c>
      <c r="M52" s="219" t="s">
        <v>163</v>
      </c>
      <c r="N52" s="188" t="s">
        <v>163</v>
      </c>
      <c r="P52" s="190">
        <v>0</v>
      </c>
      <c r="Q52" s="185">
        <v>0</v>
      </c>
      <c r="R52" s="191">
        <v>0</v>
      </c>
      <c r="S52" s="219" t="s">
        <v>163</v>
      </c>
      <c r="T52" s="219" t="s">
        <v>163</v>
      </c>
      <c r="U52" s="188" t="s">
        <v>163</v>
      </c>
    </row>
    <row r="53" spans="1:21" x14ac:dyDescent="0.25">
      <c r="A53" s="184" t="s">
        <v>164</v>
      </c>
      <c r="B53" s="185">
        <v>0</v>
      </c>
      <c r="C53" s="185">
        <v>0</v>
      </c>
      <c r="D53" s="191">
        <v>0</v>
      </c>
      <c r="E53" s="217" t="s">
        <v>163</v>
      </c>
      <c r="F53" s="217" t="s">
        <v>163</v>
      </c>
      <c r="G53" s="218" t="s">
        <v>163</v>
      </c>
      <c r="I53" s="190">
        <v>0</v>
      </c>
      <c r="J53" s="185">
        <v>0</v>
      </c>
      <c r="K53" s="191">
        <v>0</v>
      </c>
      <c r="L53" s="219" t="s">
        <v>163</v>
      </c>
      <c r="M53" s="219" t="s">
        <v>163</v>
      </c>
      <c r="N53" s="188" t="s">
        <v>163</v>
      </c>
      <c r="P53" s="190">
        <v>0</v>
      </c>
      <c r="Q53" s="185">
        <v>0</v>
      </c>
      <c r="R53" s="191">
        <v>0</v>
      </c>
      <c r="S53" s="219" t="s">
        <v>163</v>
      </c>
      <c r="T53" s="219" t="s">
        <v>163</v>
      </c>
      <c r="U53" s="188" t="s">
        <v>163</v>
      </c>
    </row>
    <row r="54" spans="1:21" x14ac:dyDescent="0.25">
      <c r="A54" s="184" t="s">
        <v>165</v>
      </c>
      <c r="B54" s="185">
        <v>0</v>
      </c>
      <c r="C54" s="185">
        <v>0</v>
      </c>
      <c r="D54" s="191">
        <v>0</v>
      </c>
      <c r="E54" s="217" t="s">
        <v>163</v>
      </c>
      <c r="F54" s="217" t="s">
        <v>163</v>
      </c>
      <c r="G54" s="218" t="s">
        <v>163</v>
      </c>
      <c r="I54" s="190">
        <v>0</v>
      </c>
      <c r="J54" s="185">
        <v>0</v>
      </c>
      <c r="K54" s="191">
        <v>0</v>
      </c>
      <c r="L54" s="219" t="s">
        <v>163</v>
      </c>
      <c r="M54" s="219" t="s">
        <v>163</v>
      </c>
      <c r="N54" s="188" t="s">
        <v>163</v>
      </c>
      <c r="P54" s="190">
        <v>0</v>
      </c>
      <c r="Q54" s="185">
        <v>0</v>
      </c>
      <c r="R54" s="191">
        <v>0</v>
      </c>
      <c r="S54" s="219" t="s">
        <v>163</v>
      </c>
      <c r="T54" s="219" t="s">
        <v>163</v>
      </c>
      <c r="U54" s="188" t="s">
        <v>163</v>
      </c>
    </row>
    <row r="55" spans="1:21" x14ac:dyDescent="0.25">
      <c r="A55" s="184" t="s">
        <v>166</v>
      </c>
      <c r="B55" s="185">
        <v>20</v>
      </c>
      <c r="C55" s="185">
        <v>18</v>
      </c>
      <c r="D55" s="191">
        <v>18</v>
      </c>
      <c r="E55" s="217">
        <v>4.1571139652007991E-3</v>
      </c>
      <c r="F55" s="217">
        <v>3.4784961301730553E-3</v>
      </c>
      <c r="G55" s="218">
        <v>3.4784087439466023E-3</v>
      </c>
      <c r="I55" s="190">
        <v>20</v>
      </c>
      <c r="J55" s="185">
        <v>18</v>
      </c>
      <c r="K55" s="191">
        <v>18</v>
      </c>
      <c r="L55" s="219">
        <v>4.6801141947863528E-2</v>
      </c>
      <c r="M55" s="219">
        <v>3.4428675261084118E-2</v>
      </c>
      <c r="N55" s="188">
        <v>4.8475708283959924E-2</v>
      </c>
      <c r="P55" s="190">
        <v>0</v>
      </c>
      <c r="Q55" s="185">
        <v>0</v>
      </c>
      <c r="R55" s="191">
        <v>0</v>
      </c>
      <c r="S55" s="219" t="s">
        <v>163</v>
      </c>
      <c r="T55" s="219" t="s">
        <v>163</v>
      </c>
      <c r="U55" s="188" t="s">
        <v>163</v>
      </c>
    </row>
    <row r="56" spans="1:21" x14ac:dyDescent="0.25">
      <c r="A56" s="184" t="s">
        <v>167</v>
      </c>
      <c r="B56" s="185">
        <v>0</v>
      </c>
      <c r="C56" s="185">
        <v>0</v>
      </c>
      <c r="D56" s="191">
        <v>0</v>
      </c>
      <c r="E56" s="217" t="s">
        <v>163</v>
      </c>
      <c r="F56" s="217" t="s">
        <v>163</v>
      </c>
      <c r="G56" s="218" t="s">
        <v>163</v>
      </c>
      <c r="I56" s="190">
        <v>0</v>
      </c>
      <c r="J56" s="185">
        <v>0</v>
      </c>
      <c r="K56" s="191">
        <v>0</v>
      </c>
      <c r="L56" s="219" t="s">
        <v>163</v>
      </c>
      <c r="M56" s="219" t="s">
        <v>163</v>
      </c>
      <c r="N56" s="188" t="s">
        <v>163</v>
      </c>
      <c r="P56" s="190">
        <v>0</v>
      </c>
      <c r="Q56" s="185">
        <v>0</v>
      </c>
      <c r="R56" s="191">
        <v>0</v>
      </c>
      <c r="S56" s="219" t="s">
        <v>163</v>
      </c>
      <c r="T56" s="219" t="s">
        <v>163</v>
      </c>
      <c r="U56" s="188" t="s">
        <v>163</v>
      </c>
    </row>
    <row r="57" spans="1:21" x14ac:dyDescent="0.25">
      <c r="A57" s="184" t="s">
        <v>168</v>
      </c>
      <c r="B57" s="185">
        <v>0</v>
      </c>
      <c r="C57" s="185">
        <v>0</v>
      </c>
      <c r="D57" s="191">
        <v>0</v>
      </c>
      <c r="E57" s="217" t="s">
        <v>163</v>
      </c>
      <c r="F57" s="217" t="s">
        <v>163</v>
      </c>
      <c r="G57" s="218" t="s">
        <v>163</v>
      </c>
      <c r="I57" s="190">
        <v>0</v>
      </c>
      <c r="J57" s="185">
        <v>0</v>
      </c>
      <c r="K57" s="191">
        <v>0</v>
      </c>
      <c r="L57" s="219" t="s">
        <v>163</v>
      </c>
      <c r="M57" s="219" t="s">
        <v>163</v>
      </c>
      <c r="N57" s="188" t="s">
        <v>163</v>
      </c>
      <c r="P57" s="190">
        <v>0</v>
      </c>
      <c r="Q57" s="185">
        <v>0</v>
      </c>
      <c r="R57" s="191">
        <v>0</v>
      </c>
      <c r="S57" s="219" t="s">
        <v>163</v>
      </c>
      <c r="T57" s="219" t="s">
        <v>163</v>
      </c>
      <c r="U57" s="188" t="s">
        <v>163</v>
      </c>
    </row>
    <row r="58" spans="1:21" x14ac:dyDescent="0.25">
      <c r="A58" s="184" t="s">
        <v>169</v>
      </c>
      <c r="B58" s="185">
        <v>0</v>
      </c>
      <c r="C58" s="185">
        <v>0</v>
      </c>
      <c r="D58" s="191">
        <v>0</v>
      </c>
      <c r="E58" s="217" t="s">
        <v>163</v>
      </c>
      <c r="F58" s="217" t="s">
        <v>163</v>
      </c>
      <c r="G58" s="218" t="s">
        <v>163</v>
      </c>
      <c r="I58" s="190">
        <v>0</v>
      </c>
      <c r="J58" s="185">
        <v>0</v>
      </c>
      <c r="K58" s="191">
        <v>0</v>
      </c>
      <c r="L58" s="219" t="s">
        <v>163</v>
      </c>
      <c r="M58" s="219" t="s">
        <v>163</v>
      </c>
      <c r="N58" s="188" t="s">
        <v>163</v>
      </c>
      <c r="P58" s="190">
        <v>0</v>
      </c>
      <c r="Q58" s="185">
        <v>0</v>
      </c>
      <c r="R58" s="191">
        <v>0</v>
      </c>
      <c r="S58" s="219" t="s">
        <v>163</v>
      </c>
      <c r="T58" s="219" t="s">
        <v>163</v>
      </c>
      <c r="U58" s="188" t="s">
        <v>163</v>
      </c>
    </row>
    <row r="59" spans="1:21" x14ac:dyDescent="0.25">
      <c r="A59" s="184" t="s">
        <v>170</v>
      </c>
      <c r="B59" s="185">
        <v>0</v>
      </c>
      <c r="C59" s="185">
        <v>0</v>
      </c>
      <c r="D59" s="191">
        <v>0</v>
      </c>
      <c r="E59" s="217" t="s">
        <v>163</v>
      </c>
      <c r="F59" s="217" t="s">
        <v>163</v>
      </c>
      <c r="G59" s="218" t="s">
        <v>163</v>
      </c>
      <c r="I59" s="190">
        <v>0</v>
      </c>
      <c r="J59" s="185">
        <v>0</v>
      </c>
      <c r="K59" s="191">
        <v>0</v>
      </c>
      <c r="L59" s="219" t="s">
        <v>163</v>
      </c>
      <c r="M59" s="219" t="s">
        <v>163</v>
      </c>
      <c r="N59" s="188" t="s">
        <v>163</v>
      </c>
      <c r="P59" s="190">
        <v>0</v>
      </c>
      <c r="Q59" s="185">
        <v>0</v>
      </c>
      <c r="R59" s="191">
        <v>0</v>
      </c>
      <c r="S59" s="219" t="s">
        <v>163</v>
      </c>
      <c r="T59" s="219" t="s">
        <v>163</v>
      </c>
      <c r="U59" s="188" t="s">
        <v>163</v>
      </c>
    </row>
    <row r="60" spans="1:21" x14ac:dyDescent="0.25">
      <c r="A60" s="184" t="s">
        <v>171</v>
      </c>
      <c r="B60" s="185">
        <v>0</v>
      </c>
      <c r="C60" s="185">
        <v>0</v>
      </c>
      <c r="D60" s="191">
        <v>0</v>
      </c>
      <c r="E60" s="217" t="s">
        <v>163</v>
      </c>
      <c r="F60" s="217" t="s">
        <v>163</v>
      </c>
      <c r="G60" s="218" t="s">
        <v>163</v>
      </c>
      <c r="I60" s="190">
        <v>0</v>
      </c>
      <c r="J60" s="185">
        <v>0</v>
      </c>
      <c r="K60" s="191">
        <v>0</v>
      </c>
      <c r="L60" s="219" t="s">
        <v>163</v>
      </c>
      <c r="M60" s="219" t="s">
        <v>163</v>
      </c>
      <c r="N60" s="188" t="s">
        <v>163</v>
      </c>
      <c r="P60" s="190">
        <v>0</v>
      </c>
      <c r="Q60" s="185">
        <v>0</v>
      </c>
      <c r="R60" s="191">
        <v>0</v>
      </c>
      <c r="S60" s="219" t="s">
        <v>163</v>
      </c>
      <c r="T60" s="219" t="s">
        <v>163</v>
      </c>
      <c r="U60" s="188" t="s">
        <v>163</v>
      </c>
    </row>
    <row r="61" spans="1:21" x14ac:dyDescent="0.25">
      <c r="A61" s="184" t="s">
        <v>172</v>
      </c>
      <c r="B61" s="185">
        <v>0</v>
      </c>
      <c r="C61" s="185">
        <v>0</v>
      </c>
      <c r="D61" s="191">
        <v>0</v>
      </c>
      <c r="E61" s="217" t="s">
        <v>163</v>
      </c>
      <c r="F61" s="217" t="s">
        <v>163</v>
      </c>
      <c r="G61" s="218" t="s">
        <v>163</v>
      </c>
      <c r="I61" s="190">
        <v>0</v>
      </c>
      <c r="J61" s="185">
        <v>0</v>
      </c>
      <c r="K61" s="191">
        <v>0</v>
      </c>
      <c r="L61" s="219" t="s">
        <v>163</v>
      </c>
      <c r="M61" s="219" t="s">
        <v>163</v>
      </c>
      <c r="N61" s="188" t="s">
        <v>163</v>
      </c>
      <c r="P61" s="190">
        <v>0</v>
      </c>
      <c r="Q61" s="185">
        <v>0</v>
      </c>
      <c r="R61" s="191">
        <v>0</v>
      </c>
      <c r="S61" s="219" t="s">
        <v>163</v>
      </c>
      <c r="T61" s="219" t="s">
        <v>163</v>
      </c>
      <c r="U61" s="188" t="s">
        <v>163</v>
      </c>
    </row>
    <row r="62" spans="1:21" x14ac:dyDescent="0.25">
      <c r="A62" s="184" t="s">
        <v>173</v>
      </c>
      <c r="B62" s="185">
        <v>0</v>
      </c>
      <c r="C62" s="185">
        <v>0</v>
      </c>
      <c r="D62" s="191">
        <v>0</v>
      </c>
      <c r="E62" s="217" t="s">
        <v>163</v>
      </c>
      <c r="F62" s="217" t="s">
        <v>163</v>
      </c>
      <c r="G62" s="218" t="s">
        <v>163</v>
      </c>
      <c r="I62" s="190">
        <v>0</v>
      </c>
      <c r="J62" s="185">
        <v>0</v>
      </c>
      <c r="K62" s="191">
        <v>0</v>
      </c>
      <c r="L62" s="219" t="s">
        <v>163</v>
      </c>
      <c r="M62" s="219" t="s">
        <v>163</v>
      </c>
      <c r="N62" s="188" t="s">
        <v>163</v>
      </c>
      <c r="P62" s="190">
        <v>0</v>
      </c>
      <c r="Q62" s="185">
        <v>0</v>
      </c>
      <c r="R62" s="191">
        <v>0</v>
      </c>
      <c r="S62" s="219" t="s">
        <v>163</v>
      </c>
      <c r="T62" s="219" t="s">
        <v>163</v>
      </c>
      <c r="U62" s="188" t="s">
        <v>163</v>
      </c>
    </row>
    <row r="63" spans="1:21" x14ac:dyDescent="0.25">
      <c r="A63" s="184" t="s">
        <v>174</v>
      </c>
      <c r="B63" s="185">
        <v>0</v>
      </c>
      <c r="C63" s="185">
        <v>0</v>
      </c>
      <c r="D63" s="191">
        <v>0</v>
      </c>
      <c r="E63" s="217" t="s">
        <v>163</v>
      </c>
      <c r="F63" s="217" t="s">
        <v>163</v>
      </c>
      <c r="G63" s="218" t="s">
        <v>163</v>
      </c>
      <c r="I63" s="190">
        <v>0</v>
      </c>
      <c r="J63" s="185">
        <v>0</v>
      </c>
      <c r="K63" s="191">
        <v>0</v>
      </c>
      <c r="L63" s="219" t="s">
        <v>163</v>
      </c>
      <c r="M63" s="219" t="s">
        <v>163</v>
      </c>
      <c r="N63" s="188" t="s">
        <v>163</v>
      </c>
      <c r="P63" s="190">
        <v>0</v>
      </c>
      <c r="Q63" s="185">
        <v>0</v>
      </c>
      <c r="R63" s="191">
        <v>0</v>
      </c>
      <c r="S63" s="219" t="s">
        <v>163</v>
      </c>
      <c r="T63" s="219" t="s">
        <v>163</v>
      </c>
      <c r="U63" s="188" t="s">
        <v>163</v>
      </c>
    </row>
    <row r="64" spans="1:21" x14ac:dyDescent="0.25">
      <c r="A64" s="184" t="s">
        <v>175</v>
      </c>
      <c r="B64" s="185">
        <v>0</v>
      </c>
      <c r="C64" s="185">
        <v>0</v>
      </c>
      <c r="D64" s="191">
        <v>0</v>
      </c>
      <c r="E64" s="217" t="s">
        <v>163</v>
      </c>
      <c r="F64" s="217" t="s">
        <v>163</v>
      </c>
      <c r="G64" s="218" t="s">
        <v>163</v>
      </c>
      <c r="I64" s="190">
        <v>0</v>
      </c>
      <c r="J64" s="185">
        <v>0</v>
      </c>
      <c r="K64" s="191">
        <v>0</v>
      </c>
      <c r="L64" s="219" t="s">
        <v>163</v>
      </c>
      <c r="M64" s="219" t="s">
        <v>163</v>
      </c>
      <c r="N64" s="188" t="s">
        <v>163</v>
      </c>
      <c r="P64" s="190">
        <v>0</v>
      </c>
      <c r="Q64" s="185">
        <v>0</v>
      </c>
      <c r="R64" s="191">
        <v>0</v>
      </c>
      <c r="S64" s="219" t="s">
        <v>163</v>
      </c>
      <c r="T64" s="219" t="s">
        <v>163</v>
      </c>
      <c r="U64" s="188" t="s">
        <v>163</v>
      </c>
    </row>
    <row r="65" spans="1:21" x14ac:dyDescent="0.25">
      <c r="A65" s="184" t="s">
        <v>176</v>
      </c>
      <c r="B65" s="185">
        <v>37</v>
      </c>
      <c r="C65" s="185">
        <v>33</v>
      </c>
      <c r="D65" s="191">
        <v>25</v>
      </c>
      <c r="E65" s="217">
        <v>7.6906608356214785E-3</v>
      </c>
      <c r="F65" s="217">
        <v>6.3772429053172682E-3</v>
      </c>
      <c r="G65" s="218">
        <v>4.8311232554813927E-3</v>
      </c>
      <c r="I65" s="190">
        <v>37</v>
      </c>
      <c r="J65" s="185">
        <v>33</v>
      </c>
      <c r="K65" s="191">
        <v>25</v>
      </c>
      <c r="L65" s="219">
        <v>8.658211260354752E-2</v>
      </c>
      <c r="M65" s="219">
        <v>6.3119237978654222E-2</v>
      </c>
      <c r="N65" s="188">
        <v>6.7327372616611009E-2</v>
      </c>
      <c r="P65" s="190">
        <v>0</v>
      </c>
      <c r="Q65" s="185">
        <v>0</v>
      </c>
      <c r="R65" s="191">
        <v>0</v>
      </c>
      <c r="S65" s="219" t="s">
        <v>163</v>
      </c>
      <c r="T65" s="219" t="s">
        <v>163</v>
      </c>
      <c r="U65" s="188" t="s">
        <v>163</v>
      </c>
    </row>
    <row r="66" spans="1:21" x14ac:dyDescent="0.25">
      <c r="A66" s="184" t="s">
        <v>177</v>
      </c>
      <c r="B66" s="185">
        <v>0</v>
      </c>
      <c r="C66" s="185">
        <v>0</v>
      </c>
      <c r="D66" s="191">
        <v>0</v>
      </c>
      <c r="E66" s="217" t="s">
        <v>163</v>
      </c>
      <c r="F66" s="217" t="s">
        <v>163</v>
      </c>
      <c r="G66" s="218" t="s">
        <v>163</v>
      </c>
      <c r="I66" s="190">
        <v>0</v>
      </c>
      <c r="J66" s="185">
        <v>0</v>
      </c>
      <c r="K66" s="191">
        <v>0</v>
      </c>
      <c r="L66" s="219" t="s">
        <v>163</v>
      </c>
      <c r="M66" s="219" t="s">
        <v>163</v>
      </c>
      <c r="N66" s="188" t="s">
        <v>163</v>
      </c>
      <c r="P66" s="190">
        <v>0</v>
      </c>
      <c r="Q66" s="185">
        <v>0</v>
      </c>
      <c r="R66" s="191">
        <v>0</v>
      </c>
      <c r="S66" s="219" t="s">
        <v>163</v>
      </c>
      <c r="T66" s="219" t="s">
        <v>163</v>
      </c>
      <c r="U66" s="188" t="s">
        <v>163</v>
      </c>
    </row>
    <row r="67" spans="1:21" x14ac:dyDescent="0.25">
      <c r="A67" s="184" t="s">
        <v>178</v>
      </c>
      <c r="B67" s="185">
        <v>0</v>
      </c>
      <c r="C67" s="185">
        <v>0</v>
      </c>
      <c r="D67" s="191">
        <v>0</v>
      </c>
      <c r="E67" s="217" t="s">
        <v>163</v>
      </c>
      <c r="F67" s="217" t="s">
        <v>163</v>
      </c>
      <c r="G67" s="218" t="s">
        <v>163</v>
      </c>
      <c r="I67" s="190">
        <v>0</v>
      </c>
      <c r="J67" s="185">
        <v>0</v>
      </c>
      <c r="K67" s="191">
        <v>0</v>
      </c>
      <c r="L67" s="219" t="s">
        <v>163</v>
      </c>
      <c r="M67" s="219" t="s">
        <v>163</v>
      </c>
      <c r="N67" s="188" t="s">
        <v>163</v>
      </c>
      <c r="P67" s="190">
        <v>0</v>
      </c>
      <c r="Q67" s="185">
        <v>0</v>
      </c>
      <c r="R67" s="191">
        <v>0</v>
      </c>
      <c r="S67" s="219" t="s">
        <v>163</v>
      </c>
      <c r="T67" s="219" t="s">
        <v>163</v>
      </c>
      <c r="U67" s="188" t="s">
        <v>163</v>
      </c>
    </row>
    <row r="68" spans="1:21" x14ac:dyDescent="0.25">
      <c r="A68" s="184" t="s">
        <v>179</v>
      </c>
      <c r="B68" s="185">
        <v>0</v>
      </c>
      <c r="C68" s="185">
        <v>0</v>
      </c>
      <c r="D68" s="191">
        <v>0</v>
      </c>
      <c r="E68" s="217" t="s">
        <v>163</v>
      </c>
      <c r="F68" s="217" t="s">
        <v>163</v>
      </c>
      <c r="G68" s="218" t="s">
        <v>163</v>
      </c>
      <c r="I68" s="190">
        <v>0</v>
      </c>
      <c r="J68" s="185">
        <v>0</v>
      </c>
      <c r="K68" s="191">
        <v>0</v>
      </c>
      <c r="L68" s="219" t="s">
        <v>163</v>
      </c>
      <c r="M68" s="219" t="s">
        <v>163</v>
      </c>
      <c r="N68" s="188" t="s">
        <v>163</v>
      </c>
      <c r="P68" s="190">
        <v>0</v>
      </c>
      <c r="Q68" s="185">
        <v>0</v>
      </c>
      <c r="R68" s="191">
        <v>0</v>
      </c>
      <c r="S68" s="219" t="s">
        <v>163</v>
      </c>
      <c r="T68" s="219" t="s">
        <v>163</v>
      </c>
      <c r="U68" s="188" t="s">
        <v>163</v>
      </c>
    </row>
    <row r="69" spans="1:21" x14ac:dyDescent="0.25">
      <c r="A69" s="184" t="s">
        <v>180</v>
      </c>
      <c r="B69" s="185">
        <v>0</v>
      </c>
      <c r="C69" s="185">
        <v>0</v>
      </c>
      <c r="D69" s="191">
        <v>0</v>
      </c>
      <c r="E69" s="217" t="s">
        <v>163</v>
      </c>
      <c r="F69" s="217" t="s">
        <v>163</v>
      </c>
      <c r="G69" s="218" t="s">
        <v>163</v>
      </c>
      <c r="I69" s="190">
        <v>0</v>
      </c>
      <c r="J69" s="185">
        <v>0</v>
      </c>
      <c r="K69" s="191">
        <v>0</v>
      </c>
      <c r="L69" s="219" t="s">
        <v>163</v>
      </c>
      <c r="M69" s="219" t="s">
        <v>163</v>
      </c>
      <c r="N69" s="188" t="s">
        <v>163</v>
      </c>
      <c r="P69" s="190">
        <v>0</v>
      </c>
      <c r="Q69" s="185">
        <v>0</v>
      </c>
      <c r="R69" s="191">
        <v>0</v>
      </c>
      <c r="S69" s="219" t="s">
        <v>163</v>
      </c>
      <c r="T69" s="219" t="s">
        <v>163</v>
      </c>
      <c r="U69" s="188" t="s">
        <v>163</v>
      </c>
    </row>
    <row r="70" spans="1:21" x14ac:dyDescent="0.25">
      <c r="A70" s="184" t="s">
        <v>181</v>
      </c>
      <c r="B70" s="185">
        <v>615</v>
      </c>
      <c r="C70" s="185">
        <v>353</v>
      </c>
      <c r="D70" s="191">
        <v>311</v>
      </c>
      <c r="E70" s="219">
        <v>0.12783125442992457</v>
      </c>
      <c r="F70" s="219">
        <v>6.8217174108393799E-2</v>
      </c>
      <c r="G70" s="188">
        <v>6.0099173298188521E-2</v>
      </c>
      <c r="I70" s="190">
        <v>354</v>
      </c>
      <c r="J70" s="185">
        <v>164</v>
      </c>
      <c r="K70" s="191">
        <v>113</v>
      </c>
      <c r="L70" s="219">
        <v>0.82838021247718441</v>
      </c>
      <c r="M70" s="219">
        <v>0.31368348571209975</v>
      </c>
      <c r="N70" s="188">
        <v>0.30431972422708176</v>
      </c>
      <c r="P70" s="190">
        <v>261</v>
      </c>
      <c r="Q70" s="185">
        <v>189</v>
      </c>
      <c r="R70" s="191">
        <v>198</v>
      </c>
      <c r="S70" s="219">
        <v>5.9538881627122356E-2</v>
      </c>
      <c r="T70" s="219">
        <v>4.0629171745313136E-2</v>
      </c>
      <c r="U70" s="188">
        <v>4.1220287043089776E-2</v>
      </c>
    </row>
    <row r="71" spans="1:21" x14ac:dyDescent="0.25">
      <c r="A71" s="184" t="s">
        <v>5</v>
      </c>
      <c r="B71" s="185" t="s">
        <v>5</v>
      </c>
      <c r="C71" s="185" t="s">
        <v>5</v>
      </c>
      <c r="D71" s="191" t="s">
        <v>5</v>
      </c>
      <c r="E71" s="217" t="s">
        <v>5</v>
      </c>
      <c r="F71" s="217" t="s">
        <v>5</v>
      </c>
      <c r="G71" s="218" t="s">
        <v>5</v>
      </c>
      <c r="I71" s="190" t="s">
        <v>5</v>
      </c>
      <c r="J71" s="185" t="s">
        <v>5</v>
      </c>
      <c r="K71" s="191" t="s">
        <v>5</v>
      </c>
      <c r="L71" s="219" t="s">
        <v>5</v>
      </c>
      <c r="M71" s="219" t="s">
        <v>5</v>
      </c>
      <c r="N71" s="188" t="s">
        <v>5</v>
      </c>
      <c r="P71" s="190" t="s">
        <v>5</v>
      </c>
      <c r="Q71" s="185" t="s">
        <v>5</v>
      </c>
      <c r="R71" s="191" t="s">
        <v>5</v>
      </c>
      <c r="S71" s="219" t="s">
        <v>5</v>
      </c>
      <c r="T71" s="219" t="s">
        <v>5</v>
      </c>
      <c r="U71" s="188" t="s">
        <v>5</v>
      </c>
    </row>
    <row r="72" spans="1:21" ht="13.8" thickBot="1" x14ac:dyDescent="0.3">
      <c r="A72" s="220" t="s">
        <v>4</v>
      </c>
      <c r="B72" s="221">
        <v>481103</v>
      </c>
      <c r="C72" s="221">
        <v>517465</v>
      </c>
      <c r="D72" s="222">
        <v>517478</v>
      </c>
      <c r="E72" s="223">
        <v>100</v>
      </c>
      <c r="F72" s="223">
        <v>100</v>
      </c>
      <c r="G72" s="224">
        <v>100</v>
      </c>
      <c r="I72" s="225">
        <v>42734</v>
      </c>
      <c r="J72" s="221">
        <v>52282</v>
      </c>
      <c r="K72" s="222">
        <v>37132</v>
      </c>
      <c r="L72" s="226">
        <v>100</v>
      </c>
      <c r="M72" s="226">
        <v>100</v>
      </c>
      <c r="N72" s="227">
        <v>100</v>
      </c>
      <c r="P72" s="225">
        <v>438369</v>
      </c>
      <c r="Q72" s="221">
        <v>465183</v>
      </c>
      <c r="R72" s="222">
        <v>480346</v>
      </c>
      <c r="S72" s="226">
        <v>100</v>
      </c>
      <c r="T72" s="226">
        <v>100</v>
      </c>
      <c r="U72" s="227">
        <v>100</v>
      </c>
    </row>
    <row r="73" spans="1:21" x14ac:dyDescent="0.25">
      <c r="A73" s="231"/>
      <c r="B73" s="232"/>
      <c r="C73" s="232"/>
      <c r="D73" s="232"/>
      <c r="E73" s="233"/>
      <c r="F73" s="233"/>
      <c r="G73" s="234"/>
      <c r="I73" s="232"/>
      <c r="J73" s="232"/>
      <c r="K73" s="232"/>
      <c r="L73" s="235"/>
      <c r="M73" s="235"/>
      <c r="N73" s="236"/>
      <c r="P73" s="232"/>
      <c r="Q73" s="232"/>
      <c r="R73" s="232"/>
      <c r="S73" s="235"/>
      <c r="T73" s="235"/>
      <c r="U73" s="236"/>
    </row>
    <row r="74" spans="1:21" x14ac:dyDescent="0.25">
      <c r="A74" s="231"/>
      <c r="B74" s="232"/>
      <c r="C74" s="232"/>
      <c r="D74" s="232"/>
      <c r="E74" s="233"/>
      <c r="F74" s="233"/>
      <c r="G74" s="234"/>
      <c r="I74" s="232"/>
      <c r="J74" s="232"/>
      <c r="K74" s="232"/>
      <c r="L74" s="235"/>
      <c r="M74" s="235"/>
      <c r="N74" s="236"/>
      <c r="P74" s="232"/>
      <c r="Q74" s="232"/>
      <c r="R74" s="232"/>
      <c r="S74" s="235"/>
      <c r="T74" s="235"/>
      <c r="U74" s="236"/>
    </row>
    <row r="75" spans="1:21" x14ac:dyDescent="0.25">
      <c r="A75" s="237"/>
      <c r="B75" s="237"/>
      <c r="C75" s="237"/>
      <c r="D75" s="237"/>
      <c r="E75" s="237"/>
      <c r="F75" s="237"/>
      <c r="G75" s="238"/>
    </row>
    <row r="76" spans="1:21" ht="12.75" customHeight="1" x14ac:dyDescent="0.25">
      <c r="A76" s="239" t="str">
        <f>+Innhold!B54</f>
        <v>Finans Norge / Skadestatistikk</v>
      </c>
      <c r="G76" s="240"/>
      <c r="H76" s="240"/>
      <c r="I76" s="240"/>
      <c r="J76" s="240"/>
      <c r="K76" s="240"/>
      <c r="L76" s="240"/>
      <c r="M76" s="240"/>
      <c r="N76" s="240"/>
      <c r="O76" s="240"/>
      <c r="P76" s="240"/>
      <c r="Q76" s="240"/>
      <c r="R76" s="240"/>
      <c r="S76" s="240"/>
      <c r="T76" s="240"/>
      <c r="U76" s="260">
        <f>Innhold!H39</f>
        <v>16</v>
      </c>
    </row>
    <row r="77" spans="1:21" ht="12.75" customHeight="1" x14ac:dyDescent="0.25">
      <c r="A77" s="239" t="str">
        <f>+Innhold!B55</f>
        <v>Premiestatistikk skadeforsikring 2. kvartal 2018</v>
      </c>
      <c r="G77" s="238"/>
      <c r="H77" s="238"/>
      <c r="I77" s="238"/>
      <c r="J77" s="238"/>
      <c r="K77" s="238"/>
      <c r="L77" s="238"/>
      <c r="M77" s="238"/>
      <c r="N77" s="238"/>
      <c r="O77" s="238"/>
      <c r="P77" s="238"/>
      <c r="Q77" s="238"/>
      <c r="R77" s="238"/>
      <c r="S77" s="238"/>
      <c r="T77" s="238"/>
      <c r="U77" s="261"/>
    </row>
    <row r="78" spans="1:21" ht="12.75" customHeight="1" x14ac:dyDescent="0.25"/>
  </sheetData>
  <mergeCells count="5">
    <mergeCell ref="U76:U77"/>
    <mergeCell ref="I4:N4"/>
    <mergeCell ref="P4:U4"/>
    <mergeCell ref="I39:N39"/>
    <mergeCell ref="P39:U39"/>
  </mergeCells>
  <hyperlinks>
    <hyperlink ref="A2" location="Innhold!A40" tooltip="Move to Innhold" display="Tilbake til innholdsfortegnelsen" xr:uid="{00000000-0004-0000-0F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U76"/>
  <sheetViews>
    <sheetView showGridLines="0" showRowColHeaders="0" zoomScale="80" zoomScaleNormal="80" zoomScaleSheetLayoutView="5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2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123</v>
      </c>
      <c r="B4" s="6"/>
      <c r="C4" s="6"/>
      <c r="D4" s="256" t="s">
        <v>105</v>
      </c>
      <c r="E4" s="256"/>
      <c r="F4" s="6"/>
      <c r="I4" s="256" t="s">
        <v>92</v>
      </c>
      <c r="J4" s="256"/>
      <c r="K4" s="256"/>
      <c r="L4" s="256"/>
      <c r="M4" s="256"/>
      <c r="N4" s="256"/>
      <c r="P4" s="256" t="s">
        <v>93</v>
      </c>
      <c r="Q4" s="256"/>
      <c r="R4" s="256"/>
      <c r="S4" s="256"/>
      <c r="T4" s="256"/>
      <c r="U4" s="256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9" t="s">
        <v>1</v>
      </c>
      <c r="K5" s="10"/>
      <c r="L5" s="11"/>
      <c r="M5" s="89" t="s">
        <v>2</v>
      </c>
      <c r="N5" s="12"/>
      <c r="P5" s="7"/>
      <c r="Q5" s="89" t="s">
        <v>1</v>
      </c>
      <c r="R5" s="10"/>
      <c r="S5" s="11"/>
      <c r="T5" s="89" t="s">
        <v>2</v>
      </c>
      <c r="U5" s="12"/>
    </row>
    <row r="6" spans="1:21" x14ac:dyDescent="0.25">
      <c r="A6" s="13" t="s">
        <v>3</v>
      </c>
      <c r="B6" s="14" t="s">
        <v>154</v>
      </c>
      <c r="C6" s="15" t="s">
        <v>152</v>
      </c>
      <c r="D6" s="66" t="s">
        <v>153</v>
      </c>
      <c r="E6" s="15" t="s">
        <v>154</v>
      </c>
      <c r="F6" s="15" t="s">
        <v>152</v>
      </c>
      <c r="G6" s="16" t="s">
        <v>153</v>
      </c>
      <c r="I6" s="98" t="s">
        <v>154</v>
      </c>
      <c r="J6" s="15" t="s">
        <v>152</v>
      </c>
      <c r="K6" s="66" t="s">
        <v>153</v>
      </c>
      <c r="L6" s="15" t="s">
        <v>154</v>
      </c>
      <c r="M6" s="15" t="s">
        <v>152</v>
      </c>
      <c r="N6" s="16" t="s">
        <v>153</v>
      </c>
      <c r="P6" s="98" t="s">
        <v>154</v>
      </c>
      <c r="Q6" s="15" t="s">
        <v>152</v>
      </c>
      <c r="R6" s="66" t="s">
        <v>153</v>
      </c>
      <c r="S6" s="15" t="s">
        <v>154</v>
      </c>
      <c r="T6" s="15" t="s">
        <v>152</v>
      </c>
      <c r="U6" s="16" t="s">
        <v>153</v>
      </c>
    </row>
    <row r="7" spans="1:21" x14ac:dyDescent="0.25">
      <c r="A7" s="17" t="s">
        <v>82</v>
      </c>
      <c r="B7" s="18">
        <v>1606315</v>
      </c>
      <c r="C7" s="18">
        <v>1676198</v>
      </c>
      <c r="D7" s="19">
        <v>1715150</v>
      </c>
      <c r="E7" s="27">
        <v>21.450206287550529</v>
      </c>
      <c r="F7" s="27">
        <v>22.500081210866096</v>
      </c>
      <c r="G7" s="28">
        <v>21.857461797071661</v>
      </c>
      <c r="I7" s="99">
        <v>889236</v>
      </c>
      <c r="J7" s="18">
        <v>975341</v>
      </c>
      <c r="K7" s="19">
        <v>996994</v>
      </c>
      <c r="L7" s="81">
        <v>17.950833422323498</v>
      </c>
      <c r="M7" s="81">
        <v>19.149573221803326</v>
      </c>
      <c r="N7" s="82">
        <v>18.663498283209901</v>
      </c>
      <c r="P7" s="99">
        <v>717079</v>
      </c>
      <c r="Q7" s="18">
        <v>700857</v>
      </c>
      <c r="R7" s="19">
        <v>718156</v>
      </c>
      <c r="S7" s="81">
        <v>28.288869733652355</v>
      </c>
      <c r="T7" s="81">
        <v>29.741892937893386</v>
      </c>
      <c r="U7" s="82">
        <v>28.668547415181688</v>
      </c>
    </row>
    <row r="8" spans="1:21" x14ac:dyDescent="0.25">
      <c r="A8" s="17" t="s">
        <v>155</v>
      </c>
      <c r="B8" s="18">
        <v>112603</v>
      </c>
      <c r="C8" s="18">
        <v>111756</v>
      </c>
      <c r="D8" s="19">
        <v>118312</v>
      </c>
      <c r="E8" s="27">
        <v>1.5036637139023494</v>
      </c>
      <c r="F8" s="27">
        <v>1.5001324878096449</v>
      </c>
      <c r="G8" s="28">
        <v>1.5077398595663019</v>
      </c>
      <c r="I8" s="99">
        <v>111122</v>
      </c>
      <c r="J8" s="18">
        <v>110315</v>
      </c>
      <c r="K8" s="19">
        <v>116848</v>
      </c>
      <c r="L8" s="81">
        <v>2.2431981066392179</v>
      </c>
      <c r="M8" s="81">
        <v>2.1658939488478737</v>
      </c>
      <c r="N8" s="82">
        <v>2.1873676746264374</v>
      </c>
      <c r="P8" s="99">
        <v>1481</v>
      </c>
      <c r="Q8" s="18">
        <v>1441</v>
      </c>
      <c r="R8" s="19">
        <v>1464</v>
      </c>
      <c r="S8" s="81">
        <v>5.8425663107606184E-2</v>
      </c>
      <c r="T8" s="81">
        <v>6.1150944805437299E-2</v>
      </c>
      <c r="U8" s="82">
        <v>5.8442390533290804E-2</v>
      </c>
    </row>
    <row r="9" spans="1:21" x14ac:dyDescent="0.25">
      <c r="A9" s="17" t="s">
        <v>83</v>
      </c>
      <c r="B9" s="18">
        <v>1655195</v>
      </c>
      <c r="C9" s="18">
        <v>1727243</v>
      </c>
      <c r="D9" s="19">
        <v>1858448</v>
      </c>
      <c r="E9" s="27">
        <v>22.102933855515388</v>
      </c>
      <c r="F9" s="27">
        <v>23.185272724880942</v>
      </c>
      <c r="G9" s="28">
        <v>23.683617270701827</v>
      </c>
      <c r="I9" s="99">
        <v>1022002</v>
      </c>
      <c r="J9" s="18">
        <v>1067968</v>
      </c>
      <c r="K9" s="19">
        <v>1113599</v>
      </c>
      <c r="L9" s="81">
        <v>20.630954728870016</v>
      </c>
      <c r="M9" s="81">
        <v>20.968185910920237</v>
      </c>
      <c r="N9" s="82">
        <v>20.846317053747828</v>
      </c>
      <c r="P9" s="99">
        <v>633193</v>
      </c>
      <c r="Q9" s="18">
        <v>659275</v>
      </c>
      <c r="R9" s="19">
        <v>744849</v>
      </c>
      <c r="S9" s="81">
        <v>24.979554962926727</v>
      </c>
      <c r="T9" s="81">
        <v>27.977299886609767</v>
      </c>
      <c r="U9" s="82">
        <v>29.734123050772624</v>
      </c>
    </row>
    <row r="10" spans="1:21" x14ac:dyDescent="0.25">
      <c r="A10" s="17" t="s">
        <v>85</v>
      </c>
      <c r="B10" s="18">
        <v>1086838</v>
      </c>
      <c r="C10" s="18">
        <v>1145284</v>
      </c>
      <c r="D10" s="19">
        <v>1157327</v>
      </c>
      <c r="E10" s="27">
        <v>14.513279961370493</v>
      </c>
      <c r="F10" s="27">
        <v>15.373471994063687</v>
      </c>
      <c r="G10" s="28">
        <v>14.748698766416672</v>
      </c>
      <c r="I10" s="99">
        <v>542985</v>
      </c>
      <c r="J10" s="18">
        <v>575353</v>
      </c>
      <c r="K10" s="19">
        <v>594355</v>
      </c>
      <c r="L10" s="81">
        <v>10.961132124453266</v>
      </c>
      <c r="M10" s="81">
        <v>11.296320365784078</v>
      </c>
      <c r="N10" s="82">
        <v>11.126188845787659</v>
      </c>
      <c r="P10" s="99">
        <v>543853</v>
      </c>
      <c r="Q10" s="18">
        <v>569931</v>
      </c>
      <c r="R10" s="19">
        <v>562972</v>
      </c>
      <c r="S10" s="81">
        <v>21.455079107401044</v>
      </c>
      <c r="T10" s="81">
        <v>24.185856435744405</v>
      </c>
      <c r="U10" s="82">
        <v>22.473654018652862</v>
      </c>
    </row>
    <row r="11" spans="1:21" x14ac:dyDescent="0.25">
      <c r="A11" s="17" t="s">
        <v>156</v>
      </c>
      <c r="B11" s="18">
        <v>656932</v>
      </c>
      <c r="C11" s="18">
        <v>698511</v>
      </c>
      <c r="D11" s="19">
        <v>750864</v>
      </c>
      <c r="E11" s="27">
        <v>8.7724555376082183</v>
      </c>
      <c r="F11" s="27">
        <v>9.3763112870217515</v>
      </c>
      <c r="G11" s="28">
        <v>9.5688314111281318</v>
      </c>
      <c r="I11" s="99">
        <v>589783</v>
      </c>
      <c r="J11" s="18">
        <v>624374</v>
      </c>
      <c r="K11" s="19">
        <v>676279</v>
      </c>
      <c r="L11" s="81">
        <v>11.905834208599538</v>
      </c>
      <c r="M11" s="81">
        <v>12.258785010360715</v>
      </c>
      <c r="N11" s="82">
        <v>12.659787276022634</v>
      </c>
      <c r="P11" s="99">
        <v>67149</v>
      </c>
      <c r="Q11" s="18">
        <v>74137</v>
      </c>
      <c r="R11" s="19">
        <v>74585</v>
      </c>
      <c r="S11" s="81">
        <v>2.6490377123650557</v>
      </c>
      <c r="T11" s="81">
        <v>3.1461121409026407</v>
      </c>
      <c r="U11" s="82">
        <v>2.9774082636103105</v>
      </c>
    </row>
    <row r="12" spans="1:21" x14ac:dyDescent="0.25">
      <c r="A12" s="17" t="s">
        <v>157</v>
      </c>
      <c r="B12" s="18">
        <v>65339</v>
      </c>
      <c r="C12" s="18">
        <v>69696</v>
      </c>
      <c r="D12" s="19">
        <v>73877</v>
      </c>
      <c r="E12" s="27">
        <v>0.87251568255433343</v>
      </c>
      <c r="F12" s="27">
        <v>0.93554917740775456</v>
      </c>
      <c r="G12" s="28">
        <v>0.9414708364762634</v>
      </c>
      <c r="I12" s="99">
        <v>65307</v>
      </c>
      <c r="J12" s="18">
        <v>69656</v>
      </c>
      <c r="K12" s="19">
        <v>73820</v>
      </c>
      <c r="L12" s="81">
        <v>1.3183396514667429</v>
      </c>
      <c r="M12" s="81">
        <v>1.3676064805416079</v>
      </c>
      <c r="N12" s="82">
        <v>1.3818934148716591</v>
      </c>
      <c r="P12" s="99">
        <v>32</v>
      </c>
      <c r="Q12" s="18">
        <v>40</v>
      </c>
      <c r="R12" s="19">
        <v>57</v>
      </c>
      <c r="S12" s="81">
        <v>1.2624046046207954E-3</v>
      </c>
      <c r="T12" s="81">
        <v>1.6974585650364274E-3</v>
      </c>
      <c r="U12" s="82">
        <v>2.2754209428945192E-3</v>
      </c>
    </row>
    <row r="13" spans="1:21" x14ac:dyDescent="0.25">
      <c r="A13" s="17" t="s">
        <v>158</v>
      </c>
      <c r="B13" s="18">
        <v>208577</v>
      </c>
      <c r="C13" s="18">
        <v>212799</v>
      </c>
      <c r="D13" s="19">
        <v>208051</v>
      </c>
      <c r="E13" s="27">
        <v>2.7852691886948868</v>
      </c>
      <c r="F13" s="27">
        <v>2.8564613378557269</v>
      </c>
      <c r="G13" s="28">
        <v>2.6513522341151248</v>
      </c>
      <c r="I13" s="99">
        <v>156746</v>
      </c>
      <c r="J13" s="18">
        <v>155978</v>
      </c>
      <c r="K13" s="19">
        <v>149361</v>
      </c>
      <c r="L13" s="81">
        <v>3.1642008821229899</v>
      </c>
      <c r="M13" s="81">
        <v>3.0624285577971593</v>
      </c>
      <c r="N13" s="82">
        <v>2.7960035537611199</v>
      </c>
      <c r="P13" s="99">
        <v>51831</v>
      </c>
      <c r="Q13" s="18">
        <v>56821</v>
      </c>
      <c r="R13" s="19">
        <v>58690</v>
      </c>
      <c r="S13" s="81">
        <v>2.0447404081906391</v>
      </c>
      <c r="T13" s="81">
        <v>2.4112823280983711</v>
      </c>
      <c r="U13" s="82">
        <v>2.3428851778680584</v>
      </c>
    </row>
    <row r="14" spans="1:21" x14ac:dyDescent="0.25">
      <c r="A14" s="17" t="s">
        <v>159</v>
      </c>
      <c r="B14" s="18">
        <v>571436</v>
      </c>
      <c r="C14" s="18">
        <v>587559</v>
      </c>
      <c r="D14" s="19">
        <v>623969</v>
      </c>
      <c r="E14" s="27">
        <v>7.630769855310275</v>
      </c>
      <c r="F14" s="27">
        <v>7.8869711192682912</v>
      </c>
      <c r="G14" s="28">
        <v>7.9517118503087243</v>
      </c>
      <c r="I14" s="99">
        <v>499100</v>
      </c>
      <c r="J14" s="18">
        <v>513625</v>
      </c>
      <c r="K14" s="19">
        <v>536933</v>
      </c>
      <c r="L14" s="81">
        <v>10.075234202260882</v>
      </c>
      <c r="M14" s="81">
        <v>10.08437002653301</v>
      </c>
      <c r="N14" s="82">
        <v>10.051262217925826</v>
      </c>
      <c r="P14" s="99">
        <v>72336</v>
      </c>
      <c r="Q14" s="18">
        <v>73934</v>
      </c>
      <c r="R14" s="19">
        <v>87036</v>
      </c>
      <c r="S14" s="81">
        <v>2.8536656087453078</v>
      </c>
      <c r="T14" s="81">
        <v>3.1374975386850807</v>
      </c>
      <c r="U14" s="82">
        <v>3.474448020802936</v>
      </c>
    </row>
    <row r="15" spans="1:21" x14ac:dyDescent="0.25">
      <c r="A15" s="17" t="s">
        <v>160</v>
      </c>
      <c r="B15" s="18">
        <v>89456</v>
      </c>
      <c r="C15" s="18">
        <v>101417</v>
      </c>
      <c r="D15" s="19">
        <v>113712</v>
      </c>
      <c r="E15" s="27">
        <v>1.1945662299481237</v>
      </c>
      <c r="F15" s="27">
        <v>1.3613491581319193</v>
      </c>
      <c r="G15" s="28">
        <v>1.4491185586500381</v>
      </c>
      <c r="I15" s="99">
        <v>36730</v>
      </c>
      <c r="J15" s="18">
        <v>47477</v>
      </c>
      <c r="K15" s="19">
        <v>55850</v>
      </c>
      <c r="L15" s="81">
        <v>0.74146133490090604</v>
      </c>
      <c r="M15" s="81">
        <v>0.93215017911843812</v>
      </c>
      <c r="N15" s="82">
        <v>1.045499149560853</v>
      </c>
      <c r="P15" s="99">
        <v>52726</v>
      </c>
      <c r="Q15" s="18">
        <v>53940</v>
      </c>
      <c r="R15" s="19">
        <v>57862</v>
      </c>
      <c r="S15" s="81">
        <v>2.0800482869761265</v>
      </c>
      <c r="T15" s="81">
        <v>2.2890228749516224</v>
      </c>
      <c r="U15" s="82">
        <v>2.3098316946975905</v>
      </c>
    </row>
    <row r="16" spans="1:21" x14ac:dyDescent="0.25">
      <c r="A16" s="17" t="s">
        <v>161</v>
      </c>
      <c r="B16" s="18">
        <v>410413</v>
      </c>
      <c r="C16" s="18">
        <v>436084</v>
      </c>
      <c r="D16" s="19">
        <v>467804</v>
      </c>
      <c r="E16" s="27">
        <v>5.4805212633216245</v>
      </c>
      <c r="F16" s="27">
        <v>5.8536792280860199</v>
      </c>
      <c r="G16" s="28">
        <v>5.9615824030069158</v>
      </c>
      <c r="I16" s="99">
        <v>409148</v>
      </c>
      <c r="J16" s="18">
        <v>434907</v>
      </c>
      <c r="K16" s="19">
        <v>466684</v>
      </c>
      <c r="L16" s="81">
        <v>8.259390750123492</v>
      </c>
      <c r="M16" s="81">
        <v>8.5388427649148539</v>
      </c>
      <c r="N16" s="82">
        <v>8.7362171014083625</v>
      </c>
      <c r="P16" s="99">
        <v>1265</v>
      </c>
      <c r="Q16" s="18">
        <v>1177</v>
      </c>
      <c r="R16" s="19">
        <v>1120</v>
      </c>
      <c r="S16" s="81">
        <v>4.9904432026415819E-2</v>
      </c>
      <c r="T16" s="81">
        <v>4.994771827619688E-2</v>
      </c>
      <c r="U16" s="82">
        <v>4.4710025544594058E-2</v>
      </c>
    </row>
    <row r="17" spans="1:21" x14ac:dyDescent="0.25">
      <c r="A17" s="17" t="s">
        <v>162</v>
      </c>
      <c r="B17" s="18">
        <v>0</v>
      </c>
      <c r="C17" s="18">
        <v>0</v>
      </c>
      <c r="D17" s="19">
        <v>0</v>
      </c>
      <c r="E17" s="27" t="s">
        <v>163</v>
      </c>
      <c r="F17" s="27" t="s">
        <v>163</v>
      </c>
      <c r="G17" s="28" t="s">
        <v>163</v>
      </c>
      <c r="I17" s="99">
        <v>0</v>
      </c>
      <c r="J17" s="18">
        <v>0</v>
      </c>
      <c r="K17" s="19">
        <v>0</v>
      </c>
      <c r="L17" s="81" t="s">
        <v>163</v>
      </c>
      <c r="M17" s="81" t="s">
        <v>163</v>
      </c>
      <c r="N17" s="82" t="s">
        <v>163</v>
      </c>
      <c r="P17" s="99">
        <v>0</v>
      </c>
      <c r="Q17" s="18">
        <v>0</v>
      </c>
      <c r="R17" s="19">
        <v>0</v>
      </c>
      <c r="S17" s="81" t="s">
        <v>163</v>
      </c>
      <c r="T17" s="81" t="s">
        <v>163</v>
      </c>
      <c r="U17" s="82" t="s">
        <v>163</v>
      </c>
    </row>
    <row r="18" spans="1:21" x14ac:dyDescent="0.25">
      <c r="A18" s="17" t="s">
        <v>164</v>
      </c>
      <c r="B18" s="18">
        <v>0</v>
      </c>
      <c r="C18" s="18">
        <v>0</v>
      </c>
      <c r="D18" s="19">
        <v>0</v>
      </c>
      <c r="E18" s="27" t="s">
        <v>163</v>
      </c>
      <c r="F18" s="27" t="s">
        <v>163</v>
      </c>
      <c r="G18" s="28" t="s">
        <v>163</v>
      </c>
      <c r="I18" s="99">
        <v>0</v>
      </c>
      <c r="J18" s="18">
        <v>0</v>
      </c>
      <c r="K18" s="19">
        <v>0</v>
      </c>
      <c r="L18" s="81" t="s">
        <v>163</v>
      </c>
      <c r="M18" s="81" t="s">
        <v>163</v>
      </c>
      <c r="N18" s="82" t="s">
        <v>163</v>
      </c>
      <c r="P18" s="99">
        <v>0</v>
      </c>
      <c r="Q18" s="18">
        <v>0</v>
      </c>
      <c r="R18" s="19">
        <v>0</v>
      </c>
      <c r="S18" s="81" t="s">
        <v>163</v>
      </c>
      <c r="T18" s="81" t="s">
        <v>163</v>
      </c>
      <c r="U18" s="82" t="s">
        <v>163</v>
      </c>
    </row>
    <row r="19" spans="1:21" x14ac:dyDescent="0.25">
      <c r="A19" s="17" t="s">
        <v>165</v>
      </c>
      <c r="B19" s="18">
        <v>0</v>
      </c>
      <c r="C19" s="18">
        <v>0</v>
      </c>
      <c r="D19" s="19">
        <v>0</v>
      </c>
      <c r="E19" s="27" t="s">
        <v>163</v>
      </c>
      <c r="F19" s="27" t="s">
        <v>163</v>
      </c>
      <c r="G19" s="28" t="s">
        <v>163</v>
      </c>
      <c r="I19" s="99">
        <v>0</v>
      </c>
      <c r="J19" s="18">
        <v>0</v>
      </c>
      <c r="K19" s="19">
        <v>0</v>
      </c>
      <c r="L19" s="81" t="s">
        <v>163</v>
      </c>
      <c r="M19" s="81" t="s">
        <v>163</v>
      </c>
      <c r="N19" s="82" t="s">
        <v>163</v>
      </c>
      <c r="P19" s="99">
        <v>0</v>
      </c>
      <c r="Q19" s="18">
        <v>0</v>
      </c>
      <c r="R19" s="19">
        <v>0</v>
      </c>
      <c r="S19" s="81" t="s">
        <v>163</v>
      </c>
      <c r="T19" s="81" t="s">
        <v>163</v>
      </c>
      <c r="U19" s="82" t="s">
        <v>163</v>
      </c>
    </row>
    <row r="20" spans="1:21" x14ac:dyDescent="0.25">
      <c r="A20" s="17" t="s">
        <v>166</v>
      </c>
      <c r="B20" s="18">
        <v>187030</v>
      </c>
      <c r="C20" s="18">
        <v>201709</v>
      </c>
      <c r="D20" s="19">
        <v>219622</v>
      </c>
      <c r="E20" s="27">
        <v>2.4975375825791177</v>
      </c>
      <c r="F20" s="27">
        <v>2.7075971221553714</v>
      </c>
      <c r="G20" s="28">
        <v>2.7988102934416657</v>
      </c>
      <c r="I20" s="99">
        <v>164192</v>
      </c>
      <c r="J20" s="18">
        <v>178055</v>
      </c>
      <c r="K20" s="19">
        <v>194383</v>
      </c>
      <c r="L20" s="81">
        <v>3.3145118295684606</v>
      </c>
      <c r="M20" s="81">
        <v>3.4958822196628576</v>
      </c>
      <c r="N20" s="82">
        <v>3.6388050347195571</v>
      </c>
      <c r="P20" s="99">
        <v>22838</v>
      </c>
      <c r="Q20" s="18">
        <v>23654</v>
      </c>
      <c r="R20" s="19">
        <v>25239</v>
      </c>
      <c r="S20" s="81">
        <v>0.90096238626030389</v>
      </c>
      <c r="T20" s="81">
        <v>1.0037921224342914</v>
      </c>
      <c r="U20" s="82">
        <v>1.0075324417142941</v>
      </c>
    </row>
    <row r="21" spans="1:21" x14ac:dyDescent="0.25">
      <c r="A21" s="17" t="s">
        <v>167</v>
      </c>
      <c r="B21" s="18">
        <v>0</v>
      </c>
      <c r="C21" s="18">
        <v>0</v>
      </c>
      <c r="D21" s="19">
        <v>0</v>
      </c>
      <c r="E21" s="27" t="s">
        <v>163</v>
      </c>
      <c r="F21" s="27" t="s">
        <v>163</v>
      </c>
      <c r="G21" s="28" t="s">
        <v>163</v>
      </c>
      <c r="I21" s="99">
        <v>0</v>
      </c>
      <c r="J21" s="18">
        <v>0</v>
      </c>
      <c r="K21" s="19">
        <v>0</v>
      </c>
      <c r="L21" s="81" t="s">
        <v>163</v>
      </c>
      <c r="M21" s="81" t="s">
        <v>163</v>
      </c>
      <c r="N21" s="82" t="s">
        <v>163</v>
      </c>
      <c r="P21" s="99">
        <v>0</v>
      </c>
      <c r="Q21" s="18">
        <v>0</v>
      </c>
      <c r="R21" s="19">
        <v>0</v>
      </c>
      <c r="S21" s="81" t="s">
        <v>163</v>
      </c>
      <c r="T21" s="81" t="s">
        <v>163</v>
      </c>
      <c r="U21" s="82" t="s">
        <v>163</v>
      </c>
    </row>
    <row r="22" spans="1:21" x14ac:dyDescent="0.25">
      <c r="A22" s="17" t="s">
        <v>168</v>
      </c>
      <c r="B22" s="18">
        <v>293731</v>
      </c>
      <c r="C22" s="18">
        <v>0</v>
      </c>
      <c r="D22" s="19">
        <v>0</v>
      </c>
      <c r="E22" s="27">
        <v>3.9223879146048595</v>
      </c>
      <c r="F22" s="27" t="s">
        <v>163</v>
      </c>
      <c r="G22" s="28" t="s">
        <v>163</v>
      </c>
      <c r="I22" s="99">
        <v>102250</v>
      </c>
      <c r="J22" s="18">
        <v>0</v>
      </c>
      <c r="K22" s="19">
        <v>0</v>
      </c>
      <c r="L22" s="81">
        <v>2.0641007757587162</v>
      </c>
      <c r="M22" s="81" t="s">
        <v>163</v>
      </c>
      <c r="N22" s="82" t="s">
        <v>163</v>
      </c>
      <c r="P22" s="99">
        <v>191481</v>
      </c>
      <c r="Q22" s="18">
        <v>0</v>
      </c>
      <c r="R22" s="19">
        <v>0</v>
      </c>
      <c r="S22" s="81">
        <v>7.5539530030435786</v>
      </c>
      <c r="T22" s="81" t="s">
        <v>163</v>
      </c>
      <c r="U22" s="82" t="s">
        <v>163</v>
      </c>
    </row>
    <row r="23" spans="1:21" x14ac:dyDescent="0.25">
      <c r="A23" s="17" t="s">
        <v>169</v>
      </c>
      <c r="B23" s="18">
        <v>7447</v>
      </c>
      <c r="C23" s="18">
        <v>7370</v>
      </c>
      <c r="D23" s="19">
        <v>7490</v>
      </c>
      <c r="E23" s="27">
        <v>9.9444807664367696E-2</v>
      </c>
      <c r="F23" s="27">
        <v>9.8929600515024543E-2</v>
      </c>
      <c r="G23" s="28">
        <v>9.5450770404959764E-2</v>
      </c>
      <c r="I23" s="99">
        <v>0</v>
      </c>
      <c r="J23" s="18">
        <v>0</v>
      </c>
      <c r="K23" s="19">
        <v>0</v>
      </c>
      <c r="L23" s="81" t="s">
        <v>163</v>
      </c>
      <c r="M23" s="81" t="s">
        <v>163</v>
      </c>
      <c r="N23" s="82" t="s">
        <v>163</v>
      </c>
      <c r="P23" s="99">
        <v>7447</v>
      </c>
      <c r="Q23" s="18">
        <v>7370</v>
      </c>
      <c r="R23" s="19">
        <v>7490</v>
      </c>
      <c r="S23" s="81">
        <v>0.2937852215815957</v>
      </c>
      <c r="T23" s="81">
        <v>0.31275674060796177</v>
      </c>
      <c r="U23" s="82">
        <v>0.29899829582947279</v>
      </c>
    </row>
    <row r="24" spans="1:21" x14ac:dyDescent="0.25">
      <c r="A24" s="17" t="s">
        <v>170</v>
      </c>
      <c r="B24" s="18">
        <v>3759</v>
      </c>
      <c r="C24" s="18">
        <v>3707</v>
      </c>
      <c r="D24" s="19">
        <v>0</v>
      </c>
      <c r="E24" s="27">
        <v>5.0196459246724612E-2</v>
      </c>
      <c r="F24" s="27">
        <v>4.9760112497855634E-2</v>
      </c>
      <c r="G24" s="28" t="s">
        <v>163</v>
      </c>
      <c r="I24" s="99">
        <v>0</v>
      </c>
      <c r="J24" s="18">
        <v>0</v>
      </c>
      <c r="K24" s="19">
        <v>0</v>
      </c>
      <c r="L24" s="81" t="s">
        <v>163</v>
      </c>
      <c r="M24" s="81" t="s">
        <v>163</v>
      </c>
      <c r="N24" s="82" t="s">
        <v>163</v>
      </c>
      <c r="P24" s="99">
        <v>3759</v>
      </c>
      <c r="Q24" s="18">
        <v>3707</v>
      </c>
      <c r="R24" s="19">
        <v>0</v>
      </c>
      <c r="S24" s="81">
        <v>0.14829309089904905</v>
      </c>
      <c r="T24" s="81">
        <v>0.1573119725147509</v>
      </c>
      <c r="U24" s="82" t="s">
        <v>163</v>
      </c>
    </row>
    <row r="25" spans="1:21" x14ac:dyDescent="0.25">
      <c r="A25" s="17" t="s">
        <v>171</v>
      </c>
      <c r="B25" s="18">
        <v>0</v>
      </c>
      <c r="C25" s="18">
        <v>0</v>
      </c>
      <c r="D25" s="19">
        <v>0</v>
      </c>
      <c r="E25" s="27" t="s">
        <v>163</v>
      </c>
      <c r="F25" s="27" t="s">
        <v>163</v>
      </c>
      <c r="G25" s="28" t="s">
        <v>163</v>
      </c>
      <c r="I25" s="99">
        <v>0</v>
      </c>
      <c r="J25" s="18">
        <v>0</v>
      </c>
      <c r="K25" s="19">
        <v>0</v>
      </c>
      <c r="L25" s="81" t="s">
        <v>163</v>
      </c>
      <c r="M25" s="81" t="s">
        <v>163</v>
      </c>
      <c r="N25" s="82" t="s">
        <v>163</v>
      </c>
      <c r="P25" s="99">
        <v>0</v>
      </c>
      <c r="Q25" s="18">
        <v>0</v>
      </c>
      <c r="R25" s="19">
        <v>0</v>
      </c>
      <c r="S25" s="81" t="s">
        <v>163</v>
      </c>
      <c r="T25" s="81" t="s">
        <v>163</v>
      </c>
      <c r="U25" s="82" t="s">
        <v>163</v>
      </c>
    </row>
    <row r="26" spans="1:21" x14ac:dyDescent="0.25">
      <c r="A26" s="17" t="s">
        <v>172</v>
      </c>
      <c r="B26" s="18">
        <v>186417</v>
      </c>
      <c r="C26" s="18">
        <v>211704</v>
      </c>
      <c r="D26" s="19">
        <v>241784</v>
      </c>
      <c r="E26" s="27">
        <v>2.4893517806322589</v>
      </c>
      <c r="F26" s="27">
        <v>2.8417628422568191</v>
      </c>
      <c r="G26" s="28">
        <v>3.081237526247369</v>
      </c>
      <c r="I26" s="99">
        <v>165982</v>
      </c>
      <c r="J26" s="18">
        <v>189218</v>
      </c>
      <c r="K26" s="19">
        <v>215964</v>
      </c>
      <c r="L26" s="81">
        <v>3.3506462098971461</v>
      </c>
      <c r="M26" s="81">
        <v>3.7150534488790914</v>
      </c>
      <c r="N26" s="82">
        <v>4.0427963891810217</v>
      </c>
      <c r="P26" s="99">
        <v>20435</v>
      </c>
      <c r="Q26" s="18">
        <v>22486</v>
      </c>
      <c r="R26" s="19">
        <v>25820</v>
      </c>
      <c r="S26" s="81">
        <v>0.80616369048206105</v>
      </c>
      <c r="T26" s="81">
        <v>0.95422633233522769</v>
      </c>
      <c r="U26" s="82">
        <v>1.0307257674655523</v>
      </c>
    </row>
    <row r="27" spans="1:21" x14ac:dyDescent="0.25">
      <c r="A27" s="17" t="s">
        <v>173</v>
      </c>
      <c r="B27" s="18">
        <v>49176</v>
      </c>
      <c r="C27" s="18">
        <v>53710</v>
      </c>
      <c r="D27" s="19">
        <v>58891</v>
      </c>
      <c r="E27" s="27">
        <v>0.65668025536497188</v>
      </c>
      <c r="F27" s="27">
        <v>0.72096456494734984</v>
      </c>
      <c r="G27" s="28">
        <v>0.75049283309993131</v>
      </c>
      <c r="I27" s="99">
        <v>5056</v>
      </c>
      <c r="J27" s="18">
        <v>5984</v>
      </c>
      <c r="K27" s="19">
        <v>6715</v>
      </c>
      <c r="L27" s="81">
        <v>0.10206448432504713</v>
      </c>
      <c r="M27" s="81">
        <v>0.11748818737166909</v>
      </c>
      <c r="N27" s="82">
        <v>0.12570325495615267</v>
      </c>
      <c r="P27" s="99">
        <v>44120</v>
      </c>
      <c r="Q27" s="18">
        <v>47726</v>
      </c>
      <c r="R27" s="19">
        <v>52176</v>
      </c>
      <c r="S27" s="81">
        <v>1.7405403486209217</v>
      </c>
      <c r="T27" s="81">
        <v>2.0253226868732135</v>
      </c>
      <c r="U27" s="82">
        <v>2.0828484757274461</v>
      </c>
    </row>
    <row r="28" spans="1:21" x14ac:dyDescent="0.25">
      <c r="A28" s="17" t="s">
        <v>174</v>
      </c>
      <c r="B28" s="18">
        <v>25927</v>
      </c>
      <c r="C28" s="18">
        <v>31183</v>
      </c>
      <c r="D28" s="19">
        <v>34236</v>
      </c>
      <c r="E28" s="27">
        <v>0.34622069669854455</v>
      </c>
      <c r="F28" s="27">
        <v>0.41857825411940441</v>
      </c>
      <c r="G28" s="28">
        <v>0.4362954039498268</v>
      </c>
      <c r="I28" s="99">
        <v>7506</v>
      </c>
      <c r="J28" s="18">
        <v>9572</v>
      </c>
      <c r="K28" s="19">
        <v>15784</v>
      </c>
      <c r="L28" s="81">
        <v>0.15152215572464472</v>
      </c>
      <c r="M28" s="81">
        <v>0.1879339788639065</v>
      </c>
      <c r="N28" s="82">
        <v>0.29547284828412718</v>
      </c>
      <c r="P28" s="99">
        <v>18421</v>
      </c>
      <c r="Q28" s="18">
        <v>21611</v>
      </c>
      <c r="R28" s="19">
        <v>18452</v>
      </c>
      <c r="S28" s="81">
        <v>0.72671110067873967</v>
      </c>
      <c r="T28" s="81">
        <v>0.91709442622505588</v>
      </c>
      <c r="U28" s="82">
        <v>0.73659767084718708</v>
      </c>
    </row>
    <row r="29" spans="1:21" x14ac:dyDescent="0.25">
      <c r="A29" s="17" t="s">
        <v>175</v>
      </c>
      <c r="B29" s="18">
        <v>5533</v>
      </c>
      <c r="C29" s="18">
        <v>6384</v>
      </c>
      <c r="D29" s="19">
        <v>7138</v>
      </c>
      <c r="E29" s="27">
        <v>7.3885876300113673E-2</v>
      </c>
      <c r="F29" s="27">
        <v>8.5694242834181367E-2</v>
      </c>
      <c r="G29" s="28">
        <v>9.0964966508758724E-2</v>
      </c>
      <c r="I29" s="99">
        <v>1919</v>
      </c>
      <c r="J29" s="18">
        <v>2200</v>
      </c>
      <c r="K29" s="19">
        <v>2481</v>
      </c>
      <c r="L29" s="81">
        <v>3.87384781289093E-2</v>
      </c>
      <c r="M29" s="81">
        <v>4.319418653370187E-2</v>
      </c>
      <c r="N29" s="82">
        <v>4.6443749150590442E-2</v>
      </c>
      <c r="P29" s="99">
        <v>3614</v>
      </c>
      <c r="Q29" s="18">
        <v>4184</v>
      </c>
      <c r="R29" s="19">
        <v>4657</v>
      </c>
      <c r="S29" s="81">
        <v>0.14257282003436109</v>
      </c>
      <c r="T29" s="81">
        <v>0.17755416590281031</v>
      </c>
      <c r="U29" s="82">
        <v>0.18590588300104868</v>
      </c>
    </row>
    <row r="30" spans="1:21" x14ac:dyDescent="0.25">
      <c r="A30" s="17" t="s">
        <v>176</v>
      </c>
      <c r="B30" s="18">
        <v>5906</v>
      </c>
      <c r="C30" s="18">
        <v>7603</v>
      </c>
      <c r="D30" s="19">
        <v>7483</v>
      </c>
      <c r="E30" s="27">
        <v>7.886679657120392E-2</v>
      </c>
      <c r="F30" s="27">
        <v>0.10205722560593374</v>
      </c>
      <c r="G30" s="28">
        <v>9.5361564077478506E-2</v>
      </c>
      <c r="I30" s="99">
        <v>5842</v>
      </c>
      <c r="J30" s="18">
        <v>7496</v>
      </c>
      <c r="K30" s="19">
        <v>7483</v>
      </c>
      <c r="L30" s="81">
        <v>0.11793131278222414</v>
      </c>
      <c r="M30" s="81">
        <v>0.14717437375301329</v>
      </c>
      <c r="N30" s="82">
        <v>0.1400800382482339</v>
      </c>
      <c r="P30" s="99">
        <v>64</v>
      </c>
      <c r="Q30" s="18">
        <v>107</v>
      </c>
      <c r="R30" s="19">
        <v>0</v>
      </c>
      <c r="S30" s="81">
        <v>2.5248092092415909E-3</v>
      </c>
      <c r="T30" s="81">
        <v>4.5407016614724431E-3</v>
      </c>
      <c r="U30" s="82" t="s">
        <v>163</v>
      </c>
    </row>
    <row r="31" spans="1:21" x14ac:dyDescent="0.25">
      <c r="A31" s="17" t="s">
        <v>177</v>
      </c>
      <c r="B31" s="18">
        <v>0</v>
      </c>
      <c r="C31" s="18">
        <v>0</v>
      </c>
      <c r="D31" s="19">
        <v>0</v>
      </c>
      <c r="E31" s="27" t="s">
        <v>163</v>
      </c>
      <c r="F31" s="27" t="s">
        <v>163</v>
      </c>
      <c r="G31" s="28" t="s">
        <v>163</v>
      </c>
      <c r="I31" s="99">
        <v>0</v>
      </c>
      <c r="J31" s="18">
        <v>0</v>
      </c>
      <c r="K31" s="19">
        <v>0</v>
      </c>
      <c r="L31" s="81" t="s">
        <v>163</v>
      </c>
      <c r="M31" s="81" t="s">
        <v>163</v>
      </c>
      <c r="N31" s="82" t="s">
        <v>163</v>
      </c>
      <c r="P31" s="99">
        <v>0</v>
      </c>
      <c r="Q31" s="18">
        <v>0</v>
      </c>
      <c r="R31" s="19">
        <v>0</v>
      </c>
      <c r="S31" s="81" t="s">
        <v>163</v>
      </c>
      <c r="T31" s="81" t="s">
        <v>163</v>
      </c>
      <c r="U31" s="82" t="s">
        <v>163</v>
      </c>
    </row>
    <row r="32" spans="1:21" x14ac:dyDescent="0.25">
      <c r="A32" s="17" t="s">
        <v>178</v>
      </c>
      <c r="B32" s="18">
        <v>182</v>
      </c>
      <c r="C32" s="18">
        <v>262</v>
      </c>
      <c r="D32" s="19">
        <v>912</v>
      </c>
      <c r="E32" s="27">
        <v>2.4303686041244692E-3</v>
      </c>
      <c r="F32" s="27">
        <v>3.5169003168163408E-3</v>
      </c>
      <c r="G32" s="28">
        <v>1.1622310094702711E-2</v>
      </c>
      <c r="I32" s="99">
        <v>0</v>
      </c>
      <c r="J32" s="18">
        <v>0</v>
      </c>
      <c r="K32" s="19">
        <v>3</v>
      </c>
      <c r="L32" s="81" t="s">
        <v>163</v>
      </c>
      <c r="M32" s="81" t="s">
        <v>163</v>
      </c>
      <c r="N32" s="82">
        <v>5.6159309734692188E-5</v>
      </c>
      <c r="P32" s="99">
        <v>182</v>
      </c>
      <c r="Q32" s="18">
        <v>262</v>
      </c>
      <c r="R32" s="19">
        <v>909</v>
      </c>
      <c r="S32" s="81">
        <v>7.1799261887807737E-3</v>
      </c>
      <c r="T32" s="81">
        <v>1.11183536009886E-2</v>
      </c>
      <c r="U32" s="82">
        <v>3.6286976089317857E-2</v>
      </c>
    </row>
    <row r="33" spans="1:21" x14ac:dyDescent="0.25">
      <c r="A33" s="17" t="s">
        <v>179</v>
      </c>
      <c r="B33" s="18">
        <v>45225</v>
      </c>
      <c r="C33" s="18">
        <v>5179</v>
      </c>
      <c r="D33" s="19">
        <v>41536</v>
      </c>
      <c r="E33" s="27">
        <v>0.60391989077763253</v>
      </c>
      <c r="F33" s="27">
        <v>6.9519186033556599E-2</v>
      </c>
      <c r="G33" s="28">
        <v>0.5293248597517235</v>
      </c>
      <c r="I33" s="99">
        <v>0</v>
      </c>
      <c r="J33" s="18">
        <v>0</v>
      </c>
      <c r="K33" s="19">
        <v>0</v>
      </c>
      <c r="L33" s="81" t="s">
        <v>163</v>
      </c>
      <c r="M33" s="81" t="s">
        <v>163</v>
      </c>
      <c r="N33" s="82" t="s">
        <v>163</v>
      </c>
      <c r="P33" s="99">
        <v>45225</v>
      </c>
      <c r="Q33" s="18">
        <v>5179</v>
      </c>
      <c r="R33" s="19">
        <v>41536</v>
      </c>
      <c r="S33" s="81">
        <v>1.7841327576242334</v>
      </c>
      <c r="T33" s="81">
        <v>0.21977844770809143</v>
      </c>
      <c r="U33" s="82">
        <v>1.6581032330538026</v>
      </c>
    </row>
    <row r="34" spans="1:21" x14ac:dyDescent="0.25">
      <c r="A34" s="17" t="s">
        <v>180</v>
      </c>
      <c r="B34" s="18">
        <v>4800</v>
      </c>
      <c r="C34" s="18">
        <v>8882</v>
      </c>
      <c r="D34" s="19">
        <v>1564</v>
      </c>
      <c r="E34" s="27">
        <v>6.4097633515370608E-2</v>
      </c>
      <c r="F34" s="27">
        <v>0.11922560539680435</v>
      </c>
      <c r="G34" s="28">
        <v>1.9931242311529651E-2</v>
      </c>
      <c r="I34" s="99">
        <v>4800</v>
      </c>
      <c r="J34" s="18">
        <v>8882</v>
      </c>
      <c r="K34" s="19">
        <v>1564</v>
      </c>
      <c r="L34" s="81">
        <v>9.6896662333905495E-2</v>
      </c>
      <c r="M34" s="81">
        <v>0.17438671126924546</v>
      </c>
      <c r="N34" s="82">
        <v>2.9277720141686194E-2</v>
      </c>
      <c r="P34" s="99">
        <v>0</v>
      </c>
      <c r="Q34" s="18">
        <v>0</v>
      </c>
      <c r="R34" s="19">
        <v>0</v>
      </c>
      <c r="S34" s="81" t="s">
        <v>163</v>
      </c>
      <c r="T34" s="81" t="s">
        <v>163</v>
      </c>
      <c r="U34" s="82" t="s">
        <v>163</v>
      </c>
    </row>
    <row r="35" spans="1:21" s="189" customFormat="1" x14ac:dyDescent="0.25">
      <c r="A35" s="184" t="s">
        <v>181</v>
      </c>
      <c r="B35" s="185">
        <v>210339</v>
      </c>
      <c r="C35" s="185">
        <v>145502</v>
      </c>
      <c r="D35" s="191">
        <v>138807</v>
      </c>
      <c r="E35" s="219">
        <v>2.8087983616644876</v>
      </c>
      <c r="F35" s="219">
        <v>1.9531146179290506</v>
      </c>
      <c r="G35" s="188">
        <v>1.7689232426703938</v>
      </c>
      <c r="I35" s="190">
        <v>174025</v>
      </c>
      <c r="J35" s="185">
        <v>116877</v>
      </c>
      <c r="K35" s="191">
        <v>116846</v>
      </c>
      <c r="L35" s="219">
        <v>3.5130086797203965</v>
      </c>
      <c r="M35" s="219">
        <v>2.2947304270452151</v>
      </c>
      <c r="N35" s="188">
        <v>2.1873302350866144</v>
      </c>
      <c r="P35" s="190">
        <v>36314</v>
      </c>
      <c r="Q35" s="185">
        <v>28625</v>
      </c>
      <c r="R35" s="191">
        <v>21961</v>
      </c>
      <c r="S35" s="219">
        <v>1.4325925253812364</v>
      </c>
      <c r="T35" s="219">
        <v>1.2147437856041934</v>
      </c>
      <c r="U35" s="188">
        <v>0.8766757776650268</v>
      </c>
    </row>
    <row r="36" spans="1:21" x14ac:dyDescent="0.25">
      <c r="A36" s="17" t="s">
        <v>5</v>
      </c>
      <c r="B36" s="18" t="s">
        <v>5</v>
      </c>
      <c r="C36" s="18" t="s">
        <v>5</v>
      </c>
      <c r="D36" s="19" t="s">
        <v>5</v>
      </c>
      <c r="E36" s="27" t="s">
        <v>5</v>
      </c>
      <c r="F36" s="27" t="s">
        <v>5</v>
      </c>
      <c r="G36" s="28" t="s">
        <v>5</v>
      </c>
      <c r="I36" s="99" t="s">
        <v>5</v>
      </c>
      <c r="J36" s="18" t="s">
        <v>5</v>
      </c>
      <c r="K36" s="19" t="s">
        <v>5</v>
      </c>
      <c r="L36" s="81" t="s">
        <v>5</v>
      </c>
      <c r="M36" s="81" t="s">
        <v>5</v>
      </c>
      <c r="N36" s="82" t="s">
        <v>5</v>
      </c>
      <c r="P36" s="99" t="s">
        <v>5</v>
      </c>
      <c r="Q36" s="18" t="s">
        <v>5</v>
      </c>
      <c r="R36" s="19" t="s">
        <v>5</v>
      </c>
      <c r="S36" s="81" t="s">
        <v>5</v>
      </c>
      <c r="T36" s="81" t="s">
        <v>5</v>
      </c>
      <c r="U36" s="82" t="s">
        <v>5</v>
      </c>
    </row>
    <row r="37" spans="1:21" ht="13.8" thickBot="1" x14ac:dyDescent="0.3">
      <c r="A37" s="20" t="s">
        <v>4</v>
      </c>
      <c r="B37" s="21">
        <v>7488576</v>
      </c>
      <c r="C37" s="21">
        <v>7449742</v>
      </c>
      <c r="D37" s="22">
        <v>7846977</v>
      </c>
      <c r="E37" s="23">
        <v>100</v>
      </c>
      <c r="F37" s="23">
        <v>100</v>
      </c>
      <c r="G37" s="48">
        <v>100</v>
      </c>
      <c r="I37" s="100">
        <v>4953731</v>
      </c>
      <c r="J37" s="21">
        <v>5093278</v>
      </c>
      <c r="K37" s="22">
        <v>5341946</v>
      </c>
      <c r="L37" s="85">
        <v>100</v>
      </c>
      <c r="M37" s="85">
        <v>100</v>
      </c>
      <c r="N37" s="86">
        <v>100</v>
      </c>
      <c r="P37" s="100">
        <v>2534845</v>
      </c>
      <c r="Q37" s="21">
        <v>2356464</v>
      </c>
      <c r="R37" s="22">
        <v>2505031</v>
      </c>
      <c r="S37" s="85">
        <v>100</v>
      </c>
      <c r="T37" s="85">
        <v>100</v>
      </c>
      <c r="U37" s="86">
        <v>100</v>
      </c>
    </row>
    <row r="38" spans="1:21" x14ac:dyDescent="0.25">
      <c r="I38" s="107"/>
      <c r="P38" s="107"/>
    </row>
    <row r="39" spans="1:21" x14ac:dyDescent="0.25">
      <c r="H39" s="50"/>
      <c r="I39" s="262"/>
      <c r="J39" s="262"/>
      <c r="K39" s="262"/>
      <c r="L39" s="262"/>
      <c r="M39" s="262"/>
      <c r="N39" s="262"/>
      <c r="O39" s="50"/>
      <c r="P39" s="262"/>
      <c r="Q39" s="262"/>
      <c r="R39" s="262"/>
      <c r="S39" s="262"/>
      <c r="T39" s="262"/>
      <c r="U39" s="262"/>
    </row>
    <row r="40" spans="1:21" x14ac:dyDescent="0.25">
      <c r="H40" s="50"/>
      <c r="I40" s="115"/>
      <c r="J40" s="116"/>
      <c r="K40" s="115"/>
      <c r="L40" s="117"/>
      <c r="M40" s="116"/>
      <c r="N40" s="117"/>
      <c r="O40" s="50"/>
      <c r="P40" s="115"/>
      <c r="Q40" s="116"/>
      <c r="R40" s="115"/>
      <c r="S40" s="117"/>
      <c r="T40" s="116"/>
      <c r="U40" s="117"/>
    </row>
    <row r="41" spans="1:21" x14ac:dyDescent="0.25">
      <c r="H41" s="50"/>
      <c r="I41" s="118"/>
      <c r="J41" s="118"/>
      <c r="K41" s="118"/>
      <c r="L41" s="118"/>
      <c r="M41" s="118"/>
      <c r="N41" s="118"/>
      <c r="O41" s="50"/>
      <c r="P41" s="118"/>
      <c r="Q41" s="118"/>
      <c r="R41" s="118"/>
      <c r="S41" s="118"/>
      <c r="T41" s="118"/>
      <c r="U41" s="118"/>
    </row>
    <row r="42" spans="1:21" x14ac:dyDescent="0.25">
      <c r="H42" s="50"/>
      <c r="I42" s="119"/>
      <c r="J42" s="119"/>
      <c r="K42" s="119"/>
      <c r="L42" s="84"/>
      <c r="M42" s="84"/>
      <c r="N42" s="120"/>
      <c r="O42" s="50"/>
      <c r="P42" s="119"/>
      <c r="Q42" s="119"/>
      <c r="R42" s="119"/>
      <c r="S42" s="84"/>
      <c r="T42" s="84"/>
      <c r="U42" s="120"/>
    </row>
    <row r="43" spans="1:21" x14ac:dyDescent="0.25">
      <c r="H43" s="50"/>
      <c r="I43" s="119"/>
      <c r="J43" s="119"/>
      <c r="K43" s="119"/>
      <c r="L43" s="84"/>
      <c r="M43" s="84"/>
      <c r="N43" s="120"/>
      <c r="O43" s="50"/>
      <c r="P43" s="119"/>
      <c r="Q43" s="119"/>
      <c r="R43" s="119"/>
      <c r="S43" s="84"/>
      <c r="T43" s="84"/>
      <c r="U43" s="120"/>
    </row>
    <row r="44" spans="1:21" x14ac:dyDescent="0.25">
      <c r="H44" s="50"/>
      <c r="I44" s="119"/>
      <c r="J44" s="119"/>
      <c r="K44" s="119"/>
      <c r="L44" s="84"/>
      <c r="M44" s="84"/>
      <c r="N44" s="120"/>
      <c r="O44" s="50"/>
      <c r="P44" s="119"/>
      <c r="Q44" s="119"/>
      <c r="R44" s="119"/>
      <c r="S44" s="84"/>
      <c r="T44" s="84"/>
      <c r="U44" s="120"/>
    </row>
    <row r="45" spans="1:21" x14ac:dyDescent="0.25">
      <c r="H45" s="50"/>
      <c r="I45" s="119"/>
      <c r="J45" s="119"/>
      <c r="K45" s="119"/>
      <c r="L45" s="84"/>
      <c r="M45" s="84"/>
      <c r="N45" s="120"/>
      <c r="O45" s="50"/>
      <c r="P45" s="119"/>
      <c r="Q45" s="119"/>
      <c r="R45" s="119"/>
      <c r="S45" s="84"/>
      <c r="T45" s="84"/>
      <c r="U45" s="120"/>
    </row>
    <row r="46" spans="1:21" x14ac:dyDescent="0.25">
      <c r="H46" s="50"/>
      <c r="I46" s="119"/>
      <c r="J46" s="119"/>
      <c r="K46" s="119"/>
      <c r="L46" s="84"/>
      <c r="M46" s="84"/>
      <c r="N46" s="120"/>
      <c r="O46" s="50"/>
      <c r="P46" s="119"/>
      <c r="Q46" s="119"/>
      <c r="R46" s="119"/>
      <c r="S46" s="84"/>
      <c r="T46" s="84"/>
      <c r="U46" s="120"/>
    </row>
    <row r="47" spans="1:21" x14ac:dyDescent="0.25">
      <c r="H47" s="50"/>
      <c r="I47" s="119"/>
      <c r="J47" s="119"/>
      <c r="K47" s="119"/>
      <c r="L47" s="84"/>
      <c r="M47" s="84"/>
      <c r="N47" s="120"/>
      <c r="O47" s="50"/>
      <c r="P47" s="119"/>
      <c r="Q47" s="119"/>
      <c r="R47" s="119"/>
      <c r="S47" s="84"/>
      <c r="T47" s="84"/>
      <c r="U47" s="120"/>
    </row>
    <row r="48" spans="1:21" x14ac:dyDescent="0.25">
      <c r="H48" s="50"/>
      <c r="I48" s="119"/>
      <c r="J48" s="119"/>
      <c r="K48" s="119"/>
      <c r="L48" s="84"/>
      <c r="M48" s="84"/>
      <c r="N48" s="120"/>
      <c r="O48" s="50"/>
      <c r="P48" s="119"/>
      <c r="Q48" s="119"/>
      <c r="R48" s="119"/>
      <c r="S48" s="84"/>
      <c r="T48" s="84"/>
      <c r="U48" s="120"/>
    </row>
    <row r="49" spans="1:21" x14ac:dyDescent="0.25">
      <c r="H49" s="50"/>
      <c r="I49" s="119"/>
      <c r="J49" s="119"/>
      <c r="K49" s="119"/>
      <c r="L49" s="84"/>
      <c r="M49" s="84"/>
      <c r="N49" s="120"/>
      <c r="O49" s="50"/>
      <c r="P49" s="119"/>
      <c r="Q49" s="119"/>
      <c r="R49" s="119"/>
      <c r="S49" s="84"/>
      <c r="T49" s="84"/>
      <c r="U49" s="120"/>
    </row>
    <row r="50" spans="1:21" x14ac:dyDescent="0.25">
      <c r="H50" s="50"/>
      <c r="I50" s="119"/>
      <c r="J50" s="119"/>
      <c r="K50" s="119"/>
      <c r="L50" s="84"/>
      <c r="M50" s="84"/>
      <c r="N50" s="120"/>
      <c r="O50" s="50"/>
      <c r="P50" s="119"/>
      <c r="Q50" s="119"/>
      <c r="R50" s="119"/>
      <c r="S50" s="84"/>
      <c r="T50" s="84"/>
      <c r="U50" s="120"/>
    </row>
    <row r="51" spans="1:21" x14ac:dyDescent="0.25">
      <c r="H51" s="50"/>
      <c r="I51" s="119"/>
      <c r="J51" s="119"/>
      <c r="K51" s="119"/>
      <c r="L51" s="84"/>
      <c r="M51" s="84"/>
      <c r="N51" s="120"/>
      <c r="O51" s="50"/>
      <c r="P51" s="119"/>
      <c r="Q51" s="119"/>
      <c r="R51" s="119"/>
      <c r="S51" s="84"/>
      <c r="T51" s="84"/>
      <c r="U51" s="120"/>
    </row>
    <row r="52" spans="1:21" x14ac:dyDescent="0.25">
      <c r="H52" s="50"/>
      <c r="I52" s="119"/>
      <c r="J52" s="119"/>
      <c r="K52" s="119"/>
      <c r="L52" s="84"/>
      <c r="M52" s="84"/>
      <c r="N52" s="120"/>
      <c r="O52" s="50"/>
      <c r="P52" s="119"/>
      <c r="Q52" s="119"/>
      <c r="R52" s="119"/>
      <c r="S52" s="84"/>
      <c r="T52" s="84"/>
      <c r="U52" s="120"/>
    </row>
    <row r="53" spans="1:21" x14ac:dyDescent="0.25">
      <c r="H53" s="50"/>
      <c r="I53" s="119"/>
      <c r="J53" s="119"/>
      <c r="K53" s="119"/>
      <c r="L53" s="84"/>
      <c r="M53" s="84"/>
      <c r="N53" s="120"/>
      <c r="O53" s="50"/>
      <c r="P53" s="119"/>
      <c r="Q53" s="119"/>
      <c r="R53" s="119"/>
      <c r="S53" s="84"/>
      <c r="T53" s="84"/>
      <c r="U53" s="120"/>
    </row>
    <row r="54" spans="1:21" x14ac:dyDescent="0.25">
      <c r="H54" s="50"/>
      <c r="I54" s="119"/>
      <c r="J54" s="119"/>
      <c r="K54" s="119"/>
      <c r="L54" s="84"/>
      <c r="M54" s="84"/>
      <c r="N54" s="120"/>
      <c r="O54" s="50"/>
      <c r="P54" s="119"/>
      <c r="Q54" s="119"/>
      <c r="R54" s="119"/>
      <c r="S54" s="84"/>
      <c r="T54" s="84"/>
      <c r="U54" s="120"/>
    </row>
    <row r="55" spans="1:21" x14ac:dyDescent="0.25">
      <c r="H55" s="50"/>
      <c r="I55" s="119"/>
      <c r="J55" s="119"/>
      <c r="K55" s="119"/>
      <c r="L55" s="84"/>
      <c r="M55" s="84"/>
      <c r="N55" s="120"/>
      <c r="O55" s="50"/>
      <c r="P55" s="119"/>
      <c r="Q55" s="119"/>
      <c r="R55" s="119"/>
      <c r="S55" s="84"/>
      <c r="T55" s="84"/>
      <c r="U55" s="120"/>
    </row>
    <row r="56" spans="1:21" x14ac:dyDescent="0.25">
      <c r="H56" s="50"/>
      <c r="I56" s="119"/>
      <c r="J56" s="119"/>
      <c r="K56" s="119"/>
      <c r="L56" s="84"/>
      <c r="M56" s="84"/>
      <c r="N56" s="120"/>
      <c r="O56" s="50"/>
      <c r="P56" s="119"/>
      <c r="Q56" s="119"/>
      <c r="R56" s="119"/>
      <c r="S56" s="84"/>
      <c r="T56" s="84"/>
      <c r="U56" s="120"/>
    </row>
    <row r="57" spans="1:21" x14ac:dyDescent="0.25">
      <c r="H57" s="50"/>
      <c r="I57" s="119"/>
      <c r="J57" s="119"/>
      <c r="K57" s="119"/>
      <c r="L57" s="84"/>
      <c r="M57" s="84"/>
      <c r="N57" s="120"/>
      <c r="O57" s="50"/>
      <c r="P57" s="119"/>
      <c r="Q57" s="119"/>
      <c r="R57" s="119"/>
      <c r="S57" s="84"/>
      <c r="T57" s="84"/>
      <c r="U57" s="120"/>
    </row>
    <row r="58" spans="1:21" x14ac:dyDescent="0.25">
      <c r="H58" s="50"/>
      <c r="I58" s="119"/>
      <c r="J58" s="119"/>
      <c r="K58" s="119"/>
      <c r="L58" s="84"/>
      <c r="M58" s="84"/>
      <c r="N58" s="120"/>
      <c r="O58" s="50"/>
      <c r="P58" s="119"/>
      <c r="Q58" s="119"/>
      <c r="R58" s="119"/>
      <c r="S58" s="84"/>
      <c r="T58" s="84"/>
      <c r="U58" s="120"/>
    </row>
    <row r="59" spans="1:21" x14ac:dyDescent="0.25">
      <c r="H59" s="50"/>
      <c r="I59" s="119"/>
      <c r="J59" s="119"/>
      <c r="K59" s="119"/>
      <c r="L59" s="84"/>
      <c r="M59" s="84"/>
      <c r="N59" s="120"/>
      <c r="O59" s="50"/>
      <c r="P59" s="119"/>
      <c r="Q59" s="119"/>
      <c r="R59" s="119"/>
      <c r="S59" s="84"/>
      <c r="T59" s="84"/>
      <c r="U59" s="120"/>
    </row>
    <row r="60" spans="1:21" x14ac:dyDescent="0.25">
      <c r="H60" s="50"/>
      <c r="I60" s="119"/>
      <c r="J60" s="119"/>
      <c r="K60" s="119"/>
      <c r="L60" s="84"/>
      <c r="M60" s="84"/>
      <c r="N60" s="120"/>
      <c r="O60" s="50"/>
      <c r="P60" s="119"/>
      <c r="Q60" s="119"/>
      <c r="R60" s="119"/>
      <c r="S60" s="84"/>
      <c r="T60" s="84"/>
      <c r="U60" s="120"/>
    </row>
    <row r="61" spans="1:21" x14ac:dyDescent="0.25">
      <c r="A61" s="44"/>
      <c r="B61" s="51"/>
      <c r="C61" s="51"/>
      <c r="D61" s="51"/>
      <c r="E61" s="52"/>
      <c r="F61" s="54"/>
      <c r="G61" s="53"/>
      <c r="H61" s="50"/>
      <c r="I61" s="119"/>
      <c r="J61" s="119"/>
      <c r="K61" s="119"/>
      <c r="L61" s="84"/>
      <c r="M61" s="84"/>
      <c r="N61" s="120"/>
      <c r="O61" s="50"/>
      <c r="P61" s="119"/>
      <c r="Q61" s="119"/>
      <c r="R61" s="119"/>
      <c r="S61" s="84"/>
      <c r="T61" s="84"/>
      <c r="U61" s="120"/>
    </row>
    <row r="62" spans="1:21" x14ac:dyDescent="0.25">
      <c r="A62" s="44"/>
      <c r="B62" s="51"/>
      <c r="C62" s="51"/>
      <c r="D62" s="51"/>
      <c r="E62" s="52"/>
      <c r="F62" s="54"/>
      <c r="G62" s="53"/>
      <c r="H62" s="50"/>
      <c r="I62" s="119"/>
      <c r="J62" s="119"/>
      <c r="K62" s="119"/>
      <c r="L62" s="84"/>
      <c r="M62" s="84"/>
      <c r="N62" s="120"/>
      <c r="O62" s="50"/>
      <c r="P62" s="119"/>
      <c r="Q62" s="119"/>
      <c r="R62" s="119"/>
      <c r="S62" s="84"/>
      <c r="T62" s="84"/>
      <c r="U62" s="120"/>
    </row>
    <row r="63" spans="1:21" x14ac:dyDescent="0.25">
      <c r="A63" s="44"/>
      <c r="B63" s="51"/>
      <c r="C63" s="51"/>
      <c r="D63" s="51"/>
      <c r="E63" s="52"/>
      <c r="F63" s="54"/>
      <c r="G63" s="53"/>
      <c r="H63" s="50"/>
      <c r="I63" s="119"/>
      <c r="J63" s="119"/>
      <c r="K63" s="119"/>
      <c r="L63" s="84"/>
      <c r="M63" s="84"/>
      <c r="N63" s="120"/>
      <c r="O63" s="50"/>
      <c r="P63" s="119"/>
      <c r="Q63" s="119"/>
      <c r="R63" s="119"/>
      <c r="S63" s="84"/>
      <c r="T63" s="84"/>
      <c r="U63" s="120"/>
    </row>
    <row r="64" spans="1:21" x14ac:dyDescent="0.25">
      <c r="A64" s="44"/>
      <c r="B64" s="51"/>
      <c r="C64" s="51"/>
      <c r="D64" s="51"/>
      <c r="E64" s="52"/>
      <c r="F64" s="54"/>
      <c r="G64" s="53"/>
      <c r="H64" s="50"/>
      <c r="I64" s="119"/>
      <c r="J64" s="119"/>
      <c r="K64" s="119"/>
      <c r="L64" s="84"/>
      <c r="M64" s="84"/>
      <c r="N64" s="120"/>
      <c r="O64" s="50"/>
      <c r="P64" s="119"/>
      <c r="Q64" s="119"/>
      <c r="R64" s="119"/>
      <c r="S64" s="84"/>
      <c r="T64" s="84"/>
      <c r="U64" s="120"/>
    </row>
    <row r="65" spans="1:21" x14ac:dyDescent="0.25">
      <c r="A65" s="50"/>
      <c r="B65" s="50"/>
      <c r="C65" s="50"/>
      <c r="D65" s="50"/>
      <c r="E65" s="50"/>
      <c r="F65" s="50"/>
      <c r="G65" s="50"/>
      <c r="H65" s="50"/>
      <c r="I65" s="119"/>
      <c r="J65" s="119"/>
      <c r="K65" s="119"/>
      <c r="L65" s="84"/>
      <c r="M65" s="84"/>
      <c r="N65" s="120"/>
      <c r="O65" s="50"/>
      <c r="P65" s="119"/>
      <c r="Q65" s="119"/>
      <c r="R65" s="119"/>
      <c r="S65" s="84"/>
      <c r="T65" s="84"/>
      <c r="U65" s="120"/>
    </row>
    <row r="66" spans="1:21" ht="12.75" customHeight="1" x14ac:dyDescent="0.25">
      <c r="A66" s="61" t="str">
        <f>+Innhold!B54</f>
        <v>Finans Norge / Skadestatistikk</v>
      </c>
      <c r="B66" s="62"/>
      <c r="C66" s="62"/>
      <c r="D66" s="62"/>
      <c r="E66" s="62"/>
      <c r="F66" s="62"/>
      <c r="G66" s="62"/>
      <c r="H66" s="62"/>
      <c r="I66" s="123"/>
      <c r="J66" s="123"/>
      <c r="K66" s="123"/>
      <c r="L66" s="124"/>
      <c r="M66" s="124"/>
      <c r="N66" s="125"/>
      <c r="O66" s="62"/>
      <c r="P66" s="123"/>
      <c r="Q66" s="62"/>
      <c r="R66" s="123"/>
      <c r="S66" s="124"/>
      <c r="T66" s="124"/>
      <c r="U66" s="246">
        <f>Innhold!H41</f>
        <v>17</v>
      </c>
    </row>
    <row r="67" spans="1:21" ht="12.75" customHeight="1" x14ac:dyDescent="0.25">
      <c r="A67" s="63" t="str">
        <f>+Innhold!B55</f>
        <v>Premiestatistikk skadeforsikring 2. kvartal 2018</v>
      </c>
      <c r="B67" s="50"/>
      <c r="C67" s="50"/>
      <c r="D67" s="50"/>
      <c r="E67" s="50"/>
      <c r="F67" s="50"/>
      <c r="G67" s="50"/>
      <c r="H67" s="50"/>
      <c r="I67" s="119"/>
      <c r="J67" s="119"/>
      <c r="K67" s="119"/>
      <c r="L67" s="84"/>
      <c r="M67" s="84"/>
      <c r="N67" s="120"/>
      <c r="O67" s="50"/>
      <c r="P67" s="119"/>
      <c r="Q67" s="50"/>
      <c r="R67" s="119"/>
      <c r="S67" s="84"/>
      <c r="T67" s="84"/>
      <c r="U67" s="244"/>
    </row>
    <row r="68" spans="1:21" ht="12.75" customHeight="1" x14ac:dyDescent="0.25">
      <c r="H68" s="50"/>
      <c r="I68" s="119"/>
      <c r="J68" s="119"/>
      <c r="K68" s="119"/>
      <c r="L68" s="84"/>
      <c r="M68" s="84"/>
      <c r="N68" s="120"/>
      <c r="O68" s="50"/>
      <c r="P68" s="119"/>
      <c r="Q68" s="119"/>
      <c r="R68" s="119"/>
      <c r="S68" s="84"/>
      <c r="T68" s="84"/>
      <c r="U68" s="120"/>
    </row>
    <row r="69" spans="1:21" ht="12.75" customHeight="1" x14ac:dyDescent="0.25">
      <c r="H69" s="50"/>
      <c r="I69" s="119"/>
      <c r="J69" s="119"/>
      <c r="K69" s="119"/>
      <c r="L69" s="84"/>
      <c r="M69" s="84"/>
      <c r="N69" s="120"/>
      <c r="O69" s="50"/>
      <c r="P69" s="119"/>
      <c r="Q69" s="119"/>
      <c r="R69" s="119"/>
      <c r="S69" s="84"/>
      <c r="T69" s="84"/>
      <c r="U69" s="120"/>
    </row>
    <row r="70" spans="1:21" x14ac:dyDescent="0.25">
      <c r="H70" s="50"/>
      <c r="I70" s="119"/>
      <c r="J70" s="119"/>
      <c r="K70" s="119"/>
      <c r="L70" s="84"/>
      <c r="M70" s="84"/>
      <c r="N70" s="120"/>
      <c r="O70" s="50"/>
      <c r="P70" s="119"/>
      <c r="Q70" s="119"/>
      <c r="R70" s="119"/>
      <c r="S70" s="84"/>
      <c r="T70" s="84"/>
      <c r="U70" s="120"/>
    </row>
    <row r="71" spans="1:21" x14ac:dyDescent="0.25">
      <c r="H71" s="50"/>
      <c r="I71" s="119"/>
      <c r="J71" s="119"/>
      <c r="K71" s="119"/>
      <c r="L71" s="84"/>
      <c r="M71" s="84"/>
      <c r="N71" s="120"/>
      <c r="O71" s="50"/>
      <c r="P71" s="119"/>
      <c r="Q71" s="119"/>
      <c r="R71" s="119"/>
      <c r="S71" s="84"/>
      <c r="T71" s="84"/>
      <c r="U71" s="120"/>
    </row>
    <row r="72" spans="1:21" ht="12.75" customHeight="1" x14ac:dyDescent="0.25">
      <c r="H72" s="50"/>
      <c r="I72" s="51"/>
      <c r="J72" s="51"/>
      <c r="K72" s="51"/>
      <c r="L72" s="121"/>
      <c r="M72" s="121"/>
      <c r="N72" s="122"/>
      <c r="O72" s="50"/>
      <c r="P72" s="51"/>
      <c r="Q72" s="51"/>
      <c r="R72" s="51"/>
      <c r="S72" s="121"/>
      <c r="T72" s="121"/>
      <c r="U72" s="122"/>
    </row>
    <row r="73" spans="1:21" ht="12.75" customHeight="1" x14ac:dyDescent="0.25"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</row>
    <row r="74" spans="1:21" x14ac:dyDescent="0.25">
      <c r="H74" s="50"/>
      <c r="I74" s="114"/>
      <c r="J74" s="114"/>
      <c r="K74" s="114"/>
      <c r="L74" s="114"/>
      <c r="M74" s="114"/>
      <c r="N74" s="114"/>
      <c r="O74" s="114"/>
      <c r="P74" s="114"/>
      <c r="Q74" s="50"/>
      <c r="R74" s="50"/>
      <c r="S74" s="50"/>
      <c r="T74" s="114"/>
      <c r="U74" s="244"/>
    </row>
    <row r="75" spans="1:21" x14ac:dyDescent="0.25">
      <c r="H75" s="50"/>
      <c r="I75" s="114"/>
      <c r="J75" s="114"/>
      <c r="K75" s="114"/>
      <c r="L75" s="114"/>
      <c r="M75" s="114"/>
      <c r="N75" s="114"/>
      <c r="O75" s="114"/>
      <c r="P75" s="114"/>
      <c r="Q75" s="50"/>
      <c r="R75" s="50"/>
      <c r="S75" s="50"/>
      <c r="T75" s="114"/>
      <c r="U75" s="244"/>
    </row>
    <row r="76" spans="1:21" x14ac:dyDescent="0.25"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</row>
  </sheetData>
  <mergeCells count="7">
    <mergeCell ref="D4:E4"/>
    <mergeCell ref="U74:U75"/>
    <mergeCell ref="U66:U67"/>
    <mergeCell ref="I4:N4"/>
    <mergeCell ref="P4:U4"/>
    <mergeCell ref="I39:N39"/>
    <mergeCell ref="P39:U39"/>
  </mergeCells>
  <phoneticPr fontId="0" type="noConversion"/>
  <hyperlinks>
    <hyperlink ref="A2" location="Innhold!A42" tooltip="Move to Innhold" display="Tilbake til innholdsfortegnelsen" xr:uid="{00000000-0004-0000-10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83"/>
  <sheetViews>
    <sheetView showGridLines="0" showRowColHeaders="0" zoomScale="80" zoomScaleNormal="80" zoomScaleSheetLayoutView="50" workbookViewId="0"/>
  </sheetViews>
  <sheetFormatPr defaultColWidth="11.44140625" defaultRowHeight="13.2" x14ac:dyDescent="0.25"/>
  <cols>
    <col min="1" max="1" width="25.44140625" style="189" customWidth="1"/>
    <col min="2" max="4" width="10.5546875" style="189" customWidth="1"/>
    <col min="5" max="7" width="9.88671875" style="189" customWidth="1"/>
    <col min="8" max="16384" width="11.44140625" style="189"/>
  </cols>
  <sheetData>
    <row r="1" spans="1:7" ht="5.25" customHeight="1" x14ac:dyDescent="0.25"/>
    <row r="2" spans="1:7" x14ac:dyDescent="0.25">
      <c r="A2" s="200" t="s">
        <v>0</v>
      </c>
      <c r="B2" s="201"/>
      <c r="C2" s="201"/>
      <c r="D2" s="201"/>
      <c r="E2" s="201"/>
      <c r="F2" s="201"/>
    </row>
    <row r="3" spans="1:7" ht="6" customHeight="1" x14ac:dyDescent="0.25">
      <c r="A3" s="241"/>
      <c r="B3" s="201"/>
      <c r="C3" s="201"/>
      <c r="D3" s="201"/>
      <c r="E3" s="201"/>
      <c r="F3" s="201"/>
    </row>
    <row r="4" spans="1:7" ht="16.2" thickBot="1" x14ac:dyDescent="0.35">
      <c r="A4" s="203" t="s">
        <v>124</v>
      </c>
      <c r="B4" s="204"/>
      <c r="C4" s="204"/>
      <c r="D4" s="204"/>
      <c r="E4" s="204"/>
      <c r="F4" s="204"/>
    </row>
    <row r="5" spans="1:7" x14ac:dyDescent="0.25">
      <c r="A5" s="205"/>
      <c r="B5" s="206"/>
      <c r="C5" s="207" t="s">
        <v>1</v>
      </c>
      <c r="D5" s="208"/>
      <c r="E5" s="209"/>
      <c r="F5" s="207" t="s">
        <v>2</v>
      </c>
      <c r="G5" s="210"/>
    </row>
    <row r="6" spans="1:7" x14ac:dyDescent="0.25">
      <c r="A6" s="211" t="s">
        <v>3</v>
      </c>
      <c r="B6" s="212" t="s">
        <v>154</v>
      </c>
      <c r="C6" s="213" t="s">
        <v>152</v>
      </c>
      <c r="D6" s="214" t="s">
        <v>153</v>
      </c>
      <c r="E6" s="213" t="s">
        <v>154</v>
      </c>
      <c r="F6" s="213" t="s">
        <v>152</v>
      </c>
      <c r="G6" s="215" t="s">
        <v>153</v>
      </c>
    </row>
    <row r="7" spans="1:7" x14ac:dyDescent="0.25">
      <c r="A7" s="184" t="s">
        <v>82</v>
      </c>
      <c r="B7" s="185">
        <v>542794</v>
      </c>
      <c r="C7" s="185">
        <v>552375</v>
      </c>
      <c r="D7" s="191">
        <v>579389</v>
      </c>
      <c r="E7" s="217">
        <v>31.132041924334764</v>
      </c>
      <c r="F7" s="217">
        <v>34.291668684280118</v>
      </c>
      <c r="G7" s="218">
        <v>33.249070913569135</v>
      </c>
    </row>
    <row r="8" spans="1:7" x14ac:dyDescent="0.25">
      <c r="A8" s="184" t="s">
        <v>155</v>
      </c>
      <c r="B8" s="185">
        <v>1481</v>
      </c>
      <c r="C8" s="185">
        <v>1441</v>
      </c>
      <c r="D8" s="191">
        <v>1464</v>
      </c>
      <c r="E8" s="217">
        <v>8.4943006167974941E-2</v>
      </c>
      <c r="F8" s="217">
        <v>8.9457876576687315E-2</v>
      </c>
      <c r="G8" s="218">
        <v>8.4013745199624457E-2</v>
      </c>
    </row>
    <row r="9" spans="1:7" x14ac:dyDescent="0.25">
      <c r="A9" s="184" t="s">
        <v>83</v>
      </c>
      <c r="B9" s="185">
        <v>405907</v>
      </c>
      <c r="C9" s="185">
        <v>410457</v>
      </c>
      <c r="D9" s="191">
        <v>464872</v>
      </c>
      <c r="E9" s="217">
        <v>23.280864824189198</v>
      </c>
      <c r="F9" s="217">
        <v>25.481340489963461</v>
      </c>
      <c r="G9" s="218">
        <v>26.677348195655618</v>
      </c>
    </row>
    <row r="10" spans="1:7" x14ac:dyDescent="0.25">
      <c r="A10" s="184" t="s">
        <v>85</v>
      </c>
      <c r="B10" s="185">
        <v>307760</v>
      </c>
      <c r="C10" s="185">
        <v>340275</v>
      </c>
      <c r="D10" s="191">
        <v>370020</v>
      </c>
      <c r="E10" s="217">
        <v>17.65162699409586</v>
      </c>
      <c r="F10" s="217">
        <v>21.124412874484577</v>
      </c>
      <c r="G10" s="218">
        <v>21.234129780577216</v>
      </c>
    </row>
    <row r="11" spans="1:7" x14ac:dyDescent="0.25">
      <c r="A11" s="184" t="s">
        <v>156</v>
      </c>
      <c r="B11" s="185">
        <v>54024</v>
      </c>
      <c r="C11" s="185">
        <v>59442</v>
      </c>
      <c r="D11" s="191">
        <v>59663</v>
      </c>
      <c r="E11" s="217">
        <v>3.0985556821192963</v>
      </c>
      <c r="F11" s="217">
        <v>3.6901839690988529</v>
      </c>
      <c r="G11" s="218">
        <v>3.4238470490745865</v>
      </c>
    </row>
    <row r="12" spans="1:7" x14ac:dyDescent="0.25">
      <c r="A12" s="184" t="s">
        <v>157</v>
      </c>
      <c r="B12" s="185">
        <v>0</v>
      </c>
      <c r="C12" s="185">
        <v>0</v>
      </c>
      <c r="D12" s="191">
        <v>0</v>
      </c>
      <c r="E12" s="217" t="s">
        <v>163</v>
      </c>
      <c r="F12" s="217" t="s">
        <v>163</v>
      </c>
      <c r="G12" s="218" t="s">
        <v>163</v>
      </c>
    </row>
    <row r="13" spans="1:7" x14ac:dyDescent="0.25">
      <c r="A13" s="184" t="s">
        <v>158</v>
      </c>
      <c r="B13" s="185">
        <v>33523</v>
      </c>
      <c r="C13" s="185">
        <v>38006</v>
      </c>
      <c r="D13" s="191">
        <v>40267</v>
      </c>
      <c r="E13" s="217">
        <v>1.9227173502829331</v>
      </c>
      <c r="F13" s="217">
        <v>2.3594282145548773</v>
      </c>
      <c r="G13" s="218">
        <v>2.310779698055518</v>
      </c>
    </row>
    <row r="14" spans="1:7" x14ac:dyDescent="0.25">
      <c r="A14" s="184" t="s">
        <v>159</v>
      </c>
      <c r="B14" s="185">
        <v>65321</v>
      </c>
      <c r="C14" s="185">
        <v>68266</v>
      </c>
      <c r="D14" s="191">
        <v>76288</v>
      </c>
      <c r="E14" s="217">
        <v>3.7464970330170768</v>
      </c>
      <c r="F14" s="217">
        <v>4.2379815422513092</v>
      </c>
      <c r="G14" s="218">
        <v>4.3778965804569339</v>
      </c>
    </row>
    <row r="15" spans="1:7" x14ac:dyDescent="0.25">
      <c r="A15" s="184" t="s">
        <v>160</v>
      </c>
      <c r="B15" s="185">
        <v>50158</v>
      </c>
      <c r="C15" s="185">
        <v>50615</v>
      </c>
      <c r="D15" s="191">
        <v>54300</v>
      </c>
      <c r="E15" s="217">
        <v>2.8768205964708216</v>
      </c>
      <c r="F15" s="217">
        <v>3.1422001547043918</v>
      </c>
      <c r="G15" s="218">
        <v>3.1160835821991859</v>
      </c>
    </row>
    <row r="16" spans="1:7" x14ac:dyDescent="0.25">
      <c r="A16" s="184" t="s">
        <v>161</v>
      </c>
      <c r="B16" s="185">
        <v>1262</v>
      </c>
      <c r="C16" s="185">
        <v>1174</v>
      </c>
      <c r="D16" s="191">
        <v>1120</v>
      </c>
      <c r="E16" s="217">
        <v>7.2382224026998232E-2</v>
      </c>
      <c r="F16" s="217">
        <v>7.2882406038189393E-2</v>
      </c>
      <c r="G16" s="218">
        <v>6.4272810535231831E-2</v>
      </c>
    </row>
    <row r="17" spans="1:7" x14ac:dyDescent="0.25">
      <c r="A17" s="184" t="s">
        <v>162</v>
      </c>
      <c r="B17" s="185">
        <v>0</v>
      </c>
      <c r="C17" s="185">
        <v>0</v>
      </c>
      <c r="D17" s="191">
        <v>0</v>
      </c>
      <c r="E17" s="217" t="s">
        <v>163</v>
      </c>
      <c r="F17" s="217" t="s">
        <v>163</v>
      </c>
      <c r="G17" s="218" t="s">
        <v>163</v>
      </c>
    </row>
    <row r="18" spans="1:7" x14ac:dyDescent="0.25">
      <c r="A18" s="184" t="s">
        <v>164</v>
      </c>
      <c r="B18" s="185">
        <v>0</v>
      </c>
      <c r="C18" s="185">
        <v>0</v>
      </c>
      <c r="D18" s="191">
        <v>0</v>
      </c>
      <c r="E18" s="217" t="s">
        <v>163</v>
      </c>
      <c r="F18" s="217" t="s">
        <v>163</v>
      </c>
      <c r="G18" s="218" t="s">
        <v>163</v>
      </c>
    </row>
    <row r="19" spans="1:7" x14ac:dyDescent="0.25">
      <c r="A19" s="184" t="s">
        <v>165</v>
      </c>
      <c r="B19" s="185">
        <v>0</v>
      </c>
      <c r="C19" s="185">
        <v>0</v>
      </c>
      <c r="D19" s="191">
        <v>0</v>
      </c>
      <c r="E19" s="217" t="s">
        <v>163</v>
      </c>
      <c r="F19" s="217" t="s">
        <v>163</v>
      </c>
      <c r="G19" s="218" t="s">
        <v>163</v>
      </c>
    </row>
    <row r="20" spans="1:7" x14ac:dyDescent="0.25">
      <c r="A20" s="184" t="s">
        <v>166</v>
      </c>
      <c r="B20" s="185">
        <v>8579</v>
      </c>
      <c r="C20" s="185">
        <v>7982</v>
      </c>
      <c r="D20" s="191">
        <v>7945</v>
      </c>
      <c r="E20" s="217">
        <v>0.49204999994264481</v>
      </c>
      <c r="F20" s="217">
        <v>0.49552586456288561</v>
      </c>
      <c r="G20" s="218">
        <v>0.45593524973430077</v>
      </c>
    </row>
    <row r="21" spans="1:7" x14ac:dyDescent="0.25">
      <c r="A21" s="184" t="s">
        <v>167</v>
      </c>
      <c r="B21" s="185">
        <v>0</v>
      </c>
      <c r="C21" s="185">
        <v>0</v>
      </c>
      <c r="D21" s="191">
        <v>0</v>
      </c>
      <c r="E21" s="217" t="s">
        <v>163</v>
      </c>
      <c r="F21" s="217" t="s">
        <v>163</v>
      </c>
      <c r="G21" s="218" t="s">
        <v>163</v>
      </c>
    </row>
    <row r="22" spans="1:7" x14ac:dyDescent="0.25">
      <c r="A22" s="184" t="s">
        <v>168</v>
      </c>
      <c r="B22" s="185">
        <v>180602</v>
      </c>
      <c r="C22" s="185">
        <v>0</v>
      </c>
      <c r="D22" s="191">
        <v>0</v>
      </c>
      <c r="E22" s="217">
        <v>10.358458338925463</v>
      </c>
      <c r="F22" s="217" t="s">
        <v>163</v>
      </c>
      <c r="G22" s="218" t="s">
        <v>163</v>
      </c>
    </row>
    <row r="23" spans="1:7" x14ac:dyDescent="0.25">
      <c r="A23" s="184" t="s">
        <v>169</v>
      </c>
      <c r="B23" s="185">
        <v>4947</v>
      </c>
      <c r="C23" s="185">
        <v>4870</v>
      </c>
      <c r="D23" s="191">
        <v>4990</v>
      </c>
      <c r="E23" s="217">
        <v>0.28373602397904929</v>
      </c>
      <c r="F23" s="217">
        <v>0.30233161618908205</v>
      </c>
      <c r="G23" s="218">
        <v>0.28635832550964896</v>
      </c>
    </row>
    <row r="24" spans="1:7" x14ac:dyDescent="0.25">
      <c r="A24" s="184" t="s">
        <v>170</v>
      </c>
      <c r="B24" s="185">
        <v>2974</v>
      </c>
      <c r="C24" s="185">
        <v>3018</v>
      </c>
      <c r="D24" s="191">
        <v>0</v>
      </c>
      <c r="E24" s="217">
        <v>0.17057427437107189</v>
      </c>
      <c r="F24" s="217">
        <v>0.18735868945762826</v>
      </c>
      <c r="G24" s="218" t="s">
        <v>163</v>
      </c>
    </row>
    <row r="25" spans="1:7" x14ac:dyDescent="0.25">
      <c r="A25" s="184" t="s">
        <v>171</v>
      </c>
      <c r="B25" s="185">
        <v>0</v>
      </c>
      <c r="C25" s="185">
        <v>0</v>
      </c>
      <c r="D25" s="191">
        <v>0</v>
      </c>
      <c r="E25" s="217" t="s">
        <v>163</v>
      </c>
      <c r="F25" s="217" t="s">
        <v>163</v>
      </c>
      <c r="G25" s="218" t="s">
        <v>163</v>
      </c>
    </row>
    <row r="26" spans="1:7" x14ac:dyDescent="0.25">
      <c r="A26" s="184" t="s">
        <v>172</v>
      </c>
      <c r="B26" s="185">
        <v>15913</v>
      </c>
      <c r="C26" s="185">
        <v>17347</v>
      </c>
      <c r="D26" s="191">
        <v>19748</v>
      </c>
      <c r="E26" s="217">
        <v>0.912692813741381</v>
      </c>
      <c r="F26" s="217">
        <v>1.0769089416903503</v>
      </c>
      <c r="G26" s="218">
        <v>1.1332673771872841</v>
      </c>
    </row>
    <row r="27" spans="1:7" x14ac:dyDescent="0.25">
      <c r="A27" s="184" t="s">
        <v>173</v>
      </c>
      <c r="B27" s="185">
        <v>11253</v>
      </c>
      <c r="C27" s="185">
        <v>11595</v>
      </c>
      <c r="D27" s="191">
        <v>12813</v>
      </c>
      <c r="E27" s="217">
        <v>0.64541772343566639</v>
      </c>
      <c r="F27" s="217">
        <v>0.71982240035162348</v>
      </c>
      <c r="G27" s="218">
        <v>0.73529242981064769</v>
      </c>
    </row>
    <row r="28" spans="1:7" x14ac:dyDescent="0.25">
      <c r="A28" s="184" t="s">
        <v>174</v>
      </c>
      <c r="B28" s="185">
        <v>15663</v>
      </c>
      <c r="C28" s="185">
        <v>16126</v>
      </c>
      <c r="D28" s="191">
        <v>16599</v>
      </c>
      <c r="E28" s="217">
        <v>0.89835402134300568</v>
      </c>
      <c r="F28" s="217">
        <v>1.0011087561940732</v>
      </c>
      <c r="G28" s="218">
        <v>0.95255748399492246</v>
      </c>
    </row>
    <row r="29" spans="1:7" x14ac:dyDescent="0.25">
      <c r="A29" s="184" t="s">
        <v>175</v>
      </c>
      <c r="B29" s="185">
        <v>2519</v>
      </c>
      <c r="C29" s="185">
        <v>2958</v>
      </c>
      <c r="D29" s="191">
        <v>3185</v>
      </c>
      <c r="E29" s="217">
        <v>0.14447767220602895</v>
      </c>
      <c r="F29" s="217">
        <v>0.18363386461751635</v>
      </c>
      <c r="G29" s="218">
        <v>0.18277580495956552</v>
      </c>
    </row>
    <row r="30" spans="1:7" x14ac:dyDescent="0.25">
      <c r="A30" s="184" t="s">
        <v>176</v>
      </c>
      <c r="B30" s="185">
        <v>9</v>
      </c>
      <c r="C30" s="185">
        <v>7</v>
      </c>
      <c r="D30" s="191">
        <v>0</v>
      </c>
      <c r="E30" s="217">
        <v>5.161965263415087E-4</v>
      </c>
      <c r="F30" s="217">
        <v>4.3456289801305426E-4</v>
      </c>
      <c r="G30" s="218" t="s">
        <v>163</v>
      </c>
    </row>
    <row r="31" spans="1:7" x14ac:dyDescent="0.25">
      <c r="A31" s="184" t="s">
        <v>177</v>
      </c>
      <c r="B31" s="185">
        <v>0</v>
      </c>
      <c r="C31" s="185">
        <v>0</v>
      </c>
      <c r="D31" s="191">
        <v>0</v>
      </c>
      <c r="E31" s="217" t="s">
        <v>163</v>
      </c>
      <c r="F31" s="217" t="s">
        <v>163</v>
      </c>
      <c r="G31" s="218" t="s">
        <v>163</v>
      </c>
    </row>
    <row r="32" spans="1:7" x14ac:dyDescent="0.25">
      <c r="A32" s="184" t="s">
        <v>178</v>
      </c>
      <c r="B32" s="185">
        <v>182</v>
      </c>
      <c r="C32" s="185">
        <v>262</v>
      </c>
      <c r="D32" s="191">
        <v>909</v>
      </c>
      <c r="E32" s="217">
        <v>1.0438640866017177E-2</v>
      </c>
      <c r="F32" s="217">
        <v>1.6265068468488603E-2</v>
      </c>
      <c r="G32" s="218">
        <v>5.2164272121897975E-2</v>
      </c>
    </row>
    <row r="33" spans="1:7" x14ac:dyDescent="0.25">
      <c r="A33" s="184" t="s">
        <v>179</v>
      </c>
      <c r="B33" s="185">
        <v>9891</v>
      </c>
      <c r="C33" s="185">
        <v>2481</v>
      </c>
      <c r="D33" s="191">
        <v>10054</v>
      </c>
      <c r="E33" s="217">
        <v>0.56729998244931812</v>
      </c>
      <c r="F33" s="217">
        <v>0.15402150713862681</v>
      </c>
      <c r="G33" s="218">
        <v>0.57696324742966143</v>
      </c>
    </row>
    <row r="34" spans="1:7" x14ac:dyDescent="0.25">
      <c r="A34" s="184" t="s">
        <v>180</v>
      </c>
      <c r="B34" s="185">
        <v>0</v>
      </c>
      <c r="C34" s="185">
        <v>0</v>
      </c>
      <c r="D34" s="191">
        <v>0</v>
      </c>
      <c r="E34" s="217" t="s">
        <v>163</v>
      </c>
      <c r="F34" s="217" t="s">
        <v>163</v>
      </c>
      <c r="G34" s="218" t="s">
        <v>163</v>
      </c>
    </row>
    <row r="35" spans="1:7" x14ac:dyDescent="0.25">
      <c r="A35" s="184" t="s">
        <v>181</v>
      </c>
      <c r="B35" s="185">
        <v>28760</v>
      </c>
      <c r="C35" s="185">
        <v>22117</v>
      </c>
      <c r="D35" s="191">
        <v>18946</v>
      </c>
      <c r="E35" s="219">
        <v>1.6495346775090878</v>
      </c>
      <c r="F35" s="219">
        <v>1.3730325164792458</v>
      </c>
      <c r="G35" s="188">
        <v>1.0872434539290199</v>
      </c>
    </row>
    <row r="36" spans="1:7" x14ac:dyDescent="0.25">
      <c r="A36" s="184" t="s">
        <v>5</v>
      </c>
      <c r="B36" s="185" t="s">
        <v>5</v>
      </c>
      <c r="C36" s="185" t="s">
        <v>5</v>
      </c>
      <c r="D36" s="191" t="s">
        <v>5</v>
      </c>
      <c r="E36" s="217" t="s">
        <v>5</v>
      </c>
      <c r="F36" s="217" t="s">
        <v>5</v>
      </c>
      <c r="G36" s="218" t="s">
        <v>5</v>
      </c>
    </row>
    <row r="37" spans="1:7" ht="13.8" thickBot="1" x14ac:dyDescent="0.3">
      <c r="A37" s="220" t="s">
        <v>4</v>
      </c>
      <c r="B37" s="221">
        <v>1743522</v>
      </c>
      <c r="C37" s="221">
        <v>1610814</v>
      </c>
      <c r="D37" s="222">
        <v>1742572</v>
      </c>
      <c r="E37" s="223">
        <v>100</v>
      </c>
      <c r="F37" s="223">
        <v>100</v>
      </c>
      <c r="G37" s="224">
        <v>100</v>
      </c>
    </row>
    <row r="39" spans="1:7" ht="16.2" thickBot="1" x14ac:dyDescent="0.35">
      <c r="A39" s="203" t="s">
        <v>125</v>
      </c>
      <c r="B39" s="203"/>
      <c r="C39" s="204"/>
      <c r="D39" s="204"/>
      <c r="E39" s="204"/>
      <c r="F39" s="204"/>
    </row>
    <row r="40" spans="1:7" x14ac:dyDescent="0.25">
      <c r="A40" s="205"/>
      <c r="B40" s="228"/>
      <c r="C40" s="242" t="s">
        <v>29</v>
      </c>
      <c r="D40" s="229"/>
      <c r="E40" s="209"/>
      <c r="F40" s="207" t="s">
        <v>2</v>
      </c>
      <c r="G40" s="210"/>
    </row>
    <row r="41" spans="1:7" x14ac:dyDescent="0.25">
      <c r="A41" s="211" t="s">
        <v>3</v>
      </c>
      <c r="B41" s="212" t="s">
        <v>154</v>
      </c>
      <c r="C41" s="213" t="s">
        <v>152</v>
      </c>
      <c r="D41" s="214" t="s">
        <v>153</v>
      </c>
      <c r="E41" s="213" t="s">
        <v>154</v>
      </c>
      <c r="F41" s="213" t="s">
        <v>152</v>
      </c>
      <c r="G41" s="215" t="s">
        <v>153</v>
      </c>
    </row>
    <row r="42" spans="1:7" x14ac:dyDescent="0.25">
      <c r="A42" s="184" t="s">
        <v>82</v>
      </c>
      <c r="B42" s="185">
        <v>80622</v>
      </c>
      <c r="C42" s="185">
        <v>80756</v>
      </c>
      <c r="D42" s="191">
        <v>80526</v>
      </c>
      <c r="E42" s="217">
        <v>28.43829586099373</v>
      </c>
      <c r="F42" s="217">
        <v>29.021048130033385</v>
      </c>
      <c r="G42" s="218">
        <v>28.834874277570488</v>
      </c>
    </row>
    <row r="43" spans="1:7" x14ac:dyDescent="0.25">
      <c r="A43" s="184" t="s">
        <v>155</v>
      </c>
      <c r="B43" s="185">
        <v>4</v>
      </c>
      <c r="C43" s="185">
        <v>4</v>
      </c>
      <c r="D43" s="191">
        <v>4</v>
      </c>
      <c r="E43" s="217">
        <v>1.4109446980225611E-3</v>
      </c>
      <c r="F43" s="217">
        <v>1.4374683307758376E-3</v>
      </c>
      <c r="G43" s="218">
        <v>1.4323261693152765E-3</v>
      </c>
    </row>
    <row r="44" spans="1:7" x14ac:dyDescent="0.25">
      <c r="A44" s="184" t="s">
        <v>83</v>
      </c>
      <c r="B44" s="185">
        <v>145769</v>
      </c>
      <c r="C44" s="185">
        <v>143282</v>
      </c>
      <c r="D44" s="191">
        <v>143040</v>
      </c>
      <c r="E44" s="217">
        <v>51.417999421512675</v>
      </c>
      <c r="F44" s="217">
        <v>51.490834342555893</v>
      </c>
      <c r="G44" s="218">
        <v>51.21998381471429</v>
      </c>
    </row>
    <row r="45" spans="1:7" x14ac:dyDescent="0.25">
      <c r="A45" s="184" t="s">
        <v>85</v>
      </c>
      <c r="B45" s="185">
        <v>14346</v>
      </c>
      <c r="C45" s="185">
        <v>19829</v>
      </c>
      <c r="D45" s="191">
        <v>20633</v>
      </c>
      <c r="E45" s="217">
        <v>5.0603531594579154</v>
      </c>
      <c r="F45" s="217">
        <v>7.1258898827385213</v>
      </c>
      <c r="G45" s="218">
        <v>7.3882964628705246</v>
      </c>
    </row>
    <row r="46" spans="1:7" x14ac:dyDescent="0.25">
      <c r="A46" s="184" t="s">
        <v>156</v>
      </c>
      <c r="B46" s="185">
        <v>9990</v>
      </c>
      <c r="C46" s="185">
        <v>10396</v>
      </c>
      <c r="D46" s="191">
        <v>10724</v>
      </c>
      <c r="E46" s="217">
        <v>3.5238343833113461</v>
      </c>
      <c r="F46" s="217">
        <v>3.7359801916864019</v>
      </c>
      <c r="G46" s="218">
        <v>3.8400664599342562</v>
      </c>
    </row>
    <row r="47" spans="1:7" x14ac:dyDescent="0.25">
      <c r="A47" s="184" t="s">
        <v>157</v>
      </c>
      <c r="B47" s="185">
        <v>0</v>
      </c>
      <c r="C47" s="185">
        <v>0</v>
      </c>
      <c r="D47" s="191">
        <v>0</v>
      </c>
      <c r="E47" s="217" t="s">
        <v>163</v>
      </c>
      <c r="F47" s="217" t="s">
        <v>163</v>
      </c>
      <c r="G47" s="218" t="s">
        <v>163</v>
      </c>
    </row>
    <row r="48" spans="1:7" x14ac:dyDescent="0.25">
      <c r="A48" s="184" t="s">
        <v>158</v>
      </c>
      <c r="B48" s="185">
        <v>2207</v>
      </c>
      <c r="C48" s="185">
        <v>2391</v>
      </c>
      <c r="D48" s="191">
        <v>2817</v>
      </c>
      <c r="E48" s="217">
        <v>0.77848873713394806</v>
      </c>
      <c r="F48" s="217">
        <v>0.85924669472125692</v>
      </c>
      <c r="G48" s="218">
        <v>1.0087157047402835</v>
      </c>
    </row>
    <row r="49" spans="1:7" x14ac:dyDescent="0.25">
      <c r="A49" s="184" t="s">
        <v>159</v>
      </c>
      <c r="B49" s="185">
        <v>1646</v>
      </c>
      <c r="C49" s="185">
        <v>0</v>
      </c>
      <c r="D49" s="191">
        <v>0</v>
      </c>
      <c r="E49" s="217">
        <v>0.58060374323628383</v>
      </c>
      <c r="F49" s="217" t="s">
        <v>163</v>
      </c>
      <c r="G49" s="218" t="s">
        <v>163</v>
      </c>
    </row>
    <row r="50" spans="1:7" x14ac:dyDescent="0.25">
      <c r="A50" s="184" t="s">
        <v>160</v>
      </c>
      <c r="B50" s="185">
        <v>3710</v>
      </c>
      <c r="C50" s="185">
        <v>4086</v>
      </c>
      <c r="D50" s="191">
        <v>4349</v>
      </c>
      <c r="E50" s="217">
        <v>1.3086512074159253</v>
      </c>
      <c r="F50" s="217">
        <v>1.4683738998875182</v>
      </c>
      <c r="G50" s="218">
        <v>1.5572966275880344</v>
      </c>
    </row>
    <row r="51" spans="1:7" x14ac:dyDescent="0.25">
      <c r="A51" s="184" t="s">
        <v>161</v>
      </c>
      <c r="B51" s="185">
        <v>812</v>
      </c>
      <c r="C51" s="185">
        <v>864</v>
      </c>
      <c r="D51" s="191">
        <v>884</v>
      </c>
      <c r="E51" s="217">
        <v>0.28642177369857991</v>
      </c>
      <c r="F51" s="217">
        <v>0.31049315944758094</v>
      </c>
      <c r="G51" s="218">
        <v>0.31654408341867613</v>
      </c>
    </row>
    <row r="52" spans="1:7" x14ac:dyDescent="0.25">
      <c r="A52" s="184" t="s">
        <v>162</v>
      </c>
      <c r="B52" s="185">
        <v>0</v>
      </c>
      <c r="C52" s="185">
        <v>0</v>
      </c>
      <c r="D52" s="191">
        <v>0</v>
      </c>
      <c r="E52" s="217" t="s">
        <v>163</v>
      </c>
      <c r="F52" s="217" t="s">
        <v>163</v>
      </c>
      <c r="G52" s="218" t="s">
        <v>163</v>
      </c>
    </row>
    <row r="53" spans="1:7" x14ac:dyDescent="0.25">
      <c r="A53" s="184" t="s">
        <v>164</v>
      </c>
      <c r="B53" s="185">
        <v>0</v>
      </c>
      <c r="C53" s="185">
        <v>0</v>
      </c>
      <c r="D53" s="191">
        <v>0</v>
      </c>
      <c r="E53" s="217" t="s">
        <v>163</v>
      </c>
      <c r="F53" s="217" t="s">
        <v>163</v>
      </c>
      <c r="G53" s="218" t="s">
        <v>163</v>
      </c>
    </row>
    <row r="54" spans="1:7" x14ac:dyDescent="0.25">
      <c r="A54" s="184" t="s">
        <v>165</v>
      </c>
      <c r="B54" s="185">
        <v>0</v>
      </c>
      <c r="C54" s="185">
        <v>0</v>
      </c>
      <c r="D54" s="191">
        <v>0</v>
      </c>
      <c r="E54" s="217" t="s">
        <v>163</v>
      </c>
      <c r="F54" s="217" t="s">
        <v>163</v>
      </c>
      <c r="G54" s="218" t="s">
        <v>163</v>
      </c>
    </row>
    <row r="55" spans="1:7" x14ac:dyDescent="0.25">
      <c r="A55" s="184" t="s">
        <v>166</v>
      </c>
      <c r="B55" s="185">
        <v>2382</v>
      </c>
      <c r="C55" s="185">
        <v>2422</v>
      </c>
      <c r="D55" s="191">
        <v>2407</v>
      </c>
      <c r="E55" s="217">
        <v>0.84021756767243505</v>
      </c>
      <c r="F55" s="217">
        <v>0.87038707428476969</v>
      </c>
      <c r="G55" s="218">
        <v>0.86190227238546757</v>
      </c>
    </row>
    <row r="56" spans="1:7" x14ac:dyDescent="0.25">
      <c r="A56" s="184" t="s">
        <v>167</v>
      </c>
      <c r="B56" s="185">
        <v>0</v>
      </c>
      <c r="C56" s="185">
        <v>0</v>
      </c>
      <c r="D56" s="191">
        <v>0</v>
      </c>
      <c r="E56" s="217" t="s">
        <v>163</v>
      </c>
      <c r="F56" s="217" t="s">
        <v>163</v>
      </c>
      <c r="G56" s="218" t="s">
        <v>163</v>
      </c>
    </row>
    <row r="57" spans="1:7" x14ac:dyDescent="0.25">
      <c r="A57" s="184" t="s">
        <v>168</v>
      </c>
      <c r="B57" s="185">
        <v>9907</v>
      </c>
      <c r="C57" s="185">
        <v>0</v>
      </c>
      <c r="D57" s="191">
        <v>0</v>
      </c>
      <c r="E57" s="217">
        <v>3.4945572808273782</v>
      </c>
      <c r="F57" s="217" t="s">
        <v>163</v>
      </c>
      <c r="G57" s="218" t="s">
        <v>163</v>
      </c>
    </row>
    <row r="58" spans="1:7" x14ac:dyDescent="0.25">
      <c r="A58" s="184" t="s">
        <v>169</v>
      </c>
      <c r="B58" s="185">
        <v>4</v>
      </c>
      <c r="C58" s="185">
        <v>4</v>
      </c>
      <c r="D58" s="191">
        <v>4</v>
      </c>
      <c r="E58" s="217">
        <v>1.4109446980225611E-3</v>
      </c>
      <c r="F58" s="217">
        <v>1.4374683307758376E-3</v>
      </c>
      <c r="G58" s="218">
        <v>1.4323261693152765E-3</v>
      </c>
    </row>
    <row r="59" spans="1:7" x14ac:dyDescent="0.25">
      <c r="A59" s="184" t="s">
        <v>170</v>
      </c>
      <c r="B59" s="185">
        <v>1003</v>
      </c>
      <c r="C59" s="185">
        <v>1137</v>
      </c>
      <c r="D59" s="191">
        <v>0</v>
      </c>
      <c r="E59" s="217">
        <v>0.35379438302915717</v>
      </c>
      <c r="F59" s="217">
        <v>0.40860037302303182</v>
      </c>
      <c r="G59" s="218" t="s">
        <v>163</v>
      </c>
    </row>
    <row r="60" spans="1:7" x14ac:dyDescent="0.25">
      <c r="A60" s="184" t="s">
        <v>171</v>
      </c>
      <c r="B60" s="185">
        <v>0</v>
      </c>
      <c r="C60" s="185">
        <v>0</v>
      </c>
      <c r="D60" s="191">
        <v>0</v>
      </c>
      <c r="E60" s="217" t="s">
        <v>163</v>
      </c>
      <c r="F60" s="217" t="s">
        <v>163</v>
      </c>
      <c r="G60" s="218" t="s">
        <v>163</v>
      </c>
    </row>
    <row r="61" spans="1:7" x14ac:dyDescent="0.25">
      <c r="A61" s="184" t="s">
        <v>172</v>
      </c>
      <c r="B61" s="185">
        <v>4370</v>
      </c>
      <c r="C61" s="185">
        <v>4729</v>
      </c>
      <c r="D61" s="191">
        <v>5140</v>
      </c>
      <c r="E61" s="217">
        <v>1.5414570825896479</v>
      </c>
      <c r="F61" s="217">
        <v>1.699446934059734</v>
      </c>
      <c r="G61" s="218">
        <v>1.8405391275701302</v>
      </c>
    </row>
    <row r="62" spans="1:7" x14ac:dyDescent="0.25">
      <c r="A62" s="184" t="s">
        <v>173</v>
      </c>
      <c r="B62" s="185">
        <v>1344</v>
      </c>
      <c r="C62" s="185">
        <v>1881</v>
      </c>
      <c r="D62" s="191">
        <v>2146</v>
      </c>
      <c r="E62" s="217">
        <v>0.4740774185355805</v>
      </c>
      <c r="F62" s="217">
        <v>0.67596948254733757</v>
      </c>
      <c r="G62" s="218">
        <v>0.76844298983764581</v>
      </c>
    </row>
    <row r="63" spans="1:7" x14ac:dyDescent="0.25">
      <c r="A63" s="184" t="s">
        <v>174</v>
      </c>
      <c r="B63" s="185">
        <v>1743</v>
      </c>
      <c r="C63" s="185">
        <v>1925</v>
      </c>
      <c r="D63" s="191">
        <v>2246</v>
      </c>
      <c r="E63" s="217">
        <v>0.61481915216333094</v>
      </c>
      <c r="F63" s="217">
        <v>0.6917816341858718</v>
      </c>
      <c r="G63" s="218">
        <v>0.80425114407052778</v>
      </c>
    </row>
    <row r="64" spans="1:7" x14ac:dyDescent="0.25">
      <c r="A64" s="184" t="s">
        <v>175</v>
      </c>
      <c r="B64" s="185">
        <v>0</v>
      </c>
      <c r="C64" s="185">
        <v>0</v>
      </c>
      <c r="D64" s="191">
        <v>0</v>
      </c>
      <c r="E64" s="217" t="s">
        <v>163</v>
      </c>
      <c r="F64" s="217" t="s">
        <v>163</v>
      </c>
      <c r="G64" s="218" t="s">
        <v>163</v>
      </c>
    </row>
    <row r="65" spans="1:7" x14ac:dyDescent="0.25">
      <c r="A65" s="184" t="s">
        <v>176</v>
      </c>
      <c r="B65" s="185">
        <v>3</v>
      </c>
      <c r="C65" s="185">
        <v>2</v>
      </c>
      <c r="D65" s="191">
        <v>0</v>
      </c>
      <c r="E65" s="217">
        <v>1.0582085235169207E-3</v>
      </c>
      <c r="F65" s="217">
        <v>7.1873416538791881E-4</v>
      </c>
      <c r="G65" s="218" t="s">
        <v>163</v>
      </c>
    </row>
    <row r="66" spans="1:7" x14ac:dyDescent="0.25">
      <c r="A66" s="184" t="s">
        <v>177</v>
      </c>
      <c r="B66" s="185">
        <v>0</v>
      </c>
      <c r="C66" s="185">
        <v>0</v>
      </c>
      <c r="D66" s="191">
        <v>0</v>
      </c>
      <c r="E66" s="217" t="s">
        <v>163</v>
      </c>
      <c r="F66" s="217" t="s">
        <v>163</v>
      </c>
      <c r="G66" s="218" t="s">
        <v>163</v>
      </c>
    </row>
    <row r="67" spans="1:7" x14ac:dyDescent="0.25">
      <c r="A67" s="184" t="s">
        <v>178</v>
      </c>
      <c r="B67" s="185">
        <v>47</v>
      </c>
      <c r="C67" s="185">
        <v>143</v>
      </c>
      <c r="D67" s="191">
        <v>266</v>
      </c>
      <c r="E67" s="217">
        <v>1.6578600201765093E-2</v>
      </c>
      <c r="F67" s="217">
        <v>5.1389492825236194E-2</v>
      </c>
      <c r="G67" s="218">
        <v>9.5249690259465891E-2</v>
      </c>
    </row>
    <row r="68" spans="1:7" x14ac:dyDescent="0.25">
      <c r="A68" s="184" t="s">
        <v>179</v>
      </c>
      <c r="B68" s="185">
        <v>326</v>
      </c>
      <c r="C68" s="185">
        <v>130</v>
      </c>
      <c r="D68" s="191">
        <v>282</v>
      </c>
      <c r="E68" s="217">
        <v>0.11499199288883873</v>
      </c>
      <c r="F68" s="217">
        <v>4.6717720750214721E-2</v>
      </c>
      <c r="G68" s="218">
        <v>0.10097899493672699</v>
      </c>
    </row>
    <row r="69" spans="1:7" x14ac:dyDescent="0.25">
      <c r="A69" s="184" t="s">
        <v>180</v>
      </c>
      <c r="B69" s="185">
        <v>0</v>
      </c>
      <c r="C69" s="185">
        <v>0</v>
      </c>
      <c r="D69" s="191">
        <v>0</v>
      </c>
      <c r="E69" s="217" t="s">
        <v>163</v>
      </c>
      <c r="F69" s="217" t="s">
        <v>163</v>
      </c>
      <c r="G69" s="218" t="s">
        <v>163</v>
      </c>
    </row>
    <row r="70" spans="1:7" x14ac:dyDescent="0.25">
      <c r="A70" s="184" t="s">
        <v>181</v>
      </c>
      <c r="B70" s="185">
        <v>3263</v>
      </c>
      <c r="C70" s="185">
        <v>4286</v>
      </c>
      <c r="D70" s="191">
        <v>3798</v>
      </c>
      <c r="E70" s="219">
        <v>1.1509781374119041</v>
      </c>
      <c r="F70" s="219">
        <v>1.54024731642631</v>
      </c>
      <c r="G70" s="188">
        <v>1.359993697764855</v>
      </c>
    </row>
    <row r="71" spans="1:7" x14ac:dyDescent="0.25">
      <c r="A71" s="184" t="s">
        <v>5</v>
      </c>
      <c r="B71" s="185" t="s">
        <v>5</v>
      </c>
      <c r="C71" s="185" t="s">
        <v>5</v>
      </c>
      <c r="D71" s="191" t="s">
        <v>5</v>
      </c>
      <c r="E71" s="217" t="s">
        <v>5</v>
      </c>
      <c r="F71" s="217" t="s">
        <v>5</v>
      </c>
      <c r="G71" s="218" t="s">
        <v>5</v>
      </c>
    </row>
    <row r="72" spans="1:7" ht="13.8" thickBot="1" x14ac:dyDescent="0.3">
      <c r="A72" s="220" t="s">
        <v>4</v>
      </c>
      <c r="B72" s="221">
        <v>283498</v>
      </c>
      <c r="C72" s="221">
        <v>278267</v>
      </c>
      <c r="D72" s="222">
        <v>279266</v>
      </c>
      <c r="E72" s="223">
        <v>100</v>
      </c>
      <c r="F72" s="223">
        <v>100</v>
      </c>
      <c r="G72" s="224">
        <v>100</v>
      </c>
    </row>
    <row r="73" spans="1:7" x14ac:dyDescent="0.25">
      <c r="A73" s="231"/>
      <c r="B73" s="232"/>
      <c r="C73" s="232"/>
      <c r="D73" s="232"/>
      <c r="E73" s="233"/>
      <c r="F73" s="233"/>
      <c r="G73" s="234"/>
    </row>
    <row r="74" spans="1:7" x14ac:dyDescent="0.25">
      <c r="A74" s="231"/>
      <c r="B74" s="232"/>
      <c r="C74" s="232"/>
      <c r="D74" s="232"/>
      <c r="E74" s="233"/>
      <c r="F74" s="233"/>
      <c r="G74" s="234"/>
    </row>
    <row r="75" spans="1:7" x14ac:dyDescent="0.25">
      <c r="A75" s="237"/>
      <c r="B75" s="237"/>
      <c r="C75" s="237"/>
      <c r="D75" s="237"/>
      <c r="E75" s="237"/>
      <c r="F75" s="237"/>
      <c r="G75" s="237"/>
    </row>
    <row r="76" spans="1:7" ht="12.75" customHeight="1" x14ac:dyDescent="0.25">
      <c r="A76" s="239" t="str">
        <f>+Innhold!B54</f>
        <v>Finans Norge / Skadestatistikk</v>
      </c>
      <c r="G76" s="260">
        <f>Innhold!H42</f>
        <v>18</v>
      </c>
    </row>
    <row r="77" spans="1:7" ht="12.75" customHeight="1" x14ac:dyDescent="0.25">
      <c r="A77" s="239" t="str">
        <f>+Innhold!B55</f>
        <v>Premiestatistikk skadeforsikring 2. kvartal 2018</v>
      </c>
      <c r="G77" s="261"/>
    </row>
    <row r="78" spans="1:7" ht="12.75" customHeight="1" x14ac:dyDescent="0.25"/>
    <row r="79" spans="1:7" ht="12.75" customHeight="1" x14ac:dyDescent="0.25"/>
    <row r="82" ht="12.75" customHeight="1" x14ac:dyDescent="0.25"/>
    <row r="83" ht="12.75" customHeight="1" x14ac:dyDescent="0.25"/>
  </sheetData>
  <mergeCells count="1">
    <mergeCell ref="G76:G77"/>
  </mergeCells>
  <phoneticPr fontId="0" type="noConversion"/>
  <hyperlinks>
    <hyperlink ref="A2" location="Innhold!A43" tooltip="Move to Innhold" display="Tilbake til innholdsfortegnelsen" xr:uid="{00000000-0004-0000-1100-000000000000}"/>
  </hyperlinks>
  <pageMargins left="0.78740157480314965" right="0.78740157480314965" top="0.39370078740157483" bottom="0.19685039370078741" header="3.937007874015748E-2" footer="3.937007874015748E-2"/>
  <pageSetup paperSize="9" scale="84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53"/>
  <sheetViews>
    <sheetView showGridLines="0" showRowColHeaders="0" zoomScale="80" zoomScaleNormal="80" zoomScaleSheetLayoutView="50" workbookViewId="0"/>
  </sheetViews>
  <sheetFormatPr defaultColWidth="11.44140625" defaultRowHeight="13.2" x14ac:dyDescent="0.25"/>
  <cols>
    <col min="1" max="1" width="38.44140625" style="1" customWidth="1"/>
    <col min="2" max="2" width="5.6640625" style="1" customWidth="1"/>
    <col min="3" max="3" width="38.33203125" style="1" customWidth="1"/>
    <col min="4" max="16384" width="11.44140625" style="1"/>
  </cols>
  <sheetData>
    <row r="1" spans="1:3" ht="6" customHeight="1" x14ac:dyDescent="0.25"/>
    <row r="2" spans="1:3" x14ac:dyDescent="0.25">
      <c r="A2" s="72" t="s">
        <v>0</v>
      </c>
      <c r="B2" s="3"/>
      <c r="C2" s="3"/>
    </row>
    <row r="3" spans="1:3" ht="6.75" customHeight="1" x14ac:dyDescent="0.25"/>
    <row r="4" spans="1:3" ht="15.6" x14ac:dyDescent="0.3">
      <c r="A4" s="41" t="s">
        <v>50</v>
      </c>
    </row>
    <row r="6" spans="1:3" ht="15.6" x14ac:dyDescent="0.3">
      <c r="A6" s="41"/>
      <c r="B6" s="31"/>
      <c r="C6" s="31"/>
    </row>
    <row r="7" spans="1:3" ht="15.6" x14ac:dyDescent="0.3">
      <c r="A7" s="31"/>
      <c r="B7" s="31"/>
      <c r="C7" s="31"/>
    </row>
    <row r="8" spans="1:3" ht="15.6" x14ac:dyDescent="0.3">
      <c r="A8" s="31"/>
      <c r="B8" s="31"/>
      <c r="C8" s="31"/>
    </row>
    <row r="9" spans="1:3" ht="15.6" x14ac:dyDescent="0.3">
      <c r="A9" s="31"/>
      <c r="B9" s="31"/>
      <c r="C9" s="31"/>
    </row>
    <row r="10" spans="1:3" ht="15.6" x14ac:dyDescent="0.3">
      <c r="A10" s="31"/>
      <c r="B10" s="31"/>
      <c r="C10" s="31"/>
    </row>
    <row r="11" spans="1:3" ht="15.6" x14ac:dyDescent="0.3">
      <c r="A11" s="31"/>
      <c r="B11" s="31"/>
      <c r="C11" s="31"/>
    </row>
    <row r="12" spans="1:3" ht="15.6" x14ac:dyDescent="0.3">
      <c r="A12" s="31"/>
      <c r="B12" s="31"/>
      <c r="C12" s="55"/>
    </row>
    <row r="13" spans="1:3" ht="15.6" x14ac:dyDescent="0.3">
      <c r="A13" s="41"/>
      <c r="B13" s="31"/>
      <c r="C13" s="31"/>
    </row>
    <row r="14" spans="1:3" ht="15.6" x14ac:dyDescent="0.3">
      <c r="A14" s="31"/>
      <c r="B14" s="31"/>
      <c r="C14" s="31"/>
    </row>
    <row r="15" spans="1:3" ht="15.6" x14ac:dyDescent="0.3">
      <c r="A15" s="31"/>
      <c r="B15" s="31"/>
      <c r="C15" s="31"/>
    </row>
    <row r="16" spans="1:3" ht="15.6" x14ac:dyDescent="0.3">
      <c r="A16" s="31"/>
      <c r="B16" s="31"/>
      <c r="C16" s="55"/>
    </row>
    <row r="17" spans="1:3" ht="15.6" x14ac:dyDescent="0.3">
      <c r="A17" s="31"/>
      <c r="B17" s="31"/>
      <c r="C17" s="31"/>
    </row>
    <row r="18" spans="1:3" ht="15.6" x14ac:dyDescent="0.3">
      <c r="A18" s="31"/>
      <c r="B18" s="31"/>
      <c r="C18" s="31"/>
    </row>
    <row r="19" spans="1:3" ht="15.6" x14ac:dyDescent="0.3">
      <c r="A19" s="31"/>
      <c r="B19" s="31"/>
      <c r="C19" s="31"/>
    </row>
    <row r="20" spans="1:3" ht="15.6" x14ac:dyDescent="0.3">
      <c r="A20" s="31"/>
      <c r="B20" s="31"/>
      <c r="C20" s="31"/>
    </row>
    <row r="21" spans="1:3" ht="15.6" x14ac:dyDescent="0.3">
      <c r="A21" s="31"/>
      <c r="B21" s="31"/>
      <c r="C21" s="31"/>
    </row>
    <row r="22" spans="1:3" ht="15.6" x14ac:dyDescent="0.3">
      <c r="A22" s="31"/>
      <c r="B22" s="31"/>
      <c r="C22" s="31"/>
    </row>
    <row r="23" spans="1:3" ht="15.6" x14ac:dyDescent="0.3">
      <c r="A23" s="31"/>
      <c r="B23" s="31"/>
      <c r="C23" s="31"/>
    </row>
    <row r="24" spans="1:3" ht="15.6" x14ac:dyDescent="0.3">
      <c r="A24" s="31"/>
      <c r="B24" s="31"/>
      <c r="C24" s="31"/>
    </row>
    <row r="25" spans="1:3" ht="15.6" x14ac:dyDescent="0.3">
      <c r="A25" s="31"/>
      <c r="B25" s="31"/>
      <c r="C25" s="31"/>
    </row>
    <row r="26" spans="1:3" ht="15.6" x14ac:dyDescent="0.3">
      <c r="A26" s="31"/>
      <c r="B26" s="31"/>
      <c r="C26" s="31"/>
    </row>
    <row r="27" spans="1:3" ht="15.6" x14ac:dyDescent="0.3">
      <c r="A27" s="31"/>
      <c r="B27" s="31"/>
      <c r="C27" s="31"/>
    </row>
    <row r="28" spans="1:3" ht="15.6" x14ac:dyDescent="0.3">
      <c r="A28" s="31"/>
      <c r="B28" s="31"/>
      <c r="C28" s="31"/>
    </row>
    <row r="29" spans="1:3" ht="15.6" x14ac:dyDescent="0.3">
      <c r="A29" s="31"/>
      <c r="B29" s="31"/>
      <c r="C29" s="31"/>
    </row>
    <row r="30" spans="1:3" ht="15.6" x14ac:dyDescent="0.3">
      <c r="A30" s="31"/>
      <c r="B30" s="31"/>
      <c r="C30" s="31"/>
    </row>
    <row r="31" spans="1:3" ht="15.6" x14ac:dyDescent="0.3">
      <c r="A31" s="31"/>
      <c r="B31" s="31"/>
      <c r="C31" s="31"/>
    </row>
    <row r="32" spans="1:3" ht="15.6" x14ac:dyDescent="0.3">
      <c r="A32" s="31"/>
      <c r="B32" s="31"/>
      <c r="C32" s="55"/>
    </row>
    <row r="33" spans="1:3" ht="15.6" x14ac:dyDescent="0.3">
      <c r="A33" s="31"/>
      <c r="B33" s="31"/>
      <c r="C33" s="31"/>
    </row>
    <row r="34" spans="1:3" ht="15.6" x14ac:dyDescent="0.3">
      <c r="A34" s="31"/>
      <c r="B34" s="31"/>
      <c r="C34" s="31"/>
    </row>
    <row r="35" spans="1:3" ht="15.6" x14ac:dyDescent="0.3">
      <c r="A35" s="31"/>
      <c r="B35" s="31"/>
      <c r="C35" s="31"/>
    </row>
    <row r="36" spans="1:3" ht="15.6" x14ac:dyDescent="0.3">
      <c r="A36" s="31"/>
      <c r="B36" s="31"/>
      <c r="C36" s="31"/>
    </row>
    <row r="37" spans="1:3" ht="15.6" x14ac:dyDescent="0.3">
      <c r="A37" s="31"/>
      <c r="B37" s="31"/>
      <c r="C37" s="31"/>
    </row>
    <row r="38" spans="1:3" ht="15.6" x14ac:dyDescent="0.3">
      <c r="A38" s="31"/>
      <c r="B38" s="31"/>
      <c r="C38" s="31"/>
    </row>
    <row r="39" spans="1:3" ht="15.6" x14ac:dyDescent="0.3">
      <c r="A39" s="31"/>
      <c r="B39" s="31"/>
      <c r="C39" s="31"/>
    </row>
    <row r="40" spans="1:3" ht="15.6" x14ac:dyDescent="0.3">
      <c r="A40" s="31"/>
      <c r="B40" s="31"/>
      <c r="C40" s="31"/>
    </row>
    <row r="41" spans="1:3" ht="15.6" x14ac:dyDescent="0.3">
      <c r="A41" s="41"/>
      <c r="B41" s="31"/>
      <c r="C41" s="31"/>
    </row>
    <row r="42" spans="1:3" ht="15.6" x14ac:dyDescent="0.3">
      <c r="A42" s="55"/>
      <c r="B42" s="31"/>
      <c r="C42" s="31"/>
    </row>
    <row r="43" spans="1:3" ht="15.6" x14ac:dyDescent="0.3">
      <c r="A43" s="31"/>
      <c r="B43" s="31"/>
      <c r="C43" s="31"/>
    </row>
    <row r="44" spans="1:3" ht="15.6" x14ac:dyDescent="0.3">
      <c r="A44" s="31"/>
      <c r="B44" s="31"/>
      <c r="C44" s="31"/>
    </row>
    <row r="45" spans="1:3" ht="15.6" x14ac:dyDescent="0.3">
      <c r="A45" s="31"/>
      <c r="B45" s="31"/>
      <c r="C45" s="31"/>
    </row>
    <row r="46" spans="1:3" ht="15.6" x14ac:dyDescent="0.3">
      <c r="A46" s="31"/>
      <c r="B46" s="31"/>
      <c r="C46" s="31"/>
    </row>
    <row r="47" spans="1:3" ht="15.6" x14ac:dyDescent="0.3">
      <c r="A47" s="31"/>
      <c r="B47" s="31"/>
      <c r="C47" s="31"/>
    </row>
    <row r="48" spans="1:3" ht="15.6" x14ac:dyDescent="0.3">
      <c r="A48" s="31"/>
      <c r="B48" s="31"/>
      <c r="C48" s="31"/>
    </row>
    <row r="49" spans="1:3" ht="15.6" x14ac:dyDescent="0.3">
      <c r="A49" s="31"/>
      <c r="B49" s="31"/>
      <c r="C49" s="31"/>
    </row>
    <row r="50" spans="1:3" ht="15.6" x14ac:dyDescent="0.3">
      <c r="A50" s="31"/>
      <c r="B50" s="31"/>
      <c r="C50" s="31"/>
    </row>
    <row r="51" spans="1:3" ht="15.6" x14ac:dyDescent="0.3">
      <c r="A51" s="56"/>
      <c r="B51" s="56"/>
      <c r="C51" s="56"/>
    </row>
    <row r="52" spans="1:3" x14ac:dyDescent="0.25">
      <c r="A52" s="26" t="str">
        <f>+Innhold!B54</f>
        <v>Finans Norge / Skadestatistikk</v>
      </c>
      <c r="C52" s="246">
        <f>Innhold!H45</f>
        <v>19</v>
      </c>
    </row>
    <row r="53" spans="1:3" x14ac:dyDescent="0.25">
      <c r="A53" s="26" t="str">
        <f>+Innhold!B55</f>
        <v>Premiestatistikk skadeforsikring 2. kvartal 2018</v>
      </c>
      <c r="C53" s="245"/>
    </row>
  </sheetData>
  <mergeCells count="1">
    <mergeCell ref="C52:C53"/>
  </mergeCells>
  <phoneticPr fontId="0" type="noConversion"/>
  <hyperlinks>
    <hyperlink ref="A2" location="Innhold!A46" tooltip="Move to Tab2" display="Tilbake til innholdsfortegnelsen" xr:uid="{00000000-0004-0000-1200-000000000000}"/>
  </hyperlinks>
  <pageMargins left="0.78740157480314965" right="0.78740157480314965" top="0.78740157480314965" bottom="0.19685039370078741" header="3.937007874015748E-2" footer="3.937007874015748E-2"/>
  <pageSetup paperSize="9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3"/>
  <sheetViews>
    <sheetView showGridLines="0" showRowColHeaders="0" zoomScale="80" zoomScaleNormal="80" zoomScaleSheetLayoutView="50" workbookViewId="0"/>
  </sheetViews>
  <sheetFormatPr defaultColWidth="11.44140625" defaultRowHeight="13.2" x14ac:dyDescent="0.25"/>
  <cols>
    <col min="1" max="1" width="11.44140625" style="1" customWidth="1"/>
    <col min="2" max="2" width="27.109375" style="1" customWidth="1"/>
    <col min="3" max="5" width="10.6640625" style="1" customWidth="1"/>
    <col min="6" max="8" width="7.6640625" style="1" customWidth="1"/>
    <col min="9" max="16384" width="11.44140625" style="1"/>
  </cols>
  <sheetData>
    <row r="1" spans="1:8" ht="5.25" customHeight="1" x14ac:dyDescent="0.25"/>
    <row r="2" spans="1:8" x14ac:dyDescent="0.25">
      <c r="B2" s="2"/>
      <c r="C2" s="3"/>
      <c r="D2" s="3"/>
      <c r="E2" s="3"/>
      <c r="F2" s="3"/>
      <c r="G2" s="3"/>
    </row>
    <row r="3" spans="1:8" ht="6" customHeight="1" x14ac:dyDescent="0.25">
      <c r="B3" s="4"/>
      <c r="C3" s="3"/>
      <c r="D3" s="3"/>
      <c r="E3" s="3"/>
      <c r="F3" s="3"/>
      <c r="G3" s="3"/>
    </row>
    <row r="4" spans="1:8" ht="15.6" x14ac:dyDescent="0.3">
      <c r="C4" s="30"/>
      <c r="D4" s="30" t="s">
        <v>6</v>
      </c>
      <c r="E4" s="30"/>
      <c r="F4" s="30"/>
      <c r="G4" s="30"/>
      <c r="H4" s="30"/>
    </row>
    <row r="5" spans="1:8" ht="15.6" x14ac:dyDescent="0.3">
      <c r="B5" s="40"/>
      <c r="C5" s="30"/>
      <c r="D5" s="30"/>
      <c r="E5" s="30"/>
      <c r="F5" s="30"/>
      <c r="G5" s="30"/>
      <c r="H5" s="30"/>
    </row>
    <row r="6" spans="1:8" ht="15.6" x14ac:dyDescent="0.3">
      <c r="B6" s="40"/>
      <c r="C6" s="30"/>
      <c r="D6" s="30"/>
      <c r="E6" s="30"/>
      <c r="F6" s="30"/>
      <c r="G6" s="30"/>
      <c r="H6" s="30"/>
    </row>
    <row r="7" spans="1:8" ht="15.6" x14ac:dyDescent="0.3">
      <c r="B7" s="31"/>
      <c r="C7" s="31"/>
      <c r="D7" s="31"/>
      <c r="E7" s="31"/>
      <c r="F7" s="31"/>
      <c r="G7" s="31"/>
      <c r="H7" s="31"/>
    </row>
    <row r="8" spans="1:8" ht="15.6" x14ac:dyDescent="0.3">
      <c r="B8" s="31"/>
      <c r="C8" s="31"/>
      <c r="D8" s="31"/>
      <c r="E8" s="31"/>
      <c r="F8" s="31"/>
      <c r="G8" s="31"/>
      <c r="H8" s="31"/>
    </row>
    <row r="9" spans="1:8" ht="15.6" x14ac:dyDescent="0.3">
      <c r="A9" s="71" t="s">
        <v>69</v>
      </c>
      <c r="B9" s="31" t="s">
        <v>66</v>
      </c>
      <c r="C9" s="31"/>
      <c r="D9" s="31"/>
      <c r="E9" s="31"/>
      <c r="F9" s="31"/>
      <c r="G9" s="31"/>
      <c r="H9" s="29">
        <v>2</v>
      </c>
    </row>
    <row r="10" spans="1:8" ht="15.6" x14ac:dyDescent="0.3">
      <c r="B10" s="31"/>
      <c r="C10" s="31"/>
      <c r="D10" s="31"/>
      <c r="E10" s="31"/>
      <c r="F10" s="31"/>
      <c r="G10" s="31"/>
      <c r="H10" s="29"/>
    </row>
    <row r="11" spans="1:8" ht="15.6" x14ac:dyDescent="0.3">
      <c r="A11" s="71" t="s">
        <v>70</v>
      </c>
      <c r="B11" s="31" t="s">
        <v>45</v>
      </c>
      <c r="C11" s="31"/>
      <c r="D11" s="31"/>
      <c r="E11" s="31"/>
      <c r="F11" s="31"/>
      <c r="G11" s="31"/>
      <c r="H11" s="29"/>
    </row>
    <row r="12" spans="1:8" ht="15.6" x14ac:dyDescent="0.3">
      <c r="B12" s="31" t="s">
        <v>7</v>
      </c>
      <c r="C12" s="31"/>
      <c r="D12" s="31"/>
      <c r="E12" s="31"/>
      <c r="F12" s="31"/>
      <c r="G12" s="31"/>
      <c r="H12" s="29">
        <v>3</v>
      </c>
    </row>
    <row r="13" spans="1:8" ht="15.6" x14ac:dyDescent="0.3">
      <c r="B13" s="31" t="s">
        <v>8</v>
      </c>
      <c r="C13" s="31"/>
      <c r="D13" s="31"/>
      <c r="E13" s="31"/>
      <c r="F13" s="31"/>
      <c r="G13" s="31"/>
      <c r="H13" s="29">
        <v>3</v>
      </c>
    </row>
    <row r="14" spans="1:8" ht="15.6" x14ac:dyDescent="0.3">
      <c r="B14" s="31" t="s">
        <v>151</v>
      </c>
      <c r="C14" s="31"/>
      <c r="D14" s="31"/>
      <c r="E14" s="31"/>
      <c r="F14" s="31"/>
      <c r="G14" s="31"/>
      <c r="H14" s="29">
        <v>4</v>
      </c>
    </row>
    <row r="15" spans="1:8" ht="15.6" x14ac:dyDescent="0.3">
      <c r="B15" s="31"/>
      <c r="C15" s="31"/>
      <c r="D15" s="31"/>
      <c r="E15" s="31"/>
      <c r="F15" s="31"/>
      <c r="G15" s="31"/>
      <c r="H15" s="29"/>
    </row>
    <row r="16" spans="1:8" ht="15.6" x14ac:dyDescent="0.3">
      <c r="B16" s="31" t="s">
        <v>46</v>
      </c>
      <c r="C16" s="31"/>
      <c r="D16" s="31"/>
      <c r="E16" s="31"/>
      <c r="F16" s="31"/>
      <c r="G16" s="31"/>
      <c r="H16" s="29"/>
    </row>
    <row r="17" spans="1:8" ht="16.2" x14ac:dyDescent="0.35">
      <c r="B17" s="42" t="s">
        <v>22</v>
      </c>
      <c r="C17" s="31"/>
      <c r="D17" s="31"/>
      <c r="E17" s="31"/>
      <c r="F17" s="31"/>
      <c r="G17" s="31"/>
      <c r="H17" s="29"/>
    </row>
    <row r="18" spans="1:8" ht="15.6" x14ac:dyDescent="0.3">
      <c r="A18" s="71" t="s">
        <v>65</v>
      </c>
      <c r="B18" s="31" t="s">
        <v>40</v>
      </c>
      <c r="C18" s="31"/>
      <c r="D18" s="31"/>
      <c r="E18" s="31"/>
      <c r="F18" s="31"/>
      <c r="G18" s="31"/>
      <c r="H18" s="29">
        <v>5</v>
      </c>
    </row>
    <row r="19" spans="1:8" ht="15.6" x14ac:dyDescent="0.3">
      <c r="A19" s="71" t="s">
        <v>71</v>
      </c>
      <c r="B19" s="31" t="s">
        <v>41</v>
      </c>
      <c r="C19" s="31"/>
      <c r="D19" s="31"/>
      <c r="E19" s="31"/>
      <c r="F19" s="31"/>
      <c r="G19" s="31"/>
      <c r="H19" s="29">
        <v>6</v>
      </c>
    </row>
    <row r="20" spans="1:8" ht="16.2" x14ac:dyDescent="0.35">
      <c r="B20" s="42"/>
      <c r="C20" s="31"/>
      <c r="D20" s="31"/>
      <c r="E20" s="31"/>
      <c r="F20" s="31"/>
      <c r="G20" s="31"/>
      <c r="H20" s="29"/>
    </row>
    <row r="21" spans="1:8" ht="16.2" x14ac:dyDescent="0.35">
      <c r="B21" s="42" t="s">
        <v>23</v>
      </c>
      <c r="C21" s="31"/>
      <c r="D21" s="31"/>
      <c r="E21" s="31"/>
      <c r="F21" s="31"/>
      <c r="G21" s="31"/>
      <c r="H21" s="29"/>
    </row>
    <row r="22" spans="1:8" ht="15.6" x14ac:dyDescent="0.3">
      <c r="A22" s="71" t="s">
        <v>72</v>
      </c>
      <c r="B22" s="31" t="s">
        <v>42</v>
      </c>
      <c r="C22" s="31"/>
      <c r="D22" s="31"/>
      <c r="E22" s="31"/>
      <c r="F22" s="31"/>
      <c r="G22" s="31"/>
      <c r="H22" s="29">
        <v>7</v>
      </c>
    </row>
    <row r="23" spans="1:8" ht="15.6" x14ac:dyDescent="0.3">
      <c r="A23" s="71" t="s">
        <v>73</v>
      </c>
      <c r="B23" s="31" t="s">
        <v>43</v>
      </c>
      <c r="C23" s="31"/>
      <c r="D23" s="31"/>
      <c r="E23" s="31"/>
      <c r="F23" s="31"/>
      <c r="G23" s="31"/>
      <c r="H23" s="29">
        <v>8</v>
      </c>
    </row>
    <row r="24" spans="1:8" ht="15.6" x14ac:dyDescent="0.3">
      <c r="A24" s="49"/>
      <c r="B24" s="31" t="s">
        <v>44</v>
      </c>
      <c r="C24" s="31"/>
      <c r="D24" s="31"/>
      <c r="E24" s="31"/>
      <c r="F24" s="31"/>
      <c r="G24" s="31"/>
      <c r="H24" s="29">
        <f>H23</f>
        <v>8</v>
      </c>
    </row>
    <row r="25" spans="1:8" ht="15.6" x14ac:dyDescent="0.3">
      <c r="A25" s="71" t="s">
        <v>144</v>
      </c>
      <c r="B25" s="31" t="s">
        <v>148</v>
      </c>
      <c r="C25" s="31"/>
      <c r="D25" s="31"/>
      <c r="E25" s="31"/>
      <c r="F25" s="31"/>
      <c r="G25" s="31"/>
      <c r="H25" s="29">
        <v>9</v>
      </c>
    </row>
    <row r="26" spans="1:8" ht="15.6" x14ac:dyDescent="0.3">
      <c r="A26" s="73"/>
      <c r="B26" s="31" t="s">
        <v>149</v>
      </c>
      <c r="C26" s="31"/>
      <c r="D26" s="31"/>
      <c r="E26" s="31"/>
      <c r="F26" s="31"/>
      <c r="G26" s="31"/>
      <c r="H26" s="29">
        <f>+H25</f>
        <v>9</v>
      </c>
    </row>
    <row r="27" spans="1:8" ht="15.6" x14ac:dyDescent="0.3">
      <c r="A27" s="71" t="s">
        <v>74</v>
      </c>
      <c r="B27" s="31" t="s">
        <v>126</v>
      </c>
      <c r="C27" s="31"/>
      <c r="D27" s="31"/>
      <c r="E27" s="31"/>
      <c r="F27" s="31"/>
      <c r="G27" s="31"/>
      <c r="H27" s="29">
        <v>10</v>
      </c>
    </row>
    <row r="28" spans="1:8" ht="15.6" x14ac:dyDescent="0.3">
      <c r="A28" s="49"/>
      <c r="B28" s="31" t="s">
        <v>127</v>
      </c>
      <c r="C28" s="31"/>
      <c r="D28" s="31"/>
      <c r="E28" s="31"/>
      <c r="F28" s="31"/>
      <c r="G28" s="31"/>
      <c r="H28" s="29">
        <f>H27</f>
        <v>10</v>
      </c>
    </row>
    <row r="29" spans="1:8" ht="15.6" x14ac:dyDescent="0.3">
      <c r="A29" s="71" t="s">
        <v>143</v>
      </c>
      <c r="B29" s="31" t="s">
        <v>128</v>
      </c>
      <c r="C29" s="31"/>
      <c r="D29" s="31"/>
      <c r="E29" s="31"/>
      <c r="F29" s="31"/>
      <c r="G29" s="31"/>
      <c r="H29" s="29">
        <v>11</v>
      </c>
    </row>
    <row r="30" spans="1:8" ht="15.6" x14ac:dyDescent="0.3">
      <c r="A30" s="73"/>
      <c r="B30" s="31" t="s">
        <v>129</v>
      </c>
      <c r="C30" s="31"/>
      <c r="D30" s="31"/>
      <c r="E30" s="31"/>
      <c r="F30" s="31"/>
      <c r="G30" s="31"/>
      <c r="H30" s="29">
        <f>H29</f>
        <v>11</v>
      </c>
    </row>
    <row r="31" spans="1:8" ht="15.6" x14ac:dyDescent="0.3">
      <c r="A31" s="71" t="s">
        <v>84</v>
      </c>
      <c r="B31" s="31" t="s">
        <v>130</v>
      </c>
      <c r="C31" s="31"/>
      <c r="D31" s="31"/>
      <c r="E31" s="31"/>
      <c r="F31" s="31"/>
      <c r="G31" s="31"/>
      <c r="H31" s="29">
        <v>12</v>
      </c>
    </row>
    <row r="32" spans="1:8" ht="15.6" x14ac:dyDescent="0.3">
      <c r="A32" s="49"/>
      <c r="B32" s="31" t="s">
        <v>131</v>
      </c>
      <c r="C32" s="31"/>
      <c r="D32" s="31"/>
      <c r="E32" s="31"/>
      <c r="F32" s="31"/>
      <c r="G32" s="31"/>
      <c r="H32" s="29">
        <f>+H31</f>
        <v>12</v>
      </c>
    </row>
    <row r="33" spans="1:10" ht="15.6" x14ac:dyDescent="0.3">
      <c r="A33" s="71" t="s">
        <v>75</v>
      </c>
      <c r="B33" s="31" t="s">
        <v>132</v>
      </c>
      <c r="C33" s="31"/>
      <c r="D33" s="31"/>
      <c r="E33" s="31"/>
      <c r="F33" s="31"/>
      <c r="G33" s="31"/>
      <c r="H33" s="29">
        <v>13</v>
      </c>
    </row>
    <row r="34" spans="1:10" ht="15.6" x14ac:dyDescent="0.3">
      <c r="A34" s="49"/>
      <c r="B34" s="31" t="s">
        <v>133</v>
      </c>
      <c r="C34" s="31"/>
      <c r="D34" s="31"/>
      <c r="E34" s="31"/>
      <c r="F34" s="31"/>
      <c r="G34" s="31"/>
      <c r="H34" s="29">
        <f>+H33</f>
        <v>13</v>
      </c>
    </row>
    <row r="35" spans="1:10" ht="15.6" x14ac:dyDescent="0.3">
      <c r="A35" s="71" t="s">
        <v>76</v>
      </c>
      <c r="B35" s="31" t="s">
        <v>134</v>
      </c>
      <c r="C35" s="31"/>
      <c r="D35" s="31"/>
      <c r="E35" s="31"/>
      <c r="F35" s="31"/>
      <c r="G35" s="31"/>
      <c r="H35" s="29">
        <v>14</v>
      </c>
    </row>
    <row r="36" spans="1:10" ht="15.6" x14ac:dyDescent="0.3">
      <c r="A36" s="49"/>
      <c r="B36" s="31" t="s">
        <v>135</v>
      </c>
      <c r="C36" s="31"/>
      <c r="D36" s="31"/>
      <c r="E36" s="31"/>
      <c r="F36" s="31"/>
      <c r="G36" s="31"/>
      <c r="H36" s="29">
        <f>+H35</f>
        <v>14</v>
      </c>
    </row>
    <row r="37" spans="1:10" ht="15.6" x14ac:dyDescent="0.3">
      <c r="A37" s="71" t="s">
        <v>77</v>
      </c>
      <c r="B37" s="31" t="s">
        <v>136</v>
      </c>
      <c r="C37" s="31"/>
      <c r="D37" s="31"/>
      <c r="E37" s="31"/>
      <c r="F37" s="31"/>
      <c r="G37" s="31"/>
      <c r="H37" s="29">
        <v>15</v>
      </c>
    </row>
    <row r="38" spans="1:10" ht="15.6" x14ac:dyDescent="0.3">
      <c r="A38" s="49"/>
      <c r="B38" s="31" t="s">
        <v>137</v>
      </c>
      <c r="C38" s="31"/>
      <c r="D38" s="31"/>
      <c r="E38" s="31"/>
      <c r="F38" s="31"/>
      <c r="G38" s="31"/>
      <c r="H38" s="29">
        <f>+H37</f>
        <v>15</v>
      </c>
    </row>
    <row r="39" spans="1:10" ht="15.6" x14ac:dyDescent="0.3">
      <c r="A39" s="71" t="s">
        <v>78</v>
      </c>
      <c r="B39" s="31" t="s">
        <v>138</v>
      </c>
      <c r="C39" s="31"/>
      <c r="D39" s="31"/>
      <c r="E39" s="31"/>
      <c r="F39" s="31"/>
      <c r="G39" s="31"/>
      <c r="H39" s="29">
        <v>16</v>
      </c>
    </row>
    <row r="40" spans="1:10" ht="15.6" x14ac:dyDescent="0.3">
      <c r="A40" s="49"/>
      <c r="B40" s="31" t="s">
        <v>139</v>
      </c>
      <c r="C40" s="31"/>
      <c r="D40" s="31"/>
      <c r="E40" s="31"/>
      <c r="F40" s="31"/>
      <c r="G40" s="31"/>
      <c r="H40" s="29">
        <f>+H39</f>
        <v>16</v>
      </c>
    </row>
    <row r="41" spans="1:10" ht="15.6" x14ac:dyDescent="0.3">
      <c r="A41" s="71" t="s">
        <v>79</v>
      </c>
      <c r="B41" s="31" t="s">
        <v>140</v>
      </c>
      <c r="C41" s="31"/>
      <c r="D41" s="31"/>
      <c r="E41" s="31"/>
      <c r="F41" s="31"/>
      <c r="G41" s="31"/>
      <c r="H41" s="29">
        <v>17</v>
      </c>
    </row>
    <row r="42" spans="1:10" ht="15.6" x14ac:dyDescent="0.3">
      <c r="A42" s="71" t="s">
        <v>104</v>
      </c>
      <c r="B42" s="31" t="s">
        <v>141</v>
      </c>
      <c r="C42" s="31"/>
      <c r="D42" s="31"/>
      <c r="E42" s="31"/>
      <c r="F42" s="31"/>
      <c r="G42" s="31"/>
      <c r="H42" s="29">
        <v>18</v>
      </c>
      <c r="J42" s="1" t="s">
        <v>5</v>
      </c>
    </row>
    <row r="43" spans="1:10" ht="15.6" x14ac:dyDescent="0.3">
      <c r="B43" s="31" t="s">
        <v>142</v>
      </c>
      <c r="C43" s="31"/>
      <c r="D43" s="31"/>
      <c r="E43" s="31"/>
      <c r="F43" s="31"/>
      <c r="G43" s="31"/>
      <c r="H43" s="29">
        <f>+H42</f>
        <v>18</v>
      </c>
    </row>
    <row r="44" spans="1:10" ht="15.6" x14ac:dyDescent="0.3">
      <c r="A44" s="49"/>
      <c r="B44" s="31"/>
      <c r="C44" s="31"/>
      <c r="D44" s="31"/>
      <c r="E44" s="31"/>
      <c r="F44" s="31"/>
      <c r="G44" s="31"/>
      <c r="H44" s="29"/>
    </row>
    <row r="45" spans="1:10" ht="15.6" x14ac:dyDescent="0.3">
      <c r="A45" s="71" t="s">
        <v>103</v>
      </c>
      <c r="B45" s="31" t="s">
        <v>67</v>
      </c>
      <c r="C45" s="31"/>
      <c r="D45" s="31"/>
      <c r="E45" s="31"/>
      <c r="F45" s="31"/>
      <c r="G45" s="31"/>
      <c r="H45" s="29">
        <v>19</v>
      </c>
    </row>
    <row r="49" spans="1:9" x14ac:dyDescent="0.25">
      <c r="I49" s="1" t="s">
        <v>5</v>
      </c>
    </row>
    <row r="53" spans="1:9" x14ac:dyDescent="0.25">
      <c r="B53" s="24"/>
      <c r="C53" s="24"/>
      <c r="D53" s="24"/>
      <c r="E53" s="24"/>
      <c r="F53" s="24"/>
      <c r="G53" s="24"/>
      <c r="H53" s="24"/>
    </row>
    <row r="54" spans="1:9" x14ac:dyDescent="0.25">
      <c r="B54" s="26" t="str">
        <f>"Finans Norge / Skadestatistikk"</f>
        <v>Finans Norge / Skadestatistikk</v>
      </c>
      <c r="G54" s="25"/>
      <c r="H54" s="244">
        <v>1</v>
      </c>
    </row>
    <row r="55" spans="1:9" x14ac:dyDescent="0.25">
      <c r="B55" s="26" t="str">
        <f>"Premiestatistikk skadeforsikring 2. kvartal 2018"</f>
        <v>Premiestatistikk skadeforsikring 2. kvartal 2018</v>
      </c>
      <c r="G55" s="25"/>
      <c r="H55" s="24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  <row r="58" spans="1:9" x14ac:dyDescent="0.25">
      <c r="A58"/>
      <c r="B58"/>
      <c r="C58"/>
      <c r="D58"/>
      <c r="E58"/>
      <c r="F58"/>
      <c r="G58"/>
      <c r="H58"/>
      <c r="I58"/>
    </row>
    <row r="59" spans="1:9" x14ac:dyDescent="0.25">
      <c r="A59"/>
      <c r="B59"/>
      <c r="C59"/>
      <c r="D59"/>
      <c r="E59"/>
      <c r="F59"/>
      <c r="G59"/>
      <c r="H59"/>
      <c r="I59"/>
    </row>
    <row r="60" spans="1:9" x14ac:dyDescent="0.25">
      <c r="A60"/>
      <c r="B60"/>
      <c r="C60"/>
      <c r="D60"/>
      <c r="E60"/>
      <c r="F60"/>
      <c r="G60"/>
      <c r="H60"/>
      <c r="I60"/>
    </row>
    <row r="61" spans="1:9" x14ac:dyDescent="0.25">
      <c r="A61"/>
      <c r="B61"/>
      <c r="C61"/>
      <c r="D61"/>
      <c r="E61"/>
      <c r="F61"/>
      <c r="G61"/>
      <c r="H61"/>
      <c r="I61"/>
    </row>
    <row r="62" spans="1:9" x14ac:dyDescent="0.25">
      <c r="A62"/>
      <c r="B62"/>
      <c r="C62"/>
      <c r="D62"/>
      <c r="E62"/>
      <c r="F62"/>
      <c r="G62"/>
      <c r="H62"/>
      <c r="I62"/>
    </row>
    <row r="63" spans="1:9" ht="12.75" customHeight="1" x14ac:dyDescent="0.25">
      <c r="A63"/>
      <c r="B63"/>
      <c r="C63"/>
      <c r="D63"/>
      <c r="E63"/>
      <c r="F63"/>
      <c r="G63"/>
      <c r="H63"/>
      <c r="I63"/>
    </row>
    <row r="64" spans="1:9" ht="12.75" customHeight="1" x14ac:dyDescent="0.25">
      <c r="A64"/>
      <c r="B64"/>
      <c r="C64"/>
      <c r="D64"/>
      <c r="E64"/>
      <c r="F64"/>
      <c r="G64"/>
      <c r="H64"/>
      <c r="I64"/>
    </row>
    <row r="65" spans="1:9" x14ac:dyDescent="0.25">
      <c r="A65"/>
      <c r="B65"/>
      <c r="C65"/>
      <c r="D65"/>
      <c r="E65"/>
      <c r="F65"/>
      <c r="G65"/>
      <c r="H65"/>
      <c r="I65"/>
    </row>
    <row r="66" spans="1:9" x14ac:dyDescent="0.25">
      <c r="A66"/>
      <c r="B66"/>
      <c r="C66"/>
      <c r="D66"/>
      <c r="E66"/>
      <c r="F66"/>
      <c r="G66"/>
      <c r="H66"/>
      <c r="I66"/>
    </row>
    <row r="67" spans="1:9" x14ac:dyDescent="0.25">
      <c r="A67"/>
      <c r="B67"/>
      <c r="C67"/>
      <c r="D67"/>
      <c r="E67"/>
      <c r="F67"/>
      <c r="G67"/>
      <c r="H67"/>
      <c r="I67"/>
    </row>
    <row r="68" spans="1:9" x14ac:dyDescent="0.25">
      <c r="A68"/>
      <c r="B68"/>
      <c r="C68"/>
      <c r="D68"/>
      <c r="E68"/>
      <c r="F68"/>
      <c r="G68"/>
      <c r="H68"/>
      <c r="I68"/>
    </row>
    <row r="69" spans="1:9" x14ac:dyDescent="0.25">
      <c r="A69"/>
      <c r="B69"/>
      <c r="C69"/>
      <c r="D69"/>
      <c r="E69"/>
      <c r="F69"/>
      <c r="G69"/>
      <c r="H69"/>
      <c r="I69"/>
    </row>
    <row r="70" spans="1:9" x14ac:dyDescent="0.25">
      <c r="A70"/>
      <c r="B70"/>
      <c r="C70"/>
      <c r="D70"/>
      <c r="E70"/>
      <c r="F70"/>
      <c r="G70"/>
      <c r="H70"/>
      <c r="I70"/>
    </row>
    <row r="71" spans="1:9" x14ac:dyDescent="0.25">
      <c r="A71"/>
      <c r="B71"/>
      <c r="C71"/>
      <c r="D71"/>
      <c r="E71"/>
      <c r="F71"/>
      <c r="G71"/>
      <c r="H71"/>
      <c r="I71"/>
    </row>
    <row r="72" spans="1:9" x14ac:dyDescent="0.25">
      <c r="A72"/>
      <c r="B72"/>
      <c r="C72"/>
      <c r="D72"/>
      <c r="E72"/>
      <c r="F72"/>
      <c r="G72"/>
      <c r="H72"/>
      <c r="I72"/>
    </row>
    <row r="73" spans="1:9" x14ac:dyDescent="0.25">
      <c r="A73"/>
      <c r="B73"/>
      <c r="C73"/>
      <c r="D73"/>
      <c r="E73"/>
      <c r="F73"/>
      <c r="G73"/>
      <c r="H73"/>
      <c r="I73"/>
    </row>
  </sheetData>
  <mergeCells count="1">
    <mergeCell ref="H54:H55"/>
  </mergeCells>
  <phoneticPr fontId="0" type="noConversion"/>
  <hyperlinks>
    <hyperlink ref="A18" location="Tab3!A2" display="Tab3" xr:uid="{00000000-0004-0000-0100-000000000000}"/>
    <hyperlink ref="A19" location="Tab4!A2" display="Tab4" xr:uid="{00000000-0004-0000-0100-000001000000}"/>
    <hyperlink ref="A22" location="Tab5!A2" display="Tab5" xr:uid="{00000000-0004-0000-0100-000002000000}"/>
    <hyperlink ref="A23" location="Tab6!A2" display="Tab6" xr:uid="{00000000-0004-0000-0100-000003000000}"/>
    <hyperlink ref="A27" location="'Tab8'!A2" display="Tab8" xr:uid="{00000000-0004-0000-0100-000004000000}"/>
    <hyperlink ref="A9" location="Tab1!A2" display="Tab1" xr:uid="{00000000-0004-0000-0100-000005000000}"/>
    <hyperlink ref="A11" location="Tab2!A2" display="Tab2" xr:uid="{00000000-0004-0000-0100-000006000000}"/>
    <hyperlink ref="A31" location="'Tab10'!A2" display="Tab10" xr:uid="{00000000-0004-0000-0100-000007000000}"/>
    <hyperlink ref="A33" location="'Tab11'!A2" display="Tab11" xr:uid="{00000000-0004-0000-0100-000008000000}"/>
    <hyperlink ref="A42" location="'Tab16'!A2" display="Tab16" xr:uid="{00000000-0004-0000-0100-000009000000}"/>
    <hyperlink ref="A45" location="'Tab17'!A1" display="Tab17" xr:uid="{00000000-0004-0000-0100-00000A000000}"/>
    <hyperlink ref="A41" location="'Tab15'!A2" display="Tab15" xr:uid="{00000000-0004-0000-0100-00000B000000}"/>
    <hyperlink ref="A35" location="'Tab12'!A2" display="Tab12" xr:uid="{00000000-0004-0000-0100-00000C000000}"/>
    <hyperlink ref="A37" location="'Tab13'!A2" display="Tab13" xr:uid="{00000000-0004-0000-0100-00000D000000}"/>
    <hyperlink ref="A39" location="'Tab14'!A2" display="Tab14" xr:uid="{00000000-0004-0000-0100-00000E000000}"/>
    <hyperlink ref="A29" location="'Tab9'!A2" display="Tab9" xr:uid="{00000000-0004-0000-0100-00000F000000}"/>
    <hyperlink ref="A25" location="'Tab7'!A2" display="Tab7" xr:uid="{00000000-0004-0000-0100-000010000000}"/>
  </hyperlinks>
  <pageMargins left="0.78740157480314965" right="0.78740157480314965" top="0.98425196850393704" bottom="0.19685039370078741" header="3.937007874015748E-2" footer="3.937007874015748E-2"/>
  <pageSetup paperSize="9" scale="93" orientation="portrait" r:id="rId1"/>
  <headerFooter alignWithMargins="0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0"/>
  <sheetViews>
    <sheetView showGridLines="0" showRowColHeaders="0" zoomScale="80" zoomScaleNormal="80" zoomScaleSheetLayoutView="50" workbookViewId="0"/>
  </sheetViews>
  <sheetFormatPr defaultColWidth="11.44140625" defaultRowHeight="13.2" x14ac:dyDescent="0.25"/>
  <cols>
    <col min="1" max="1" width="39.44140625" customWidth="1"/>
    <col min="2" max="2" width="5.6640625" customWidth="1"/>
    <col min="3" max="3" width="39.44140625" customWidth="1"/>
  </cols>
  <sheetData>
    <row r="1" spans="1:1" ht="8.25" customHeight="1" x14ac:dyDescent="0.25">
      <c r="A1" s="1"/>
    </row>
    <row r="2" spans="1:1" x14ac:dyDescent="0.25">
      <c r="A2" s="72" t="s">
        <v>0</v>
      </c>
    </row>
    <row r="3" spans="1:1" s="1" customFormat="1" ht="6.75" customHeight="1" x14ac:dyDescent="0.25"/>
    <row r="4" spans="1:1" s="1" customFormat="1" ht="15.6" x14ac:dyDescent="0.3">
      <c r="A4" s="41"/>
    </row>
    <row r="5" spans="1:1" s="1" customFormat="1" ht="15.6" x14ac:dyDescent="0.3">
      <c r="A5" s="41" t="s">
        <v>39</v>
      </c>
    </row>
    <row r="6" spans="1:1" s="1" customFormat="1" x14ac:dyDescent="0.25"/>
    <row r="7" spans="1:1" s="1" customFormat="1" ht="15.6" x14ac:dyDescent="0.3">
      <c r="A7" s="31"/>
    </row>
    <row r="8" spans="1:1" s="1" customFormat="1" ht="15.6" x14ac:dyDescent="0.3">
      <c r="A8" s="31"/>
    </row>
    <row r="9" spans="1:1" s="1" customFormat="1" ht="15.6" x14ac:dyDescent="0.3">
      <c r="A9" s="31"/>
    </row>
    <row r="10" spans="1:1" s="1" customFormat="1" ht="15.6" x14ac:dyDescent="0.3">
      <c r="A10" s="31"/>
    </row>
    <row r="11" spans="1:1" s="1" customFormat="1" ht="15.6" x14ac:dyDescent="0.3">
      <c r="A11" s="31"/>
    </row>
    <row r="12" spans="1:1" s="1" customFormat="1" ht="15.6" x14ac:dyDescent="0.3">
      <c r="A12" s="31"/>
    </row>
    <row r="13" spans="1:1" s="1" customFormat="1" ht="15.6" x14ac:dyDescent="0.3">
      <c r="A13" s="31"/>
    </row>
    <row r="14" spans="1:1" s="1" customFormat="1" ht="15.6" x14ac:dyDescent="0.3">
      <c r="A14" s="31"/>
    </row>
    <row r="15" spans="1:1" s="1" customFormat="1" ht="15.6" x14ac:dyDescent="0.3">
      <c r="A15" s="31"/>
    </row>
    <row r="16" spans="1:1" s="1" customFormat="1" ht="15.6" x14ac:dyDescent="0.3">
      <c r="A16" s="31"/>
    </row>
    <row r="17" spans="1:5" s="1" customFormat="1" ht="15.6" x14ac:dyDescent="0.3">
      <c r="A17" s="41"/>
      <c r="B17" s="31"/>
      <c r="C17" s="31"/>
    </row>
    <row r="18" spans="1:5" s="1" customFormat="1" ht="15.6" x14ac:dyDescent="0.3">
      <c r="A18" s="31"/>
      <c r="B18" s="31"/>
      <c r="C18" s="31"/>
    </row>
    <row r="19" spans="1:5" s="1" customFormat="1" ht="15.6" x14ac:dyDescent="0.3">
      <c r="A19" s="31"/>
      <c r="B19" s="31"/>
      <c r="C19" s="55"/>
      <c r="E19" s="55"/>
    </row>
    <row r="20" spans="1:5" s="1" customFormat="1" ht="15.6" x14ac:dyDescent="0.3">
      <c r="A20" s="31"/>
      <c r="B20" s="31"/>
      <c r="C20" s="31"/>
      <c r="E20" s="31"/>
    </row>
    <row r="21" spans="1:5" s="1" customFormat="1" ht="15.6" x14ac:dyDescent="0.3">
      <c r="A21" s="31"/>
      <c r="B21" s="31"/>
      <c r="C21" s="31"/>
      <c r="E21" s="31"/>
    </row>
    <row r="22" spans="1:5" s="1" customFormat="1" ht="15.6" x14ac:dyDescent="0.3">
      <c r="A22" s="31"/>
      <c r="B22" s="31"/>
      <c r="C22" s="31"/>
      <c r="E22" s="31"/>
    </row>
    <row r="23" spans="1:5" s="1" customFormat="1" ht="15.6" x14ac:dyDescent="0.3">
      <c r="A23" s="31"/>
      <c r="B23" s="31"/>
      <c r="C23" s="31"/>
      <c r="E23" s="31"/>
    </row>
    <row r="24" spans="1:5" s="1" customFormat="1" ht="15.6" x14ac:dyDescent="0.3">
      <c r="B24" s="31"/>
      <c r="C24" s="31"/>
      <c r="E24" s="31"/>
    </row>
    <row r="25" spans="1:5" s="1" customFormat="1" ht="15.6" x14ac:dyDescent="0.3">
      <c r="A25" s="55"/>
      <c r="B25" s="31"/>
      <c r="C25" s="31"/>
      <c r="E25" s="31"/>
    </row>
    <row r="26" spans="1:5" s="1" customFormat="1" ht="15.6" x14ac:dyDescent="0.3">
      <c r="A26" s="31"/>
      <c r="B26" s="31"/>
      <c r="C26" s="31"/>
      <c r="E26" s="31"/>
    </row>
    <row r="27" spans="1:5" s="1" customFormat="1" ht="15.6" x14ac:dyDescent="0.3">
      <c r="A27" s="31"/>
      <c r="B27" s="31"/>
      <c r="C27" s="31"/>
      <c r="E27" s="31"/>
    </row>
    <row r="28" spans="1:5" s="1" customFormat="1" ht="15.6" x14ac:dyDescent="0.3">
      <c r="A28" s="31"/>
      <c r="B28" s="31"/>
      <c r="C28" s="31"/>
      <c r="E28" s="31"/>
    </row>
    <row r="29" spans="1:5" s="1" customFormat="1" ht="15.6" x14ac:dyDescent="0.3">
      <c r="A29" s="55"/>
      <c r="B29" s="31"/>
      <c r="C29" s="31"/>
      <c r="E29" s="31"/>
    </row>
    <row r="30" spans="1:5" s="1" customFormat="1" ht="15.6" x14ac:dyDescent="0.3">
      <c r="A30" s="31"/>
      <c r="B30" s="31"/>
      <c r="C30" s="31"/>
      <c r="E30" s="31"/>
    </row>
    <row r="31" spans="1:5" s="1" customFormat="1" ht="15.6" x14ac:dyDescent="0.3">
      <c r="B31" s="31"/>
      <c r="C31" s="31"/>
      <c r="E31" s="31"/>
    </row>
    <row r="32" spans="1:5" s="1" customFormat="1" ht="15.6" x14ac:dyDescent="0.3">
      <c r="A32" s="55"/>
      <c r="B32" s="31"/>
      <c r="C32" s="31"/>
      <c r="E32" s="31"/>
    </row>
    <row r="33" spans="1:5" s="1" customFormat="1" ht="15.6" x14ac:dyDescent="0.3">
      <c r="A33" s="31"/>
      <c r="B33" s="31"/>
      <c r="C33" s="31"/>
      <c r="E33" s="31"/>
    </row>
    <row r="34" spans="1:5" s="1" customFormat="1" ht="15.6" x14ac:dyDescent="0.3">
      <c r="B34" s="31"/>
      <c r="C34" s="31"/>
      <c r="E34" s="31"/>
    </row>
    <row r="35" spans="1:5" s="1" customFormat="1" ht="15.6" x14ac:dyDescent="0.3">
      <c r="A35" s="55"/>
      <c r="B35" s="31"/>
      <c r="C35" s="31"/>
      <c r="E35" s="31"/>
    </row>
    <row r="36" spans="1:5" s="1" customFormat="1" ht="15.6" x14ac:dyDescent="0.3">
      <c r="A36" s="31"/>
      <c r="B36" s="31"/>
      <c r="C36" s="31"/>
      <c r="E36" s="31"/>
    </row>
    <row r="37" spans="1:5" s="1" customFormat="1" ht="15.6" x14ac:dyDescent="0.3">
      <c r="A37" s="31"/>
      <c r="B37" s="31"/>
      <c r="C37" s="31"/>
      <c r="E37" s="31"/>
    </row>
    <row r="38" spans="1:5" s="1" customFormat="1" ht="15.6" x14ac:dyDescent="0.3">
      <c r="A38" s="31"/>
      <c r="B38" s="31"/>
      <c r="C38" s="31"/>
    </row>
    <row r="39" spans="1:5" s="1" customFormat="1" ht="15.6" x14ac:dyDescent="0.3">
      <c r="A39" s="55"/>
      <c r="B39" s="31"/>
    </row>
    <row r="40" spans="1:5" s="1" customFormat="1" ht="15.6" x14ac:dyDescent="0.3">
      <c r="A40" s="31"/>
      <c r="B40" s="31"/>
    </row>
    <row r="41" spans="1:5" s="1" customFormat="1" ht="15.6" x14ac:dyDescent="0.3">
      <c r="A41" s="31"/>
    </row>
    <row r="42" spans="1:5" s="1" customFormat="1" ht="15.6" x14ac:dyDescent="0.3">
      <c r="A42" s="31"/>
    </row>
    <row r="43" spans="1:5" s="1" customFormat="1" x14ac:dyDescent="0.25"/>
    <row r="44" spans="1:5" s="1" customFormat="1" ht="15.6" x14ac:dyDescent="0.3">
      <c r="C44" s="31"/>
    </row>
    <row r="45" spans="1:5" s="1" customFormat="1" ht="15.6" x14ac:dyDescent="0.3">
      <c r="A45" s="31"/>
      <c r="C45" s="31"/>
    </row>
    <row r="46" spans="1:5" s="1" customFormat="1" ht="15.6" x14ac:dyDescent="0.3">
      <c r="A46" s="31"/>
    </row>
    <row r="47" spans="1:5" s="1" customFormat="1" ht="15.6" x14ac:dyDescent="0.3">
      <c r="A47" s="31"/>
    </row>
    <row r="48" spans="1:5" s="1" customFormat="1" ht="15.6" x14ac:dyDescent="0.3">
      <c r="A48" s="55" t="s">
        <v>68</v>
      </c>
    </row>
    <row r="49" spans="1:3" s="1" customFormat="1" ht="15.6" x14ac:dyDescent="0.3">
      <c r="A49" s="55" t="s">
        <v>182</v>
      </c>
    </row>
    <row r="50" spans="1:3" s="1" customFormat="1" ht="15.6" x14ac:dyDescent="0.3">
      <c r="A50" s="31"/>
    </row>
    <row r="51" spans="1:3" s="1" customFormat="1" ht="15.6" x14ac:dyDescent="0.3">
      <c r="A51" s="31"/>
    </row>
    <row r="52" spans="1:3" s="1" customFormat="1" ht="12.75" customHeight="1" x14ac:dyDescent="0.25">
      <c r="A52" s="61" t="str">
        <f>+Innhold!B54</f>
        <v>Finans Norge / Skadestatistikk</v>
      </c>
      <c r="B52" s="62"/>
      <c r="C52" s="246">
        <f>Innhold!H9</f>
        <v>2</v>
      </c>
    </row>
    <row r="53" spans="1:3" s="1" customFormat="1" ht="12.75" customHeight="1" x14ac:dyDescent="0.25">
      <c r="A53" s="63" t="str">
        <f>+Innhold!B55</f>
        <v>Premiestatistikk skadeforsikring 2. kvartal 2018</v>
      </c>
      <c r="B53" s="50"/>
      <c r="C53" s="244"/>
    </row>
    <row r="54" spans="1:3" s="1" customFormat="1" x14ac:dyDescent="0.25"/>
    <row r="55" spans="1:3" s="1" customFormat="1" x14ac:dyDescent="0.25"/>
    <row r="56" spans="1:3" s="1" customFormat="1" x14ac:dyDescent="0.25"/>
    <row r="57" spans="1:3" s="1" customFormat="1" x14ac:dyDescent="0.25"/>
    <row r="58" spans="1:3" s="1" customFormat="1" x14ac:dyDescent="0.25"/>
    <row r="59" spans="1:3" s="1" customFormat="1" x14ac:dyDescent="0.25"/>
    <row r="60" spans="1:3" s="1" customFormat="1" x14ac:dyDescent="0.25"/>
  </sheetData>
  <mergeCells count="1">
    <mergeCell ref="C52:C53"/>
  </mergeCells>
  <phoneticPr fontId="0" type="noConversion"/>
  <hyperlinks>
    <hyperlink ref="A2" location="Innhold!A9" tooltip="Move to Tab2" display="Tilbake til innholdsfortegnelsen" xr:uid="{00000000-0004-0000-0200-000000000000}"/>
  </hyperlinks>
  <pageMargins left="0.78740157480314965" right="0.78740157480314965" top="0.98425196850393704" bottom="0.19685039370078741" header="3.937007874015748E-2" footer="3.937007874015748E-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90"/>
  <sheetViews>
    <sheetView showGridLines="0" showRowColHeaders="0" zoomScale="80" zoomScaleNormal="80" zoomScaleSheetLayoutView="50" workbookViewId="0"/>
  </sheetViews>
  <sheetFormatPr defaultColWidth="11.44140625" defaultRowHeight="13.2" x14ac:dyDescent="0.25"/>
  <cols>
    <col min="1" max="1" width="29.6640625" style="1" customWidth="1"/>
    <col min="2" max="2" width="13" style="1" customWidth="1"/>
    <col min="3" max="5" width="14.109375" style="1" customWidth="1"/>
    <col min="6" max="6" width="2.44140625" style="1" customWidth="1"/>
    <col min="7" max="7" width="29.6640625" style="1" customWidth="1"/>
    <col min="8" max="8" width="13" style="1" customWidth="1"/>
    <col min="9" max="11" width="14.109375" style="1" customWidth="1"/>
    <col min="12" max="16384" width="11.44140625" style="1"/>
  </cols>
  <sheetData>
    <row r="1" spans="1:12" ht="5.25" customHeight="1" x14ac:dyDescent="0.25"/>
    <row r="2" spans="1:12" x14ac:dyDescent="0.25">
      <c r="A2" s="72" t="s">
        <v>0</v>
      </c>
    </row>
    <row r="3" spans="1:12" ht="6" customHeight="1" x14ac:dyDescent="0.25">
      <c r="A3" s="4"/>
    </row>
    <row r="4" spans="1:12" ht="15.6" x14ac:dyDescent="0.3">
      <c r="A4" s="41" t="s">
        <v>45</v>
      </c>
      <c r="G4" s="5"/>
      <c r="H4"/>
      <c r="I4"/>
      <c r="J4"/>
      <c r="K4"/>
      <c r="L4"/>
    </row>
    <row r="5" spans="1:12" ht="15.6" x14ac:dyDescent="0.3">
      <c r="A5" s="5"/>
      <c r="G5" s="5"/>
      <c r="H5"/>
      <c r="I5"/>
      <c r="J5"/>
      <c r="K5"/>
      <c r="L5"/>
    </row>
    <row r="6" spans="1:12" ht="15.6" x14ac:dyDescent="0.3">
      <c r="A6" s="5" t="s">
        <v>81</v>
      </c>
      <c r="G6" s="5" t="s">
        <v>150</v>
      </c>
      <c r="H6"/>
      <c r="I6"/>
      <c r="J6"/>
      <c r="K6"/>
      <c r="L6"/>
    </row>
    <row r="7" spans="1:12" x14ac:dyDescent="0.25">
      <c r="G7"/>
      <c r="H7"/>
      <c r="I7"/>
      <c r="J7"/>
      <c r="K7"/>
      <c r="L7"/>
    </row>
    <row r="8" spans="1:12" x14ac:dyDescent="0.25">
      <c r="G8"/>
      <c r="H8"/>
      <c r="I8"/>
      <c r="J8"/>
      <c r="K8"/>
      <c r="L8"/>
    </row>
    <row r="9" spans="1:12" x14ac:dyDescent="0.25">
      <c r="G9"/>
      <c r="H9"/>
      <c r="I9"/>
      <c r="J9"/>
      <c r="K9"/>
      <c r="L9"/>
    </row>
    <row r="10" spans="1:12" x14ac:dyDescent="0.25">
      <c r="G10"/>
      <c r="H10"/>
      <c r="I10"/>
      <c r="J10"/>
      <c r="K10"/>
      <c r="L10"/>
    </row>
    <row r="11" spans="1:12" x14ac:dyDescent="0.25">
      <c r="G11"/>
      <c r="H11"/>
      <c r="I11"/>
      <c r="J11"/>
      <c r="K11"/>
      <c r="L11"/>
    </row>
    <row r="12" spans="1:12" x14ac:dyDescent="0.25">
      <c r="E12" s="25"/>
      <c r="G12"/>
      <c r="H12"/>
      <c r="I12"/>
      <c r="J12"/>
      <c r="K12"/>
      <c r="L12"/>
    </row>
    <row r="13" spans="1:12" x14ac:dyDescent="0.25">
      <c r="G13"/>
      <c r="H13"/>
      <c r="I13"/>
      <c r="J13"/>
      <c r="K13"/>
      <c r="L13"/>
    </row>
    <row r="14" spans="1:12" x14ac:dyDescent="0.25">
      <c r="G14"/>
      <c r="H14"/>
      <c r="I14"/>
      <c r="J14"/>
      <c r="K14"/>
      <c r="L14"/>
    </row>
    <row r="15" spans="1:12" x14ac:dyDescent="0.25">
      <c r="E15" s="25"/>
      <c r="G15"/>
      <c r="H15"/>
      <c r="I15"/>
      <c r="J15"/>
      <c r="K15"/>
      <c r="L15"/>
    </row>
    <row r="16" spans="1:12" x14ac:dyDescent="0.25">
      <c r="G16"/>
      <c r="H16"/>
      <c r="I16"/>
      <c r="J16"/>
      <c r="K16"/>
      <c r="L16"/>
    </row>
    <row r="17" spans="1:12" x14ac:dyDescent="0.25">
      <c r="G17"/>
      <c r="H17"/>
      <c r="I17"/>
      <c r="J17"/>
      <c r="K17"/>
      <c r="L17"/>
    </row>
    <row r="18" spans="1:12" x14ac:dyDescent="0.25">
      <c r="E18" s="25"/>
      <c r="G18"/>
      <c r="H18"/>
      <c r="I18"/>
      <c r="J18"/>
      <c r="K18"/>
      <c r="L18"/>
    </row>
    <row r="19" spans="1:12" x14ac:dyDescent="0.25">
      <c r="J19"/>
      <c r="K19"/>
      <c r="L19"/>
    </row>
    <row r="20" spans="1:12" x14ac:dyDescent="0.25">
      <c r="J20"/>
      <c r="K20"/>
      <c r="L20"/>
    </row>
    <row r="21" spans="1:12" x14ac:dyDescent="0.25">
      <c r="J21"/>
      <c r="K21"/>
      <c r="L21"/>
    </row>
    <row r="22" spans="1:12" x14ac:dyDescent="0.25">
      <c r="J22"/>
      <c r="K22"/>
      <c r="L22"/>
    </row>
    <row r="23" spans="1:12" x14ac:dyDescent="0.25">
      <c r="J23"/>
      <c r="K23"/>
      <c r="L23"/>
    </row>
    <row r="24" spans="1:12" x14ac:dyDescent="0.25">
      <c r="E24" s="25"/>
      <c r="G24"/>
      <c r="H24"/>
      <c r="I24"/>
      <c r="J24"/>
      <c r="K24"/>
      <c r="L24"/>
    </row>
    <row r="25" spans="1:12" x14ac:dyDescent="0.25">
      <c r="G25"/>
      <c r="H25"/>
      <c r="I25"/>
      <c r="J25"/>
      <c r="K25"/>
      <c r="L25"/>
    </row>
    <row r="26" spans="1:12" x14ac:dyDescent="0.25">
      <c r="G26"/>
      <c r="H26"/>
      <c r="I26"/>
      <c r="J26"/>
      <c r="K26"/>
      <c r="L26"/>
    </row>
    <row r="27" spans="1:12" x14ac:dyDescent="0.25">
      <c r="E27" s="25"/>
      <c r="G27"/>
      <c r="H27"/>
      <c r="I27"/>
      <c r="J27"/>
      <c r="K27"/>
      <c r="L27"/>
    </row>
    <row r="28" spans="1:12" x14ac:dyDescent="0.25">
      <c r="G28"/>
      <c r="H28"/>
      <c r="I28"/>
      <c r="J28"/>
      <c r="K28"/>
      <c r="L28"/>
    </row>
    <row r="29" spans="1:12" x14ac:dyDescent="0.25">
      <c r="I29"/>
      <c r="J29"/>
      <c r="K29"/>
      <c r="L29"/>
    </row>
    <row r="30" spans="1:12" x14ac:dyDescent="0.25">
      <c r="I30"/>
      <c r="J30"/>
      <c r="K30"/>
      <c r="L30"/>
    </row>
    <row r="31" spans="1:12" ht="15.6" x14ac:dyDescent="0.3">
      <c r="A31" s="5" t="s">
        <v>64</v>
      </c>
      <c r="G31" s="5"/>
      <c r="K31"/>
      <c r="L31"/>
    </row>
    <row r="32" spans="1:12" x14ac:dyDescent="0.25">
      <c r="K32"/>
      <c r="L32"/>
    </row>
    <row r="33" spans="5:12" x14ac:dyDescent="0.25">
      <c r="K33"/>
      <c r="L33"/>
    </row>
    <row r="34" spans="5:12" x14ac:dyDescent="0.25">
      <c r="G34"/>
      <c r="K34"/>
      <c r="L34"/>
    </row>
    <row r="35" spans="5:12" x14ac:dyDescent="0.25">
      <c r="G35"/>
      <c r="K35"/>
      <c r="L35"/>
    </row>
    <row r="36" spans="5:12" x14ac:dyDescent="0.25">
      <c r="E36" s="25"/>
      <c r="G36"/>
      <c r="K36"/>
      <c r="L36"/>
    </row>
    <row r="37" spans="5:12" x14ac:dyDescent="0.25">
      <c r="G37"/>
      <c r="K37"/>
      <c r="L37"/>
    </row>
    <row r="38" spans="5:12" x14ac:dyDescent="0.25">
      <c r="G38"/>
      <c r="K38"/>
      <c r="L38"/>
    </row>
    <row r="39" spans="5:12" x14ac:dyDescent="0.25">
      <c r="E39" s="25"/>
      <c r="G39"/>
      <c r="K39"/>
      <c r="L39"/>
    </row>
    <row r="40" spans="5:12" x14ac:dyDescent="0.25">
      <c r="G40"/>
      <c r="K40"/>
      <c r="L40"/>
    </row>
    <row r="41" spans="5:12" x14ac:dyDescent="0.25">
      <c r="K41"/>
    </row>
    <row r="42" spans="5:12" x14ac:dyDescent="0.25">
      <c r="E42" s="25"/>
      <c r="K42"/>
    </row>
    <row r="45" spans="5:12" x14ac:dyDescent="0.25">
      <c r="E45" s="25"/>
    </row>
    <row r="48" spans="5:12" x14ac:dyDescent="0.25">
      <c r="E48" s="25"/>
    </row>
    <row r="51" spans="1:11" x14ac:dyDescent="0.25">
      <c r="E51" s="25"/>
    </row>
    <row r="54" spans="1:11" x14ac:dyDescent="0.25">
      <c r="E54" s="25"/>
    </row>
    <row r="61" spans="1:11" ht="9" customHeight="1" x14ac:dyDescent="0.25">
      <c r="E61" s="25"/>
    </row>
    <row r="62" spans="1:11" x14ac:dyDescent="0.25">
      <c r="E62" s="25"/>
    </row>
    <row r="63" spans="1:11" x14ac:dyDescent="0.25">
      <c r="A63" s="24"/>
      <c r="B63" s="24"/>
      <c r="C63" s="24"/>
      <c r="D63" s="24"/>
      <c r="E63" s="24"/>
      <c r="G63" s="24"/>
      <c r="H63" s="24"/>
      <c r="I63" s="24"/>
      <c r="J63" s="24"/>
      <c r="K63" s="24"/>
    </row>
    <row r="64" spans="1:11" x14ac:dyDescent="0.25">
      <c r="A64" s="26" t="str">
        <f>+Innhold!B54</f>
        <v>Finans Norge / Skadestatistikk</v>
      </c>
      <c r="E64" s="246">
        <f>Innhold!H12</f>
        <v>3</v>
      </c>
      <c r="G64" s="26" t="str">
        <f>+Innhold!B54</f>
        <v>Finans Norge / Skadestatistikk</v>
      </c>
      <c r="K64" s="246">
        <f>+Innhold!H14</f>
        <v>4</v>
      </c>
    </row>
    <row r="65" spans="1:13" x14ac:dyDescent="0.25">
      <c r="A65" s="26" t="str">
        <f>+Innhold!B55</f>
        <v>Premiestatistikk skadeforsikring 2. kvartal 2018</v>
      </c>
      <c r="E65" s="245"/>
      <c r="G65" s="26" t="str">
        <f>+Innhold!B55</f>
        <v>Premiestatistikk skadeforsikring 2. kvartal 2018</v>
      </c>
      <c r="K65" s="244"/>
    </row>
    <row r="69" spans="1:13" x14ac:dyDescent="0.25">
      <c r="A69"/>
      <c r="B69" s="69"/>
    </row>
    <row r="71" spans="1:13" x14ac:dyDescent="0.25">
      <c r="A71"/>
      <c r="B71" s="69"/>
    </row>
    <row r="73" spans="1:13" x14ac:dyDescent="0.25">
      <c r="A73" s="173" t="s">
        <v>60</v>
      </c>
      <c r="B73" s="174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</row>
    <row r="74" spans="1:13" x14ac:dyDescent="0.25">
      <c r="A74" s="175" t="s">
        <v>83</v>
      </c>
      <c r="B74" s="176">
        <f>+'Tab5'!G9/100</f>
        <v>0.25582685820806506</v>
      </c>
      <c r="C74" s="175">
        <v>1</v>
      </c>
      <c r="D74" s="175">
        <v>0</v>
      </c>
      <c r="E74" s="175">
        <v>0</v>
      </c>
      <c r="F74" s="175">
        <v>0</v>
      </c>
      <c r="G74" s="175"/>
      <c r="H74" s="175"/>
      <c r="I74" s="175">
        <v>0</v>
      </c>
      <c r="J74" s="174"/>
      <c r="K74" s="174"/>
      <c r="L74" s="174"/>
      <c r="M74" s="174"/>
    </row>
    <row r="75" spans="1:13" x14ac:dyDescent="0.25">
      <c r="A75" s="175" t="s">
        <v>82</v>
      </c>
      <c r="B75" s="176">
        <f>+'Tab5'!G7/100</f>
        <v>0.21142695571112666</v>
      </c>
      <c r="C75" s="175">
        <v>1</v>
      </c>
      <c r="D75" s="175">
        <v>0</v>
      </c>
      <c r="E75" s="175">
        <v>0</v>
      </c>
      <c r="F75" s="175">
        <v>0</v>
      </c>
      <c r="G75" s="175"/>
      <c r="H75" s="175"/>
      <c r="I75" s="175">
        <v>0</v>
      </c>
      <c r="J75" s="174"/>
      <c r="K75" s="174"/>
      <c r="L75" s="174"/>
      <c r="M75" s="174"/>
    </row>
    <row r="76" spans="1:13" x14ac:dyDescent="0.25">
      <c r="A76" s="175" t="s">
        <v>85</v>
      </c>
      <c r="B76" s="176">
        <f>+'Tab5'!G10/100</f>
        <v>0.13059890889612752</v>
      </c>
      <c r="C76" s="175">
        <v>1</v>
      </c>
      <c r="D76" s="175">
        <v>0</v>
      </c>
      <c r="E76" s="175">
        <v>0</v>
      </c>
      <c r="F76" s="175">
        <v>0</v>
      </c>
      <c r="G76" s="175"/>
      <c r="H76" s="175"/>
      <c r="I76" s="175">
        <v>0</v>
      </c>
      <c r="J76" s="174"/>
      <c r="K76" s="174"/>
      <c r="L76" s="174"/>
      <c r="M76" s="174"/>
    </row>
    <row r="77" spans="1:13" x14ac:dyDescent="0.25">
      <c r="A77" s="175" t="s">
        <v>51</v>
      </c>
      <c r="B77" s="176">
        <f>+'Tab5'!G11/100</f>
        <v>0.10598859634636192</v>
      </c>
      <c r="C77" s="175">
        <v>1</v>
      </c>
      <c r="D77" s="175">
        <v>0</v>
      </c>
      <c r="E77" s="175">
        <v>0</v>
      </c>
      <c r="F77" s="175">
        <v>0</v>
      </c>
      <c r="G77" s="175"/>
      <c r="H77" s="175"/>
      <c r="I77" s="175">
        <v>0</v>
      </c>
      <c r="J77" s="174"/>
      <c r="K77" s="174"/>
      <c r="L77" s="174"/>
      <c r="M77" s="174"/>
    </row>
    <row r="78" spans="1:13" x14ac:dyDescent="0.25">
      <c r="A78" s="175" t="s">
        <v>21</v>
      </c>
      <c r="B78" s="176">
        <f>1-SUM(B74:B77)</f>
        <v>0.29615868083831887</v>
      </c>
      <c r="C78" s="175">
        <v>1</v>
      </c>
      <c r="D78" s="175">
        <v>0</v>
      </c>
      <c r="E78" s="175">
        <v>0</v>
      </c>
      <c r="F78" s="175">
        <v>0</v>
      </c>
      <c r="G78" s="175"/>
      <c r="H78" s="175"/>
      <c r="I78" s="175">
        <v>0</v>
      </c>
      <c r="J78" s="174"/>
      <c r="K78" s="174"/>
      <c r="L78" s="174"/>
      <c r="M78" s="174"/>
    </row>
    <row r="79" spans="1:13" x14ac:dyDescent="0.25">
      <c r="A79" s="174"/>
      <c r="B79" s="174"/>
      <c r="C79" s="174"/>
      <c r="D79" s="174"/>
      <c r="E79" s="174"/>
      <c r="F79" s="174"/>
      <c r="G79" s="174"/>
      <c r="H79" s="174"/>
      <c r="I79" s="174"/>
      <c r="J79" s="174"/>
      <c r="K79" s="174"/>
      <c r="L79" s="174"/>
      <c r="M79" s="174"/>
    </row>
    <row r="80" spans="1:13" x14ac:dyDescent="0.25">
      <c r="A80" s="174"/>
      <c r="B80" s="174"/>
      <c r="C80" s="174"/>
      <c r="D80" s="174"/>
      <c r="E80" s="174"/>
      <c r="F80" s="174"/>
      <c r="G80" s="174"/>
      <c r="H80" s="174"/>
      <c r="I80" s="174"/>
      <c r="J80" s="174"/>
      <c r="K80" s="174"/>
      <c r="L80" s="174"/>
      <c r="M80" s="174"/>
    </row>
    <row r="81" spans="1:17" x14ac:dyDescent="0.25">
      <c r="A81" s="173" t="s">
        <v>63</v>
      </c>
      <c r="B81" s="174"/>
      <c r="C81" s="174"/>
      <c r="D81" s="174"/>
      <c r="E81" s="174"/>
      <c r="F81" s="174"/>
      <c r="G81" s="174"/>
      <c r="H81" s="174"/>
      <c r="I81" s="174"/>
      <c r="J81" s="174"/>
      <c r="K81" s="174"/>
      <c r="L81" s="174"/>
      <c r="M81" s="174"/>
    </row>
    <row r="82" spans="1:17" x14ac:dyDescent="0.25">
      <c r="A82" s="175" t="s">
        <v>52</v>
      </c>
      <c r="B82" s="175">
        <f>+'Tab3'!F26/1000</f>
        <v>11400.965</v>
      </c>
      <c r="C82" s="175">
        <f>+'Tab3'!G26/1000</f>
        <v>11681.459000000001</v>
      </c>
      <c r="D82" s="174"/>
      <c r="E82" s="174"/>
      <c r="F82" s="174"/>
      <c r="G82" s="174"/>
      <c r="H82" s="174"/>
      <c r="I82" s="174"/>
      <c r="J82" s="174"/>
      <c r="K82" s="174"/>
      <c r="L82" s="174"/>
      <c r="M82" s="174"/>
    </row>
    <row r="83" spans="1:17" x14ac:dyDescent="0.25">
      <c r="A83" s="175"/>
      <c r="B83" s="177" t="str">
        <f>Dato_1årsiden</f>
        <v>30.06.2017</v>
      </c>
      <c r="C83" s="177" t="str">
        <f>Dato_nå</f>
        <v>30.06.2018</v>
      </c>
      <c r="D83" s="174"/>
      <c r="E83" s="174"/>
      <c r="F83" s="174"/>
      <c r="G83" s="174"/>
      <c r="H83" s="174"/>
      <c r="I83" s="174"/>
      <c r="J83" s="174"/>
      <c r="K83" s="174"/>
      <c r="L83" s="174"/>
      <c r="M83" s="174"/>
    </row>
    <row r="84" spans="1:17" x14ac:dyDescent="0.25">
      <c r="A84" s="175" t="s">
        <v>18</v>
      </c>
      <c r="B84" s="178">
        <f>+'Tab3'!F22/1000</f>
        <v>2288.2620000000002</v>
      </c>
      <c r="C84" s="178">
        <f>+'Tab3'!G22/1000</f>
        <v>2401.9540000000002</v>
      </c>
      <c r="D84" s="174"/>
      <c r="E84" s="174"/>
      <c r="F84" s="174"/>
      <c r="G84" s="174"/>
      <c r="H84" s="174"/>
      <c r="I84" s="174"/>
      <c r="J84" s="174"/>
      <c r="K84" s="174"/>
      <c r="L84" s="174"/>
      <c r="M84" s="174"/>
    </row>
    <row r="85" spans="1:17" x14ac:dyDescent="0.25">
      <c r="A85" s="175" t="s">
        <v>55</v>
      </c>
      <c r="B85" s="178">
        <f>+'Tab3'!F23/1000</f>
        <v>7349.4979999999996</v>
      </c>
      <c r="C85" s="178">
        <f>+'Tab3'!G23/1000</f>
        <v>7476.1859999999997</v>
      </c>
      <c r="D85" s="174"/>
      <c r="E85" s="174"/>
      <c r="F85" s="174"/>
      <c r="G85" s="174"/>
      <c r="H85" s="174"/>
      <c r="I85" s="174"/>
      <c r="J85" s="174"/>
      <c r="K85" s="174"/>
      <c r="L85" s="174"/>
      <c r="M85" s="174"/>
    </row>
    <row r="86" spans="1:17" x14ac:dyDescent="0.25">
      <c r="A86" s="175" t="s">
        <v>56</v>
      </c>
      <c r="B86" s="178">
        <f>'Tab3'!F26/1000-B84-B85</f>
        <v>1763.2049999999999</v>
      </c>
      <c r="C86" s="178">
        <f>'Tab3'!G26/1000-C84-C85</f>
        <v>1803.3190000000013</v>
      </c>
      <c r="D86" s="174"/>
      <c r="E86" s="174"/>
      <c r="F86" s="174"/>
      <c r="G86" s="174"/>
      <c r="H86" s="174"/>
      <c r="I86" s="174"/>
      <c r="J86" s="174"/>
      <c r="K86" s="174"/>
      <c r="L86" s="174"/>
      <c r="M86" s="174"/>
    </row>
    <row r="87" spans="1:17" x14ac:dyDescent="0.25">
      <c r="A87" s="175" t="s">
        <v>86</v>
      </c>
      <c r="B87" s="178">
        <f>+'Tab3'!J26/1000</f>
        <v>7529.7430000000004</v>
      </c>
      <c r="C87" s="178">
        <f>+'Tab3'!K26/1000</f>
        <v>7816.0020000000004</v>
      </c>
      <c r="D87" s="174"/>
      <c r="E87" s="174"/>
      <c r="F87" s="174"/>
      <c r="G87" s="174"/>
      <c r="H87" s="174"/>
      <c r="I87" s="174"/>
      <c r="J87" s="174"/>
      <c r="K87" s="174"/>
      <c r="L87" s="174"/>
      <c r="M87" s="174"/>
    </row>
    <row r="88" spans="1:17" x14ac:dyDescent="0.25">
      <c r="A88" s="175" t="s">
        <v>53</v>
      </c>
      <c r="B88" s="178">
        <f>'Tab3'!F30/1000+'Tab3'!J30/1000</f>
        <v>1066.059</v>
      </c>
      <c r="C88" s="178">
        <f>'Tab3'!G30/1000+'Tab3'!K30/1000</f>
        <v>1065.4560000000001</v>
      </c>
      <c r="D88" s="174"/>
      <c r="E88" s="174"/>
      <c r="F88" s="174"/>
      <c r="G88" s="174"/>
      <c r="H88" s="174"/>
      <c r="I88" s="174"/>
      <c r="J88" s="174"/>
      <c r="K88" s="174"/>
      <c r="L88" s="174"/>
      <c r="M88" s="174"/>
    </row>
    <row r="89" spans="1:17" x14ac:dyDescent="0.25">
      <c r="A89" s="175" t="s">
        <v>54</v>
      </c>
      <c r="B89" s="178">
        <f>+'Tab3'!J31/1000</f>
        <v>2296.5079999999998</v>
      </c>
      <c r="C89" s="178">
        <f>+'Tab3'!K31/1000</f>
        <v>2209.8240000000001</v>
      </c>
      <c r="D89" s="174"/>
      <c r="E89" s="174"/>
      <c r="F89" s="174"/>
      <c r="G89" s="174"/>
      <c r="H89" s="174"/>
      <c r="I89" s="174"/>
      <c r="J89" s="174"/>
      <c r="K89" s="174"/>
      <c r="L89" s="174"/>
      <c r="M89" s="174"/>
    </row>
    <row r="90" spans="1:17" x14ac:dyDescent="0.25">
      <c r="A90" s="175" t="s">
        <v>25</v>
      </c>
      <c r="B90" s="178">
        <f>+'Tab3'!F41/1000</f>
        <v>3218.0509999999999</v>
      </c>
      <c r="C90" s="178">
        <f>+'Tab3'!G41/1000</f>
        <v>3346.59</v>
      </c>
      <c r="D90" s="174"/>
      <c r="E90" s="174"/>
      <c r="F90" s="174"/>
      <c r="G90" s="174"/>
      <c r="H90" s="174"/>
      <c r="I90" s="174"/>
      <c r="J90" s="174"/>
      <c r="K90" s="174"/>
      <c r="L90" s="174"/>
      <c r="M90" s="174"/>
    </row>
    <row r="91" spans="1:17" x14ac:dyDescent="0.25">
      <c r="A91" s="175" t="s">
        <v>26</v>
      </c>
      <c r="B91" s="178">
        <f>+'Tab3'!J42/1000</f>
        <v>1610.8140000000001</v>
      </c>
      <c r="C91" s="178">
        <f>+'Tab3'!K42/1000</f>
        <v>1742.5719999999999</v>
      </c>
      <c r="D91" s="174"/>
      <c r="E91" s="174"/>
      <c r="F91" s="174"/>
      <c r="G91" s="174"/>
      <c r="H91" s="174"/>
      <c r="I91" s="174"/>
      <c r="J91" s="174"/>
      <c r="K91" s="174"/>
      <c r="L91" s="174"/>
      <c r="M91" s="174"/>
    </row>
    <row r="92" spans="1:17" x14ac:dyDescent="0.25">
      <c r="A92" s="174"/>
      <c r="B92" s="174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</row>
    <row r="93" spans="1:17" x14ac:dyDescent="0.25">
      <c r="A93" s="174"/>
      <c r="B93" s="174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</row>
    <row r="94" spans="1:17" x14ac:dyDescent="0.25">
      <c r="A94" s="174"/>
      <c r="B94" s="174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</row>
    <row r="95" spans="1:17" x14ac:dyDescent="0.25">
      <c r="A95" s="173" t="s">
        <v>62</v>
      </c>
      <c r="B95" s="174"/>
      <c r="C95" s="174"/>
      <c r="D95" s="174"/>
      <c r="E95" s="174"/>
      <c r="F95" s="174"/>
      <c r="G95" s="179" t="s">
        <v>80</v>
      </c>
      <c r="H95" s="174"/>
      <c r="I95" s="174"/>
      <c r="J95" s="174"/>
      <c r="K95" s="174"/>
      <c r="L95" s="174"/>
      <c r="M95" s="174"/>
    </row>
    <row r="96" spans="1:17" x14ac:dyDescent="0.25">
      <c r="A96" s="175"/>
      <c r="B96" s="180">
        <v>42004</v>
      </c>
      <c r="C96" s="180">
        <v>42369</v>
      </c>
      <c r="D96" s="180">
        <v>42735</v>
      </c>
      <c r="E96" s="180" t="str">
        <f>G96</f>
        <v>30.06.2018</v>
      </c>
      <c r="F96" s="180"/>
      <c r="G96" s="180" t="str">
        <f>C83</f>
        <v>30.06.2018</v>
      </c>
      <c r="H96" s="180"/>
      <c r="I96" s="180"/>
      <c r="J96" s="181"/>
      <c r="K96" s="180"/>
      <c r="L96" s="180"/>
      <c r="M96" s="180"/>
      <c r="N96" s="67"/>
      <c r="O96" s="67"/>
      <c r="P96" s="67"/>
      <c r="Q96" s="67"/>
    </row>
    <row r="97" spans="1:17" x14ac:dyDescent="0.25">
      <c r="A97" s="175"/>
      <c r="B97" s="176">
        <f>B98/B101</f>
        <v>0.38367106973506798</v>
      </c>
      <c r="C97" s="176">
        <f>C98/C101</f>
        <v>0.38262458117320863</v>
      </c>
      <c r="D97" s="176">
        <f>D98/D101</f>
        <v>0.37475650653602993</v>
      </c>
      <c r="E97" s="176">
        <f>E98/E101</f>
        <v>0.36496636712830977</v>
      </c>
      <c r="F97" s="176"/>
      <c r="G97" s="176">
        <f>G98/G101</f>
        <v>0.36496636712830977</v>
      </c>
      <c r="H97" s="176"/>
      <c r="I97" s="176"/>
      <c r="J97" s="176"/>
      <c r="K97" s="176"/>
      <c r="L97" s="176"/>
      <c r="M97" s="176"/>
      <c r="N97" s="69"/>
      <c r="O97" s="69"/>
      <c r="P97" s="69"/>
      <c r="Q97" s="69"/>
    </row>
    <row r="98" spans="1:17" x14ac:dyDescent="0.25">
      <c r="A98" s="175" t="s">
        <v>59</v>
      </c>
      <c r="B98" s="182">
        <v>7884.6679999999997</v>
      </c>
      <c r="C98" s="182">
        <v>7875.8249999999998</v>
      </c>
      <c r="D98" s="182">
        <v>7750.8190000000004</v>
      </c>
      <c r="E98" s="182">
        <f>G98</f>
        <v>7872.4759999999997</v>
      </c>
      <c r="F98" s="175"/>
      <c r="G98" s="175">
        <f>('Tab3'!G19+'Tab3'!K19)/1000</f>
        <v>7872.4759999999997</v>
      </c>
      <c r="H98" s="175"/>
      <c r="I98" s="175"/>
      <c r="J98" s="175"/>
      <c r="K98" s="175"/>
      <c r="L98" s="175"/>
      <c r="M98" s="175"/>
      <c r="N98"/>
      <c r="O98"/>
      <c r="P98"/>
      <c r="Q98"/>
    </row>
    <row r="99" spans="1:17" x14ac:dyDescent="0.25">
      <c r="A99" s="175" t="s">
        <v>58</v>
      </c>
      <c r="B99" s="182">
        <f>B101-B98</f>
        <v>12665.925000000001</v>
      </c>
      <c r="C99" s="182">
        <f>C101-C98</f>
        <v>12707.862999999998</v>
      </c>
      <c r="D99" s="182">
        <f>D101-D98</f>
        <v>12931.460999999999</v>
      </c>
      <c r="E99" s="182">
        <f>E101-E98</f>
        <v>13697.939000000002</v>
      </c>
      <c r="F99" s="175"/>
      <c r="G99" s="175">
        <f>G101-G98</f>
        <v>13697.939000000002</v>
      </c>
      <c r="H99" s="175"/>
      <c r="I99" s="175"/>
      <c r="J99" s="175"/>
      <c r="K99" s="175"/>
      <c r="L99" s="175"/>
      <c r="M99" s="175"/>
      <c r="N99"/>
      <c r="O99"/>
      <c r="P99"/>
      <c r="Q99"/>
    </row>
    <row r="100" spans="1:17" x14ac:dyDescent="0.25">
      <c r="A100" s="175"/>
      <c r="B100" s="182"/>
      <c r="C100" s="182"/>
      <c r="D100" s="182"/>
      <c r="E100" s="182"/>
      <c r="F100" s="175"/>
      <c r="G100" s="175"/>
      <c r="H100" s="175"/>
      <c r="I100" s="175"/>
      <c r="J100" s="175"/>
      <c r="K100" s="175"/>
      <c r="L100" s="175"/>
      <c r="M100" s="174"/>
    </row>
    <row r="101" spans="1:17" x14ac:dyDescent="0.25">
      <c r="A101" s="175" t="s">
        <v>57</v>
      </c>
      <c r="B101" s="182">
        <v>20550.593000000001</v>
      </c>
      <c r="C101" s="182">
        <v>20583.687999999998</v>
      </c>
      <c r="D101" s="182">
        <v>20682.28</v>
      </c>
      <c r="E101" s="182">
        <f>G101</f>
        <v>21570.415000000001</v>
      </c>
      <c r="F101" s="175"/>
      <c r="G101" s="175">
        <f>('Tab3'!G12+'Tab3'!K12)/1000</f>
        <v>21570.415000000001</v>
      </c>
      <c r="H101" s="175"/>
      <c r="I101" s="175"/>
      <c r="J101" s="175"/>
      <c r="K101" s="175"/>
      <c r="L101" s="175"/>
      <c r="M101" s="175"/>
      <c r="N101"/>
      <c r="O101"/>
      <c r="P101"/>
      <c r="Q101"/>
    </row>
    <row r="102" spans="1:17" x14ac:dyDescent="0.25">
      <c r="A102" s="174"/>
      <c r="B102" s="174"/>
      <c r="C102" s="174"/>
      <c r="D102" s="174"/>
      <c r="E102" s="174"/>
      <c r="F102" s="174"/>
      <c r="G102" s="174"/>
      <c r="H102" s="174"/>
      <c r="I102" s="174"/>
      <c r="J102" s="174"/>
      <c r="K102" s="174"/>
      <c r="L102" s="174"/>
      <c r="M102" s="174"/>
    </row>
    <row r="103" spans="1:17" x14ac:dyDescent="0.25">
      <c r="A103" s="174"/>
      <c r="B103" s="174"/>
      <c r="C103" s="174"/>
      <c r="D103" s="174"/>
      <c r="E103" s="174"/>
      <c r="F103" s="174"/>
      <c r="G103" s="174"/>
      <c r="H103" s="174"/>
      <c r="I103" s="174"/>
      <c r="J103" s="174"/>
      <c r="K103" s="174"/>
      <c r="L103" s="174"/>
      <c r="M103" s="174"/>
    </row>
    <row r="104" spans="1:17" x14ac:dyDescent="0.25">
      <c r="A104" s="174"/>
      <c r="B104" s="174"/>
      <c r="C104" s="174"/>
      <c r="D104" s="174"/>
      <c r="E104" s="174"/>
      <c r="F104" s="174"/>
      <c r="G104" s="174"/>
      <c r="H104" s="174"/>
      <c r="I104" s="174"/>
      <c r="J104" s="174"/>
      <c r="K104" s="174"/>
      <c r="L104" s="174"/>
      <c r="M104" s="174"/>
    </row>
    <row r="105" spans="1:17" x14ac:dyDescent="0.25">
      <c r="A105" s="173" t="s">
        <v>61</v>
      </c>
      <c r="B105" s="174"/>
      <c r="C105" s="174"/>
      <c r="D105" s="174"/>
      <c r="E105" s="174"/>
      <c r="F105" s="174"/>
      <c r="G105" s="174"/>
      <c r="H105" s="174"/>
      <c r="I105" s="174"/>
      <c r="J105" s="174"/>
      <c r="K105" s="174"/>
      <c r="L105" s="174"/>
      <c r="M105" s="174"/>
    </row>
    <row r="106" spans="1:17" x14ac:dyDescent="0.25">
      <c r="A106" s="174" t="s">
        <v>52</v>
      </c>
      <c r="B106" s="183">
        <f>'Tab3'!G48</f>
        <v>37223492</v>
      </c>
      <c r="C106" s="174"/>
      <c r="D106" s="174"/>
      <c r="E106" s="174"/>
      <c r="F106" s="174"/>
      <c r="G106" s="174"/>
      <c r="H106" s="174"/>
      <c r="I106" s="174"/>
      <c r="J106" s="174"/>
      <c r="K106" s="174"/>
      <c r="L106" s="174"/>
      <c r="M106" s="174"/>
    </row>
    <row r="107" spans="1:17" x14ac:dyDescent="0.25">
      <c r="A107" s="174" t="s">
        <v>86</v>
      </c>
      <c r="B107" s="183">
        <f>'Tab3'!K48</f>
        <v>20428031</v>
      </c>
      <c r="C107" s="174"/>
      <c r="D107" s="174"/>
      <c r="E107" s="174"/>
      <c r="F107" s="174"/>
      <c r="G107" s="174"/>
      <c r="H107" s="174"/>
      <c r="I107" s="174"/>
      <c r="J107" s="174"/>
      <c r="K107" s="174"/>
      <c r="L107" s="174"/>
      <c r="M107" s="174"/>
    </row>
    <row r="112" spans="1:17" x14ac:dyDescent="0.25">
      <c r="A112" s="68"/>
      <c r="B112"/>
    </row>
    <row r="113" spans="1:2" x14ac:dyDescent="0.25">
      <c r="A113" s="68"/>
      <c r="B113"/>
    </row>
    <row r="114" spans="1:2" x14ac:dyDescent="0.25">
      <c r="A114" s="68"/>
      <c r="B114"/>
    </row>
    <row r="115" spans="1:2" x14ac:dyDescent="0.25">
      <c r="A115" s="68"/>
      <c r="B115"/>
    </row>
    <row r="116" spans="1:2" x14ac:dyDescent="0.25">
      <c r="A116" s="68"/>
      <c r="B116"/>
    </row>
    <row r="117" spans="1:2" x14ac:dyDescent="0.25">
      <c r="A117" s="68"/>
      <c r="B117"/>
    </row>
    <row r="118" spans="1:2" x14ac:dyDescent="0.25">
      <c r="A118" s="68"/>
      <c r="B118"/>
    </row>
    <row r="119" spans="1:2" x14ac:dyDescent="0.25">
      <c r="A119" s="68"/>
      <c r="B119"/>
    </row>
    <row r="120" spans="1:2" x14ac:dyDescent="0.25">
      <c r="A120" s="68"/>
      <c r="B120"/>
    </row>
    <row r="121" spans="1:2" x14ac:dyDescent="0.25">
      <c r="A121" s="68"/>
      <c r="B121"/>
    </row>
    <row r="122" spans="1:2" x14ac:dyDescent="0.25">
      <c r="A122" s="68"/>
      <c r="B122"/>
    </row>
    <row r="123" spans="1:2" x14ac:dyDescent="0.25">
      <c r="A123" s="68"/>
      <c r="B123"/>
    </row>
    <row r="124" spans="1:2" x14ac:dyDescent="0.25">
      <c r="A124" s="68"/>
      <c r="B124"/>
    </row>
    <row r="125" spans="1:2" x14ac:dyDescent="0.25">
      <c r="A125" s="68"/>
      <c r="B125"/>
    </row>
    <row r="126" spans="1:2" x14ac:dyDescent="0.25">
      <c r="A126" s="68"/>
      <c r="B126"/>
    </row>
    <row r="127" spans="1:2" x14ac:dyDescent="0.25">
      <c r="A127" s="68"/>
      <c r="B127"/>
    </row>
    <row r="128" spans="1:2" x14ac:dyDescent="0.25">
      <c r="A128" s="68"/>
      <c r="B128"/>
    </row>
    <row r="129" spans="1:2" x14ac:dyDescent="0.25">
      <c r="A129" s="68"/>
      <c r="B129"/>
    </row>
    <row r="130" spans="1:2" x14ac:dyDescent="0.25">
      <c r="A130" s="68"/>
      <c r="B130"/>
    </row>
    <row r="131" spans="1:2" x14ac:dyDescent="0.25">
      <c r="A131" s="68"/>
      <c r="B131"/>
    </row>
    <row r="132" spans="1:2" x14ac:dyDescent="0.25">
      <c r="A132" s="68"/>
      <c r="B132"/>
    </row>
    <row r="133" spans="1:2" x14ac:dyDescent="0.25">
      <c r="A133" s="68"/>
      <c r="B133"/>
    </row>
    <row r="134" spans="1:2" x14ac:dyDescent="0.25">
      <c r="A134" s="68"/>
      <c r="B134"/>
    </row>
    <row r="135" spans="1:2" x14ac:dyDescent="0.25">
      <c r="A135" s="68"/>
      <c r="B135"/>
    </row>
    <row r="136" spans="1:2" x14ac:dyDescent="0.25">
      <c r="A136" s="68"/>
      <c r="B136"/>
    </row>
    <row r="137" spans="1:2" x14ac:dyDescent="0.25">
      <c r="A137" s="68"/>
      <c r="B137"/>
    </row>
    <row r="138" spans="1:2" x14ac:dyDescent="0.25">
      <c r="A138" s="68"/>
      <c r="B138"/>
    </row>
    <row r="139" spans="1:2" x14ac:dyDescent="0.25">
      <c r="A139" s="68"/>
      <c r="B139"/>
    </row>
    <row r="140" spans="1:2" x14ac:dyDescent="0.25">
      <c r="A140" s="68"/>
      <c r="B140"/>
    </row>
    <row r="141" spans="1:2" x14ac:dyDescent="0.25">
      <c r="A141" s="68"/>
      <c r="B141"/>
    </row>
    <row r="142" spans="1:2" x14ac:dyDescent="0.25">
      <c r="A142" s="68"/>
      <c r="B142"/>
    </row>
    <row r="143" spans="1:2" x14ac:dyDescent="0.25">
      <c r="A143" s="68"/>
      <c r="B143"/>
    </row>
    <row r="144" spans="1:2" x14ac:dyDescent="0.25">
      <c r="A144" s="68"/>
      <c r="B144"/>
    </row>
    <row r="145" spans="1:2" x14ac:dyDescent="0.25">
      <c r="A145" s="68"/>
      <c r="B145"/>
    </row>
    <row r="146" spans="1:2" x14ac:dyDescent="0.25">
      <c r="A146" s="68"/>
      <c r="B146"/>
    </row>
    <row r="147" spans="1:2" x14ac:dyDescent="0.25">
      <c r="A147" s="68"/>
      <c r="B147"/>
    </row>
    <row r="148" spans="1:2" x14ac:dyDescent="0.25">
      <c r="A148" s="68"/>
      <c r="B148"/>
    </row>
    <row r="149" spans="1:2" x14ac:dyDescent="0.25">
      <c r="A149" s="68"/>
      <c r="B149"/>
    </row>
    <row r="150" spans="1:2" x14ac:dyDescent="0.25">
      <c r="A150" s="68"/>
      <c r="B150"/>
    </row>
    <row r="151" spans="1:2" x14ac:dyDescent="0.25">
      <c r="A151" s="68"/>
      <c r="B151"/>
    </row>
    <row r="152" spans="1:2" x14ac:dyDescent="0.25">
      <c r="A152" s="68"/>
      <c r="B152"/>
    </row>
    <row r="153" spans="1:2" x14ac:dyDescent="0.25">
      <c r="A153" s="68"/>
      <c r="B153"/>
    </row>
    <row r="154" spans="1:2" x14ac:dyDescent="0.25">
      <c r="A154" s="68"/>
      <c r="B154"/>
    </row>
    <row r="155" spans="1:2" x14ac:dyDescent="0.25">
      <c r="A155" s="68"/>
      <c r="B155"/>
    </row>
    <row r="156" spans="1:2" x14ac:dyDescent="0.25">
      <c r="A156" s="70"/>
      <c r="B156"/>
    </row>
    <row r="157" spans="1:2" x14ac:dyDescent="0.25">
      <c r="A157" s="68"/>
      <c r="B157"/>
    </row>
    <row r="158" spans="1:2" x14ac:dyDescent="0.25">
      <c r="A158" s="70"/>
      <c r="B158"/>
    </row>
    <row r="159" spans="1:2" x14ac:dyDescent="0.25">
      <c r="A159" s="70"/>
      <c r="B159"/>
    </row>
    <row r="160" spans="1:2" x14ac:dyDescent="0.25">
      <c r="A160" s="70"/>
      <c r="B160"/>
    </row>
    <row r="161" spans="1:2" x14ac:dyDescent="0.25">
      <c r="A161" s="70"/>
      <c r="B161"/>
    </row>
    <row r="162" spans="1:2" x14ac:dyDescent="0.25">
      <c r="A162" s="70"/>
      <c r="B162"/>
    </row>
    <row r="163" spans="1:2" x14ac:dyDescent="0.25">
      <c r="A163" s="74"/>
      <c r="B163"/>
    </row>
    <row r="164" spans="1:2" x14ac:dyDescent="0.25">
      <c r="A164" s="74"/>
      <c r="B164"/>
    </row>
    <row r="165" spans="1:2" x14ac:dyDescent="0.25">
      <c r="A165" s="74"/>
      <c r="B165"/>
    </row>
    <row r="166" spans="1:2" x14ac:dyDescent="0.25">
      <c r="A166" s="74"/>
      <c r="B166"/>
    </row>
    <row r="167" spans="1:2" x14ac:dyDescent="0.25">
      <c r="A167" s="74"/>
      <c r="B167"/>
    </row>
    <row r="168" spans="1:2" x14ac:dyDescent="0.25">
      <c r="A168" s="74"/>
      <c r="B168"/>
    </row>
    <row r="169" spans="1:2" x14ac:dyDescent="0.25">
      <c r="A169" s="74"/>
      <c r="B169"/>
    </row>
    <row r="170" spans="1:2" x14ac:dyDescent="0.25">
      <c r="A170" s="74"/>
      <c r="B170"/>
    </row>
    <row r="171" spans="1:2" x14ac:dyDescent="0.25">
      <c r="A171" s="74"/>
      <c r="B171"/>
    </row>
    <row r="172" spans="1:2" x14ac:dyDescent="0.25">
      <c r="A172" s="74"/>
      <c r="B172"/>
    </row>
    <row r="173" spans="1:2" x14ac:dyDescent="0.25">
      <c r="A173" s="74"/>
      <c r="B173"/>
    </row>
    <row r="174" spans="1:2" x14ac:dyDescent="0.25">
      <c r="A174" s="74"/>
      <c r="B174"/>
    </row>
    <row r="175" spans="1:2" x14ac:dyDescent="0.25">
      <c r="A175" s="74"/>
      <c r="B175"/>
    </row>
    <row r="176" spans="1:2" x14ac:dyDescent="0.25">
      <c r="A176" s="74"/>
      <c r="B176"/>
    </row>
    <row r="177" spans="1:3" x14ac:dyDescent="0.25">
      <c r="A177" s="74"/>
      <c r="B177"/>
    </row>
    <row r="178" spans="1:3" x14ac:dyDescent="0.25">
      <c r="A178" s="74"/>
      <c r="B178"/>
    </row>
    <row r="179" spans="1:3" x14ac:dyDescent="0.25">
      <c r="A179" s="74"/>
      <c r="B179"/>
    </row>
    <row r="180" spans="1:3" x14ac:dyDescent="0.25">
      <c r="A180" s="74"/>
      <c r="B180"/>
    </row>
    <row r="181" spans="1:3" x14ac:dyDescent="0.25">
      <c r="A181" s="74"/>
      <c r="B181"/>
      <c r="C181"/>
    </row>
    <row r="182" spans="1:3" x14ac:dyDescent="0.25">
      <c r="A182" s="74"/>
      <c r="B182"/>
    </row>
    <row r="183" spans="1:3" x14ac:dyDescent="0.25">
      <c r="A183" s="74"/>
      <c r="B183"/>
    </row>
    <row r="184" spans="1:3" x14ac:dyDescent="0.25">
      <c r="A184" s="74"/>
      <c r="B184"/>
    </row>
    <row r="185" spans="1:3" x14ac:dyDescent="0.25">
      <c r="A185" s="74"/>
      <c r="B185"/>
    </row>
    <row r="186" spans="1:3" x14ac:dyDescent="0.25">
      <c r="A186" s="74"/>
      <c r="B186"/>
    </row>
    <row r="187" spans="1:3" x14ac:dyDescent="0.25">
      <c r="A187" s="74"/>
      <c r="B187"/>
    </row>
    <row r="188" spans="1:3" x14ac:dyDescent="0.25">
      <c r="A188" s="74"/>
      <c r="B188"/>
    </row>
    <row r="189" spans="1:3" x14ac:dyDescent="0.25">
      <c r="A189" s="74"/>
      <c r="B189"/>
    </row>
    <row r="190" spans="1:3" x14ac:dyDescent="0.25">
      <c r="A190" s="74"/>
      <c r="B190"/>
    </row>
  </sheetData>
  <mergeCells count="2">
    <mergeCell ref="K64:K65"/>
    <mergeCell ref="E64:E65"/>
  </mergeCells>
  <phoneticPr fontId="0" type="noConversion"/>
  <hyperlinks>
    <hyperlink ref="A2" location="Innhold!A11" tooltip="Move to Tab2" display="Tilbake til innholdsfortegnelsen" xr:uid="{00000000-0004-0000-0300-000000000000}"/>
    <hyperlink ref="A1" location="Innhold!A1" tooltip="Move to Tab2" display="Tilbake til innholdsfortegnelsen" xr:uid="{00000000-0004-0000-0300-000001000000}"/>
  </hyperlinks>
  <pageMargins left="0.78740157480314965" right="0.78740157480314965" top="0.98425196850393704" bottom="0.19685039370078741" header="3.937007874015748E-2" footer="3.937007874015748E-2"/>
  <pageSetup paperSize="9" scale="95" orientation="portrait" horizontalDpi="300" verticalDpi="300" r:id="rId1"/>
  <headerFooter alignWithMargins="0"/>
  <ignoredErrors>
    <ignoredError sqref="E97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62"/>
  <sheetViews>
    <sheetView showGridLines="0" showRowColHeaders="0" zoomScale="80" zoomScaleNormal="80" zoomScaleSheetLayoutView="50" workbookViewId="0"/>
  </sheetViews>
  <sheetFormatPr defaultColWidth="11.44140625" defaultRowHeight="13.2" x14ac:dyDescent="0.25"/>
  <cols>
    <col min="1" max="1" width="38.6640625" style="1" customWidth="1"/>
    <col min="2" max="4" width="14.109375" style="1" customWidth="1"/>
    <col min="5" max="5" width="6.6640625" style="1" customWidth="1"/>
    <col min="6" max="8" width="14.109375" style="1" customWidth="1"/>
    <col min="9" max="9" width="6.6640625" style="1" customWidth="1"/>
    <col min="10" max="12" width="14.109375" style="1" customWidth="1"/>
    <col min="16" max="16384" width="11.44140625" style="1"/>
  </cols>
  <sheetData>
    <row r="1" spans="1:12" ht="5.25" customHeight="1" x14ac:dyDescent="0.25"/>
    <row r="2" spans="1:12" x14ac:dyDescent="0.25">
      <c r="A2" s="72" t="s">
        <v>0</v>
      </c>
      <c r="B2" s="3"/>
      <c r="C2" s="3"/>
      <c r="F2" s="3"/>
      <c r="G2" s="3"/>
      <c r="J2" s="3"/>
      <c r="K2" s="3"/>
    </row>
    <row r="3" spans="1:12" ht="6" customHeight="1" x14ac:dyDescent="0.25">
      <c r="A3" s="4"/>
      <c r="B3" s="3"/>
      <c r="C3" s="3"/>
      <c r="F3" s="3"/>
      <c r="G3" s="3"/>
      <c r="J3" s="3"/>
      <c r="K3" s="3"/>
    </row>
    <row r="4" spans="1:12" ht="16.2" thickBot="1" x14ac:dyDescent="0.35">
      <c r="A4" s="5" t="s">
        <v>47</v>
      </c>
      <c r="B4" s="101"/>
      <c r="C4" s="101" t="s">
        <v>105</v>
      </c>
      <c r="F4" s="101"/>
      <c r="G4" s="101" t="s">
        <v>92</v>
      </c>
      <c r="J4" s="101"/>
      <c r="K4" s="101" t="s">
        <v>93</v>
      </c>
    </row>
    <row r="5" spans="1:12" x14ac:dyDescent="0.25">
      <c r="A5" s="32"/>
      <c r="B5" s="249" t="s">
        <v>1</v>
      </c>
      <c r="C5" s="248"/>
      <c r="D5" s="36" t="s">
        <v>10</v>
      </c>
      <c r="F5" s="247" t="s">
        <v>1</v>
      </c>
      <c r="G5" s="248"/>
      <c r="H5" s="36" t="s">
        <v>10</v>
      </c>
      <c r="J5" s="247" t="s">
        <v>1</v>
      </c>
      <c r="K5" s="248"/>
      <c r="L5" s="36" t="s">
        <v>10</v>
      </c>
    </row>
    <row r="6" spans="1:12" ht="13.8" thickBot="1" x14ac:dyDescent="0.3">
      <c r="A6" s="33" t="s">
        <v>9</v>
      </c>
      <c r="B6" s="34" t="s">
        <v>152</v>
      </c>
      <c r="C6" s="65" t="s">
        <v>153</v>
      </c>
      <c r="D6" s="37" t="s">
        <v>11</v>
      </c>
      <c r="F6" s="96" t="s">
        <v>152</v>
      </c>
      <c r="G6" s="65" t="s">
        <v>153</v>
      </c>
      <c r="H6" s="37" t="s">
        <v>11</v>
      </c>
      <c r="J6" s="96" t="s">
        <v>152</v>
      </c>
      <c r="K6" s="65" t="s">
        <v>153</v>
      </c>
      <c r="L6" s="37" t="s">
        <v>11</v>
      </c>
    </row>
    <row r="7" spans="1:12" x14ac:dyDescent="0.25">
      <c r="A7" s="45" t="s">
        <v>12</v>
      </c>
      <c r="B7" s="57"/>
      <c r="C7" s="27"/>
      <c r="D7" s="35"/>
      <c r="F7" s="95"/>
      <c r="G7" s="27"/>
      <c r="H7" s="35"/>
      <c r="J7" s="95"/>
      <c r="K7" s="27"/>
      <c r="L7" s="35"/>
    </row>
    <row r="8" spans="1:12" x14ac:dyDescent="0.25">
      <c r="A8" s="47" t="s">
        <v>13</v>
      </c>
      <c r="B8" s="58">
        <v>17389124</v>
      </c>
      <c r="C8" s="58">
        <v>17953553</v>
      </c>
      <c r="D8" s="79">
        <v>3.2458736851839114</v>
      </c>
      <c r="F8" s="92">
        <v>15086248</v>
      </c>
      <c r="G8" s="58">
        <v>15537696</v>
      </c>
      <c r="H8" s="79">
        <v>2.9924471611496775</v>
      </c>
      <c r="J8" s="92">
        <v>2302876</v>
      </c>
      <c r="K8" s="58">
        <v>2415857</v>
      </c>
      <c r="L8" s="79">
        <v>4.9060826549062995</v>
      </c>
    </row>
    <row r="9" spans="1:12" x14ac:dyDescent="0.25">
      <c r="A9" s="47" t="s">
        <v>14</v>
      </c>
      <c r="B9" s="58">
        <v>1190909</v>
      </c>
      <c r="C9" s="58">
        <v>1122676</v>
      </c>
      <c r="D9" s="79">
        <v>-5.7294889869838919</v>
      </c>
      <c r="F9" s="92">
        <v>59694</v>
      </c>
      <c r="G9" s="58">
        <v>37968</v>
      </c>
      <c r="H9" s="79">
        <v>-36.395617650015076</v>
      </c>
      <c r="J9" s="92">
        <v>1131215</v>
      </c>
      <c r="K9" s="58">
        <v>1084708</v>
      </c>
      <c r="L9" s="79">
        <v>-4.1112432207847318</v>
      </c>
    </row>
    <row r="10" spans="1:12" x14ac:dyDescent="0.25">
      <c r="A10" s="47" t="s">
        <v>15</v>
      </c>
      <c r="B10" s="58">
        <v>614405</v>
      </c>
      <c r="C10" s="58">
        <v>636178</v>
      </c>
      <c r="D10" s="79">
        <v>3.5437537129417893</v>
      </c>
      <c r="F10" s="92">
        <v>592870</v>
      </c>
      <c r="G10" s="58">
        <v>614181</v>
      </c>
      <c r="H10" s="79">
        <v>3.594548551959114</v>
      </c>
      <c r="J10" s="92">
        <v>21535</v>
      </c>
      <c r="K10" s="58">
        <v>21997</v>
      </c>
      <c r="L10" s="79">
        <v>2.1453447875551426</v>
      </c>
    </row>
    <row r="11" spans="1:12" x14ac:dyDescent="0.25">
      <c r="A11" s="47" t="s">
        <v>16</v>
      </c>
      <c r="B11" s="58">
        <v>1046887</v>
      </c>
      <c r="C11" s="58">
        <v>1097379</v>
      </c>
      <c r="D11" s="79">
        <v>4.8230611326723896</v>
      </c>
      <c r="F11" s="92">
        <v>72509</v>
      </c>
      <c r="G11" s="58">
        <v>72999</v>
      </c>
      <c r="H11" s="79">
        <v>0.67577817926050554</v>
      </c>
      <c r="J11" s="92">
        <v>974378</v>
      </c>
      <c r="K11" s="58">
        <v>1024380</v>
      </c>
      <c r="L11" s="79">
        <v>5.1316840076438508</v>
      </c>
    </row>
    <row r="12" spans="1:12" x14ac:dyDescent="0.25">
      <c r="A12" s="46" t="s">
        <v>106</v>
      </c>
      <c r="B12" s="59">
        <v>20845651</v>
      </c>
      <c r="C12" s="59">
        <v>21570415</v>
      </c>
      <c r="D12" s="80">
        <v>3.4768115421293393</v>
      </c>
      <c r="F12" s="93">
        <v>16215871</v>
      </c>
      <c r="G12" s="59">
        <v>16766719</v>
      </c>
      <c r="H12" s="80">
        <v>3.3969683157938295</v>
      </c>
      <c r="J12" s="93">
        <v>4629780</v>
      </c>
      <c r="K12" s="59">
        <v>4803696</v>
      </c>
      <c r="L12" s="80">
        <v>3.7564635900625949</v>
      </c>
    </row>
    <row r="13" spans="1:12" x14ac:dyDescent="0.25">
      <c r="A13" s="47"/>
      <c r="B13" s="59"/>
      <c r="C13" s="39"/>
      <c r="D13" s="38"/>
      <c r="F13" s="93"/>
      <c r="G13" s="39"/>
      <c r="H13" s="38"/>
      <c r="J13" s="93"/>
      <c r="K13" s="39"/>
      <c r="L13" s="38"/>
    </row>
    <row r="14" spans="1:12" x14ac:dyDescent="0.25">
      <c r="A14" s="102" t="s">
        <v>17</v>
      </c>
      <c r="B14" s="59"/>
      <c r="C14" s="39"/>
      <c r="D14" s="38"/>
      <c r="F14" s="93"/>
      <c r="G14" s="39"/>
      <c r="H14" s="38"/>
      <c r="J14" s="93"/>
      <c r="K14" s="39"/>
      <c r="L14" s="38"/>
    </row>
    <row r="15" spans="1:12" x14ac:dyDescent="0.25">
      <c r="A15" s="47" t="s">
        <v>13</v>
      </c>
      <c r="B15" s="58">
        <v>6596714</v>
      </c>
      <c r="C15" s="58">
        <v>6653833</v>
      </c>
      <c r="D15" s="79">
        <v>0.86587049249065517</v>
      </c>
      <c r="F15" s="92">
        <v>5718865</v>
      </c>
      <c r="G15" s="58">
        <v>5757524</v>
      </c>
      <c r="H15" s="79">
        <v>0.6759907778903681</v>
      </c>
      <c r="J15" s="92">
        <v>877849</v>
      </c>
      <c r="K15" s="58">
        <v>896309</v>
      </c>
      <c r="L15" s="79">
        <v>2.1028673496239101</v>
      </c>
    </row>
    <row r="16" spans="1:12" x14ac:dyDescent="0.25">
      <c r="A16" s="47" t="s">
        <v>14</v>
      </c>
      <c r="B16" s="58">
        <v>433564</v>
      </c>
      <c r="C16" s="58">
        <v>407159</v>
      </c>
      <c r="D16" s="79">
        <v>-6.0902196676845861</v>
      </c>
      <c r="F16" s="92">
        <v>13227</v>
      </c>
      <c r="G16" s="58">
        <v>7595</v>
      </c>
      <c r="H16" s="79">
        <v>-42.57957208739699</v>
      </c>
      <c r="J16" s="92">
        <v>420337</v>
      </c>
      <c r="K16" s="58">
        <v>399564</v>
      </c>
      <c r="L16" s="79">
        <v>-4.94198702469685</v>
      </c>
    </row>
    <row r="17" spans="1:12" x14ac:dyDescent="0.25">
      <c r="A17" s="47" t="s">
        <v>15</v>
      </c>
      <c r="B17" s="58">
        <v>284450</v>
      </c>
      <c r="C17" s="58">
        <v>293010</v>
      </c>
      <c r="D17" s="79">
        <v>3.0093162242924945</v>
      </c>
      <c r="F17" s="92">
        <v>277007</v>
      </c>
      <c r="G17" s="58">
        <v>285207</v>
      </c>
      <c r="H17" s="79">
        <v>2.9602140018122287</v>
      </c>
      <c r="J17" s="92">
        <v>7443</v>
      </c>
      <c r="K17" s="58">
        <v>7803</v>
      </c>
      <c r="L17" s="79">
        <v>4.836759371221282</v>
      </c>
    </row>
    <row r="18" spans="1:12" x14ac:dyDescent="0.25">
      <c r="A18" s="47" t="s">
        <v>16</v>
      </c>
      <c r="B18" s="58">
        <v>359091</v>
      </c>
      <c r="C18" s="58">
        <v>363296</v>
      </c>
      <c r="D18" s="79">
        <v>1.1710123617690222</v>
      </c>
      <c r="F18" s="92">
        <v>34799</v>
      </c>
      <c r="G18" s="58">
        <v>36275</v>
      </c>
      <c r="H18" s="79">
        <v>4.2415011925630051</v>
      </c>
      <c r="J18" s="92">
        <v>324292</v>
      </c>
      <c r="K18" s="58">
        <v>327021</v>
      </c>
      <c r="L18" s="79">
        <v>0.84152553871202496</v>
      </c>
    </row>
    <row r="19" spans="1:12" x14ac:dyDescent="0.25">
      <c r="A19" s="46" t="s">
        <v>4</v>
      </c>
      <c r="B19" s="59">
        <v>7797875</v>
      </c>
      <c r="C19" s="59">
        <v>7872476</v>
      </c>
      <c r="D19" s="80">
        <v>0.95668371190869306</v>
      </c>
      <c r="F19" s="93">
        <v>6122004</v>
      </c>
      <c r="G19" s="59">
        <v>6188749</v>
      </c>
      <c r="H19" s="80">
        <v>1.0902475725269045</v>
      </c>
      <c r="J19" s="93">
        <v>1675871</v>
      </c>
      <c r="K19" s="59">
        <v>1683727</v>
      </c>
      <c r="L19" s="80">
        <v>0.46877116436766314</v>
      </c>
    </row>
    <row r="20" spans="1:12" x14ac:dyDescent="0.25">
      <c r="A20" s="46"/>
      <c r="B20" s="58"/>
      <c r="C20" s="27"/>
      <c r="D20" s="35"/>
      <c r="F20" s="92"/>
      <c r="G20" s="27"/>
      <c r="H20" s="35"/>
      <c r="J20" s="92"/>
      <c r="K20" s="27"/>
      <c r="L20" s="35"/>
    </row>
    <row r="21" spans="1:12" x14ac:dyDescent="0.25">
      <c r="A21" s="46" t="s">
        <v>94</v>
      </c>
      <c r="B21" s="59"/>
      <c r="C21" s="39"/>
      <c r="D21" s="38"/>
      <c r="F21" s="93"/>
      <c r="G21" s="39"/>
      <c r="H21" s="38"/>
      <c r="J21" s="93"/>
      <c r="K21" s="39"/>
      <c r="L21" s="38"/>
    </row>
    <row r="22" spans="1:12" x14ac:dyDescent="0.25">
      <c r="A22" s="47" t="s">
        <v>18</v>
      </c>
      <c r="B22" s="58">
        <v>2288262</v>
      </c>
      <c r="C22" s="58">
        <v>2401954</v>
      </c>
      <c r="D22" s="79">
        <v>4.9684870001774275</v>
      </c>
      <c r="F22" s="92">
        <v>2288262</v>
      </c>
      <c r="G22" s="58">
        <v>2401954</v>
      </c>
      <c r="H22" s="79">
        <v>4.9684870001774275</v>
      </c>
      <c r="J22" s="92"/>
      <c r="K22" s="58"/>
      <c r="L22" s="79"/>
    </row>
    <row r="23" spans="1:12" x14ac:dyDescent="0.25">
      <c r="A23" s="47" t="s">
        <v>19</v>
      </c>
      <c r="B23" s="58">
        <v>7349498</v>
      </c>
      <c r="C23" s="58">
        <v>7476186</v>
      </c>
      <c r="D23" s="79">
        <v>1.7237639904113178</v>
      </c>
      <c r="F23" s="92">
        <v>7349498</v>
      </c>
      <c r="G23" s="58">
        <v>7476186</v>
      </c>
      <c r="H23" s="79">
        <v>1.7237639904113178</v>
      </c>
      <c r="J23" s="92"/>
      <c r="K23" s="58"/>
      <c r="L23" s="79"/>
    </row>
    <row r="24" spans="1:12" x14ac:dyDescent="0.25">
      <c r="A24" s="47" t="s">
        <v>20</v>
      </c>
      <c r="B24" s="58">
        <v>1372598</v>
      </c>
      <c r="C24" s="58">
        <v>1398223</v>
      </c>
      <c r="D24" s="79">
        <v>1.8668976641376427</v>
      </c>
      <c r="F24" s="92">
        <v>1372598</v>
      </c>
      <c r="G24" s="58">
        <v>1398223</v>
      </c>
      <c r="H24" s="79">
        <v>1.8668976641376427</v>
      </c>
      <c r="J24" s="92"/>
      <c r="K24" s="58"/>
      <c r="L24" s="79"/>
    </row>
    <row r="25" spans="1:12" x14ac:dyDescent="0.25">
      <c r="A25" s="47" t="s">
        <v>96</v>
      </c>
      <c r="B25" s="58">
        <v>0</v>
      </c>
      <c r="C25" s="58">
        <v>0</v>
      </c>
      <c r="D25" s="79">
        <v>0</v>
      </c>
      <c r="F25" s="92"/>
      <c r="G25" s="58"/>
      <c r="H25" s="79"/>
      <c r="J25" s="92">
        <v>0</v>
      </c>
      <c r="K25" s="58">
        <v>0</v>
      </c>
      <c r="L25" s="79">
        <v>0</v>
      </c>
    </row>
    <row r="26" spans="1:12" x14ac:dyDescent="0.25">
      <c r="A26" s="46" t="s">
        <v>102</v>
      </c>
      <c r="B26" s="59">
        <v>18930708</v>
      </c>
      <c r="C26" s="59">
        <v>19497461</v>
      </c>
      <c r="D26" s="80">
        <v>2.99382886260778</v>
      </c>
      <c r="F26" s="93">
        <v>11400965</v>
      </c>
      <c r="G26" s="59">
        <v>11681459</v>
      </c>
      <c r="H26" s="80">
        <v>2.4602654249004359</v>
      </c>
      <c r="J26" s="93">
        <v>7529743</v>
      </c>
      <c r="K26" s="59">
        <v>7816002</v>
      </c>
      <c r="L26" s="80">
        <v>3.8017100982065393</v>
      </c>
    </row>
    <row r="27" spans="1:12" x14ac:dyDescent="0.25">
      <c r="A27" s="46"/>
      <c r="B27" s="58"/>
      <c r="C27" s="27"/>
      <c r="D27" s="35"/>
      <c r="F27" s="92"/>
      <c r="G27" s="27"/>
      <c r="H27" s="35"/>
      <c r="J27" s="92"/>
      <c r="K27" s="27"/>
      <c r="L27" s="35"/>
    </row>
    <row r="28" spans="1:12" x14ac:dyDescent="0.25">
      <c r="A28" s="46" t="s">
        <v>100</v>
      </c>
      <c r="B28" s="59"/>
      <c r="C28" s="39"/>
      <c r="D28" s="38"/>
      <c r="F28" s="93"/>
      <c r="G28" s="39"/>
      <c r="H28" s="38"/>
      <c r="J28" s="93"/>
      <c r="K28" s="39"/>
      <c r="L28" s="38"/>
    </row>
    <row r="29" spans="1:12" x14ac:dyDescent="0.25">
      <c r="A29" s="47" t="s">
        <v>97</v>
      </c>
      <c r="B29" s="58">
        <v>1466100</v>
      </c>
      <c r="C29" s="58">
        <v>1536255</v>
      </c>
      <c r="D29" s="79">
        <v>4.7851442602823822</v>
      </c>
      <c r="F29" s="92">
        <v>1460156</v>
      </c>
      <c r="G29" s="58">
        <v>1530346</v>
      </c>
      <c r="H29" s="79">
        <v>4.8070206197146055</v>
      </c>
      <c r="J29" s="92">
        <v>5944</v>
      </c>
      <c r="K29" s="58">
        <v>5909</v>
      </c>
      <c r="L29" s="79">
        <v>-0.58882907133243612</v>
      </c>
    </row>
    <row r="30" spans="1:12" x14ac:dyDescent="0.25">
      <c r="A30" s="47" t="s">
        <v>53</v>
      </c>
      <c r="B30" s="58">
        <v>1066059</v>
      </c>
      <c r="C30" s="58">
        <v>1065456</v>
      </c>
      <c r="D30" s="79">
        <v>-5.6563473503811704E-2</v>
      </c>
      <c r="F30" s="92">
        <v>780072</v>
      </c>
      <c r="G30" s="58">
        <v>792312</v>
      </c>
      <c r="H30" s="79">
        <v>1.5690859305294895</v>
      </c>
      <c r="J30" s="92">
        <v>285987</v>
      </c>
      <c r="K30" s="58">
        <v>273144</v>
      </c>
      <c r="L30" s="79">
        <v>-4.490763566176085</v>
      </c>
    </row>
    <row r="31" spans="1:12" x14ac:dyDescent="0.25">
      <c r="A31" s="47" t="s">
        <v>54</v>
      </c>
      <c r="B31" s="58">
        <v>2296508</v>
      </c>
      <c r="C31" s="58">
        <v>2209824</v>
      </c>
      <c r="D31" s="79">
        <v>-3.7746003932927734</v>
      </c>
      <c r="F31" s="92"/>
      <c r="G31" s="58"/>
      <c r="H31" s="79"/>
      <c r="J31" s="92">
        <v>2296508</v>
      </c>
      <c r="K31" s="58">
        <v>2209824</v>
      </c>
      <c r="L31" s="79">
        <v>-3.7746003932927734</v>
      </c>
    </row>
    <row r="32" spans="1:12" x14ac:dyDescent="0.25">
      <c r="A32" s="47" t="s">
        <v>98</v>
      </c>
      <c r="B32" s="58">
        <v>1304576</v>
      </c>
      <c r="C32" s="58">
        <v>1342131</v>
      </c>
      <c r="D32" s="79">
        <v>2.8787130837912089</v>
      </c>
      <c r="F32" s="92">
        <v>196549</v>
      </c>
      <c r="G32" s="58">
        <v>152906</v>
      </c>
      <c r="H32" s="79">
        <v>-22.204641081867624</v>
      </c>
      <c r="J32" s="92">
        <v>1108027</v>
      </c>
      <c r="K32" s="58">
        <v>1189225</v>
      </c>
      <c r="L32" s="79">
        <v>7.3281607758655705</v>
      </c>
    </row>
    <row r="33" spans="1:12" x14ac:dyDescent="0.25">
      <c r="A33" s="47" t="s">
        <v>99</v>
      </c>
      <c r="B33" s="58">
        <v>715871</v>
      </c>
      <c r="C33" s="58">
        <v>817151</v>
      </c>
      <c r="D33" s="79">
        <v>14.147800371854705</v>
      </c>
      <c r="F33" s="92">
        <v>683302</v>
      </c>
      <c r="G33" s="58">
        <v>779268</v>
      </c>
      <c r="H33" s="79">
        <v>14.04444886741148</v>
      </c>
      <c r="J33" s="92">
        <v>32569</v>
      </c>
      <c r="K33" s="58">
        <v>37883</v>
      </c>
      <c r="L33" s="79">
        <v>16.316128834167461</v>
      </c>
    </row>
    <row r="34" spans="1:12" x14ac:dyDescent="0.25">
      <c r="A34" s="47" t="s">
        <v>90</v>
      </c>
      <c r="B34" s="58">
        <v>1834871</v>
      </c>
      <c r="C34" s="58">
        <v>1765853</v>
      </c>
      <c r="D34" s="79">
        <v>-3.7614633399296191</v>
      </c>
      <c r="F34" s="92">
        <v>176680</v>
      </c>
      <c r="G34" s="58">
        <v>178536</v>
      </c>
      <c r="H34" s="79">
        <v>1.0504867557165496</v>
      </c>
      <c r="J34" s="92">
        <v>1658191</v>
      </c>
      <c r="K34" s="58">
        <v>1587317</v>
      </c>
      <c r="L34" s="79">
        <v>-4.2741758940918144</v>
      </c>
    </row>
    <row r="35" spans="1:12" x14ac:dyDescent="0.25">
      <c r="A35" s="46" t="s">
        <v>88</v>
      </c>
      <c r="B35" s="59">
        <v>8683985</v>
      </c>
      <c r="C35" s="59">
        <v>8736670</v>
      </c>
      <c r="D35" s="80">
        <v>0.60669151317050873</v>
      </c>
      <c r="F35" s="93">
        <v>3296759</v>
      </c>
      <c r="G35" s="59">
        <v>3433368</v>
      </c>
      <c r="H35" s="80">
        <v>4.1437363180020137</v>
      </c>
      <c r="J35" s="93">
        <v>5387226</v>
      </c>
      <c r="K35" s="59">
        <v>5303302</v>
      </c>
      <c r="L35" s="80">
        <v>-1.5578332893403766</v>
      </c>
    </row>
    <row r="36" spans="1:12" x14ac:dyDescent="0.25">
      <c r="A36" s="46"/>
      <c r="B36" s="59"/>
      <c r="C36" s="39"/>
      <c r="D36" s="38"/>
      <c r="F36" s="93"/>
      <c r="G36" s="39"/>
      <c r="H36" s="38"/>
      <c r="J36" s="93"/>
      <c r="K36" s="39"/>
      <c r="L36" s="38"/>
    </row>
    <row r="37" spans="1:12" x14ac:dyDescent="0.25">
      <c r="A37" s="46" t="s">
        <v>101</v>
      </c>
      <c r="B37" s="59"/>
      <c r="C37" s="39"/>
      <c r="D37" s="38"/>
      <c r="F37" s="93"/>
      <c r="G37" s="39"/>
      <c r="H37" s="38"/>
      <c r="J37" s="93"/>
      <c r="K37" s="39"/>
      <c r="L37" s="38"/>
    </row>
    <row r="38" spans="1:12" x14ac:dyDescent="0.25">
      <c r="A38" s="47" t="s">
        <v>24</v>
      </c>
      <c r="B38" s="58">
        <v>790824</v>
      </c>
      <c r="C38" s="58">
        <v>806127</v>
      </c>
      <c r="D38" s="79">
        <v>1.9350702558344208</v>
      </c>
      <c r="F38" s="92">
        <v>790824</v>
      </c>
      <c r="G38" s="58">
        <v>806127</v>
      </c>
      <c r="H38" s="79">
        <v>1.9350702558344208</v>
      </c>
      <c r="J38" s="92"/>
      <c r="K38" s="58"/>
      <c r="L38" s="79"/>
    </row>
    <row r="39" spans="1:12" x14ac:dyDescent="0.25">
      <c r="A39" s="47" t="s">
        <v>95</v>
      </c>
      <c r="B39" s="58">
        <v>674092</v>
      </c>
      <c r="C39" s="58">
        <v>762865</v>
      </c>
      <c r="D39" s="79">
        <v>13.16927066335159</v>
      </c>
      <c r="F39" s="92">
        <v>517000</v>
      </c>
      <c r="G39" s="58">
        <v>596926</v>
      </c>
      <c r="H39" s="79">
        <v>15.459574468085107</v>
      </c>
      <c r="J39" s="92">
        <v>157092</v>
      </c>
      <c r="K39" s="58">
        <v>165939</v>
      </c>
      <c r="L39" s="79">
        <v>5.6317317240852498</v>
      </c>
    </row>
    <row r="40" spans="1:12" x14ac:dyDescent="0.25">
      <c r="A40" s="47" t="s">
        <v>91</v>
      </c>
      <c r="B40" s="58">
        <v>513625</v>
      </c>
      <c r="C40" s="58">
        <v>537119</v>
      </c>
      <c r="D40" s="79">
        <v>4.5741542954490146</v>
      </c>
      <c r="F40" s="92">
        <v>513625</v>
      </c>
      <c r="G40" s="58">
        <v>537119</v>
      </c>
      <c r="H40" s="79">
        <v>4.5741542954490146</v>
      </c>
      <c r="J40" s="92"/>
      <c r="K40" s="58"/>
      <c r="L40" s="79"/>
    </row>
    <row r="41" spans="1:12" x14ac:dyDescent="0.25">
      <c r="A41" s="47" t="s">
        <v>25</v>
      </c>
      <c r="B41" s="58">
        <v>3218051</v>
      </c>
      <c r="C41" s="58">
        <v>3346590</v>
      </c>
      <c r="D41" s="79">
        <v>3.9943120851720497</v>
      </c>
      <c r="F41" s="92">
        <v>3218051</v>
      </c>
      <c r="G41" s="58">
        <v>3346590</v>
      </c>
      <c r="H41" s="79">
        <v>3.9943120851720497</v>
      </c>
      <c r="J41" s="92"/>
      <c r="K41" s="58"/>
      <c r="L41" s="79"/>
    </row>
    <row r="42" spans="1:12" x14ac:dyDescent="0.25">
      <c r="A42" s="47" t="s">
        <v>26</v>
      </c>
      <c r="B42" s="58">
        <v>1610814</v>
      </c>
      <c r="C42" s="58">
        <v>1742572</v>
      </c>
      <c r="D42" s="79">
        <v>8.1795911880577155</v>
      </c>
      <c r="F42" s="92"/>
      <c r="G42" s="58"/>
      <c r="H42" s="79"/>
      <c r="J42" s="92">
        <v>1610814</v>
      </c>
      <c r="K42" s="58">
        <v>1742572</v>
      </c>
      <c r="L42" s="79">
        <v>8.1795911880577155</v>
      </c>
    </row>
    <row r="43" spans="1:12" x14ac:dyDescent="0.25">
      <c r="A43" s="47" t="s">
        <v>87</v>
      </c>
      <c r="B43" s="58">
        <v>203614</v>
      </c>
      <c r="C43" s="58">
        <v>206969</v>
      </c>
      <c r="D43" s="79">
        <v>1.6477255984362569</v>
      </c>
      <c r="F43" s="92"/>
      <c r="G43" s="58"/>
      <c r="H43" s="79"/>
      <c r="J43" s="92">
        <v>203614</v>
      </c>
      <c r="K43" s="58">
        <v>206969</v>
      </c>
      <c r="L43" s="79">
        <v>1.6477255984362569</v>
      </c>
    </row>
    <row r="44" spans="1:12" x14ac:dyDescent="0.25">
      <c r="A44" s="47" t="s">
        <v>27</v>
      </c>
      <c r="B44" s="58">
        <v>306823</v>
      </c>
      <c r="C44" s="58">
        <v>312566</v>
      </c>
      <c r="D44" s="79">
        <v>1.8717631989779124</v>
      </c>
      <c r="F44" s="92"/>
      <c r="G44" s="58"/>
      <c r="H44" s="79"/>
      <c r="J44" s="92">
        <v>306823</v>
      </c>
      <c r="K44" s="58">
        <v>312566</v>
      </c>
      <c r="L44" s="79">
        <v>1.8717631989779124</v>
      </c>
    </row>
    <row r="45" spans="1:12" x14ac:dyDescent="0.25">
      <c r="A45" s="47" t="s">
        <v>28</v>
      </c>
      <c r="B45" s="58">
        <v>131899</v>
      </c>
      <c r="C45" s="58">
        <v>132169</v>
      </c>
      <c r="D45" s="79">
        <v>0.20470208265415205</v>
      </c>
      <c r="F45" s="92">
        <v>53778</v>
      </c>
      <c r="G45" s="58">
        <v>55184</v>
      </c>
      <c r="H45" s="79">
        <v>2.6144520063966676</v>
      </c>
      <c r="J45" s="92">
        <v>78121</v>
      </c>
      <c r="K45" s="58">
        <v>76985</v>
      </c>
      <c r="L45" s="79">
        <v>-1.4541544527079786</v>
      </c>
    </row>
    <row r="46" spans="1:12" x14ac:dyDescent="0.25">
      <c r="A46" s="46" t="s">
        <v>34</v>
      </c>
      <c r="B46" s="59">
        <v>7449742</v>
      </c>
      <c r="C46" s="59">
        <v>7846977</v>
      </c>
      <c r="D46" s="80">
        <v>5.3321980814906071</v>
      </c>
      <c r="F46" s="93">
        <v>5093278</v>
      </c>
      <c r="G46" s="59">
        <v>5341946</v>
      </c>
      <c r="H46" s="80">
        <v>4.8822781713466261</v>
      </c>
      <c r="J46" s="93">
        <v>2356464</v>
      </c>
      <c r="K46" s="59">
        <v>2505031</v>
      </c>
      <c r="L46" s="80">
        <v>6.3046581657941729</v>
      </c>
    </row>
    <row r="47" spans="1:12" x14ac:dyDescent="0.25">
      <c r="A47" s="64"/>
      <c r="B47" s="58"/>
      <c r="C47" s="58"/>
      <c r="D47" s="35"/>
      <c r="F47" s="92"/>
      <c r="G47" s="58"/>
      <c r="H47" s="35"/>
      <c r="J47" s="92"/>
      <c r="K47" s="58"/>
      <c r="L47" s="35"/>
    </row>
    <row r="48" spans="1:12" ht="13.8" thickBot="1" x14ac:dyDescent="0.3">
      <c r="A48" s="77" t="s">
        <v>35</v>
      </c>
      <c r="B48" s="60">
        <v>55910086</v>
      </c>
      <c r="C48" s="60">
        <v>57651523</v>
      </c>
      <c r="D48" s="88">
        <v>3.1147099290814899</v>
      </c>
      <c r="F48" s="94">
        <v>36006873</v>
      </c>
      <c r="G48" s="60">
        <v>37223492</v>
      </c>
      <c r="H48" s="88">
        <v>3.3788521430339147</v>
      </c>
      <c r="J48" s="94">
        <v>19903213</v>
      </c>
      <c r="K48" s="60">
        <v>20428031</v>
      </c>
      <c r="L48" s="88">
        <v>2.6368506431599763</v>
      </c>
    </row>
    <row r="54" spans="1:12" x14ac:dyDescent="0.25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5">
      <c r="A55" s="26" t="str">
        <f>+Innhold!B54</f>
        <v>Finans Norge / Skadestatistikk</v>
      </c>
      <c r="L55" s="246">
        <f>Innhold!H18</f>
        <v>5</v>
      </c>
    </row>
    <row r="56" spans="1:12" ht="12.75" customHeight="1" x14ac:dyDescent="0.25">
      <c r="A56" s="26" t="str">
        <f>+Innhold!B55</f>
        <v>Premiestatistikk skadeforsikring 2. kvartal 2018</v>
      </c>
      <c r="L56" s="244"/>
    </row>
    <row r="61" spans="1:12" x14ac:dyDescent="0.25">
      <c r="A61" s="50"/>
      <c r="B61" s="50"/>
      <c r="C61" s="50"/>
      <c r="D61" s="50"/>
      <c r="F61" s="50"/>
      <c r="G61" s="50"/>
      <c r="H61" s="50"/>
      <c r="J61" s="50"/>
      <c r="K61" s="50"/>
      <c r="L61" s="50"/>
    </row>
    <row r="62" spans="1:12" x14ac:dyDescent="0.25">
      <c r="A62" s="50"/>
      <c r="B62" s="50"/>
      <c r="C62" s="50"/>
      <c r="D62" s="50"/>
      <c r="F62" s="50"/>
      <c r="G62" s="50"/>
      <c r="H62" s="50"/>
      <c r="J62" s="50"/>
      <c r="K62" s="50"/>
      <c r="L62" s="50"/>
    </row>
  </sheetData>
  <mergeCells count="4">
    <mergeCell ref="J5:K5"/>
    <mergeCell ref="F5:G5"/>
    <mergeCell ref="L55:L56"/>
    <mergeCell ref="B5:C5"/>
  </mergeCells>
  <phoneticPr fontId="0" type="noConversion"/>
  <hyperlinks>
    <hyperlink ref="A2" location="Innhold!A19" tooltip="Move to Tab2" display="Tilbake til innholdsfortegnelsen" xr:uid="{00000000-0004-0000-0400-000000000000}"/>
  </hyperlinks>
  <pageMargins left="0.78740157480314965" right="0.78740157480314965" top="0.78740157480314965" bottom="0.19685039370078741" header="3.937007874015748E-2" footer="3.937007874015748E-2"/>
  <pageSetup paperSize="9" scale="7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64"/>
  <sheetViews>
    <sheetView showGridLines="0" showRowColHeaders="0" zoomScale="80" zoomScaleNormal="80" zoomScaleSheetLayoutView="50" workbookViewId="0"/>
  </sheetViews>
  <sheetFormatPr defaultColWidth="11.44140625" defaultRowHeight="13.2" x14ac:dyDescent="0.25"/>
  <cols>
    <col min="1" max="1" width="38.6640625" style="1" customWidth="1"/>
    <col min="2" max="4" width="11.44140625" style="1"/>
    <col min="5" max="5" width="6.6640625" style="1" customWidth="1"/>
    <col min="6" max="8" width="14.109375" style="1" customWidth="1"/>
    <col min="9" max="9" width="6.6640625" style="1" customWidth="1"/>
    <col min="10" max="12" width="11.44140625" style="1"/>
    <col min="16" max="16384" width="11.44140625" style="1"/>
  </cols>
  <sheetData>
    <row r="1" spans="1:12" ht="5.25" customHeight="1" x14ac:dyDescent="0.25"/>
    <row r="2" spans="1:12" x14ac:dyDescent="0.25">
      <c r="A2" s="72" t="s">
        <v>0</v>
      </c>
      <c r="F2" s="3"/>
      <c r="G2" s="3"/>
    </row>
    <row r="3" spans="1:12" ht="6" customHeight="1" x14ac:dyDescent="0.25">
      <c r="A3" s="4"/>
      <c r="F3" s="3"/>
      <c r="G3" s="3"/>
    </row>
    <row r="4" spans="1:12" ht="16.2" thickBot="1" x14ac:dyDescent="0.35">
      <c r="A4" s="5" t="s">
        <v>48</v>
      </c>
      <c r="B4" s="101"/>
      <c r="C4" s="101" t="s">
        <v>105</v>
      </c>
      <c r="F4" s="101"/>
      <c r="G4" s="101" t="s">
        <v>92</v>
      </c>
      <c r="J4" s="101"/>
      <c r="K4" s="101" t="s">
        <v>93</v>
      </c>
    </row>
    <row r="5" spans="1:12" x14ac:dyDescent="0.25">
      <c r="A5" s="32"/>
      <c r="B5" s="249" t="s">
        <v>49</v>
      </c>
      <c r="C5" s="248"/>
      <c r="D5" s="36" t="s">
        <v>10</v>
      </c>
      <c r="F5" s="247" t="s">
        <v>49</v>
      </c>
      <c r="G5" s="248"/>
      <c r="H5" s="36" t="s">
        <v>10</v>
      </c>
      <c r="J5" s="247" t="s">
        <v>49</v>
      </c>
      <c r="K5" s="248"/>
      <c r="L5" s="36" t="s">
        <v>10</v>
      </c>
    </row>
    <row r="6" spans="1:12" ht="13.8" thickBot="1" x14ac:dyDescent="0.3">
      <c r="A6" s="33" t="s">
        <v>9</v>
      </c>
      <c r="B6" s="34" t="s">
        <v>152</v>
      </c>
      <c r="C6" s="65" t="s">
        <v>153</v>
      </c>
      <c r="D6" s="37" t="s">
        <v>11</v>
      </c>
      <c r="F6" s="96" t="s">
        <v>152</v>
      </c>
      <c r="G6" s="103" t="s">
        <v>153</v>
      </c>
      <c r="H6" s="37" t="s">
        <v>11</v>
      </c>
      <c r="J6" s="96" t="s">
        <v>152</v>
      </c>
      <c r="K6" s="65" t="s">
        <v>153</v>
      </c>
      <c r="L6" s="37" t="s">
        <v>11</v>
      </c>
    </row>
    <row r="7" spans="1:12" x14ac:dyDescent="0.25">
      <c r="A7" s="45" t="s">
        <v>12</v>
      </c>
      <c r="B7" s="254" t="s">
        <v>29</v>
      </c>
      <c r="C7" s="253"/>
      <c r="D7" s="35"/>
      <c r="F7" s="250" t="s">
        <v>29</v>
      </c>
      <c r="G7" s="251"/>
      <c r="H7" s="35"/>
      <c r="J7" s="252" t="s">
        <v>29</v>
      </c>
      <c r="K7" s="253"/>
      <c r="L7" s="35"/>
    </row>
    <row r="8" spans="1:12" x14ac:dyDescent="0.25">
      <c r="A8" s="47" t="s">
        <v>13</v>
      </c>
      <c r="B8" s="58">
        <v>3064731</v>
      </c>
      <c r="C8" s="58">
        <v>3080693</v>
      </c>
      <c r="D8" s="79">
        <v>0.52082874483926977</v>
      </c>
      <c r="F8" s="92">
        <v>2713448</v>
      </c>
      <c r="G8" s="58">
        <v>2726078</v>
      </c>
      <c r="H8" s="79">
        <v>0.46545944495711727</v>
      </c>
      <c r="J8" s="92">
        <v>351283</v>
      </c>
      <c r="K8" s="58">
        <v>354615</v>
      </c>
      <c r="L8" s="79">
        <v>0.94852298574084148</v>
      </c>
    </row>
    <row r="9" spans="1:12" x14ac:dyDescent="0.25">
      <c r="A9" s="47" t="s">
        <v>14</v>
      </c>
      <c r="B9" s="58">
        <v>108752</v>
      </c>
      <c r="C9" s="58">
        <v>96946</v>
      </c>
      <c r="D9" s="79">
        <v>-10.855892305428865</v>
      </c>
      <c r="F9" s="92">
        <v>22482</v>
      </c>
      <c r="G9" s="58">
        <v>15892</v>
      </c>
      <c r="H9" s="79">
        <v>-29.312338759896807</v>
      </c>
      <c r="J9" s="92">
        <v>86270</v>
      </c>
      <c r="K9" s="58">
        <v>81054</v>
      </c>
      <c r="L9" s="79">
        <v>-6.0461342297438279</v>
      </c>
    </row>
    <row r="10" spans="1:12" x14ac:dyDescent="0.25">
      <c r="A10" s="47" t="s">
        <v>15</v>
      </c>
      <c r="B10" s="58">
        <v>295979</v>
      </c>
      <c r="C10" s="58">
        <v>314889</v>
      </c>
      <c r="D10" s="79">
        <v>6.388966784805679</v>
      </c>
      <c r="F10" s="92">
        <v>290753</v>
      </c>
      <c r="G10" s="58">
        <v>309410</v>
      </c>
      <c r="H10" s="79">
        <v>6.4167867571443802</v>
      </c>
      <c r="J10" s="92">
        <v>5226</v>
      </c>
      <c r="K10" s="58">
        <v>5479</v>
      </c>
      <c r="L10" s="79">
        <v>4.8411787217757363</v>
      </c>
    </row>
    <row r="11" spans="1:12" x14ac:dyDescent="0.25">
      <c r="A11" s="47" t="s">
        <v>16</v>
      </c>
      <c r="B11" s="58">
        <v>409078</v>
      </c>
      <c r="C11" s="58">
        <v>414586</v>
      </c>
      <c r="D11" s="79">
        <v>1.3464424877407242</v>
      </c>
      <c r="F11" s="92">
        <v>76413</v>
      </c>
      <c r="G11" s="58">
        <v>77759</v>
      </c>
      <c r="H11" s="79">
        <v>1.7614803763757476</v>
      </c>
      <c r="J11" s="92">
        <v>332665</v>
      </c>
      <c r="K11" s="58">
        <v>336827</v>
      </c>
      <c r="L11" s="79">
        <v>1.2511084724873371</v>
      </c>
    </row>
    <row r="12" spans="1:12" x14ac:dyDescent="0.25">
      <c r="A12" s="46" t="s">
        <v>4</v>
      </c>
      <c r="B12" s="59">
        <v>4310606</v>
      </c>
      <c r="C12" s="59">
        <v>4387731</v>
      </c>
      <c r="D12" s="80">
        <v>1.7891915893032209</v>
      </c>
      <c r="F12" s="93">
        <v>3470174</v>
      </c>
      <c r="G12" s="59">
        <v>3535246</v>
      </c>
      <c r="H12" s="80">
        <v>1.8751797460300261</v>
      </c>
      <c r="J12" s="93">
        <v>840432</v>
      </c>
      <c r="K12" s="59">
        <v>852485</v>
      </c>
      <c r="L12" s="80">
        <v>1.4341433929217355</v>
      </c>
    </row>
    <row r="13" spans="1:12" x14ac:dyDescent="0.25">
      <c r="A13" s="47"/>
      <c r="B13" s="59"/>
      <c r="C13" s="39"/>
      <c r="D13" s="38"/>
      <c r="F13" s="93"/>
      <c r="G13" s="104"/>
      <c r="H13" s="78"/>
      <c r="J13" s="93"/>
      <c r="K13" s="39"/>
      <c r="L13" s="38"/>
    </row>
    <row r="14" spans="1:12" x14ac:dyDescent="0.25">
      <c r="A14" s="46" t="s">
        <v>17</v>
      </c>
      <c r="B14" s="59"/>
      <c r="C14" s="39"/>
      <c r="D14" s="38"/>
      <c r="F14" s="93"/>
      <c r="G14" s="104"/>
      <c r="H14" s="78"/>
      <c r="J14" s="93"/>
      <c r="K14" s="39"/>
      <c r="L14" s="38"/>
    </row>
    <row r="15" spans="1:12" x14ac:dyDescent="0.25">
      <c r="A15" s="47" t="s">
        <v>13</v>
      </c>
      <c r="B15" s="58">
        <v>3057281</v>
      </c>
      <c r="C15" s="58">
        <v>3069699</v>
      </c>
      <c r="D15" s="79">
        <v>0.40617790775528972</v>
      </c>
      <c r="F15" s="92">
        <v>2704496</v>
      </c>
      <c r="G15" s="58">
        <v>2713879</v>
      </c>
      <c r="H15" s="79">
        <v>0.34694079784181597</v>
      </c>
      <c r="J15" s="92">
        <v>352785</v>
      </c>
      <c r="K15" s="58">
        <v>355820</v>
      </c>
      <c r="L15" s="79">
        <v>0.86029734824326431</v>
      </c>
    </row>
    <row r="16" spans="1:12" x14ac:dyDescent="0.25">
      <c r="A16" s="47" t="s">
        <v>14</v>
      </c>
      <c r="B16" s="58">
        <v>73402</v>
      </c>
      <c r="C16" s="58">
        <v>66766</v>
      </c>
      <c r="D16" s="79">
        <v>-9.0406255960328057</v>
      </c>
      <c r="F16" s="92">
        <v>5273</v>
      </c>
      <c r="G16" s="58">
        <v>2576</v>
      </c>
      <c r="H16" s="79">
        <v>-51.147354447183766</v>
      </c>
      <c r="J16" s="92">
        <v>68129</v>
      </c>
      <c r="K16" s="58">
        <v>64190</v>
      </c>
      <c r="L16" s="79">
        <v>-5.7816788739009821</v>
      </c>
    </row>
    <row r="17" spans="1:12" x14ac:dyDescent="0.25">
      <c r="A17" s="47" t="s">
        <v>15</v>
      </c>
      <c r="B17" s="58">
        <v>289920</v>
      </c>
      <c r="C17" s="58">
        <v>307625</v>
      </c>
      <c r="D17" s="79">
        <v>6.1068570640176603</v>
      </c>
      <c r="F17" s="92">
        <v>285180</v>
      </c>
      <c r="G17" s="58">
        <v>302633</v>
      </c>
      <c r="H17" s="79">
        <v>6.1199943895083804</v>
      </c>
      <c r="J17" s="92">
        <v>4740</v>
      </c>
      <c r="K17" s="58">
        <v>4992</v>
      </c>
      <c r="L17" s="79">
        <v>5.3164556962025316</v>
      </c>
    </row>
    <row r="18" spans="1:12" x14ac:dyDescent="0.25">
      <c r="A18" s="47" t="s">
        <v>16</v>
      </c>
      <c r="B18" s="58">
        <v>376805</v>
      </c>
      <c r="C18" s="58">
        <v>380479</v>
      </c>
      <c r="D18" s="79">
        <v>0.97504014012552909</v>
      </c>
      <c r="F18" s="92">
        <v>73601</v>
      </c>
      <c r="G18" s="58">
        <v>74950</v>
      </c>
      <c r="H18" s="79">
        <v>1.8328555318541868</v>
      </c>
      <c r="J18" s="92">
        <v>303204</v>
      </c>
      <c r="K18" s="58">
        <v>305529</v>
      </c>
      <c r="L18" s="79">
        <v>0.76681046424189658</v>
      </c>
    </row>
    <row r="19" spans="1:12" x14ac:dyDescent="0.25">
      <c r="A19" s="46" t="s">
        <v>4</v>
      </c>
      <c r="B19" s="59">
        <v>4000750</v>
      </c>
      <c r="C19" s="59">
        <v>4059711</v>
      </c>
      <c r="D19" s="80">
        <v>1.4737486721239768</v>
      </c>
      <c r="F19" s="93">
        <v>3241167</v>
      </c>
      <c r="G19" s="59">
        <v>3293280</v>
      </c>
      <c r="H19" s="80">
        <v>1.6078468033273201</v>
      </c>
      <c r="J19" s="93">
        <v>759583</v>
      </c>
      <c r="K19" s="59">
        <v>766431</v>
      </c>
      <c r="L19" s="80">
        <v>0.9015472963454948</v>
      </c>
    </row>
    <row r="20" spans="1:12" x14ac:dyDescent="0.25">
      <c r="A20" s="46"/>
      <c r="B20" s="58"/>
      <c r="C20" s="27"/>
      <c r="D20" s="35"/>
      <c r="F20" s="93"/>
      <c r="G20" s="104"/>
      <c r="H20" s="78"/>
      <c r="J20" s="92"/>
      <c r="K20" s="27"/>
      <c r="L20" s="35"/>
    </row>
    <row r="21" spans="1:12" x14ac:dyDescent="0.25">
      <c r="A21" s="46" t="s">
        <v>94</v>
      </c>
      <c r="B21" s="59"/>
      <c r="C21" s="39"/>
      <c r="D21" s="38"/>
      <c r="F21" s="93"/>
      <c r="G21" s="104"/>
      <c r="H21" s="78"/>
      <c r="J21" s="250" t="s">
        <v>30</v>
      </c>
      <c r="K21" s="251"/>
      <c r="L21" s="38"/>
    </row>
    <row r="22" spans="1:12" x14ac:dyDescent="0.25">
      <c r="A22" s="47" t="s">
        <v>18</v>
      </c>
      <c r="B22" s="58"/>
      <c r="C22" s="58"/>
      <c r="D22" s="79"/>
      <c r="F22" s="92">
        <v>2090758</v>
      </c>
      <c r="G22" s="58">
        <v>2166953</v>
      </c>
      <c r="H22" s="79">
        <v>3.6443720411448863</v>
      </c>
      <c r="J22" s="92"/>
      <c r="K22" s="58"/>
      <c r="L22" s="79"/>
    </row>
    <row r="23" spans="1:12" x14ac:dyDescent="0.25">
      <c r="A23" s="47" t="s">
        <v>19</v>
      </c>
      <c r="B23" s="58"/>
      <c r="C23" s="58"/>
      <c r="D23" s="79"/>
      <c r="F23" s="92">
        <v>1314789</v>
      </c>
      <c r="G23" s="58">
        <v>1310850</v>
      </c>
      <c r="H23" s="79">
        <v>-0.29959179761923777</v>
      </c>
      <c r="J23" s="92"/>
      <c r="K23" s="58"/>
      <c r="L23" s="79"/>
    </row>
    <row r="24" spans="1:12" x14ac:dyDescent="0.25">
      <c r="A24" s="47" t="s">
        <v>20</v>
      </c>
      <c r="B24" s="58"/>
      <c r="C24" s="58"/>
      <c r="D24" s="79"/>
      <c r="F24" s="92">
        <v>586274</v>
      </c>
      <c r="G24" s="58">
        <v>581840</v>
      </c>
      <c r="H24" s="79">
        <v>-0.75630166099809981</v>
      </c>
      <c r="J24" s="92"/>
      <c r="K24" s="58"/>
      <c r="L24" s="79"/>
    </row>
    <row r="25" spans="1:12" x14ac:dyDescent="0.25">
      <c r="A25" s="47" t="s">
        <v>96</v>
      </c>
      <c r="B25" s="58"/>
      <c r="C25" s="58"/>
      <c r="D25" s="79"/>
      <c r="F25" s="92"/>
      <c r="G25" s="58"/>
      <c r="H25" s="79"/>
      <c r="J25" s="92">
        <v>0</v>
      </c>
      <c r="K25" s="58">
        <v>0</v>
      </c>
      <c r="L25" s="79">
        <v>0</v>
      </c>
    </row>
    <row r="26" spans="1:12" x14ac:dyDescent="0.25">
      <c r="A26" s="46" t="s">
        <v>102</v>
      </c>
      <c r="B26" s="59"/>
      <c r="C26" s="59"/>
      <c r="D26" s="80"/>
      <c r="F26" s="93">
        <v>3991821</v>
      </c>
      <c r="G26" s="59">
        <v>4059643</v>
      </c>
      <c r="H26" s="80">
        <v>1.6990240794865301</v>
      </c>
      <c r="J26" s="93">
        <v>9536205</v>
      </c>
      <c r="K26" s="59">
        <v>10270962</v>
      </c>
      <c r="L26" s="80">
        <v>7.7049203535368633</v>
      </c>
    </row>
    <row r="27" spans="1:12" x14ac:dyDescent="0.25">
      <c r="A27" s="46"/>
      <c r="B27" s="58"/>
      <c r="C27" s="27"/>
      <c r="D27" s="35"/>
      <c r="F27" s="93"/>
      <c r="G27" s="104"/>
      <c r="H27" s="38"/>
      <c r="J27" s="92"/>
      <c r="K27" s="27"/>
      <c r="L27" s="35"/>
    </row>
    <row r="28" spans="1:12" x14ac:dyDescent="0.25">
      <c r="A28" s="46" t="s">
        <v>100</v>
      </c>
      <c r="B28" s="255" t="s">
        <v>31</v>
      </c>
      <c r="C28" s="251"/>
      <c r="D28" s="38"/>
      <c r="F28" s="250" t="s">
        <v>31</v>
      </c>
      <c r="G28" s="251"/>
      <c r="H28" s="38"/>
      <c r="J28" s="250" t="s">
        <v>31</v>
      </c>
      <c r="K28" s="251"/>
      <c r="L28" s="38"/>
    </row>
    <row r="29" spans="1:12" x14ac:dyDescent="0.25">
      <c r="A29" s="47" t="s">
        <v>97</v>
      </c>
      <c r="B29" s="58">
        <v>605004</v>
      </c>
      <c r="C29" s="58">
        <v>611968</v>
      </c>
      <c r="D29" s="79">
        <v>1.1510667698064807</v>
      </c>
      <c r="F29" s="92">
        <v>599145</v>
      </c>
      <c r="G29" s="58">
        <v>604615</v>
      </c>
      <c r="H29" s="79">
        <v>0.91296764556159193</v>
      </c>
      <c r="J29" s="92">
        <v>5859</v>
      </c>
      <c r="K29" s="58">
        <v>7353</v>
      </c>
      <c r="L29" s="79">
        <v>25.499231950844855</v>
      </c>
    </row>
    <row r="30" spans="1:12" x14ac:dyDescent="0.25">
      <c r="A30" s="47" t="s">
        <v>53</v>
      </c>
      <c r="B30" s="58">
        <v>5260092</v>
      </c>
      <c r="C30" s="58">
        <v>5334451</v>
      </c>
      <c r="D30" s="79">
        <v>1.4136444761802645</v>
      </c>
      <c r="F30" s="92">
        <v>1430271</v>
      </c>
      <c r="G30" s="58">
        <v>1407321</v>
      </c>
      <c r="H30" s="79">
        <v>-1.6045910180658072</v>
      </c>
      <c r="J30" s="92">
        <v>3829821</v>
      </c>
      <c r="K30" s="58">
        <v>3927130</v>
      </c>
      <c r="L30" s="79">
        <v>2.5408237095154056</v>
      </c>
    </row>
    <row r="31" spans="1:12" x14ac:dyDescent="0.25">
      <c r="A31" s="47" t="s">
        <v>54</v>
      </c>
      <c r="B31" s="58">
        <v>1793188</v>
      </c>
      <c r="C31" s="58">
        <v>1844208</v>
      </c>
      <c r="D31" s="79">
        <v>2.8452119911576479</v>
      </c>
      <c r="F31" s="92"/>
      <c r="G31" s="58"/>
      <c r="H31" s="79"/>
      <c r="J31" s="92">
        <v>1793188</v>
      </c>
      <c r="K31" s="58">
        <v>1844208</v>
      </c>
      <c r="L31" s="79">
        <v>2.8452119911576479</v>
      </c>
    </row>
    <row r="32" spans="1:12" x14ac:dyDescent="0.25">
      <c r="A32" s="47" t="s">
        <v>98</v>
      </c>
      <c r="B32" s="58">
        <v>517465</v>
      </c>
      <c r="C32" s="58">
        <v>517478</v>
      </c>
      <c r="D32" s="79">
        <v>2.5122472051249843E-3</v>
      </c>
      <c r="F32" s="92">
        <v>52282</v>
      </c>
      <c r="G32" s="58">
        <v>37132</v>
      </c>
      <c r="H32" s="79">
        <v>-28.977468344745802</v>
      </c>
      <c r="J32" s="92">
        <v>465183</v>
      </c>
      <c r="K32" s="58">
        <v>480346</v>
      </c>
      <c r="L32" s="79">
        <v>3.2595774136200162</v>
      </c>
    </row>
    <row r="33" spans="1:12" x14ac:dyDescent="0.25">
      <c r="A33" s="47" t="s">
        <v>99</v>
      </c>
      <c r="B33" s="58">
        <v>420292</v>
      </c>
      <c r="C33" s="58">
        <v>449722</v>
      </c>
      <c r="D33" s="79">
        <v>7.0022746090813053</v>
      </c>
      <c r="F33" s="92">
        <v>383081</v>
      </c>
      <c r="G33" s="58">
        <v>406157</v>
      </c>
      <c r="H33" s="79">
        <v>6.023791313064339</v>
      </c>
      <c r="J33" s="92">
        <v>37211</v>
      </c>
      <c r="K33" s="58">
        <v>43565</v>
      </c>
      <c r="L33" s="79">
        <v>17.075595925935879</v>
      </c>
    </row>
    <row r="34" spans="1:12" x14ac:dyDescent="0.25">
      <c r="A34" s="47" t="s">
        <v>90</v>
      </c>
      <c r="B34" s="58">
        <v>2109398</v>
      </c>
      <c r="C34" s="58">
        <v>2185396</v>
      </c>
      <c r="D34" s="79">
        <v>3.6028288639697204</v>
      </c>
      <c r="F34" s="92">
        <v>16195</v>
      </c>
      <c r="G34" s="58">
        <v>13073</v>
      </c>
      <c r="H34" s="79">
        <v>-19.277554800864465</v>
      </c>
      <c r="J34" s="92">
        <v>2093203</v>
      </c>
      <c r="K34" s="58">
        <v>2172323</v>
      </c>
      <c r="L34" s="79">
        <v>3.779853172387007</v>
      </c>
    </row>
    <row r="35" spans="1:12" x14ac:dyDescent="0.25">
      <c r="A35" s="46" t="s">
        <v>88</v>
      </c>
      <c r="B35" s="59">
        <v>10705439</v>
      </c>
      <c r="C35" s="59">
        <v>10943223</v>
      </c>
      <c r="D35" s="80">
        <v>2.2211513231732019</v>
      </c>
      <c r="F35" s="93">
        <v>2480974</v>
      </c>
      <c r="G35" s="59">
        <v>2468298</v>
      </c>
      <c r="H35" s="80">
        <v>-0.51092836926142715</v>
      </c>
      <c r="J35" s="93">
        <v>8224465</v>
      </c>
      <c r="K35" s="59">
        <v>8474925</v>
      </c>
      <c r="L35" s="80">
        <v>3.045304466612722</v>
      </c>
    </row>
    <row r="36" spans="1:12" x14ac:dyDescent="0.25">
      <c r="A36" s="46"/>
      <c r="B36" s="59"/>
      <c r="C36" s="39"/>
      <c r="D36" s="38"/>
      <c r="F36" s="93"/>
      <c r="G36" s="104"/>
      <c r="H36" s="38"/>
      <c r="J36" s="93"/>
      <c r="K36" s="39"/>
      <c r="L36" s="38"/>
    </row>
    <row r="37" spans="1:12" x14ac:dyDescent="0.25">
      <c r="A37" s="46" t="s">
        <v>101</v>
      </c>
      <c r="B37" s="255" t="s">
        <v>89</v>
      </c>
      <c r="C37" s="251"/>
      <c r="D37" s="38"/>
      <c r="F37" s="250" t="s">
        <v>89</v>
      </c>
      <c r="G37" s="251"/>
      <c r="H37" s="38"/>
      <c r="J37" s="250" t="s">
        <v>89</v>
      </c>
      <c r="K37" s="251"/>
      <c r="L37" s="38"/>
    </row>
    <row r="38" spans="1:12" x14ac:dyDescent="0.25">
      <c r="A38" s="47" t="s">
        <v>24</v>
      </c>
      <c r="B38" s="58">
        <v>329640</v>
      </c>
      <c r="C38" s="58">
        <v>330023</v>
      </c>
      <c r="D38" s="79">
        <v>0.11618735590340978</v>
      </c>
      <c r="F38" s="92">
        <v>329640</v>
      </c>
      <c r="G38" s="58">
        <v>330023</v>
      </c>
      <c r="H38" s="79">
        <v>0.11618735590340978</v>
      </c>
      <c r="J38" s="92"/>
      <c r="K38" s="58"/>
      <c r="L38" s="79"/>
    </row>
    <row r="39" spans="1:12" x14ac:dyDescent="0.25">
      <c r="A39" s="47" t="s">
        <v>95</v>
      </c>
      <c r="B39" s="58">
        <v>205094</v>
      </c>
      <c r="C39" s="58">
        <v>226513</v>
      </c>
      <c r="D39" s="79">
        <v>10.443503954284377</v>
      </c>
      <c r="F39" s="92">
        <v>181412</v>
      </c>
      <c r="G39" s="58">
        <v>198761</v>
      </c>
      <c r="H39" s="79">
        <v>9.5633144444689435</v>
      </c>
      <c r="J39" s="92">
        <v>23682</v>
      </c>
      <c r="K39" s="58">
        <v>27752</v>
      </c>
      <c r="L39" s="79">
        <v>17.186048475635502</v>
      </c>
    </row>
    <row r="40" spans="1:12" x14ac:dyDescent="0.25">
      <c r="A40" s="47" t="s">
        <v>91</v>
      </c>
      <c r="B40" s="58">
        <v>0</v>
      </c>
      <c r="C40" s="58">
        <v>0</v>
      </c>
      <c r="D40" s="79">
        <v>0</v>
      </c>
      <c r="F40" s="92">
        <v>0</v>
      </c>
      <c r="G40" s="58">
        <v>0</v>
      </c>
      <c r="H40" s="79">
        <v>0</v>
      </c>
      <c r="J40" s="92"/>
      <c r="K40" s="58"/>
      <c r="L40" s="79"/>
    </row>
    <row r="41" spans="1:12" x14ac:dyDescent="0.25">
      <c r="A41" s="47" t="s">
        <v>25</v>
      </c>
      <c r="B41" s="58">
        <v>4059695</v>
      </c>
      <c r="C41" s="58">
        <v>3754814</v>
      </c>
      <c r="D41" s="79">
        <v>-7.5099484074542548</v>
      </c>
      <c r="F41" s="92">
        <v>4059695</v>
      </c>
      <c r="G41" s="58">
        <v>3754814</v>
      </c>
      <c r="H41" s="79">
        <v>-7.5099484074542548</v>
      </c>
      <c r="J41" s="92"/>
      <c r="K41" s="58"/>
      <c r="L41" s="79"/>
    </row>
    <row r="42" spans="1:12" x14ac:dyDescent="0.25">
      <c r="A42" s="47" t="s">
        <v>26</v>
      </c>
      <c r="B42" s="58">
        <v>278267</v>
      </c>
      <c r="C42" s="58">
        <v>279266</v>
      </c>
      <c r="D42" s="79">
        <v>0.35900771561126543</v>
      </c>
      <c r="F42" s="92"/>
      <c r="G42" s="58"/>
      <c r="H42" s="79"/>
      <c r="J42" s="92">
        <v>278267</v>
      </c>
      <c r="K42" s="58">
        <v>279266</v>
      </c>
      <c r="L42" s="79">
        <v>0.35900771561126543</v>
      </c>
    </row>
    <row r="43" spans="1:12" x14ac:dyDescent="0.25">
      <c r="A43" s="47" t="s">
        <v>87</v>
      </c>
      <c r="B43" s="58">
        <v>402</v>
      </c>
      <c r="C43" s="58">
        <v>491</v>
      </c>
      <c r="D43" s="79">
        <v>22.139303482587064</v>
      </c>
      <c r="F43" s="92"/>
      <c r="G43" s="58"/>
      <c r="H43" s="35"/>
      <c r="J43" s="92">
        <v>402</v>
      </c>
      <c r="K43" s="58">
        <v>491</v>
      </c>
      <c r="L43" s="79">
        <v>22.139303482587064</v>
      </c>
    </row>
    <row r="44" spans="1:12" x14ac:dyDescent="0.25">
      <c r="A44" s="47" t="s">
        <v>27</v>
      </c>
      <c r="B44" s="58"/>
      <c r="C44" s="58"/>
      <c r="D44" s="79"/>
      <c r="F44" s="92"/>
      <c r="G44" s="58"/>
      <c r="H44" s="35"/>
      <c r="J44" s="92"/>
      <c r="K44" s="58"/>
      <c r="L44" s="79"/>
    </row>
    <row r="45" spans="1:12" x14ac:dyDescent="0.25">
      <c r="A45" s="47" t="s">
        <v>28</v>
      </c>
      <c r="B45" s="58"/>
      <c r="C45" s="58"/>
      <c r="D45" s="79"/>
      <c r="F45" s="92"/>
      <c r="G45" s="105"/>
      <c r="H45" s="35"/>
      <c r="J45" s="92"/>
      <c r="K45" s="58"/>
      <c r="L45" s="79"/>
    </row>
    <row r="46" spans="1:12" ht="13.8" thickBot="1" x14ac:dyDescent="0.3">
      <c r="A46" s="77" t="s">
        <v>34</v>
      </c>
      <c r="B46" s="60">
        <v>4873098</v>
      </c>
      <c r="C46" s="60">
        <v>4591107</v>
      </c>
      <c r="D46" s="88">
        <v>-5.7866884679930513</v>
      </c>
      <c r="F46" s="94">
        <v>4570747</v>
      </c>
      <c r="G46" s="60">
        <v>4283598</v>
      </c>
      <c r="H46" s="87">
        <v>-6.2823210298010412</v>
      </c>
      <c r="J46" s="94">
        <v>302351</v>
      </c>
      <c r="K46" s="60">
        <v>307509</v>
      </c>
      <c r="L46" s="87">
        <v>1.7059642600818254</v>
      </c>
    </row>
    <row r="48" spans="1:12" x14ac:dyDescent="0.25">
      <c r="H48" s="25"/>
    </row>
    <row r="49" spans="1:12" x14ac:dyDescent="0.25">
      <c r="H49" s="25"/>
    </row>
    <row r="50" spans="1:12" x14ac:dyDescent="0.25">
      <c r="H50" s="25"/>
    </row>
    <row r="51" spans="1:12" x14ac:dyDescent="0.25">
      <c r="H51" s="25"/>
    </row>
    <row r="52" spans="1:12" x14ac:dyDescent="0.25">
      <c r="H52" s="25"/>
    </row>
    <row r="53" spans="1:12" x14ac:dyDescent="0.25">
      <c r="H53" s="25"/>
    </row>
    <row r="54" spans="1:12" ht="12.75" customHeight="1" x14ac:dyDescent="0.25">
      <c r="A54" s="24"/>
      <c r="F54" s="24"/>
      <c r="G54" s="24"/>
      <c r="H54" s="24"/>
      <c r="I54" s="24"/>
      <c r="J54" s="24"/>
      <c r="K54" s="24"/>
      <c r="L54" s="24"/>
    </row>
    <row r="55" spans="1:12" ht="12.75" customHeight="1" x14ac:dyDescent="0.25">
      <c r="A55" s="61" t="str">
        <f>+Innhold!B54</f>
        <v>Finans Norge / Skadestatistikk</v>
      </c>
      <c r="B55" s="62"/>
      <c r="C55" s="62"/>
      <c r="D55" s="62"/>
      <c r="E55" s="62"/>
      <c r="L55" s="246">
        <f>Innhold!H19</f>
        <v>6</v>
      </c>
    </row>
    <row r="56" spans="1:12" ht="12.75" customHeight="1" x14ac:dyDescent="0.25">
      <c r="A56" s="26" t="str">
        <f>+Innhold!B55</f>
        <v>Premiestatistikk skadeforsikring 2. kvartal 2018</v>
      </c>
      <c r="L56" s="244"/>
    </row>
    <row r="63" spans="1:12" ht="12.75" customHeight="1" x14ac:dyDescent="0.25"/>
    <row r="64" spans="1:12" ht="12.75" customHeight="1" x14ac:dyDescent="0.25"/>
  </sheetData>
  <mergeCells count="14">
    <mergeCell ref="B5:C5"/>
    <mergeCell ref="J37:K37"/>
    <mergeCell ref="J28:K28"/>
    <mergeCell ref="J21:K21"/>
    <mergeCell ref="J7:K7"/>
    <mergeCell ref="B7:C7"/>
    <mergeCell ref="B37:C37"/>
    <mergeCell ref="B28:C28"/>
    <mergeCell ref="J5:K5"/>
    <mergeCell ref="L55:L56"/>
    <mergeCell ref="F37:G37"/>
    <mergeCell ref="F28:G28"/>
    <mergeCell ref="F5:G5"/>
    <mergeCell ref="F7:G7"/>
  </mergeCells>
  <phoneticPr fontId="0" type="noConversion"/>
  <hyperlinks>
    <hyperlink ref="A2" location="Innhold!A20" tooltip="Move to Tab2" display="Tilbake til innholdsfortegnelsen" xr:uid="{00000000-0004-0000-0500-000000000000}"/>
  </hyperlinks>
  <pageMargins left="0.78740157480314965" right="0.78740157480314965" top="0.78740157480314965" bottom="0.19685039370078741" header="3.937007874015748E-2" footer="3.937007874015748E-2"/>
  <pageSetup paperSize="9" scale="7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64"/>
  <sheetViews>
    <sheetView showGridLines="0" showRowColHeaders="0" zoomScale="80" zoomScaleNormal="80" zoomScaleSheetLayoutView="5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2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32</v>
      </c>
      <c r="B4" s="101"/>
      <c r="C4" s="101"/>
      <c r="D4" s="256" t="s">
        <v>105</v>
      </c>
      <c r="E4" s="256"/>
      <c r="F4" s="101"/>
      <c r="G4" s="101"/>
      <c r="I4" s="256" t="s">
        <v>92</v>
      </c>
      <c r="J4" s="256"/>
      <c r="K4" s="256"/>
      <c r="L4" s="256"/>
      <c r="M4" s="256"/>
      <c r="N4" s="256"/>
      <c r="P4" s="256" t="s">
        <v>93</v>
      </c>
      <c r="Q4" s="256"/>
      <c r="R4" s="256"/>
      <c r="S4" s="256"/>
      <c r="T4" s="256"/>
      <c r="U4" s="256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9" t="s">
        <v>1</v>
      </c>
      <c r="K5" s="10"/>
      <c r="L5" s="11"/>
      <c r="M5" s="89" t="s">
        <v>2</v>
      </c>
      <c r="N5" s="12"/>
      <c r="P5" s="7"/>
      <c r="Q5" s="89" t="s">
        <v>1</v>
      </c>
      <c r="R5" s="10"/>
      <c r="S5" s="11"/>
      <c r="T5" s="89" t="s">
        <v>2</v>
      </c>
      <c r="U5" s="12"/>
    </row>
    <row r="6" spans="1:21" x14ac:dyDescent="0.25">
      <c r="A6" s="13" t="s">
        <v>3</v>
      </c>
      <c r="B6" s="14" t="s">
        <v>154</v>
      </c>
      <c r="C6" s="15" t="s">
        <v>152</v>
      </c>
      <c r="D6" s="66" t="s">
        <v>153</v>
      </c>
      <c r="E6" s="15" t="s">
        <v>154</v>
      </c>
      <c r="F6" s="15" t="s">
        <v>152</v>
      </c>
      <c r="G6" s="16" t="s">
        <v>153</v>
      </c>
      <c r="I6" s="98" t="s">
        <v>154</v>
      </c>
      <c r="J6" s="15" t="s">
        <v>152</v>
      </c>
      <c r="K6" s="66" t="s">
        <v>153</v>
      </c>
      <c r="L6" s="15" t="s">
        <v>154</v>
      </c>
      <c r="M6" s="15" t="s">
        <v>152</v>
      </c>
      <c r="N6" s="16" t="s">
        <v>153</v>
      </c>
      <c r="P6" s="98" t="s">
        <v>154</v>
      </c>
      <c r="Q6" s="15" t="s">
        <v>152</v>
      </c>
      <c r="R6" s="66" t="s">
        <v>153</v>
      </c>
      <c r="S6" s="15" t="s">
        <v>154</v>
      </c>
      <c r="T6" s="15" t="s">
        <v>152</v>
      </c>
      <c r="U6" s="16" t="s">
        <v>153</v>
      </c>
    </row>
    <row r="7" spans="1:21" x14ac:dyDescent="0.25">
      <c r="A7" s="17" t="s">
        <v>82</v>
      </c>
      <c r="B7" s="18">
        <v>11837226</v>
      </c>
      <c r="C7" s="18">
        <v>11803630</v>
      </c>
      <c r="D7" s="18">
        <v>12189086</v>
      </c>
      <c r="E7" s="83">
        <v>21.195694009640391</v>
      </c>
      <c r="F7" s="84">
        <v>21.111807983983425</v>
      </c>
      <c r="G7" s="82">
        <v>21.142695571112665</v>
      </c>
      <c r="I7" s="99">
        <v>6919402</v>
      </c>
      <c r="J7" s="18">
        <v>6914135</v>
      </c>
      <c r="K7" s="18">
        <v>6986032</v>
      </c>
      <c r="L7" s="83">
        <v>19.44060554515902</v>
      </c>
      <c r="M7" s="84">
        <v>19.202264523220332</v>
      </c>
      <c r="N7" s="82">
        <v>18.767803944885127</v>
      </c>
      <c r="P7" s="99">
        <v>4917824</v>
      </c>
      <c r="Q7" s="18">
        <v>4889495</v>
      </c>
      <c r="R7" s="18">
        <v>5203054</v>
      </c>
      <c r="S7" s="83">
        <v>24.279804996269526</v>
      </c>
      <c r="T7" s="84">
        <v>24.566360215307949</v>
      </c>
      <c r="U7" s="82">
        <v>25.470168906636179</v>
      </c>
    </row>
    <row r="8" spans="1:21" x14ac:dyDescent="0.25">
      <c r="A8" s="17" t="s">
        <v>155</v>
      </c>
      <c r="B8" s="18">
        <v>1746737</v>
      </c>
      <c r="C8" s="18">
        <v>1745208</v>
      </c>
      <c r="D8" s="18">
        <v>1709119</v>
      </c>
      <c r="E8" s="83">
        <v>3.1277009467688823</v>
      </c>
      <c r="F8" s="84">
        <v>3.1214546870845452</v>
      </c>
      <c r="G8" s="82">
        <v>2.9645686897118053</v>
      </c>
      <c r="I8" s="99">
        <v>1366040</v>
      </c>
      <c r="J8" s="18">
        <v>1352097</v>
      </c>
      <c r="K8" s="18">
        <v>1324089</v>
      </c>
      <c r="L8" s="83">
        <v>3.8379970984355336</v>
      </c>
      <c r="M8" s="84">
        <v>3.7551080872810032</v>
      </c>
      <c r="N8" s="82">
        <v>3.557132683843848</v>
      </c>
      <c r="P8" s="99">
        <v>380697</v>
      </c>
      <c r="Q8" s="18">
        <v>393111</v>
      </c>
      <c r="R8" s="18">
        <v>385030</v>
      </c>
      <c r="S8" s="83">
        <v>1.879540407030593</v>
      </c>
      <c r="T8" s="84">
        <v>1.9751132643759577</v>
      </c>
      <c r="U8" s="82">
        <v>1.8848120996096001</v>
      </c>
    </row>
    <row r="9" spans="1:21" x14ac:dyDescent="0.25">
      <c r="A9" s="17" t="s">
        <v>83</v>
      </c>
      <c r="B9" s="18">
        <v>14174475</v>
      </c>
      <c r="C9" s="18">
        <v>14267848</v>
      </c>
      <c r="D9" s="18">
        <v>14748808</v>
      </c>
      <c r="E9" s="83">
        <v>25.380763605197494</v>
      </c>
      <c r="F9" s="84">
        <v>25.519273928500127</v>
      </c>
      <c r="G9" s="82">
        <v>25.582685820806503</v>
      </c>
      <c r="I9" s="99">
        <v>8678791</v>
      </c>
      <c r="J9" s="18">
        <v>8640678</v>
      </c>
      <c r="K9" s="18">
        <v>8880460</v>
      </c>
      <c r="L9" s="83">
        <v>24.383747676443168</v>
      </c>
      <c r="M9" s="84">
        <v>23.997301848455432</v>
      </c>
      <c r="N9" s="82">
        <v>23.85713838991785</v>
      </c>
      <c r="P9" s="99">
        <v>5495684</v>
      </c>
      <c r="Q9" s="18">
        <v>5627170</v>
      </c>
      <c r="R9" s="18">
        <v>5868348</v>
      </c>
      <c r="S9" s="83">
        <v>27.132759497110609</v>
      </c>
      <c r="T9" s="84">
        <v>28.272671352107825</v>
      </c>
      <c r="U9" s="82">
        <v>28.726938979092012</v>
      </c>
    </row>
    <row r="10" spans="1:21" x14ac:dyDescent="0.25">
      <c r="A10" s="17" t="s">
        <v>85</v>
      </c>
      <c r="B10" s="18">
        <v>7429818</v>
      </c>
      <c r="C10" s="18">
        <v>7369609</v>
      </c>
      <c r="D10" s="18">
        <v>7529226</v>
      </c>
      <c r="E10" s="83">
        <v>13.30380520531739</v>
      </c>
      <c r="F10" s="84">
        <v>13.181179867975878</v>
      </c>
      <c r="G10" s="82">
        <v>13.059890889612751</v>
      </c>
      <c r="I10" s="99">
        <v>4562576</v>
      </c>
      <c r="J10" s="18">
        <v>4521121</v>
      </c>
      <c r="K10" s="18">
        <v>4664718</v>
      </c>
      <c r="L10" s="83">
        <v>12.818917051763934</v>
      </c>
      <c r="M10" s="84">
        <v>12.556272242802089</v>
      </c>
      <c r="N10" s="82">
        <v>12.531650711330361</v>
      </c>
      <c r="P10" s="99">
        <v>2867242</v>
      </c>
      <c r="Q10" s="18">
        <v>2848488</v>
      </c>
      <c r="R10" s="18">
        <v>2864508</v>
      </c>
      <c r="S10" s="83">
        <v>14.155869880075787</v>
      </c>
      <c r="T10" s="84">
        <v>14.311699322114475</v>
      </c>
      <c r="U10" s="82">
        <v>14.022438090092971</v>
      </c>
    </row>
    <row r="11" spans="1:21" x14ac:dyDescent="0.25">
      <c r="A11" s="17" t="s">
        <v>156</v>
      </c>
      <c r="B11" s="18">
        <v>5597834</v>
      </c>
      <c r="C11" s="18">
        <v>5791659</v>
      </c>
      <c r="D11" s="18">
        <v>6110404</v>
      </c>
      <c r="E11" s="83">
        <v>10.023461289052124</v>
      </c>
      <c r="F11" s="84">
        <v>10.358880506819467</v>
      </c>
      <c r="G11" s="82">
        <v>10.598859634636192</v>
      </c>
      <c r="I11" s="99">
        <v>4731390</v>
      </c>
      <c r="J11" s="18">
        <v>4912933</v>
      </c>
      <c r="K11" s="18">
        <v>5218961</v>
      </c>
      <c r="L11" s="83">
        <v>13.293213296511743</v>
      </c>
      <c r="M11" s="84">
        <v>13.644431161795138</v>
      </c>
      <c r="N11" s="82">
        <v>14.020610962560955</v>
      </c>
      <c r="P11" s="99">
        <v>866444</v>
      </c>
      <c r="Q11" s="18">
        <v>878726</v>
      </c>
      <c r="R11" s="18">
        <v>891443</v>
      </c>
      <c r="S11" s="83">
        <v>4.2777235135270706</v>
      </c>
      <c r="T11" s="84">
        <v>4.4149957094867043</v>
      </c>
      <c r="U11" s="82">
        <v>4.3638224359459805</v>
      </c>
    </row>
    <row r="12" spans="1:21" x14ac:dyDescent="0.25">
      <c r="A12" s="17" t="s">
        <v>157</v>
      </c>
      <c r="B12" s="18">
        <v>756177</v>
      </c>
      <c r="C12" s="18">
        <v>789407</v>
      </c>
      <c r="D12" s="18">
        <v>829353</v>
      </c>
      <c r="E12" s="83">
        <v>1.3540077978681697</v>
      </c>
      <c r="F12" s="84">
        <v>1.4119223497527797</v>
      </c>
      <c r="G12" s="82">
        <v>1.4385621694677519</v>
      </c>
      <c r="I12" s="99">
        <v>751759</v>
      </c>
      <c r="J12" s="18">
        <v>784969</v>
      </c>
      <c r="K12" s="18">
        <v>824991</v>
      </c>
      <c r="L12" s="83">
        <v>2.1121261900989712</v>
      </c>
      <c r="M12" s="84">
        <v>2.1800532359474816</v>
      </c>
      <c r="N12" s="82">
        <v>2.2163181251237796</v>
      </c>
      <c r="P12" s="99">
        <v>4418</v>
      </c>
      <c r="Q12" s="18">
        <v>4438</v>
      </c>
      <c r="R12" s="18">
        <v>4362</v>
      </c>
      <c r="S12" s="83">
        <v>2.1812122286913635E-2</v>
      </c>
      <c r="T12" s="84">
        <v>2.2297907378070064E-2</v>
      </c>
      <c r="U12" s="82">
        <v>2.1353012436685651E-2</v>
      </c>
    </row>
    <row r="13" spans="1:21" x14ac:dyDescent="0.25">
      <c r="A13" s="17" t="s">
        <v>158</v>
      </c>
      <c r="B13" s="18">
        <v>1623114</v>
      </c>
      <c r="C13" s="18">
        <v>1691059</v>
      </c>
      <c r="D13" s="18">
        <v>1409267</v>
      </c>
      <c r="E13" s="83">
        <v>2.9063420506429001</v>
      </c>
      <c r="F13" s="84">
        <v>3.0246045409409672</v>
      </c>
      <c r="G13" s="82">
        <v>2.4444575384417857</v>
      </c>
      <c r="I13" s="99">
        <v>744510</v>
      </c>
      <c r="J13" s="18">
        <v>780424</v>
      </c>
      <c r="K13" s="18">
        <v>715825</v>
      </c>
      <c r="L13" s="83">
        <v>2.0917595529825181</v>
      </c>
      <c r="M13" s="84">
        <v>2.167430645810315</v>
      </c>
      <c r="N13" s="82">
        <v>1.9230463385863958</v>
      </c>
      <c r="P13" s="99">
        <v>878604</v>
      </c>
      <c r="Q13" s="18">
        <v>910635</v>
      </c>
      <c r="R13" s="18">
        <v>693442</v>
      </c>
      <c r="S13" s="83">
        <v>4.3377586894005136</v>
      </c>
      <c r="T13" s="84">
        <v>4.5753165581858566</v>
      </c>
      <c r="U13" s="82">
        <v>3.394561130243047</v>
      </c>
    </row>
    <row r="14" spans="1:21" x14ac:dyDescent="0.25">
      <c r="A14" s="17" t="s">
        <v>159</v>
      </c>
      <c r="B14" s="18">
        <v>1461380</v>
      </c>
      <c r="C14" s="18">
        <v>1505794</v>
      </c>
      <c r="D14" s="18">
        <v>1669811</v>
      </c>
      <c r="E14" s="83">
        <v>2.6167417359276808</v>
      </c>
      <c r="F14" s="84">
        <v>2.6932421459698701</v>
      </c>
      <c r="G14" s="82">
        <v>2.8963866227783783</v>
      </c>
      <c r="I14" s="99">
        <v>499100</v>
      </c>
      <c r="J14" s="18">
        <v>513625</v>
      </c>
      <c r="K14" s="18">
        <v>536933</v>
      </c>
      <c r="L14" s="83">
        <v>1.4022608062935016</v>
      </c>
      <c r="M14" s="84">
        <v>1.4264637754019907</v>
      </c>
      <c r="N14" s="82">
        <v>1.4424573599919104</v>
      </c>
      <c r="P14" s="99">
        <v>962280</v>
      </c>
      <c r="Q14" s="18">
        <v>992169</v>
      </c>
      <c r="R14" s="18">
        <v>1132878</v>
      </c>
      <c r="S14" s="83">
        <v>4.7508757433796411</v>
      </c>
      <c r="T14" s="84">
        <v>4.9849690097774664</v>
      </c>
      <c r="U14" s="82">
        <v>5.545703352418057</v>
      </c>
    </row>
    <row r="15" spans="1:21" x14ac:dyDescent="0.25">
      <c r="A15" s="17" t="s">
        <v>160</v>
      </c>
      <c r="B15" s="18">
        <v>1022889</v>
      </c>
      <c r="C15" s="18">
        <v>1140078</v>
      </c>
      <c r="D15" s="18">
        <v>1149322</v>
      </c>
      <c r="E15" s="83">
        <v>1.8315813392282154</v>
      </c>
      <c r="F15" s="84">
        <v>2.0391276092832338</v>
      </c>
      <c r="G15" s="82">
        <v>1.9935674552778078</v>
      </c>
      <c r="I15" s="99">
        <v>386096</v>
      </c>
      <c r="J15" s="18">
        <v>481239</v>
      </c>
      <c r="K15" s="18">
        <v>534309</v>
      </c>
      <c r="L15" s="83">
        <v>1.0847671574167417</v>
      </c>
      <c r="M15" s="84">
        <v>1.3365198360879602</v>
      </c>
      <c r="N15" s="82">
        <v>1.4354080482293279</v>
      </c>
      <c r="P15" s="99">
        <v>636793</v>
      </c>
      <c r="Q15" s="18">
        <v>658839</v>
      </c>
      <c r="R15" s="18">
        <v>615013</v>
      </c>
      <c r="S15" s="83">
        <v>3.1439128083862822</v>
      </c>
      <c r="T15" s="84">
        <v>3.3102142855025467</v>
      </c>
      <c r="U15" s="82">
        <v>3.0106327917751838</v>
      </c>
    </row>
    <row r="16" spans="1:21" x14ac:dyDescent="0.25">
      <c r="A16" s="17" t="s">
        <v>161</v>
      </c>
      <c r="B16" s="18">
        <v>2679660</v>
      </c>
      <c r="C16" s="18">
        <v>2630450</v>
      </c>
      <c r="D16" s="18">
        <v>2721524</v>
      </c>
      <c r="E16" s="83">
        <v>4.7981894921895529</v>
      </c>
      <c r="F16" s="84">
        <v>4.704786181155221</v>
      </c>
      <c r="G16" s="82">
        <v>4.7206454545875571</v>
      </c>
      <c r="I16" s="99">
        <v>2237550</v>
      </c>
      <c r="J16" s="18">
        <v>2243789</v>
      </c>
      <c r="K16" s="18">
        <v>2344870</v>
      </c>
      <c r="L16" s="83">
        <v>6.2865731659427455</v>
      </c>
      <c r="M16" s="84">
        <v>6.2315575140335016</v>
      </c>
      <c r="N16" s="82">
        <v>6.2994358508868542</v>
      </c>
      <c r="P16" s="99">
        <v>442110</v>
      </c>
      <c r="Q16" s="18">
        <v>386661</v>
      </c>
      <c r="R16" s="18">
        <v>376654</v>
      </c>
      <c r="S16" s="83">
        <v>2.1827427307078739</v>
      </c>
      <c r="T16" s="84">
        <v>1.9427064363929583</v>
      </c>
      <c r="U16" s="82">
        <v>1.8438096163061433</v>
      </c>
    </row>
    <row r="17" spans="1:21" x14ac:dyDescent="0.25">
      <c r="A17" s="17" t="s">
        <v>162</v>
      </c>
      <c r="B17" s="18">
        <v>98680</v>
      </c>
      <c r="C17" s="18">
        <v>136449</v>
      </c>
      <c r="D17" s="18">
        <v>152073</v>
      </c>
      <c r="E17" s="83">
        <v>0.17669605065167412</v>
      </c>
      <c r="F17" s="84">
        <v>0.2440507782441973</v>
      </c>
      <c r="G17" s="82">
        <v>0.2637796749966172</v>
      </c>
      <c r="I17" s="99">
        <v>98680</v>
      </c>
      <c r="J17" s="18">
        <v>136449</v>
      </c>
      <c r="K17" s="18">
        <v>152073</v>
      </c>
      <c r="L17" s="83">
        <v>0.27724924136454165</v>
      </c>
      <c r="M17" s="84">
        <v>0.37895265162292768</v>
      </c>
      <c r="N17" s="82">
        <v>0.40854039164299794</v>
      </c>
      <c r="P17" s="99">
        <v>0</v>
      </c>
      <c r="Q17" s="18">
        <v>0</v>
      </c>
      <c r="R17" s="18">
        <v>0</v>
      </c>
      <c r="S17" s="83" t="s">
        <v>163</v>
      </c>
      <c r="T17" s="84" t="s">
        <v>163</v>
      </c>
      <c r="U17" s="82" t="s">
        <v>163</v>
      </c>
    </row>
    <row r="18" spans="1:21" x14ac:dyDescent="0.25">
      <c r="A18" s="17" t="s">
        <v>164</v>
      </c>
      <c r="B18" s="18">
        <v>45315</v>
      </c>
      <c r="C18" s="18">
        <v>37423</v>
      </c>
      <c r="D18" s="18">
        <v>44159</v>
      </c>
      <c r="E18" s="83">
        <v>8.114087490150601E-2</v>
      </c>
      <c r="F18" s="84">
        <v>6.6934255833553891E-2</v>
      </c>
      <c r="G18" s="82">
        <v>7.659641532800443E-2</v>
      </c>
      <c r="I18" s="99">
        <v>44722</v>
      </c>
      <c r="J18" s="18">
        <v>36719</v>
      </c>
      <c r="K18" s="18">
        <v>43558</v>
      </c>
      <c r="L18" s="83">
        <v>0.12564998553207368</v>
      </c>
      <c r="M18" s="84">
        <v>0.10197775296955112</v>
      </c>
      <c r="N18" s="82">
        <v>0.11701750066866376</v>
      </c>
      <c r="P18" s="99">
        <v>593</v>
      </c>
      <c r="Q18" s="18">
        <v>704</v>
      </c>
      <c r="R18" s="18">
        <v>601</v>
      </c>
      <c r="S18" s="83">
        <v>2.9277022444861443E-3</v>
      </c>
      <c r="T18" s="84">
        <v>3.537117348842119E-3</v>
      </c>
      <c r="U18" s="82">
        <v>2.9420358721797516E-3</v>
      </c>
    </row>
    <row r="19" spans="1:21" x14ac:dyDescent="0.25">
      <c r="A19" s="17" t="s">
        <v>165</v>
      </c>
      <c r="B19" s="18">
        <v>95303</v>
      </c>
      <c r="C19" s="18">
        <v>86811</v>
      </c>
      <c r="D19" s="18">
        <v>80727</v>
      </c>
      <c r="E19" s="83">
        <v>0.1706492066807509</v>
      </c>
      <c r="F19" s="84">
        <v>0.15526894378234368</v>
      </c>
      <c r="G19" s="82">
        <v>0.1400257890845312</v>
      </c>
      <c r="I19" s="99">
        <v>0</v>
      </c>
      <c r="J19" s="18">
        <v>0</v>
      </c>
      <c r="K19" s="18">
        <v>0</v>
      </c>
      <c r="L19" s="83" t="s">
        <v>163</v>
      </c>
      <c r="M19" s="84" t="s">
        <v>163</v>
      </c>
      <c r="N19" s="82" t="s">
        <v>163</v>
      </c>
      <c r="P19" s="99">
        <v>95303</v>
      </c>
      <c r="Q19" s="18">
        <v>86811</v>
      </c>
      <c r="R19" s="18">
        <v>80727</v>
      </c>
      <c r="S19" s="83">
        <v>0.470520753804828</v>
      </c>
      <c r="T19" s="84">
        <v>0.43616575876467784</v>
      </c>
      <c r="U19" s="82">
        <v>0.39517758711057371</v>
      </c>
    </row>
    <row r="20" spans="1:21" x14ac:dyDescent="0.25">
      <c r="A20" s="17" t="s">
        <v>166</v>
      </c>
      <c r="B20" s="18">
        <v>2370150</v>
      </c>
      <c r="C20" s="18">
        <v>2487249</v>
      </c>
      <c r="D20" s="18">
        <v>2540000</v>
      </c>
      <c r="E20" s="83">
        <v>4.243982007013229</v>
      </c>
      <c r="F20" s="84">
        <v>4.4486588698861951</v>
      </c>
      <c r="G20" s="82">
        <v>4.4057812661774785</v>
      </c>
      <c r="I20" s="99">
        <v>1678642</v>
      </c>
      <c r="J20" s="18">
        <v>1760947</v>
      </c>
      <c r="K20" s="18">
        <v>1801075</v>
      </c>
      <c r="L20" s="83">
        <v>4.7162770675178045</v>
      </c>
      <c r="M20" s="84">
        <v>4.890585750114985</v>
      </c>
      <c r="N20" s="82">
        <v>4.8385438958816653</v>
      </c>
      <c r="P20" s="99">
        <v>691508</v>
      </c>
      <c r="Q20" s="18">
        <v>726302</v>
      </c>
      <c r="R20" s="18">
        <v>738925</v>
      </c>
      <c r="S20" s="83">
        <v>3.4140464143003788</v>
      </c>
      <c r="T20" s="84">
        <v>3.6491696089470578</v>
      </c>
      <c r="U20" s="82">
        <v>3.617211076290221</v>
      </c>
    </row>
    <row r="21" spans="1:21" x14ac:dyDescent="0.25">
      <c r="A21" s="17" t="s">
        <v>167</v>
      </c>
      <c r="B21" s="18">
        <v>12999</v>
      </c>
      <c r="C21" s="18">
        <v>12127</v>
      </c>
      <c r="D21" s="18">
        <v>10432</v>
      </c>
      <c r="E21" s="83">
        <v>2.3275962326926549E-2</v>
      </c>
      <c r="F21" s="84">
        <v>2.1690183055701254E-2</v>
      </c>
      <c r="G21" s="82">
        <v>1.8094925263292698E-2</v>
      </c>
      <c r="I21" s="99">
        <v>0</v>
      </c>
      <c r="J21" s="18">
        <v>0</v>
      </c>
      <c r="K21" s="18">
        <v>0</v>
      </c>
      <c r="L21" s="83" t="s">
        <v>163</v>
      </c>
      <c r="M21" s="84" t="s">
        <v>163</v>
      </c>
      <c r="N21" s="82" t="s">
        <v>163</v>
      </c>
      <c r="P21" s="99">
        <v>12999</v>
      </c>
      <c r="Q21" s="18">
        <v>12127</v>
      </c>
      <c r="R21" s="18">
        <v>10432</v>
      </c>
      <c r="S21" s="83">
        <v>6.4177405524579068E-2</v>
      </c>
      <c r="T21" s="84">
        <v>6.092986092245508E-2</v>
      </c>
      <c r="U21" s="82">
        <v>5.1067085222261506E-2</v>
      </c>
    </row>
    <row r="22" spans="1:21" x14ac:dyDescent="0.25">
      <c r="A22" s="17" t="s">
        <v>168</v>
      </c>
      <c r="B22" s="18">
        <v>483921</v>
      </c>
      <c r="C22" s="18">
        <v>0</v>
      </c>
      <c r="D22" s="18">
        <v>0</v>
      </c>
      <c r="E22" s="83">
        <v>0.8665071901845236</v>
      </c>
      <c r="F22" s="84" t="s">
        <v>163</v>
      </c>
      <c r="G22" s="82" t="s">
        <v>163</v>
      </c>
      <c r="I22" s="99">
        <v>102250</v>
      </c>
      <c r="J22" s="18">
        <v>0</v>
      </c>
      <c r="K22" s="18">
        <v>0</v>
      </c>
      <c r="L22" s="83">
        <v>0.28727943787519644</v>
      </c>
      <c r="M22" s="84" t="s">
        <v>163</v>
      </c>
      <c r="N22" s="82" t="s">
        <v>163</v>
      </c>
      <c r="P22" s="99">
        <v>381671</v>
      </c>
      <c r="Q22" s="18">
        <v>0</v>
      </c>
      <c r="R22" s="18">
        <v>0</v>
      </c>
      <c r="S22" s="83">
        <v>1.8843491456244033</v>
      </c>
      <c r="T22" s="84" t="s">
        <v>163</v>
      </c>
      <c r="U22" s="82" t="s">
        <v>163</v>
      </c>
    </row>
    <row r="23" spans="1:21" x14ac:dyDescent="0.25">
      <c r="A23" s="17" t="s">
        <v>169</v>
      </c>
      <c r="B23" s="18">
        <v>73815</v>
      </c>
      <c r="C23" s="18">
        <v>78440</v>
      </c>
      <c r="D23" s="18">
        <v>80804</v>
      </c>
      <c r="E23" s="83">
        <v>0.13217287169490602</v>
      </c>
      <c r="F23" s="84">
        <v>0.1402966899389137</v>
      </c>
      <c r="G23" s="82">
        <v>0.14015935017015943</v>
      </c>
      <c r="I23" s="99">
        <v>0</v>
      </c>
      <c r="J23" s="18">
        <v>0</v>
      </c>
      <c r="K23" s="18">
        <v>0</v>
      </c>
      <c r="L23" s="83" t="s">
        <v>163</v>
      </c>
      <c r="M23" s="84" t="s">
        <v>163</v>
      </c>
      <c r="N23" s="82" t="s">
        <v>163</v>
      </c>
      <c r="P23" s="99">
        <v>73815</v>
      </c>
      <c r="Q23" s="18">
        <v>78440</v>
      </c>
      <c r="R23" s="18">
        <v>80804</v>
      </c>
      <c r="S23" s="83">
        <v>0.36443227854425758</v>
      </c>
      <c r="T23" s="84">
        <v>0.394107222788602</v>
      </c>
      <c r="U23" s="82">
        <v>0.39555452015908926</v>
      </c>
    </row>
    <row r="24" spans="1:21" x14ac:dyDescent="0.25">
      <c r="A24" s="17" t="s">
        <v>170</v>
      </c>
      <c r="B24" s="18">
        <v>52954</v>
      </c>
      <c r="C24" s="18">
        <v>45067</v>
      </c>
      <c r="D24" s="18">
        <v>0</v>
      </c>
      <c r="E24" s="83">
        <v>9.481924063851592E-2</v>
      </c>
      <c r="F24" s="84">
        <v>8.0606207616994191E-2</v>
      </c>
      <c r="G24" s="82" t="s">
        <v>163</v>
      </c>
      <c r="I24" s="99">
        <v>0</v>
      </c>
      <c r="J24" s="18">
        <v>0</v>
      </c>
      <c r="K24" s="18">
        <v>0</v>
      </c>
      <c r="L24" s="83" t="s">
        <v>163</v>
      </c>
      <c r="M24" s="84" t="s">
        <v>163</v>
      </c>
      <c r="N24" s="82" t="s">
        <v>163</v>
      </c>
      <c r="P24" s="99">
        <v>52954</v>
      </c>
      <c r="Q24" s="18">
        <v>45067</v>
      </c>
      <c r="R24" s="18">
        <v>0</v>
      </c>
      <c r="S24" s="83">
        <v>0.26143936703966153</v>
      </c>
      <c r="T24" s="84">
        <v>0.22643077778447129</v>
      </c>
      <c r="U24" s="82" t="s">
        <v>163</v>
      </c>
    </row>
    <row r="25" spans="1:21" x14ac:dyDescent="0.25">
      <c r="A25" s="17" t="s">
        <v>171</v>
      </c>
      <c r="B25" s="18">
        <v>47677</v>
      </c>
      <c r="C25" s="18">
        <v>32207</v>
      </c>
      <c r="D25" s="18">
        <v>27834</v>
      </c>
      <c r="E25" s="83">
        <v>8.5370263548032704E-2</v>
      </c>
      <c r="F25" s="84">
        <v>5.7604990984989723E-2</v>
      </c>
      <c r="G25" s="82">
        <v>4.8279730615269259E-2</v>
      </c>
      <c r="H25"/>
      <c r="I25" s="99">
        <v>36251</v>
      </c>
      <c r="J25" s="18">
        <v>32207</v>
      </c>
      <c r="K25" s="18">
        <v>27834</v>
      </c>
      <c r="L25" s="83">
        <v>0.10185004305539115</v>
      </c>
      <c r="M25" s="84">
        <v>8.9446812001697559E-2</v>
      </c>
      <c r="N25" s="82">
        <v>7.4775359603553582E-2</v>
      </c>
      <c r="O25"/>
      <c r="P25" s="99">
        <v>11426</v>
      </c>
      <c r="Q25" s="18">
        <v>0</v>
      </c>
      <c r="R25" s="18">
        <v>0</v>
      </c>
      <c r="S25" s="83">
        <v>5.6411342066608236E-2</v>
      </c>
      <c r="T25" s="84" t="s">
        <v>163</v>
      </c>
      <c r="U25" s="82" t="s">
        <v>163</v>
      </c>
    </row>
    <row r="26" spans="1:21" x14ac:dyDescent="0.25">
      <c r="A26" s="17" t="s">
        <v>172</v>
      </c>
      <c r="B26" s="18">
        <v>1539535</v>
      </c>
      <c r="C26" s="18">
        <v>1744353</v>
      </c>
      <c r="D26" s="18">
        <v>1973130</v>
      </c>
      <c r="E26" s="83">
        <v>2.7566857959062134</v>
      </c>
      <c r="F26" s="84">
        <v>3.1199254460098667</v>
      </c>
      <c r="G26" s="82">
        <v>3.4225114920207744</v>
      </c>
      <c r="H26"/>
      <c r="I26" s="99">
        <v>1285473</v>
      </c>
      <c r="J26" s="18">
        <v>1469205</v>
      </c>
      <c r="K26" s="18">
        <v>1675929</v>
      </c>
      <c r="L26" s="83">
        <v>3.6116377588630062</v>
      </c>
      <c r="M26" s="84">
        <v>4.0803459939439897</v>
      </c>
      <c r="N26" s="82">
        <v>4.5023422305462368</v>
      </c>
      <c r="O26"/>
      <c r="P26" s="99">
        <v>254062</v>
      </c>
      <c r="Q26" s="18">
        <v>275148</v>
      </c>
      <c r="R26" s="18">
        <v>297201</v>
      </c>
      <c r="S26" s="83">
        <v>1.2543303332860687</v>
      </c>
      <c r="T26" s="84">
        <v>1.3824300629250161</v>
      </c>
      <c r="U26" s="82">
        <v>1.4548685578164631</v>
      </c>
    </row>
    <row r="27" spans="1:21" x14ac:dyDescent="0.25">
      <c r="A27" s="17" t="s">
        <v>173</v>
      </c>
      <c r="B27" s="18">
        <v>304524</v>
      </c>
      <c r="C27" s="18">
        <v>319772</v>
      </c>
      <c r="D27" s="18">
        <v>339603</v>
      </c>
      <c r="E27" s="83">
        <v>0.5452795716320471</v>
      </c>
      <c r="F27" s="84">
        <v>0.57193973910181428</v>
      </c>
      <c r="G27" s="82">
        <v>0.58906162808569684</v>
      </c>
      <c r="H27"/>
      <c r="I27" s="99">
        <v>57353</v>
      </c>
      <c r="J27" s="18">
        <v>61430</v>
      </c>
      <c r="K27" s="18">
        <v>64572</v>
      </c>
      <c r="L27" s="83">
        <v>0.16113777604358084</v>
      </c>
      <c r="M27" s="84">
        <v>0.17060631729947778</v>
      </c>
      <c r="N27" s="82">
        <v>0.1734710972307488</v>
      </c>
      <c r="O27"/>
      <c r="P27" s="99">
        <v>247171</v>
      </c>
      <c r="Q27" s="18">
        <v>258342</v>
      </c>
      <c r="R27" s="18">
        <v>275031</v>
      </c>
      <c r="S27" s="83">
        <v>1.2203087545900249</v>
      </c>
      <c r="T27" s="84">
        <v>1.2979914348502426</v>
      </c>
      <c r="U27" s="82">
        <v>1.3463412112503648</v>
      </c>
    </row>
    <row r="28" spans="1:21" x14ac:dyDescent="0.25">
      <c r="A28" s="17" t="s">
        <v>174</v>
      </c>
      <c r="B28" s="18">
        <v>292535</v>
      </c>
      <c r="C28" s="18">
        <v>378247</v>
      </c>
      <c r="D28" s="18">
        <v>457320</v>
      </c>
      <c r="E28" s="83">
        <v>0.52381211164762354</v>
      </c>
      <c r="F28" s="84">
        <v>0.67652730850744891</v>
      </c>
      <c r="G28" s="82">
        <v>0.79324877505837965</v>
      </c>
      <c r="I28" s="99">
        <v>127026</v>
      </c>
      <c r="J28" s="18">
        <v>162679</v>
      </c>
      <c r="K28" s="18">
        <v>217668</v>
      </c>
      <c r="L28" s="83">
        <v>0.35688956357491153</v>
      </c>
      <c r="M28" s="84">
        <v>0.45179985498879616</v>
      </c>
      <c r="N28" s="82">
        <v>0.58475975332996699</v>
      </c>
      <c r="P28" s="99">
        <v>165509</v>
      </c>
      <c r="Q28" s="18">
        <v>215568</v>
      </c>
      <c r="R28" s="18">
        <v>239652</v>
      </c>
      <c r="S28" s="83">
        <v>0.81713502661493631</v>
      </c>
      <c r="T28" s="84">
        <v>1.083081410021588</v>
      </c>
      <c r="U28" s="82">
        <v>1.1731527135434638</v>
      </c>
    </row>
    <row r="29" spans="1:21" x14ac:dyDescent="0.25">
      <c r="A29" s="17" t="s">
        <v>175</v>
      </c>
      <c r="B29" s="18">
        <v>61202</v>
      </c>
      <c r="C29" s="18">
        <v>71678</v>
      </c>
      <c r="D29" s="18">
        <v>78372</v>
      </c>
      <c r="E29" s="83">
        <v>0.10958807957016375</v>
      </c>
      <c r="F29" s="84">
        <v>0.12820227105356269</v>
      </c>
      <c r="G29" s="82">
        <v>0.13594090133577216</v>
      </c>
      <c r="I29" s="99">
        <v>33184</v>
      </c>
      <c r="J29" s="18">
        <v>36466</v>
      </c>
      <c r="K29" s="18">
        <v>40280</v>
      </c>
      <c r="L29" s="83">
        <v>9.3233064708562532E-2</v>
      </c>
      <c r="M29" s="84">
        <v>0.1012751093381533</v>
      </c>
      <c r="N29" s="82">
        <v>0.10821123391647404</v>
      </c>
      <c r="P29" s="99">
        <v>28018</v>
      </c>
      <c r="Q29" s="18">
        <v>35212</v>
      </c>
      <c r="R29" s="18">
        <v>38092</v>
      </c>
      <c r="S29" s="83">
        <v>0.13832775967287148</v>
      </c>
      <c r="T29" s="84">
        <v>0.1769161592150976</v>
      </c>
      <c r="U29" s="82">
        <v>0.18646926862407837</v>
      </c>
    </row>
    <row r="30" spans="1:21" x14ac:dyDescent="0.25">
      <c r="A30" s="17" t="s">
        <v>176</v>
      </c>
      <c r="B30" s="18">
        <v>107948</v>
      </c>
      <c r="C30" s="18">
        <v>125495</v>
      </c>
      <c r="D30" s="18">
        <v>110104</v>
      </c>
      <c r="E30" s="83">
        <v>0.19329129788961205</v>
      </c>
      <c r="F30" s="84">
        <v>0.22445860662779163</v>
      </c>
      <c r="G30" s="82">
        <v>0.19098194509102562</v>
      </c>
      <c r="I30" s="99">
        <v>98558</v>
      </c>
      <c r="J30" s="18">
        <v>113289</v>
      </c>
      <c r="K30" s="18">
        <v>108888</v>
      </c>
      <c r="L30" s="83">
        <v>0.27690647274428959</v>
      </c>
      <c r="M30" s="84">
        <v>0.31463159825070064</v>
      </c>
      <c r="N30" s="82">
        <v>0.29252494634302445</v>
      </c>
      <c r="P30" s="99">
        <v>9390</v>
      </c>
      <c r="Q30" s="18">
        <v>12206</v>
      </c>
      <c r="R30" s="18">
        <v>1216</v>
      </c>
      <c r="S30" s="83">
        <v>4.6359399790429842E-2</v>
      </c>
      <c r="T30" s="84">
        <v>6.1326781761316625E-2</v>
      </c>
      <c r="U30" s="82">
        <v>5.9526050259077834E-3</v>
      </c>
    </row>
    <row r="31" spans="1:21" x14ac:dyDescent="0.25">
      <c r="A31" s="17" t="s">
        <v>177</v>
      </c>
      <c r="B31" s="18">
        <v>120243</v>
      </c>
      <c r="C31" s="18">
        <v>125284</v>
      </c>
      <c r="D31" s="18">
        <v>124980</v>
      </c>
      <c r="E31" s="83">
        <v>0.21530668036592268</v>
      </c>
      <c r="F31" s="84">
        <v>0.22408121497076575</v>
      </c>
      <c r="G31" s="82">
        <v>0.21678525301057527</v>
      </c>
      <c r="I31" s="99">
        <v>0</v>
      </c>
      <c r="J31" s="18">
        <v>0</v>
      </c>
      <c r="K31" s="18">
        <v>0</v>
      </c>
      <c r="L31" s="83" t="s">
        <v>163</v>
      </c>
      <c r="M31" s="84" t="s">
        <v>163</v>
      </c>
      <c r="N31" s="82" t="s">
        <v>163</v>
      </c>
      <c r="P31" s="99">
        <v>120243</v>
      </c>
      <c r="Q31" s="18">
        <v>125284</v>
      </c>
      <c r="R31" s="18">
        <v>124980</v>
      </c>
      <c r="S31" s="83">
        <v>0.59365210958473436</v>
      </c>
      <c r="T31" s="84">
        <v>0.62946620729025005</v>
      </c>
      <c r="U31" s="82">
        <v>0.61180639485029176</v>
      </c>
    </row>
    <row r="32" spans="1:21" x14ac:dyDescent="0.25">
      <c r="A32" s="17" t="s">
        <v>178</v>
      </c>
      <c r="B32" s="18">
        <v>20494</v>
      </c>
      <c r="C32" s="18">
        <v>21874</v>
      </c>
      <c r="D32" s="18">
        <v>24315</v>
      </c>
      <c r="E32" s="75">
        <v>3.6696482185401391E-2</v>
      </c>
      <c r="F32" s="76">
        <v>3.9123531307034658E-2</v>
      </c>
      <c r="G32" s="82">
        <v>4.217581554610448E-2</v>
      </c>
      <c r="H32"/>
      <c r="I32" s="99">
        <v>0</v>
      </c>
      <c r="J32" s="18">
        <v>0</v>
      </c>
      <c r="K32" s="18">
        <v>3</v>
      </c>
      <c r="L32" s="75" t="s">
        <v>163</v>
      </c>
      <c r="M32" s="76" t="s">
        <v>163</v>
      </c>
      <c r="N32" s="82">
        <v>8.0594265578307377E-6</v>
      </c>
      <c r="O32"/>
      <c r="P32" s="99">
        <v>20494</v>
      </c>
      <c r="Q32" s="18">
        <v>21874</v>
      </c>
      <c r="R32" s="18">
        <v>24312</v>
      </c>
      <c r="S32" s="75">
        <v>0.10118099460117883</v>
      </c>
      <c r="T32" s="76">
        <v>0.10990185353490414</v>
      </c>
      <c r="U32" s="82">
        <v>0.11901293864298522</v>
      </c>
    </row>
    <row r="33" spans="1:21" x14ac:dyDescent="0.25">
      <c r="A33" s="17" t="s">
        <v>179</v>
      </c>
      <c r="B33" s="18">
        <v>175064</v>
      </c>
      <c r="C33" s="18">
        <v>28944</v>
      </c>
      <c r="D33" s="18">
        <v>199865</v>
      </c>
      <c r="E33" s="75">
        <v>0.31346896444350097</v>
      </c>
      <c r="F33" s="76">
        <v>5.1768834696480345E-2</v>
      </c>
      <c r="G33" s="82">
        <v>0.34667774518289829</v>
      </c>
      <c r="H33"/>
      <c r="I33" s="99">
        <v>0</v>
      </c>
      <c r="J33" s="18">
        <v>0</v>
      </c>
      <c r="K33" s="18">
        <v>0</v>
      </c>
      <c r="L33" s="75" t="s">
        <v>163</v>
      </c>
      <c r="M33" s="76" t="s">
        <v>163</v>
      </c>
      <c r="N33" s="82" t="s">
        <v>163</v>
      </c>
      <c r="O33"/>
      <c r="P33" s="99">
        <v>175064</v>
      </c>
      <c r="Q33" s="18">
        <v>28944</v>
      </c>
      <c r="R33" s="18">
        <v>199865</v>
      </c>
      <c r="S33" s="75">
        <v>0.8643090484464121</v>
      </c>
      <c r="T33" s="76">
        <v>0.14542375645580441</v>
      </c>
      <c r="U33" s="82">
        <v>0.97838602261764729</v>
      </c>
    </row>
    <row r="34" spans="1:21" x14ac:dyDescent="0.25">
      <c r="A34" s="17" t="s">
        <v>180</v>
      </c>
      <c r="B34" s="18">
        <v>129755</v>
      </c>
      <c r="C34" s="18">
        <v>162802</v>
      </c>
      <c r="D34" s="18">
        <v>18539</v>
      </c>
      <c r="E34" s="75">
        <v>0.23233883312026729</v>
      </c>
      <c r="F34" s="76">
        <v>0.29118538647928388</v>
      </c>
      <c r="G34" s="82">
        <v>3.2156999564434748E-2</v>
      </c>
      <c r="I34" s="99">
        <v>37214</v>
      </c>
      <c r="J34" s="18">
        <v>67461</v>
      </c>
      <c r="K34" s="18">
        <v>11104</v>
      </c>
      <c r="L34" s="75">
        <v>0.10455566749229887</v>
      </c>
      <c r="M34" s="76">
        <v>0.18735589730327318</v>
      </c>
      <c r="N34" s="82">
        <v>2.9830624166050836E-2</v>
      </c>
      <c r="P34" s="99">
        <v>92541</v>
      </c>
      <c r="Q34" s="18">
        <v>95341</v>
      </c>
      <c r="R34" s="18">
        <v>7435</v>
      </c>
      <c r="S34" s="75">
        <v>0.4568844745480477</v>
      </c>
      <c r="T34" s="76">
        <v>0.47902316073289275</v>
      </c>
      <c r="U34" s="82">
        <v>3.63960677365332E-2</v>
      </c>
    </row>
    <row r="35" spans="1:21" s="189" customFormat="1" x14ac:dyDescent="0.25">
      <c r="A35" s="184" t="s">
        <v>181</v>
      </c>
      <c r="B35" s="185">
        <v>1485891</v>
      </c>
      <c r="C35" s="185">
        <v>1281122</v>
      </c>
      <c r="D35" s="185">
        <v>1323346</v>
      </c>
      <c r="E35" s="186">
        <v>2.6606310437663834</v>
      </c>
      <c r="F35" s="187">
        <v>2.2913969404375445</v>
      </c>
      <c r="G35" s="188">
        <v>2.2954224470357878</v>
      </c>
      <c r="I35" s="190">
        <v>1115956</v>
      </c>
      <c r="J35" s="185">
        <v>985011</v>
      </c>
      <c r="K35" s="185">
        <v>1049320</v>
      </c>
      <c r="L35" s="186">
        <v>3.135366380180467</v>
      </c>
      <c r="M35" s="187">
        <v>2.735619391331205</v>
      </c>
      <c r="N35" s="188">
        <v>2.8189724918876498</v>
      </c>
      <c r="P35" s="190">
        <v>369935</v>
      </c>
      <c r="Q35" s="185">
        <v>296111</v>
      </c>
      <c r="R35" s="185">
        <v>274026</v>
      </c>
      <c r="S35" s="186">
        <v>1.8264073015412847</v>
      </c>
      <c r="T35" s="187">
        <v>1.4877547660269725</v>
      </c>
      <c r="U35" s="188">
        <v>1.3414215006820775</v>
      </c>
    </row>
    <row r="36" spans="1:21" x14ac:dyDescent="0.25">
      <c r="A36" s="17" t="s">
        <v>5</v>
      </c>
      <c r="B36" s="18" t="s">
        <v>5</v>
      </c>
      <c r="C36" s="18" t="s">
        <v>5</v>
      </c>
      <c r="D36" s="18" t="s">
        <v>5</v>
      </c>
      <c r="E36" s="75" t="s">
        <v>5</v>
      </c>
      <c r="F36" s="76" t="s">
        <v>5</v>
      </c>
      <c r="G36" s="82" t="s">
        <v>5</v>
      </c>
      <c r="I36" s="99" t="s">
        <v>5</v>
      </c>
      <c r="J36" s="18" t="s">
        <v>5</v>
      </c>
      <c r="K36" s="18" t="s">
        <v>5</v>
      </c>
      <c r="L36" s="75" t="s">
        <v>5</v>
      </c>
      <c r="M36" s="76" t="s">
        <v>5</v>
      </c>
      <c r="N36" s="82" t="s">
        <v>5</v>
      </c>
      <c r="P36" s="99" t="s">
        <v>5</v>
      </c>
      <c r="Q36" s="18" t="s">
        <v>5</v>
      </c>
      <c r="R36" s="18" t="s">
        <v>5</v>
      </c>
      <c r="S36" s="75" t="s">
        <v>5</v>
      </c>
      <c r="T36" s="76" t="s">
        <v>5</v>
      </c>
      <c r="U36" s="82" t="s">
        <v>5</v>
      </c>
    </row>
    <row r="37" spans="1:21" x14ac:dyDescent="0.25">
      <c r="A37" s="17"/>
      <c r="B37" s="18"/>
      <c r="C37" s="18"/>
      <c r="D37" s="18"/>
      <c r="E37" s="75"/>
      <c r="F37" s="76"/>
      <c r="G37" s="28"/>
      <c r="H37"/>
      <c r="I37" s="99"/>
      <c r="J37" s="18"/>
      <c r="K37" s="18"/>
      <c r="L37" s="75"/>
      <c r="M37" s="76"/>
      <c r="N37" s="28"/>
      <c r="O37"/>
      <c r="P37" s="99"/>
      <c r="Q37" s="18"/>
      <c r="R37" s="18"/>
      <c r="S37" s="75"/>
      <c r="T37" s="76"/>
      <c r="U37" s="28"/>
    </row>
    <row r="38" spans="1:21" ht="13.8" thickBot="1" x14ac:dyDescent="0.3">
      <c r="A38" s="20" t="s">
        <v>4</v>
      </c>
      <c r="B38" s="21">
        <v>55847315</v>
      </c>
      <c r="C38" s="21">
        <v>55910086</v>
      </c>
      <c r="D38" s="22">
        <v>57651523</v>
      </c>
      <c r="E38" s="85">
        <v>100</v>
      </c>
      <c r="F38" s="85">
        <v>100</v>
      </c>
      <c r="G38" s="86">
        <v>100</v>
      </c>
      <c r="H38"/>
      <c r="I38" s="100">
        <v>35592523</v>
      </c>
      <c r="J38" s="21">
        <v>36006873</v>
      </c>
      <c r="K38" s="22">
        <v>37223492</v>
      </c>
      <c r="L38" s="85">
        <v>100</v>
      </c>
      <c r="M38" s="85">
        <v>100</v>
      </c>
      <c r="N38" s="86">
        <v>100</v>
      </c>
      <c r="O38"/>
      <c r="P38" s="100">
        <v>20254792</v>
      </c>
      <c r="Q38" s="21">
        <v>19903213</v>
      </c>
      <c r="R38" s="22">
        <v>20428031</v>
      </c>
      <c r="S38" s="85">
        <v>100</v>
      </c>
      <c r="T38" s="85">
        <v>100</v>
      </c>
      <c r="U38" s="86">
        <v>100</v>
      </c>
    </row>
    <row r="39" spans="1:21" x14ac:dyDescent="0.25">
      <c r="A39" s="44"/>
      <c r="B39" s="51"/>
      <c r="C39" s="51"/>
      <c r="D39" s="51"/>
      <c r="E39" s="121"/>
      <c r="F39" s="121"/>
      <c r="G39" s="122"/>
      <c r="H39"/>
      <c r="I39" s="51"/>
      <c r="J39" s="51"/>
      <c r="K39" s="51"/>
      <c r="L39" s="121"/>
      <c r="M39" s="121"/>
      <c r="N39" s="122"/>
      <c r="O39"/>
      <c r="P39" s="51"/>
      <c r="Q39" s="51"/>
      <c r="R39" s="51"/>
      <c r="S39" s="121"/>
      <c r="T39" s="121"/>
      <c r="U39" s="122"/>
    </row>
    <row r="40" spans="1:2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 x14ac:dyDescent="0.25">
      <c r="A61" s="50"/>
      <c r="B61" s="50"/>
      <c r="C61" s="50"/>
      <c r="D61" s="50"/>
      <c r="E61" s="50"/>
      <c r="F61" s="50"/>
      <c r="G61" s="50"/>
      <c r="H61"/>
      <c r="I61" s="50"/>
      <c r="J61" s="50"/>
      <c r="K61" s="50"/>
      <c r="L61" s="50"/>
      <c r="M61" s="50"/>
      <c r="N61" s="50"/>
      <c r="O61"/>
      <c r="P61" s="50"/>
      <c r="Q61" s="50"/>
      <c r="R61" s="50"/>
      <c r="S61" s="50"/>
      <c r="T61" s="50"/>
      <c r="U61" s="50"/>
    </row>
    <row r="62" spans="1:21" x14ac:dyDescent="0.25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</row>
    <row r="63" spans="1:21" x14ac:dyDescent="0.25">
      <c r="A63" s="26" t="str">
        <f>+Innhold!B54</f>
        <v>Finans Norge / Skadestatistikk</v>
      </c>
      <c r="T63" s="25"/>
      <c r="U63" s="246">
        <f>Innhold!H22</f>
        <v>7</v>
      </c>
    </row>
    <row r="64" spans="1:21" x14ac:dyDescent="0.25">
      <c r="A64" s="26" t="str">
        <f>+Innhold!B55</f>
        <v>Premiestatistikk skadeforsikring 2. kvartal 2018</v>
      </c>
      <c r="T64" s="25"/>
      <c r="U64" s="245"/>
    </row>
  </sheetData>
  <mergeCells count="4">
    <mergeCell ref="U63:U64"/>
    <mergeCell ref="I4:N4"/>
    <mergeCell ref="P4:U4"/>
    <mergeCell ref="D4:E4"/>
  </mergeCells>
  <phoneticPr fontId="0" type="noConversion"/>
  <hyperlinks>
    <hyperlink ref="A2" location="Innhold!A23" tooltip="Move to Tab2" display="Tilbake til innholdsfortegnelsen" xr:uid="{00000000-0004-0000-0600-000000000000}"/>
  </hyperlinks>
  <pageMargins left="0.78740157480314965" right="0.78740157480314965" top="0.78740157480314965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U83"/>
  <sheetViews>
    <sheetView showGridLines="0" showRowColHeaders="0" zoomScale="80" zoomScaleNormal="80" zoomScaleSheetLayoutView="50" workbookViewId="0"/>
  </sheetViews>
  <sheetFormatPr defaultColWidth="11.44140625" defaultRowHeight="13.2" x14ac:dyDescent="0.25"/>
  <cols>
    <col min="1" max="1" width="25.6640625" style="1" customWidth="1"/>
    <col min="2" max="4" width="11.6640625" style="1" customWidth="1"/>
    <col min="5" max="7" width="9.6640625" style="1" customWidth="1"/>
    <col min="8" max="8" width="6.6640625" style="1" customWidth="1"/>
    <col min="9" max="11" width="11.6640625" style="1" customWidth="1"/>
    <col min="12" max="14" width="9.6640625" style="1" customWidth="1"/>
    <col min="15" max="15" width="6.6640625" style="1" customWidth="1"/>
    <col min="16" max="18" width="11.6640625" style="1" customWidth="1"/>
    <col min="19" max="21" width="9.6640625" style="1" customWidth="1"/>
    <col min="22" max="16384" width="11.44140625" style="1"/>
  </cols>
  <sheetData>
    <row r="1" spans="1:21" ht="5.25" customHeight="1" x14ac:dyDescent="0.25"/>
    <row r="2" spans="1:21" x14ac:dyDescent="0.25">
      <c r="A2" s="72" t="s">
        <v>0</v>
      </c>
      <c r="B2" s="3"/>
      <c r="C2" s="3"/>
      <c r="D2" s="3"/>
      <c r="E2" s="3"/>
      <c r="F2" s="3"/>
      <c r="I2" s="3"/>
      <c r="J2" s="3"/>
      <c r="K2" s="3"/>
      <c r="L2" s="3"/>
      <c r="M2" s="3"/>
      <c r="P2" s="3"/>
      <c r="Q2" s="3"/>
      <c r="R2" s="3"/>
      <c r="S2" s="3"/>
      <c r="T2" s="3"/>
    </row>
    <row r="3" spans="1:21" ht="6" customHeight="1" x14ac:dyDescent="0.25">
      <c r="A3" s="4"/>
      <c r="B3" s="3"/>
      <c r="C3" s="3"/>
      <c r="D3" s="3"/>
      <c r="E3" s="3"/>
      <c r="F3" s="3"/>
      <c r="I3" s="3"/>
      <c r="J3" s="3"/>
      <c r="K3" s="3"/>
      <c r="L3" s="3"/>
      <c r="M3" s="3"/>
      <c r="P3" s="3"/>
      <c r="Q3" s="3"/>
      <c r="R3" s="3"/>
      <c r="S3" s="3"/>
      <c r="T3" s="3"/>
    </row>
    <row r="4" spans="1:21" ht="16.2" thickBot="1" x14ac:dyDescent="0.35">
      <c r="A4" s="5" t="s">
        <v>33</v>
      </c>
      <c r="B4" s="6"/>
      <c r="C4" s="6"/>
      <c r="D4" s="256" t="s">
        <v>105</v>
      </c>
      <c r="E4" s="256"/>
      <c r="F4" s="6"/>
      <c r="I4" s="256" t="s">
        <v>92</v>
      </c>
      <c r="J4" s="256"/>
      <c r="K4" s="256"/>
      <c r="L4" s="256"/>
      <c r="M4" s="256"/>
      <c r="N4" s="256"/>
      <c r="P4" s="256" t="s">
        <v>93</v>
      </c>
      <c r="Q4" s="256"/>
      <c r="R4" s="256"/>
      <c r="S4" s="256"/>
      <c r="T4" s="256"/>
      <c r="U4" s="256"/>
    </row>
    <row r="5" spans="1:21" x14ac:dyDescent="0.25">
      <c r="A5" s="7"/>
      <c r="B5" s="8"/>
      <c r="C5" s="9" t="s">
        <v>1</v>
      </c>
      <c r="D5" s="10"/>
      <c r="E5" s="11"/>
      <c r="F5" s="9" t="s">
        <v>2</v>
      </c>
      <c r="G5" s="12"/>
      <c r="I5" s="7"/>
      <c r="J5" s="89" t="s">
        <v>1</v>
      </c>
      <c r="K5" s="10"/>
      <c r="L5" s="11"/>
      <c r="M5" s="89" t="s">
        <v>2</v>
      </c>
      <c r="N5" s="12"/>
      <c r="P5" s="7"/>
      <c r="Q5" s="89" t="s">
        <v>1</v>
      </c>
      <c r="R5" s="10"/>
      <c r="S5" s="11"/>
      <c r="T5" s="89" t="s">
        <v>2</v>
      </c>
      <c r="U5" s="12"/>
    </row>
    <row r="6" spans="1:21" x14ac:dyDescent="0.25">
      <c r="A6" s="13" t="s">
        <v>3</v>
      </c>
      <c r="B6" s="14" t="s">
        <v>154</v>
      </c>
      <c r="C6" s="15" t="s">
        <v>152</v>
      </c>
      <c r="D6" s="66" t="s">
        <v>153</v>
      </c>
      <c r="E6" s="15" t="s">
        <v>154</v>
      </c>
      <c r="F6" s="15" t="s">
        <v>152</v>
      </c>
      <c r="G6" s="16" t="s">
        <v>153</v>
      </c>
      <c r="I6" s="98" t="s">
        <v>154</v>
      </c>
      <c r="J6" s="15" t="s">
        <v>152</v>
      </c>
      <c r="K6" s="66" t="s">
        <v>153</v>
      </c>
      <c r="L6" s="15" t="s">
        <v>154</v>
      </c>
      <c r="M6" s="15" t="s">
        <v>152</v>
      </c>
      <c r="N6" s="16" t="s">
        <v>153</v>
      </c>
      <c r="P6" s="98" t="s">
        <v>154</v>
      </c>
      <c r="Q6" s="15" t="s">
        <v>152</v>
      </c>
      <c r="R6" s="66" t="s">
        <v>153</v>
      </c>
      <c r="S6" s="15" t="s">
        <v>154</v>
      </c>
      <c r="T6" s="15" t="s">
        <v>152</v>
      </c>
      <c r="U6" s="16" t="s">
        <v>153</v>
      </c>
    </row>
    <row r="7" spans="1:21" x14ac:dyDescent="0.25">
      <c r="A7" s="17" t="s">
        <v>82</v>
      </c>
      <c r="B7" s="18">
        <v>4492604</v>
      </c>
      <c r="C7" s="18">
        <v>4474034</v>
      </c>
      <c r="D7" s="19">
        <v>4487080</v>
      </c>
      <c r="E7" s="81">
        <v>21.725293134758353</v>
      </c>
      <c r="F7" s="81">
        <v>21.462673437255571</v>
      </c>
      <c r="G7" s="82">
        <v>20.802010531554448</v>
      </c>
      <c r="I7" s="99">
        <v>3216728</v>
      </c>
      <c r="J7" s="18">
        <v>3195881</v>
      </c>
      <c r="K7" s="19">
        <v>3209888</v>
      </c>
      <c r="L7" s="81">
        <v>19.980211892628926</v>
      </c>
      <c r="M7" s="81">
        <v>19.708352391308491</v>
      </c>
      <c r="N7" s="82">
        <v>19.144401477713082</v>
      </c>
      <c r="P7" s="99">
        <v>1275876</v>
      </c>
      <c r="Q7" s="18">
        <v>1278153</v>
      </c>
      <c r="R7" s="19">
        <v>1277192</v>
      </c>
      <c r="S7" s="81">
        <v>27.860158110845294</v>
      </c>
      <c r="T7" s="81">
        <v>27.607208117880333</v>
      </c>
      <c r="U7" s="82">
        <v>26.587694142177192</v>
      </c>
    </row>
    <row r="8" spans="1:21" x14ac:dyDescent="0.25">
      <c r="A8" s="17" t="s">
        <v>155</v>
      </c>
      <c r="B8" s="18">
        <v>623179</v>
      </c>
      <c r="C8" s="18">
        <v>622253</v>
      </c>
      <c r="D8" s="19">
        <v>588930</v>
      </c>
      <c r="E8" s="81">
        <v>3.0135632809892829</v>
      </c>
      <c r="F8" s="81">
        <v>2.9850494954559106</v>
      </c>
      <c r="G8" s="82">
        <v>2.7302673592510853</v>
      </c>
      <c r="I8" s="99">
        <v>613398</v>
      </c>
      <c r="J8" s="18">
        <v>613703</v>
      </c>
      <c r="K8" s="19">
        <v>581299</v>
      </c>
      <c r="L8" s="81">
        <v>3.8100274609835827</v>
      </c>
      <c r="M8" s="81">
        <v>3.7845824007850086</v>
      </c>
      <c r="N8" s="82">
        <v>3.4669812263210233</v>
      </c>
      <c r="P8" s="99">
        <v>9781</v>
      </c>
      <c r="Q8" s="18">
        <v>8550</v>
      </c>
      <c r="R8" s="19">
        <v>7631</v>
      </c>
      <c r="S8" s="81">
        <v>0.21357891086765313</v>
      </c>
      <c r="T8" s="81">
        <v>0.18467400178842192</v>
      </c>
      <c r="U8" s="82">
        <v>0.15885684689455787</v>
      </c>
    </row>
    <row r="9" spans="1:21" x14ac:dyDescent="0.25">
      <c r="A9" s="17" t="s">
        <v>83</v>
      </c>
      <c r="B9" s="18">
        <v>5353452</v>
      </c>
      <c r="C9" s="18">
        <v>5379570</v>
      </c>
      <c r="D9" s="19">
        <v>5543431</v>
      </c>
      <c r="E9" s="81">
        <v>25.888173981694887</v>
      </c>
      <c r="F9" s="81">
        <v>25.806677853332573</v>
      </c>
      <c r="G9" s="82">
        <v>25.699232026829339</v>
      </c>
      <c r="I9" s="99">
        <v>4106624</v>
      </c>
      <c r="J9" s="18">
        <v>4089199</v>
      </c>
      <c r="K9" s="19">
        <v>4210171</v>
      </c>
      <c r="L9" s="81">
        <v>25.507664211383545</v>
      </c>
      <c r="M9" s="81">
        <v>25.217264000188457</v>
      </c>
      <c r="N9" s="82">
        <v>25.110285441057371</v>
      </c>
      <c r="P9" s="99">
        <v>1246828</v>
      </c>
      <c r="Q9" s="18">
        <v>1290371</v>
      </c>
      <c r="R9" s="19">
        <v>1333260</v>
      </c>
      <c r="S9" s="81">
        <v>27.225863028248053</v>
      </c>
      <c r="T9" s="81">
        <v>27.871108346400909</v>
      </c>
      <c r="U9" s="82">
        <v>27.754878743367605</v>
      </c>
    </row>
    <row r="10" spans="1:21" x14ac:dyDescent="0.25">
      <c r="A10" s="17" t="s">
        <v>85</v>
      </c>
      <c r="B10" s="18">
        <v>2981076</v>
      </c>
      <c r="C10" s="18">
        <v>2811412</v>
      </c>
      <c r="D10" s="19">
        <v>2954690</v>
      </c>
      <c r="E10" s="81">
        <v>14.415859923775363</v>
      </c>
      <c r="F10" s="81">
        <v>13.486803554372084</v>
      </c>
      <c r="G10" s="82">
        <v>13.697882029622518</v>
      </c>
      <c r="I10" s="99">
        <v>2316572</v>
      </c>
      <c r="J10" s="18">
        <v>2207007</v>
      </c>
      <c r="K10" s="19">
        <v>2270810</v>
      </c>
      <c r="L10" s="81">
        <v>14.389031159778252</v>
      </c>
      <c r="M10" s="81">
        <v>13.610166237755591</v>
      </c>
      <c r="N10" s="82">
        <v>13.543556136415241</v>
      </c>
      <c r="P10" s="99">
        <v>664504</v>
      </c>
      <c r="Q10" s="18">
        <v>604405</v>
      </c>
      <c r="R10" s="19">
        <v>683880</v>
      </c>
      <c r="S10" s="81">
        <v>14.510176933564971</v>
      </c>
      <c r="T10" s="81">
        <v>13.054723982565045</v>
      </c>
      <c r="U10" s="82">
        <v>14.236537865843301</v>
      </c>
    </row>
    <row r="11" spans="1:21" x14ac:dyDescent="0.25">
      <c r="A11" s="17" t="s">
        <v>156</v>
      </c>
      <c r="B11" s="18">
        <v>1967332</v>
      </c>
      <c r="C11" s="18">
        <v>2040063</v>
      </c>
      <c r="D11" s="19">
        <v>2186869</v>
      </c>
      <c r="E11" s="81">
        <v>9.5136060052010869</v>
      </c>
      <c r="F11" s="81">
        <v>9.7865161419041318</v>
      </c>
      <c r="G11" s="82">
        <v>10.138279676121206</v>
      </c>
      <c r="I11" s="99">
        <v>1756579</v>
      </c>
      <c r="J11" s="18">
        <v>1828331</v>
      </c>
      <c r="K11" s="19">
        <v>1977749</v>
      </c>
      <c r="L11" s="81">
        <v>10.910720653453518</v>
      </c>
      <c r="M11" s="81">
        <v>11.274947858181655</v>
      </c>
      <c r="N11" s="82">
        <v>11.795682864369589</v>
      </c>
      <c r="P11" s="99">
        <v>210753</v>
      </c>
      <c r="Q11" s="18">
        <v>211732</v>
      </c>
      <c r="R11" s="19">
        <v>209120</v>
      </c>
      <c r="S11" s="81">
        <v>4.6020239445956959</v>
      </c>
      <c r="T11" s="81">
        <v>4.5732626604287896</v>
      </c>
      <c r="U11" s="82">
        <v>4.3533146144135682</v>
      </c>
    </row>
    <row r="12" spans="1:21" x14ac:dyDescent="0.25">
      <c r="A12" s="17" t="s">
        <v>157</v>
      </c>
      <c r="B12" s="18">
        <v>424393</v>
      </c>
      <c r="C12" s="18">
        <v>437758</v>
      </c>
      <c r="D12" s="19">
        <v>458895</v>
      </c>
      <c r="E12" s="81">
        <v>2.0522757690950511</v>
      </c>
      <c r="F12" s="81">
        <v>2.0999967811031661</v>
      </c>
      <c r="G12" s="82">
        <v>2.1274277754971336</v>
      </c>
      <c r="I12" s="99">
        <v>424393</v>
      </c>
      <c r="J12" s="18">
        <v>437758</v>
      </c>
      <c r="K12" s="19">
        <v>458895</v>
      </c>
      <c r="L12" s="81">
        <v>2.6360519340610917</v>
      </c>
      <c r="M12" s="81">
        <v>2.6995651359091348</v>
      </c>
      <c r="N12" s="82">
        <v>2.736939767404702</v>
      </c>
      <c r="P12" s="99">
        <v>0</v>
      </c>
      <c r="Q12" s="18">
        <v>0</v>
      </c>
      <c r="R12" s="19">
        <v>0</v>
      </c>
      <c r="S12" s="81" t="s">
        <v>163</v>
      </c>
      <c r="T12" s="81" t="s">
        <v>163</v>
      </c>
      <c r="U12" s="82" t="s">
        <v>163</v>
      </c>
    </row>
    <row r="13" spans="1:21" x14ac:dyDescent="0.25">
      <c r="A13" s="17" t="s">
        <v>158</v>
      </c>
      <c r="B13" s="18">
        <v>550637</v>
      </c>
      <c r="C13" s="18">
        <v>585992</v>
      </c>
      <c r="D13" s="19">
        <v>578565</v>
      </c>
      <c r="E13" s="81">
        <v>2.6627653440730445</v>
      </c>
      <c r="F13" s="81">
        <v>2.8110995430173902</v>
      </c>
      <c r="G13" s="82">
        <v>2.6822154325728085</v>
      </c>
      <c r="I13" s="99">
        <v>352365</v>
      </c>
      <c r="J13" s="18">
        <v>357559</v>
      </c>
      <c r="K13" s="19">
        <v>351971</v>
      </c>
      <c r="L13" s="81">
        <v>2.1886610753368614</v>
      </c>
      <c r="M13" s="81">
        <v>2.2049941073162214</v>
      </c>
      <c r="N13" s="82">
        <v>2.0992240640521262</v>
      </c>
      <c r="P13" s="99">
        <v>198272</v>
      </c>
      <c r="Q13" s="18">
        <v>228433</v>
      </c>
      <c r="R13" s="19">
        <v>226594</v>
      </c>
      <c r="S13" s="81">
        <v>4.3294875590994089</v>
      </c>
      <c r="T13" s="81">
        <v>4.933992543922173</v>
      </c>
      <c r="U13" s="82">
        <v>4.7170761846711367</v>
      </c>
    </row>
    <row r="14" spans="1:21" x14ac:dyDescent="0.25">
      <c r="A14" s="17" t="s">
        <v>159</v>
      </c>
      <c r="B14" s="18">
        <v>184508</v>
      </c>
      <c r="C14" s="18">
        <v>231669</v>
      </c>
      <c r="D14" s="19">
        <v>281561</v>
      </c>
      <c r="E14" s="81">
        <v>0.89224209071353588</v>
      </c>
      <c r="F14" s="81">
        <v>1.111354114102745</v>
      </c>
      <c r="G14" s="82">
        <v>1.3053110012023412</v>
      </c>
      <c r="I14" s="99">
        <v>0</v>
      </c>
      <c r="J14" s="18">
        <v>0</v>
      </c>
      <c r="K14" s="19">
        <v>0</v>
      </c>
      <c r="L14" s="81" t="s">
        <v>163</v>
      </c>
      <c r="M14" s="81" t="s">
        <v>163</v>
      </c>
      <c r="N14" s="82" t="s">
        <v>163</v>
      </c>
      <c r="P14" s="99">
        <v>184508</v>
      </c>
      <c r="Q14" s="18">
        <v>231669</v>
      </c>
      <c r="R14" s="19">
        <v>281561</v>
      </c>
      <c r="S14" s="81">
        <v>4.0289354551036647</v>
      </c>
      <c r="T14" s="81">
        <v>5.0038878737218617</v>
      </c>
      <c r="U14" s="82">
        <v>5.861340934147373</v>
      </c>
    </row>
    <row r="15" spans="1:21" x14ac:dyDescent="0.25">
      <c r="A15" s="17" t="s">
        <v>160</v>
      </c>
      <c r="B15" s="18">
        <v>354640</v>
      </c>
      <c r="C15" s="18">
        <v>412436</v>
      </c>
      <c r="D15" s="19">
        <v>416394</v>
      </c>
      <c r="E15" s="81">
        <v>1.7149648527470265</v>
      </c>
      <c r="F15" s="81">
        <v>1.9785230022319764</v>
      </c>
      <c r="G15" s="82">
        <v>1.9303940142088134</v>
      </c>
      <c r="I15" s="99">
        <v>236128</v>
      </c>
      <c r="J15" s="18">
        <v>290463</v>
      </c>
      <c r="K15" s="19">
        <v>313884</v>
      </c>
      <c r="L15" s="81">
        <v>1.466672803476913</v>
      </c>
      <c r="M15" s="81">
        <v>1.7912266322296224</v>
      </c>
      <c r="N15" s="82">
        <v>1.8720657273495189</v>
      </c>
      <c r="P15" s="99">
        <v>118512</v>
      </c>
      <c r="Q15" s="18">
        <v>121973</v>
      </c>
      <c r="R15" s="19">
        <v>102510</v>
      </c>
      <c r="S15" s="81">
        <v>2.5878400863661497</v>
      </c>
      <c r="T15" s="81">
        <v>2.6345312304256359</v>
      </c>
      <c r="U15" s="82">
        <v>2.1339818339878294</v>
      </c>
    </row>
    <row r="16" spans="1:21" x14ac:dyDescent="0.25">
      <c r="A16" s="17" t="s">
        <v>161</v>
      </c>
      <c r="B16" s="18">
        <v>821810</v>
      </c>
      <c r="C16" s="18">
        <v>824369</v>
      </c>
      <c r="D16" s="19">
        <v>839527</v>
      </c>
      <c r="E16" s="81">
        <v>3.9741012453080136</v>
      </c>
      <c r="F16" s="81">
        <v>3.9546330311296107</v>
      </c>
      <c r="G16" s="82">
        <v>3.8920298937224898</v>
      </c>
      <c r="I16" s="99">
        <v>820380</v>
      </c>
      <c r="J16" s="18">
        <v>822913</v>
      </c>
      <c r="K16" s="19">
        <v>839527</v>
      </c>
      <c r="L16" s="81">
        <v>5.0956643621950377</v>
      </c>
      <c r="M16" s="81">
        <v>5.0747381993850347</v>
      </c>
      <c r="N16" s="82">
        <v>5.0071036557599609</v>
      </c>
      <c r="P16" s="99">
        <v>1430</v>
      </c>
      <c r="Q16" s="18">
        <v>1456</v>
      </c>
      <c r="R16" s="19">
        <v>0</v>
      </c>
      <c r="S16" s="81">
        <v>3.1225625451461403E-2</v>
      </c>
      <c r="T16" s="81">
        <v>3.1448578550168693E-2</v>
      </c>
      <c r="U16" s="82" t="s">
        <v>163</v>
      </c>
    </row>
    <row r="17" spans="1:21" x14ac:dyDescent="0.25">
      <c r="A17" s="17" t="s">
        <v>162</v>
      </c>
      <c r="B17" s="18">
        <v>0</v>
      </c>
      <c r="C17" s="18">
        <v>0</v>
      </c>
      <c r="D17" s="19">
        <v>0</v>
      </c>
      <c r="E17" s="81" t="s">
        <v>163</v>
      </c>
      <c r="F17" s="81" t="s">
        <v>163</v>
      </c>
      <c r="G17" s="82" t="s">
        <v>163</v>
      </c>
      <c r="I17" s="99">
        <v>0</v>
      </c>
      <c r="J17" s="18">
        <v>0</v>
      </c>
      <c r="K17" s="19">
        <v>0</v>
      </c>
      <c r="L17" s="81" t="s">
        <v>163</v>
      </c>
      <c r="M17" s="81" t="s">
        <v>163</v>
      </c>
      <c r="N17" s="82" t="s">
        <v>163</v>
      </c>
      <c r="P17" s="99">
        <v>0</v>
      </c>
      <c r="Q17" s="18">
        <v>0</v>
      </c>
      <c r="R17" s="19">
        <v>0</v>
      </c>
      <c r="S17" s="81" t="s">
        <v>163</v>
      </c>
      <c r="T17" s="81" t="s">
        <v>163</v>
      </c>
      <c r="U17" s="82" t="s">
        <v>163</v>
      </c>
    </row>
    <row r="18" spans="1:21" x14ac:dyDescent="0.25">
      <c r="A18" s="17" t="s">
        <v>164</v>
      </c>
      <c r="B18" s="18">
        <v>0</v>
      </c>
      <c r="C18" s="18">
        <v>0</v>
      </c>
      <c r="D18" s="19">
        <v>0</v>
      </c>
      <c r="E18" s="81" t="s">
        <v>163</v>
      </c>
      <c r="F18" s="81" t="s">
        <v>163</v>
      </c>
      <c r="G18" s="82" t="s">
        <v>163</v>
      </c>
      <c r="I18" s="99">
        <v>0</v>
      </c>
      <c r="J18" s="18">
        <v>0</v>
      </c>
      <c r="K18" s="19">
        <v>0</v>
      </c>
      <c r="L18" s="81" t="s">
        <v>163</v>
      </c>
      <c r="M18" s="81" t="s">
        <v>163</v>
      </c>
      <c r="N18" s="82" t="s">
        <v>163</v>
      </c>
      <c r="P18" s="99">
        <v>0</v>
      </c>
      <c r="Q18" s="18">
        <v>0</v>
      </c>
      <c r="R18" s="19">
        <v>0</v>
      </c>
      <c r="S18" s="81" t="s">
        <v>163</v>
      </c>
      <c r="T18" s="81" t="s">
        <v>163</v>
      </c>
      <c r="U18" s="82" t="s">
        <v>163</v>
      </c>
    </row>
    <row r="19" spans="1:21" x14ac:dyDescent="0.25">
      <c r="A19" s="17" t="s">
        <v>165</v>
      </c>
      <c r="B19" s="18">
        <v>0</v>
      </c>
      <c r="C19" s="18">
        <v>0</v>
      </c>
      <c r="D19" s="19">
        <v>0</v>
      </c>
      <c r="E19" s="81" t="s">
        <v>163</v>
      </c>
      <c r="F19" s="81" t="s">
        <v>163</v>
      </c>
      <c r="G19" s="82" t="s">
        <v>163</v>
      </c>
      <c r="I19" s="99">
        <v>0</v>
      </c>
      <c r="J19" s="18">
        <v>0</v>
      </c>
      <c r="K19" s="19">
        <v>0</v>
      </c>
      <c r="L19" s="81" t="s">
        <v>163</v>
      </c>
      <c r="M19" s="81" t="s">
        <v>163</v>
      </c>
      <c r="N19" s="82" t="s">
        <v>163</v>
      </c>
      <c r="P19" s="99">
        <v>0</v>
      </c>
      <c r="Q19" s="18">
        <v>0</v>
      </c>
      <c r="R19" s="19">
        <v>0</v>
      </c>
      <c r="S19" s="81" t="s">
        <v>163</v>
      </c>
      <c r="T19" s="81" t="s">
        <v>163</v>
      </c>
      <c r="U19" s="82" t="s">
        <v>163</v>
      </c>
    </row>
    <row r="20" spans="1:21" x14ac:dyDescent="0.25">
      <c r="A20" s="17" t="s">
        <v>166</v>
      </c>
      <c r="B20" s="18">
        <v>1060952</v>
      </c>
      <c r="C20" s="18">
        <v>1096166</v>
      </c>
      <c r="D20" s="19">
        <v>1096315</v>
      </c>
      <c r="E20" s="81">
        <v>5.1305419311179321</v>
      </c>
      <c r="F20" s="81">
        <v>5.2584877296468218</v>
      </c>
      <c r="G20" s="82">
        <v>5.0824937767771274</v>
      </c>
      <c r="I20" s="99">
        <v>871611</v>
      </c>
      <c r="J20" s="18">
        <v>901699</v>
      </c>
      <c r="K20" s="19">
        <v>898414</v>
      </c>
      <c r="L20" s="81">
        <v>5.4138778497734936</v>
      </c>
      <c r="M20" s="81">
        <v>5.5605955424781071</v>
      </c>
      <c r="N20" s="82">
        <v>5.3583172712562313</v>
      </c>
      <c r="P20" s="99">
        <v>189341</v>
      </c>
      <c r="Q20" s="18">
        <v>194467</v>
      </c>
      <c r="R20" s="19">
        <v>197901</v>
      </c>
      <c r="S20" s="81">
        <v>4.1344693346889185</v>
      </c>
      <c r="T20" s="81">
        <v>4.2003507726069058</v>
      </c>
      <c r="U20" s="82">
        <v>4.1197652807338345</v>
      </c>
    </row>
    <row r="21" spans="1:21" x14ac:dyDescent="0.25">
      <c r="A21" s="17" t="s">
        <v>167</v>
      </c>
      <c r="B21" s="18">
        <v>0</v>
      </c>
      <c r="C21" s="18">
        <v>0</v>
      </c>
      <c r="D21" s="19">
        <v>0</v>
      </c>
      <c r="E21" s="81" t="s">
        <v>163</v>
      </c>
      <c r="F21" s="81" t="s">
        <v>163</v>
      </c>
      <c r="G21" s="82" t="s">
        <v>163</v>
      </c>
      <c r="I21" s="99">
        <v>0</v>
      </c>
      <c r="J21" s="18">
        <v>0</v>
      </c>
      <c r="K21" s="19">
        <v>0</v>
      </c>
      <c r="L21" s="81" t="s">
        <v>163</v>
      </c>
      <c r="M21" s="81" t="s">
        <v>163</v>
      </c>
      <c r="N21" s="82" t="s">
        <v>163</v>
      </c>
      <c r="P21" s="99">
        <v>0</v>
      </c>
      <c r="Q21" s="18">
        <v>0</v>
      </c>
      <c r="R21" s="19">
        <v>0</v>
      </c>
      <c r="S21" s="81" t="s">
        <v>163</v>
      </c>
      <c r="T21" s="81" t="s">
        <v>163</v>
      </c>
      <c r="U21" s="82" t="s">
        <v>163</v>
      </c>
    </row>
    <row r="22" spans="1:21" x14ac:dyDescent="0.25">
      <c r="A22" s="17" t="s">
        <v>168</v>
      </c>
      <c r="B22" s="18">
        <v>6104</v>
      </c>
      <c r="C22" s="18">
        <v>0</v>
      </c>
      <c r="D22" s="19">
        <v>0</v>
      </c>
      <c r="E22" s="81">
        <v>2.9517667102323061E-2</v>
      </c>
      <c r="F22" s="81" t="s">
        <v>163</v>
      </c>
      <c r="G22" s="82" t="s">
        <v>163</v>
      </c>
      <c r="I22" s="99">
        <v>0</v>
      </c>
      <c r="J22" s="18">
        <v>0</v>
      </c>
      <c r="K22" s="19">
        <v>0</v>
      </c>
      <c r="L22" s="81" t="s">
        <v>163</v>
      </c>
      <c r="M22" s="81" t="s">
        <v>163</v>
      </c>
      <c r="N22" s="82" t="s">
        <v>163</v>
      </c>
      <c r="P22" s="99">
        <v>6104</v>
      </c>
      <c r="Q22" s="18">
        <v>0</v>
      </c>
      <c r="R22" s="19">
        <v>0</v>
      </c>
      <c r="S22" s="81">
        <v>0.13328756486414015</v>
      </c>
      <c r="T22" s="81" t="s">
        <v>163</v>
      </c>
      <c r="U22" s="82" t="s">
        <v>163</v>
      </c>
    </row>
    <row r="23" spans="1:21" x14ac:dyDescent="0.25">
      <c r="A23" s="17" t="s">
        <v>169</v>
      </c>
      <c r="B23" s="18">
        <v>5755</v>
      </c>
      <c r="C23" s="18">
        <v>6133</v>
      </c>
      <c r="D23" s="19">
        <v>6958</v>
      </c>
      <c r="E23" s="81">
        <v>2.7829976109742662E-2</v>
      </c>
      <c r="F23" s="81">
        <v>2.9421004889700973E-2</v>
      </c>
      <c r="G23" s="82">
        <v>3.2257144797631386E-2</v>
      </c>
      <c r="I23" s="99">
        <v>0</v>
      </c>
      <c r="J23" s="18">
        <v>0</v>
      </c>
      <c r="K23" s="19">
        <v>0</v>
      </c>
      <c r="L23" s="81" t="s">
        <v>163</v>
      </c>
      <c r="M23" s="81" t="s">
        <v>163</v>
      </c>
      <c r="N23" s="82" t="s">
        <v>163</v>
      </c>
      <c r="P23" s="99">
        <v>5755</v>
      </c>
      <c r="Q23" s="18">
        <v>6133</v>
      </c>
      <c r="R23" s="19">
        <v>6958</v>
      </c>
      <c r="S23" s="81">
        <v>0.12566676536584642</v>
      </c>
      <c r="T23" s="81">
        <v>0.13246849742320368</v>
      </c>
      <c r="U23" s="82">
        <v>0.14484680129633515</v>
      </c>
    </row>
    <row r="24" spans="1:21" x14ac:dyDescent="0.25">
      <c r="A24" s="17" t="s">
        <v>170</v>
      </c>
      <c r="B24" s="18">
        <v>9158</v>
      </c>
      <c r="C24" s="18">
        <v>8405</v>
      </c>
      <c r="D24" s="19">
        <v>0</v>
      </c>
      <c r="E24" s="81">
        <v>4.4286172235103963E-2</v>
      </c>
      <c r="F24" s="81">
        <v>4.0320160785575848E-2</v>
      </c>
      <c r="G24" s="82" t="s">
        <v>163</v>
      </c>
      <c r="I24" s="99">
        <v>0</v>
      </c>
      <c r="J24" s="18">
        <v>0</v>
      </c>
      <c r="K24" s="19">
        <v>0</v>
      </c>
      <c r="L24" s="81" t="s">
        <v>163</v>
      </c>
      <c r="M24" s="81" t="s">
        <v>163</v>
      </c>
      <c r="N24" s="82" t="s">
        <v>163</v>
      </c>
      <c r="P24" s="99">
        <v>9158</v>
      </c>
      <c r="Q24" s="18">
        <v>8405</v>
      </c>
      <c r="R24" s="19">
        <v>0</v>
      </c>
      <c r="S24" s="81">
        <v>0.19997501949963883</v>
      </c>
      <c r="T24" s="81">
        <v>0.1815421035124779</v>
      </c>
      <c r="U24" s="82" t="s">
        <v>163</v>
      </c>
    </row>
    <row r="25" spans="1:21" x14ac:dyDescent="0.25">
      <c r="A25" s="17" t="s">
        <v>171</v>
      </c>
      <c r="B25" s="18">
        <v>0</v>
      </c>
      <c r="C25" s="18">
        <v>0</v>
      </c>
      <c r="D25" s="19">
        <v>0</v>
      </c>
      <c r="E25" s="81" t="s">
        <v>163</v>
      </c>
      <c r="F25" s="81" t="s">
        <v>163</v>
      </c>
      <c r="G25" s="82" t="s">
        <v>163</v>
      </c>
      <c r="I25" s="99">
        <v>0</v>
      </c>
      <c r="J25" s="18">
        <v>0</v>
      </c>
      <c r="K25" s="19">
        <v>0</v>
      </c>
      <c r="L25" s="81" t="s">
        <v>163</v>
      </c>
      <c r="M25" s="81" t="s">
        <v>163</v>
      </c>
      <c r="N25" s="82" t="s">
        <v>163</v>
      </c>
      <c r="P25" s="99">
        <v>0</v>
      </c>
      <c r="Q25" s="18">
        <v>0</v>
      </c>
      <c r="R25" s="19">
        <v>0</v>
      </c>
      <c r="S25" s="81" t="s">
        <v>163</v>
      </c>
      <c r="T25" s="81" t="s">
        <v>163</v>
      </c>
      <c r="U25" s="82" t="s">
        <v>163</v>
      </c>
    </row>
    <row r="26" spans="1:21" x14ac:dyDescent="0.25">
      <c r="A26" s="17" t="s">
        <v>172</v>
      </c>
      <c r="B26" s="18">
        <v>653042</v>
      </c>
      <c r="C26" s="18">
        <v>745235</v>
      </c>
      <c r="D26" s="19">
        <v>853396</v>
      </c>
      <c r="E26" s="81">
        <v>3.1579745019389347</v>
      </c>
      <c r="F26" s="81">
        <v>3.5750142799570042</v>
      </c>
      <c r="G26" s="82">
        <v>3.9563262922850582</v>
      </c>
      <c r="I26" s="99">
        <v>571305</v>
      </c>
      <c r="J26" s="18">
        <v>657901</v>
      </c>
      <c r="K26" s="19">
        <v>758517</v>
      </c>
      <c r="L26" s="81">
        <v>3.5485732568368755</v>
      </c>
      <c r="M26" s="81">
        <v>4.0571425364693638</v>
      </c>
      <c r="N26" s="82">
        <v>4.5239441300352201</v>
      </c>
      <c r="P26" s="99">
        <v>81737</v>
      </c>
      <c r="Q26" s="18">
        <v>87334</v>
      </c>
      <c r="R26" s="19">
        <v>94879</v>
      </c>
      <c r="S26" s="81">
        <v>1.7848174458224479</v>
      </c>
      <c r="T26" s="81">
        <v>1.886353131250297</v>
      </c>
      <c r="U26" s="82">
        <v>1.9751249870932714</v>
      </c>
    </row>
    <row r="27" spans="1:21" x14ac:dyDescent="0.25">
      <c r="A27" s="17" t="s">
        <v>173</v>
      </c>
      <c r="B27" s="18">
        <v>57573</v>
      </c>
      <c r="C27" s="18">
        <v>63810</v>
      </c>
      <c r="D27" s="19">
        <v>71955</v>
      </c>
      <c r="E27" s="81">
        <v>0.27841098428604938</v>
      </c>
      <c r="F27" s="81">
        <v>0.30610701483969005</v>
      </c>
      <c r="G27" s="82">
        <v>0.33358189909651714</v>
      </c>
      <c r="I27" s="99">
        <v>27970</v>
      </c>
      <c r="J27" s="18">
        <v>29523</v>
      </c>
      <c r="K27" s="19">
        <v>30570</v>
      </c>
      <c r="L27" s="81">
        <v>0.1737313588953841</v>
      </c>
      <c r="M27" s="81">
        <v>0.1820623758045436</v>
      </c>
      <c r="N27" s="82">
        <v>0.18232547465010895</v>
      </c>
      <c r="P27" s="99">
        <v>29603</v>
      </c>
      <c r="Q27" s="18">
        <v>34287</v>
      </c>
      <c r="R27" s="19">
        <v>41385</v>
      </c>
      <c r="S27" s="81">
        <v>0.64641411904867963</v>
      </c>
      <c r="T27" s="81">
        <v>0.74057514611925401</v>
      </c>
      <c r="U27" s="82">
        <v>0.86152412642265452</v>
      </c>
    </row>
    <row r="28" spans="1:21" x14ac:dyDescent="0.25">
      <c r="A28" s="17" t="s">
        <v>174</v>
      </c>
      <c r="B28" s="18">
        <v>109881</v>
      </c>
      <c r="C28" s="18">
        <v>133756</v>
      </c>
      <c r="D28" s="19">
        <v>159485</v>
      </c>
      <c r="E28" s="81">
        <v>0.53136152995910224</v>
      </c>
      <c r="F28" s="81">
        <v>0.64164942606014075</v>
      </c>
      <c r="G28" s="82">
        <v>0.73936917764447274</v>
      </c>
      <c r="I28" s="99">
        <v>58726</v>
      </c>
      <c r="J28" s="18">
        <v>73191</v>
      </c>
      <c r="K28" s="19">
        <v>85470</v>
      </c>
      <c r="L28" s="81">
        <v>0.36476752886987224</v>
      </c>
      <c r="M28" s="81">
        <v>0.45135410857671476</v>
      </c>
      <c r="N28" s="82">
        <v>0.5097598403122281</v>
      </c>
      <c r="P28" s="99">
        <v>51155</v>
      </c>
      <c r="Q28" s="18">
        <v>60565</v>
      </c>
      <c r="R28" s="19">
        <v>74015</v>
      </c>
      <c r="S28" s="81">
        <v>1.1170257831954602</v>
      </c>
      <c r="T28" s="81">
        <v>1.3081615109141256</v>
      </c>
      <c r="U28" s="82">
        <v>1.5407927562443584</v>
      </c>
    </row>
    <row r="29" spans="1:21" x14ac:dyDescent="0.25">
      <c r="A29" s="17" t="s">
        <v>175</v>
      </c>
      <c r="B29" s="18">
        <v>22040</v>
      </c>
      <c r="C29" s="18">
        <v>26669</v>
      </c>
      <c r="D29" s="19">
        <v>29914</v>
      </c>
      <c r="E29" s="81">
        <v>0.10658082944547842</v>
      </c>
      <c r="F29" s="81">
        <v>0.12793555835699255</v>
      </c>
      <c r="G29" s="82">
        <v>0.13868068834095218</v>
      </c>
      <c r="I29" s="99">
        <v>14638</v>
      </c>
      <c r="J29" s="18">
        <v>16522</v>
      </c>
      <c r="K29" s="19">
        <v>18610</v>
      </c>
      <c r="L29" s="81">
        <v>9.0921688648932159E-2</v>
      </c>
      <c r="M29" s="81">
        <v>0.10188783568887542</v>
      </c>
      <c r="N29" s="82">
        <v>0.11099368934375295</v>
      </c>
      <c r="P29" s="99">
        <v>7402</v>
      </c>
      <c r="Q29" s="18">
        <v>10147</v>
      </c>
      <c r="R29" s="19">
        <v>11304</v>
      </c>
      <c r="S29" s="81">
        <v>0.1616308248893128</v>
      </c>
      <c r="T29" s="81">
        <v>0.21916808142071545</v>
      </c>
      <c r="U29" s="82">
        <v>0.2353188045205192</v>
      </c>
    </row>
    <row r="30" spans="1:21" x14ac:dyDescent="0.25">
      <c r="A30" s="17" t="s">
        <v>176</v>
      </c>
      <c r="B30" s="18">
        <v>75335</v>
      </c>
      <c r="C30" s="18">
        <v>83594</v>
      </c>
      <c r="D30" s="19">
        <v>72681</v>
      </c>
      <c r="E30" s="81">
        <v>0.36430430064769131</v>
      </c>
      <c r="F30" s="81">
        <v>0.401014101214685</v>
      </c>
      <c r="G30" s="82">
        <v>0.33694762015473506</v>
      </c>
      <c r="I30" s="99">
        <v>72336</v>
      </c>
      <c r="J30" s="18">
        <v>80058</v>
      </c>
      <c r="K30" s="19">
        <v>72464</v>
      </c>
      <c r="L30" s="81">
        <v>0.44930395341639268</v>
      </c>
      <c r="M30" s="81">
        <v>0.49370151008231378</v>
      </c>
      <c r="N30" s="82">
        <v>0.4321895058896138</v>
      </c>
      <c r="P30" s="99">
        <v>2999</v>
      </c>
      <c r="Q30" s="18">
        <v>3536</v>
      </c>
      <c r="R30" s="19">
        <v>217</v>
      </c>
      <c r="S30" s="81">
        <v>6.5486469041211706E-2</v>
      </c>
      <c r="T30" s="81">
        <v>7.6375119336123967E-2</v>
      </c>
      <c r="U30" s="82">
        <v>4.5173549700064288E-3</v>
      </c>
    </row>
    <row r="31" spans="1:21" x14ac:dyDescent="0.25">
      <c r="A31" s="17" t="s">
        <v>177</v>
      </c>
      <c r="B31" s="18">
        <v>120243</v>
      </c>
      <c r="C31" s="18">
        <v>125284</v>
      </c>
      <c r="D31" s="19">
        <v>124980</v>
      </c>
      <c r="E31" s="81">
        <v>0.5814699943290681</v>
      </c>
      <c r="F31" s="81">
        <v>0.60100785530756506</v>
      </c>
      <c r="G31" s="82">
        <v>0.57940470779074027</v>
      </c>
      <c r="I31" s="99">
        <v>0</v>
      </c>
      <c r="J31" s="18">
        <v>0</v>
      </c>
      <c r="K31" s="19">
        <v>0</v>
      </c>
      <c r="L31" s="81" t="s">
        <v>163</v>
      </c>
      <c r="M31" s="81" t="s">
        <v>163</v>
      </c>
      <c r="N31" s="82" t="s">
        <v>163</v>
      </c>
      <c r="P31" s="99">
        <v>120243</v>
      </c>
      <c r="Q31" s="18">
        <v>125284</v>
      </c>
      <c r="R31" s="19">
        <v>124980</v>
      </c>
      <c r="S31" s="81">
        <v>2.6256383784336177</v>
      </c>
      <c r="T31" s="81">
        <v>2.7060465076094329</v>
      </c>
      <c r="U31" s="82">
        <v>2.6017466550755919</v>
      </c>
    </row>
    <row r="32" spans="1:21" x14ac:dyDescent="0.25">
      <c r="A32" s="17" t="s">
        <v>178</v>
      </c>
      <c r="B32" s="18">
        <v>209</v>
      </c>
      <c r="C32" s="18">
        <v>282</v>
      </c>
      <c r="D32" s="19">
        <v>288</v>
      </c>
      <c r="E32" s="81">
        <v>1.0106802792243642E-3</v>
      </c>
      <c r="F32" s="81">
        <v>1.3528001596112302E-3</v>
      </c>
      <c r="G32" s="82">
        <v>1.3351620726814945E-3</v>
      </c>
      <c r="I32" s="99">
        <v>0</v>
      </c>
      <c r="J32" s="18">
        <v>0</v>
      </c>
      <c r="K32" s="19">
        <v>0</v>
      </c>
      <c r="L32" s="81" t="s">
        <v>163</v>
      </c>
      <c r="M32" s="81" t="s">
        <v>163</v>
      </c>
      <c r="N32" s="82" t="s">
        <v>163</v>
      </c>
      <c r="P32" s="99">
        <v>209</v>
      </c>
      <c r="Q32" s="18">
        <v>282</v>
      </c>
      <c r="R32" s="19">
        <v>288</v>
      </c>
      <c r="S32" s="81">
        <v>4.5637452582905124E-3</v>
      </c>
      <c r="T32" s="81">
        <v>6.0910021642497049E-3</v>
      </c>
      <c r="U32" s="82">
        <v>5.9953835546629093E-3</v>
      </c>
    </row>
    <row r="33" spans="1:21" x14ac:dyDescent="0.25">
      <c r="A33" s="17" t="s">
        <v>179</v>
      </c>
      <c r="B33" s="18">
        <v>18321</v>
      </c>
      <c r="C33" s="18">
        <v>4908</v>
      </c>
      <c r="D33" s="19">
        <v>21204</v>
      </c>
      <c r="E33" s="81">
        <v>8.8596523424256363E-2</v>
      </c>
      <c r="F33" s="81">
        <v>2.3544479373659284E-2</v>
      </c>
      <c r="G33" s="82">
        <v>9.8301307601175031E-2</v>
      </c>
      <c r="I33" s="99">
        <v>0</v>
      </c>
      <c r="J33" s="18">
        <v>0</v>
      </c>
      <c r="K33" s="19">
        <v>0</v>
      </c>
      <c r="L33" s="81" t="s">
        <v>163</v>
      </c>
      <c r="M33" s="81" t="s">
        <v>163</v>
      </c>
      <c r="N33" s="82" t="s">
        <v>163</v>
      </c>
      <c r="P33" s="99">
        <v>18321</v>
      </c>
      <c r="Q33" s="18">
        <v>4908</v>
      </c>
      <c r="R33" s="19">
        <v>21204</v>
      </c>
      <c r="S33" s="81">
        <v>0.40005921950784923</v>
      </c>
      <c r="T33" s="81">
        <v>0.10600935681609061</v>
      </c>
      <c r="U33" s="82">
        <v>0.44141011421205673</v>
      </c>
    </row>
    <row r="34" spans="1:21" x14ac:dyDescent="0.25">
      <c r="A34" s="17" t="s">
        <v>180</v>
      </c>
      <c r="B34" s="18">
        <v>20679</v>
      </c>
      <c r="C34" s="18">
        <v>36382</v>
      </c>
      <c r="D34" s="19">
        <v>5745</v>
      </c>
      <c r="E34" s="81">
        <v>9.9999318153495831E-2</v>
      </c>
      <c r="F34" s="81">
        <v>0.17453040924459495</v>
      </c>
      <c r="G34" s="82">
        <v>2.6633701762344395E-2</v>
      </c>
      <c r="I34" s="99">
        <v>20679</v>
      </c>
      <c r="J34" s="18">
        <v>36382</v>
      </c>
      <c r="K34" s="19">
        <v>5745</v>
      </c>
      <c r="L34" s="81">
        <v>0.12844443227020549</v>
      </c>
      <c r="M34" s="81">
        <v>0.22436044292656251</v>
      </c>
      <c r="N34" s="82">
        <v>3.4264306570653449E-2</v>
      </c>
      <c r="P34" s="99">
        <v>0</v>
      </c>
      <c r="Q34" s="18">
        <v>0</v>
      </c>
      <c r="R34" s="19">
        <v>0</v>
      </c>
      <c r="S34" s="81" t="s">
        <v>163</v>
      </c>
      <c r="T34" s="81" t="s">
        <v>163</v>
      </c>
      <c r="U34" s="82" t="s">
        <v>163</v>
      </c>
    </row>
    <row r="35" spans="1:21" s="189" customFormat="1" x14ac:dyDescent="0.25">
      <c r="A35" s="184" t="s">
        <v>181</v>
      </c>
      <c r="B35" s="185">
        <v>766218</v>
      </c>
      <c r="C35" s="185">
        <v>695471</v>
      </c>
      <c r="D35" s="191">
        <v>791552</v>
      </c>
      <c r="E35" s="186">
        <v>3.7052699626159522</v>
      </c>
      <c r="F35" s="187">
        <v>3.3362882262588012</v>
      </c>
      <c r="G35" s="188">
        <v>3.6696187810943832</v>
      </c>
      <c r="I35" s="190">
        <v>619137</v>
      </c>
      <c r="J35" s="185">
        <v>577781</v>
      </c>
      <c r="K35" s="191">
        <v>682735</v>
      </c>
      <c r="L35" s="186">
        <v>3.8456743779911124</v>
      </c>
      <c r="M35" s="187">
        <v>3.5630586849143038</v>
      </c>
      <c r="N35" s="188">
        <v>4.0719654214995789</v>
      </c>
      <c r="P35" s="190">
        <v>147081</v>
      </c>
      <c r="Q35" s="185">
        <v>117690</v>
      </c>
      <c r="R35" s="191">
        <v>108817</v>
      </c>
      <c r="S35" s="186">
        <v>3.2116756762422338</v>
      </c>
      <c r="T35" s="187">
        <v>2.5420214351437864</v>
      </c>
      <c r="U35" s="188">
        <v>2.2652765703741453</v>
      </c>
    </row>
    <row r="36" spans="1:21" x14ac:dyDescent="0.25">
      <c r="A36" s="17" t="s">
        <v>5</v>
      </c>
      <c r="B36" s="18" t="s">
        <v>5</v>
      </c>
      <c r="C36" s="18" t="s">
        <v>5</v>
      </c>
      <c r="D36" s="19" t="s">
        <v>5</v>
      </c>
      <c r="E36" s="81" t="s">
        <v>5</v>
      </c>
      <c r="F36" s="81" t="s">
        <v>5</v>
      </c>
      <c r="G36" s="82" t="s">
        <v>5</v>
      </c>
      <c r="I36" s="99" t="s">
        <v>5</v>
      </c>
      <c r="J36" s="18" t="s">
        <v>5</v>
      </c>
      <c r="K36" s="19" t="s">
        <v>5</v>
      </c>
      <c r="L36" s="81" t="s">
        <v>5</v>
      </c>
      <c r="M36" s="81" t="s">
        <v>5</v>
      </c>
      <c r="N36" s="82" t="s">
        <v>5</v>
      </c>
      <c r="P36" s="99" t="s">
        <v>5</v>
      </c>
      <c r="Q36" s="18" t="s">
        <v>5</v>
      </c>
      <c r="R36" s="19" t="s">
        <v>5</v>
      </c>
      <c r="S36" s="81" t="s">
        <v>5</v>
      </c>
      <c r="T36" s="81" t="s">
        <v>5</v>
      </c>
      <c r="U36" s="82" t="s">
        <v>5</v>
      </c>
    </row>
    <row r="37" spans="1:21" ht="13.8" thickBot="1" x14ac:dyDescent="0.3">
      <c r="A37" s="20" t="s">
        <v>4</v>
      </c>
      <c r="B37" s="21">
        <v>20679141</v>
      </c>
      <c r="C37" s="21">
        <v>20845651</v>
      </c>
      <c r="D37" s="22">
        <v>21570415</v>
      </c>
      <c r="E37" s="85">
        <v>100</v>
      </c>
      <c r="F37" s="85">
        <v>100</v>
      </c>
      <c r="G37" s="86">
        <v>100</v>
      </c>
      <c r="I37" s="100">
        <v>16099569</v>
      </c>
      <c r="J37" s="21">
        <v>16215871</v>
      </c>
      <c r="K37" s="22">
        <v>16766719</v>
      </c>
      <c r="L37" s="85">
        <v>100</v>
      </c>
      <c r="M37" s="85">
        <v>100</v>
      </c>
      <c r="N37" s="86">
        <v>100</v>
      </c>
      <c r="P37" s="100">
        <v>4579572</v>
      </c>
      <c r="Q37" s="21">
        <v>4629780</v>
      </c>
      <c r="R37" s="22">
        <v>4803696</v>
      </c>
      <c r="S37" s="85">
        <v>100</v>
      </c>
      <c r="T37" s="85">
        <v>100</v>
      </c>
      <c r="U37" s="86">
        <v>100</v>
      </c>
    </row>
    <row r="38" spans="1:21" x14ac:dyDescent="0.25">
      <c r="I38" s="107"/>
      <c r="P38" s="107"/>
    </row>
    <row r="39" spans="1:21" ht="16.2" thickBot="1" x14ac:dyDescent="0.35">
      <c r="A39" s="5" t="s">
        <v>36</v>
      </c>
      <c r="B39" s="6"/>
      <c r="C39" s="6"/>
      <c r="D39" s="256" t="s">
        <v>105</v>
      </c>
      <c r="E39" s="256"/>
      <c r="F39" s="6"/>
      <c r="I39" s="256" t="s">
        <v>92</v>
      </c>
      <c r="J39" s="256"/>
      <c r="K39" s="256"/>
      <c r="L39" s="256"/>
      <c r="M39" s="256"/>
      <c r="N39" s="256"/>
      <c r="P39" s="256" t="s">
        <v>93</v>
      </c>
      <c r="Q39" s="256"/>
      <c r="R39" s="256"/>
      <c r="S39" s="256"/>
      <c r="T39" s="256"/>
      <c r="U39" s="256"/>
    </row>
    <row r="40" spans="1:21" x14ac:dyDescent="0.25">
      <c r="A40" s="7"/>
      <c r="B40" s="90"/>
      <c r="C40" s="89" t="s">
        <v>29</v>
      </c>
      <c r="D40" s="91"/>
      <c r="E40" s="11"/>
      <c r="F40" s="9" t="s">
        <v>2</v>
      </c>
      <c r="G40" s="12"/>
      <c r="I40" s="32"/>
      <c r="J40" s="89" t="s">
        <v>29</v>
      </c>
      <c r="K40" s="91"/>
      <c r="L40" s="11"/>
      <c r="M40" s="89" t="s">
        <v>2</v>
      </c>
      <c r="N40" s="12"/>
      <c r="P40" s="32"/>
      <c r="Q40" s="89" t="s">
        <v>29</v>
      </c>
      <c r="R40" s="91"/>
      <c r="S40" s="11"/>
      <c r="T40" s="89" t="s">
        <v>2</v>
      </c>
      <c r="U40" s="12"/>
    </row>
    <row r="41" spans="1:21" x14ac:dyDescent="0.25">
      <c r="A41" s="13" t="s">
        <v>3</v>
      </c>
      <c r="B41" s="14" t="s">
        <v>154</v>
      </c>
      <c r="C41" s="15" t="s">
        <v>152</v>
      </c>
      <c r="D41" s="66" t="s">
        <v>153</v>
      </c>
      <c r="E41" s="15" t="s">
        <v>154</v>
      </c>
      <c r="F41" s="15" t="s">
        <v>152</v>
      </c>
      <c r="G41" s="16" t="s">
        <v>153</v>
      </c>
      <c r="I41" s="98" t="s">
        <v>154</v>
      </c>
      <c r="J41" s="15" t="s">
        <v>152</v>
      </c>
      <c r="K41" s="66" t="s">
        <v>153</v>
      </c>
      <c r="L41" s="15" t="s">
        <v>154</v>
      </c>
      <c r="M41" s="15" t="s">
        <v>152</v>
      </c>
      <c r="N41" s="16" t="s">
        <v>153</v>
      </c>
      <c r="P41" s="98" t="s">
        <v>154</v>
      </c>
      <c r="Q41" s="15" t="s">
        <v>152</v>
      </c>
      <c r="R41" s="66" t="s">
        <v>153</v>
      </c>
      <c r="S41" s="15" t="s">
        <v>154</v>
      </c>
      <c r="T41" s="15" t="s">
        <v>152</v>
      </c>
      <c r="U41" s="16" t="s">
        <v>153</v>
      </c>
    </row>
    <row r="42" spans="1:21" x14ac:dyDescent="0.25">
      <c r="A42" s="17" t="s">
        <v>82</v>
      </c>
      <c r="B42" s="18">
        <v>841444</v>
      </c>
      <c r="C42" s="18">
        <v>862801</v>
      </c>
      <c r="D42" s="19">
        <v>859971</v>
      </c>
      <c r="E42" s="81">
        <v>19.798789499331409</v>
      </c>
      <c r="F42" s="81">
        <v>20.015770404439653</v>
      </c>
      <c r="G42" s="82">
        <v>19.59944672998413</v>
      </c>
      <c r="I42" s="99">
        <v>669737</v>
      </c>
      <c r="J42" s="18">
        <v>690381</v>
      </c>
      <c r="K42" s="19">
        <v>693537</v>
      </c>
      <c r="L42" s="81">
        <v>19.598655062828115</v>
      </c>
      <c r="M42" s="81">
        <v>19.894708449778022</v>
      </c>
      <c r="N42" s="82">
        <v>19.61778614557516</v>
      </c>
      <c r="P42" s="99">
        <v>171707</v>
      </c>
      <c r="Q42" s="18">
        <v>172420</v>
      </c>
      <c r="R42" s="19">
        <v>166434</v>
      </c>
      <c r="S42" s="81">
        <v>20.620090619021827</v>
      </c>
      <c r="T42" s="81">
        <v>20.515639575837188</v>
      </c>
      <c r="U42" s="82">
        <v>19.523393373490443</v>
      </c>
    </row>
    <row r="43" spans="1:21" x14ac:dyDescent="0.25">
      <c r="A43" s="17" t="s">
        <v>155</v>
      </c>
      <c r="B43" s="18">
        <v>134684</v>
      </c>
      <c r="C43" s="18">
        <v>130243</v>
      </c>
      <c r="D43" s="19">
        <v>122433</v>
      </c>
      <c r="E43" s="81">
        <v>3.1690524442838162</v>
      </c>
      <c r="F43" s="81">
        <v>3.0214545240274799</v>
      </c>
      <c r="G43" s="82">
        <v>2.7903488158230303</v>
      </c>
      <c r="I43" s="99">
        <v>133536</v>
      </c>
      <c r="J43" s="18">
        <v>129252</v>
      </c>
      <c r="K43" s="19">
        <v>121531</v>
      </c>
      <c r="L43" s="81">
        <v>3.9076921276110101</v>
      </c>
      <c r="M43" s="81">
        <v>3.7246547291288565</v>
      </c>
      <c r="N43" s="82">
        <v>3.4376957077385843</v>
      </c>
      <c r="P43" s="99">
        <v>1148</v>
      </c>
      <c r="Q43" s="18">
        <v>991</v>
      </c>
      <c r="R43" s="19">
        <v>902</v>
      </c>
      <c r="S43" s="81">
        <v>0.13786196270761855</v>
      </c>
      <c r="T43" s="81">
        <v>0.117915548194262</v>
      </c>
      <c r="U43" s="82">
        <v>0.10580831334275677</v>
      </c>
    </row>
    <row r="44" spans="1:21" x14ac:dyDescent="0.25">
      <c r="A44" s="17" t="s">
        <v>83</v>
      </c>
      <c r="B44" s="18">
        <v>1123471</v>
      </c>
      <c r="C44" s="18">
        <v>1133727</v>
      </c>
      <c r="D44" s="19">
        <v>1133918</v>
      </c>
      <c r="E44" s="81">
        <v>26.434754823379045</v>
      </c>
      <c r="F44" s="81">
        <v>26.300872777516666</v>
      </c>
      <c r="G44" s="82">
        <v>25.84292428136547</v>
      </c>
      <c r="I44" s="99">
        <v>831815</v>
      </c>
      <c r="J44" s="18">
        <v>834076</v>
      </c>
      <c r="K44" s="19">
        <v>826513</v>
      </c>
      <c r="L44" s="81">
        <v>24.341577755277619</v>
      </c>
      <c r="M44" s="81">
        <v>24.03556709260112</v>
      </c>
      <c r="N44" s="82">
        <v>23.379221700554925</v>
      </c>
      <c r="P44" s="99">
        <v>291656</v>
      </c>
      <c r="Q44" s="18">
        <v>299651</v>
      </c>
      <c r="R44" s="19">
        <v>307405</v>
      </c>
      <c r="S44" s="81">
        <v>35.024624212067245</v>
      </c>
      <c r="T44" s="81">
        <v>35.65440154587165</v>
      </c>
      <c r="U44" s="82">
        <v>36.059872021208584</v>
      </c>
    </row>
    <row r="45" spans="1:21" x14ac:dyDescent="0.25">
      <c r="A45" s="17" t="s">
        <v>85</v>
      </c>
      <c r="B45" s="18">
        <v>592565</v>
      </c>
      <c r="C45" s="18">
        <v>556589</v>
      </c>
      <c r="D45" s="19">
        <v>559446</v>
      </c>
      <c r="E45" s="81">
        <v>13.942781337404885</v>
      </c>
      <c r="F45" s="81">
        <v>12.912082431101334</v>
      </c>
      <c r="G45" s="82">
        <v>12.750234688498452</v>
      </c>
      <c r="I45" s="99">
        <v>492520</v>
      </c>
      <c r="J45" s="18">
        <v>465739</v>
      </c>
      <c r="K45" s="19">
        <v>466485</v>
      </c>
      <c r="L45" s="81">
        <v>14.412716620918514</v>
      </c>
      <c r="M45" s="81">
        <v>13.421200204946496</v>
      </c>
      <c r="N45" s="82">
        <v>13.195262790764772</v>
      </c>
      <c r="P45" s="99">
        <v>100045</v>
      </c>
      <c r="Q45" s="18">
        <v>90850</v>
      </c>
      <c r="R45" s="19">
        <v>92961</v>
      </c>
      <c r="S45" s="81">
        <v>12.01428576575235</v>
      </c>
      <c r="T45" s="81">
        <v>10.809916804690921</v>
      </c>
      <c r="U45" s="82">
        <v>10.904708000727286</v>
      </c>
    </row>
    <row r="46" spans="1:21" x14ac:dyDescent="0.25">
      <c r="A46" s="17" t="s">
        <v>156</v>
      </c>
      <c r="B46" s="18">
        <v>409689</v>
      </c>
      <c r="C46" s="18">
        <v>429569</v>
      </c>
      <c r="D46" s="19">
        <v>454631</v>
      </c>
      <c r="E46" s="81">
        <v>9.6397933447639836</v>
      </c>
      <c r="F46" s="81">
        <v>9.9653969766663906</v>
      </c>
      <c r="G46" s="82">
        <v>10.361414589909911</v>
      </c>
      <c r="I46" s="99">
        <v>370738</v>
      </c>
      <c r="J46" s="18">
        <v>389288</v>
      </c>
      <c r="K46" s="19">
        <v>414051</v>
      </c>
      <c r="L46" s="81">
        <v>10.848984273950474</v>
      </c>
      <c r="M46" s="81">
        <v>11.21811182955091</v>
      </c>
      <c r="N46" s="82">
        <v>11.712084533862708</v>
      </c>
      <c r="P46" s="99">
        <v>38951</v>
      </c>
      <c r="Q46" s="18">
        <v>40281</v>
      </c>
      <c r="R46" s="19">
        <v>40580</v>
      </c>
      <c r="S46" s="81">
        <v>4.6775795378261762</v>
      </c>
      <c r="T46" s="81">
        <v>4.79289222685476</v>
      </c>
      <c r="U46" s="82">
        <v>4.7602010592561745</v>
      </c>
    </row>
    <row r="47" spans="1:21" x14ac:dyDescent="0.25">
      <c r="A47" s="17" t="s">
        <v>157</v>
      </c>
      <c r="B47" s="18">
        <v>116195</v>
      </c>
      <c r="C47" s="18">
        <v>120619</v>
      </c>
      <c r="D47" s="19">
        <v>123519</v>
      </c>
      <c r="E47" s="81">
        <v>2.7340147958447774</v>
      </c>
      <c r="F47" s="81">
        <v>2.7981912519956591</v>
      </c>
      <c r="G47" s="82">
        <v>2.8150996494543534</v>
      </c>
      <c r="I47" s="99">
        <v>116195</v>
      </c>
      <c r="J47" s="18">
        <v>120619</v>
      </c>
      <c r="K47" s="19">
        <v>123519</v>
      </c>
      <c r="L47" s="81">
        <v>3.4002387878007525</v>
      </c>
      <c r="M47" s="81">
        <v>3.4758775784730105</v>
      </c>
      <c r="N47" s="82">
        <v>3.4939294182073892</v>
      </c>
      <c r="P47" s="99">
        <v>0</v>
      </c>
      <c r="Q47" s="18">
        <v>0</v>
      </c>
      <c r="R47" s="19">
        <v>0</v>
      </c>
      <c r="S47" s="81" t="s">
        <v>163</v>
      </c>
      <c r="T47" s="81" t="s">
        <v>163</v>
      </c>
      <c r="U47" s="82" t="s">
        <v>163</v>
      </c>
    </row>
    <row r="48" spans="1:21" x14ac:dyDescent="0.25">
      <c r="A48" s="17" t="s">
        <v>158</v>
      </c>
      <c r="B48" s="18">
        <v>107114</v>
      </c>
      <c r="C48" s="18">
        <v>111620</v>
      </c>
      <c r="D48" s="19">
        <v>105229</v>
      </c>
      <c r="E48" s="81">
        <v>2.5203430512682776</v>
      </c>
      <c r="F48" s="81">
        <v>2.5894271014330701</v>
      </c>
      <c r="G48" s="82">
        <v>2.3982554992546263</v>
      </c>
      <c r="I48" s="99">
        <v>73855</v>
      </c>
      <c r="J48" s="18">
        <v>74403</v>
      </c>
      <c r="K48" s="19">
        <v>66824</v>
      </c>
      <c r="L48" s="81">
        <v>2.1612344392876164</v>
      </c>
      <c r="M48" s="81">
        <v>2.1440711618495212</v>
      </c>
      <c r="N48" s="82">
        <v>1.8902220665832024</v>
      </c>
      <c r="P48" s="99">
        <v>33259</v>
      </c>
      <c r="Q48" s="18">
        <v>37217</v>
      </c>
      <c r="R48" s="19">
        <v>38405</v>
      </c>
      <c r="S48" s="81">
        <v>3.9940339875371826</v>
      </c>
      <c r="T48" s="81">
        <v>4.4283178175033795</v>
      </c>
      <c r="U48" s="82">
        <v>4.5050646052423211</v>
      </c>
    </row>
    <row r="49" spans="1:21" x14ac:dyDescent="0.25">
      <c r="A49" s="17" t="s">
        <v>159</v>
      </c>
      <c r="B49" s="18">
        <v>44275</v>
      </c>
      <c r="C49" s="18">
        <v>50485</v>
      </c>
      <c r="D49" s="19">
        <v>59963</v>
      </c>
      <c r="E49" s="81">
        <v>1.0417703436983305</v>
      </c>
      <c r="F49" s="81">
        <v>1.1711810357986789</v>
      </c>
      <c r="G49" s="82">
        <v>1.3666061114503145</v>
      </c>
      <c r="I49" s="99">
        <v>0</v>
      </c>
      <c r="J49" s="18">
        <v>0</v>
      </c>
      <c r="K49" s="19">
        <v>0</v>
      </c>
      <c r="L49" s="81" t="s">
        <v>163</v>
      </c>
      <c r="M49" s="81" t="s">
        <v>163</v>
      </c>
      <c r="N49" s="82" t="s">
        <v>163</v>
      </c>
      <c r="P49" s="99">
        <v>44275</v>
      </c>
      <c r="Q49" s="18">
        <v>50485</v>
      </c>
      <c r="R49" s="19">
        <v>59963</v>
      </c>
      <c r="S49" s="81">
        <v>5.3169324032054108</v>
      </c>
      <c r="T49" s="81">
        <v>6.0070297180497647</v>
      </c>
      <c r="U49" s="82">
        <v>7.0339067549575649</v>
      </c>
    </row>
    <row r="50" spans="1:21" x14ac:dyDescent="0.25">
      <c r="A50" s="17" t="s">
        <v>160</v>
      </c>
      <c r="B50" s="18">
        <v>76718</v>
      </c>
      <c r="C50" s="18">
        <v>89692</v>
      </c>
      <c r="D50" s="19">
        <v>91568</v>
      </c>
      <c r="E50" s="81">
        <v>1.8051391807532136</v>
      </c>
      <c r="F50" s="81">
        <v>2.0807283245093613</v>
      </c>
      <c r="G50" s="82">
        <v>2.0869100680966994</v>
      </c>
      <c r="I50" s="99">
        <v>54017</v>
      </c>
      <c r="J50" s="18">
        <v>66880</v>
      </c>
      <c r="K50" s="19">
        <v>71441</v>
      </c>
      <c r="L50" s="81">
        <v>1.5807108619186132</v>
      </c>
      <c r="M50" s="81">
        <v>1.9272808798636609</v>
      </c>
      <c r="N50" s="82">
        <v>2.0208211818922925</v>
      </c>
      <c r="P50" s="99">
        <v>22701</v>
      </c>
      <c r="Q50" s="18">
        <v>22812</v>
      </c>
      <c r="R50" s="19">
        <v>20127</v>
      </c>
      <c r="S50" s="81">
        <v>2.7261362503707742</v>
      </c>
      <c r="T50" s="81">
        <v>2.7143183505625679</v>
      </c>
      <c r="U50" s="82">
        <v>2.3609799585916469</v>
      </c>
    </row>
    <row r="51" spans="1:21" x14ac:dyDescent="0.25">
      <c r="A51" s="17" t="s">
        <v>161</v>
      </c>
      <c r="B51" s="18">
        <v>157147</v>
      </c>
      <c r="C51" s="18">
        <v>153900</v>
      </c>
      <c r="D51" s="19">
        <v>156920</v>
      </c>
      <c r="E51" s="81">
        <v>3.6975964811103683</v>
      </c>
      <c r="F51" s="81">
        <v>3.5702636705836719</v>
      </c>
      <c r="G51" s="82">
        <v>3.5763359239661683</v>
      </c>
      <c r="I51" s="99">
        <v>155778</v>
      </c>
      <c r="J51" s="18">
        <v>152542</v>
      </c>
      <c r="K51" s="19">
        <v>156920</v>
      </c>
      <c r="L51" s="81">
        <v>4.5585644639272402</v>
      </c>
      <c r="M51" s="81">
        <v>4.3958026312225265</v>
      </c>
      <c r="N51" s="82">
        <v>4.4387292991774832</v>
      </c>
      <c r="P51" s="99">
        <v>1369</v>
      </c>
      <c r="Q51" s="18">
        <v>1358</v>
      </c>
      <c r="R51" s="19">
        <v>0</v>
      </c>
      <c r="S51" s="81">
        <v>0.16440159141701202</v>
      </c>
      <c r="T51" s="81">
        <v>0.16158356654672834</v>
      </c>
      <c r="U51" s="82" t="s">
        <v>163</v>
      </c>
    </row>
    <row r="52" spans="1:21" x14ac:dyDescent="0.25">
      <c r="A52" s="17" t="s">
        <v>162</v>
      </c>
      <c r="B52" s="18">
        <v>0</v>
      </c>
      <c r="C52" s="18">
        <v>0</v>
      </c>
      <c r="D52" s="19">
        <v>0</v>
      </c>
      <c r="E52" s="81" t="s">
        <v>163</v>
      </c>
      <c r="F52" s="81" t="s">
        <v>163</v>
      </c>
      <c r="G52" s="82" t="s">
        <v>163</v>
      </c>
      <c r="I52" s="99">
        <v>0</v>
      </c>
      <c r="J52" s="18">
        <v>0</v>
      </c>
      <c r="K52" s="19">
        <v>0</v>
      </c>
      <c r="L52" s="81" t="s">
        <v>163</v>
      </c>
      <c r="M52" s="81" t="s">
        <v>163</v>
      </c>
      <c r="N52" s="82" t="s">
        <v>163</v>
      </c>
      <c r="P52" s="99">
        <v>0</v>
      </c>
      <c r="Q52" s="18">
        <v>0</v>
      </c>
      <c r="R52" s="19">
        <v>0</v>
      </c>
      <c r="S52" s="81" t="s">
        <v>163</v>
      </c>
      <c r="T52" s="81" t="s">
        <v>163</v>
      </c>
      <c r="U52" s="82" t="s">
        <v>163</v>
      </c>
    </row>
    <row r="53" spans="1:21" x14ac:dyDescent="0.25">
      <c r="A53" s="17" t="s">
        <v>164</v>
      </c>
      <c r="B53" s="18">
        <v>0</v>
      </c>
      <c r="C53" s="18">
        <v>0</v>
      </c>
      <c r="D53" s="19">
        <v>0</v>
      </c>
      <c r="E53" s="81" t="s">
        <v>163</v>
      </c>
      <c r="F53" s="81" t="s">
        <v>163</v>
      </c>
      <c r="G53" s="82" t="s">
        <v>163</v>
      </c>
      <c r="I53" s="99">
        <v>0</v>
      </c>
      <c r="J53" s="18">
        <v>0</v>
      </c>
      <c r="K53" s="19">
        <v>0</v>
      </c>
      <c r="L53" s="81" t="s">
        <v>163</v>
      </c>
      <c r="M53" s="81" t="s">
        <v>163</v>
      </c>
      <c r="N53" s="82" t="s">
        <v>163</v>
      </c>
      <c r="P53" s="99">
        <v>0</v>
      </c>
      <c r="Q53" s="18">
        <v>0</v>
      </c>
      <c r="R53" s="19">
        <v>0</v>
      </c>
      <c r="S53" s="81" t="s">
        <v>163</v>
      </c>
      <c r="T53" s="81" t="s">
        <v>163</v>
      </c>
      <c r="U53" s="82" t="s">
        <v>163</v>
      </c>
    </row>
    <row r="54" spans="1:21" x14ac:dyDescent="0.25">
      <c r="A54" s="17" t="s">
        <v>165</v>
      </c>
      <c r="B54" s="18">
        <v>0</v>
      </c>
      <c r="C54" s="18">
        <v>0</v>
      </c>
      <c r="D54" s="19">
        <v>0</v>
      </c>
      <c r="E54" s="81" t="s">
        <v>163</v>
      </c>
      <c r="F54" s="81" t="s">
        <v>163</v>
      </c>
      <c r="G54" s="82" t="s">
        <v>163</v>
      </c>
      <c r="I54" s="99">
        <v>0</v>
      </c>
      <c r="J54" s="18">
        <v>0</v>
      </c>
      <c r="K54" s="19">
        <v>0</v>
      </c>
      <c r="L54" s="81" t="s">
        <v>163</v>
      </c>
      <c r="M54" s="81" t="s">
        <v>163</v>
      </c>
      <c r="N54" s="82" t="s">
        <v>163</v>
      </c>
      <c r="P54" s="99">
        <v>0</v>
      </c>
      <c r="Q54" s="18">
        <v>0</v>
      </c>
      <c r="R54" s="19">
        <v>0</v>
      </c>
      <c r="S54" s="81" t="s">
        <v>163</v>
      </c>
      <c r="T54" s="81" t="s">
        <v>163</v>
      </c>
      <c r="U54" s="82" t="s">
        <v>163</v>
      </c>
    </row>
    <row r="55" spans="1:21" x14ac:dyDescent="0.25">
      <c r="A55" s="17" t="s">
        <v>166</v>
      </c>
      <c r="B55" s="18">
        <v>246017</v>
      </c>
      <c r="C55" s="18">
        <v>253361</v>
      </c>
      <c r="D55" s="19">
        <v>251791</v>
      </c>
      <c r="E55" s="81">
        <v>5.7886666210193605</v>
      </c>
      <c r="F55" s="81">
        <v>5.8776190633057164</v>
      </c>
      <c r="G55" s="82">
        <v>5.7385240799857602</v>
      </c>
      <c r="I55" s="99">
        <v>200225</v>
      </c>
      <c r="J55" s="18">
        <v>207754</v>
      </c>
      <c r="K55" s="19">
        <v>206359</v>
      </c>
      <c r="L55" s="81">
        <v>5.8592263977572676</v>
      </c>
      <c r="M55" s="81">
        <v>5.9868467690669114</v>
      </c>
      <c r="N55" s="82">
        <v>5.8371892649054695</v>
      </c>
      <c r="P55" s="99">
        <v>45792</v>
      </c>
      <c r="Q55" s="18">
        <v>45607</v>
      </c>
      <c r="R55" s="19">
        <v>45432</v>
      </c>
      <c r="S55" s="81">
        <v>5.4991071396404783</v>
      </c>
      <c r="T55" s="81">
        <v>5.4266139318826507</v>
      </c>
      <c r="U55" s="82">
        <v>5.3293606339114472</v>
      </c>
    </row>
    <row r="56" spans="1:21" x14ac:dyDescent="0.25">
      <c r="A56" s="17" t="s">
        <v>167</v>
      </c>
      <c r="B56" s="18">
        <v>0</v>
      </c>
      <c r="C56" s="18">
        <v>0</v>
      </c>
      <c r="D56" s="19">
        <v>0</v>
      </c>
      <c r="E56" s="81" t="s">
        <v>163</v>
      </c>
      <c r="F56" s="81" t="s">
        <v>163</v>
      </c>
      <c r="G56" s="82" t="s">
        <v>163</v>
      </c>
      <c r="I56" s="99">
        <v>0</v>
      </c>
      <c r="J56" s="18">
        <v>0</v>
      </c>
      <c r="K56" s="19">
        <v>0</v>
      </c>
      <c r="L56" s="81" t="s">
        <v>163</v>
      </c>
      <c r="M56" s="81" t="s">
        <v>163</v>
      </c>
      <c r="N56" s="82" t="s">
        <v>163</v>
      </c>
      <c r="P56" s="99">
        <v>0</v>
      </c>
      <c r="Q56" s="18">
        <v>0</v>
      </c>
      <c r="R56" s="19">
        <v>0</v>
      </c>
      <c r="S56" s="81" t="s">
        <v>163</v>
      </c>
      <c r="T56" s="81" t="s">
        <v>163</v>
      </c>
      <c r="U56" s="82" t="s">
        <v>163</v>
      </c>
    </row>
    <row r="57" spans="1:21" x14ac:dyDescent="0.25">
      <c r="A57" s="17" t="s">
        <v>168</v>
      </c>
      <c r="B57" s="18">
        <v>2800</v>
      </c>
      <c r="C57" s="18">
        <v>0</v>
      </c>
      <c r="D57" s="19">
        <v>0</v>
      </c>
      <c r="E57" s="81">
        <v>6.5882709482898372E-2</v>
      </c>
      <c r="F57" s="81" t="s">
        <v>163</v>
      </c>
      <c r="G57" s="82" t="s">
        <v>163</v>
      </c>
      <c r="I57" s="99">
        <v>0</v>
      </c>
      <c r="J57" s="18">
        <v>0</v>
      </c>
      <c r="K57" s="19">
        <v>0</v>
      </c>
      <c r="L57" s="81" t="s">
        <v>163</v>
      </c>
      <c r="M57" s="81" t="s">
        <v>163</v>
      </c>
      <c r="N57" s="82" t="s">
        <v>163</v>
      </c>
      <c r="P57" s="99">
        <v>2800</v>
      </c>
      <c r="Q57" s="18">
        <v>0</v>
      </c>
      <c r="R57" s="19">
        <v>0</v>
      </c>
      <c r="S57" s="81">
        <v>0.33624868953077697</v>
      </c>
      <c r="T57" s="81" t="s">
        <v>163</v>
      </c>
      <c r="U57" s="82" t="s">
        <v>163</v>
      </c>
    </row>
    <row r="58" spans="1:21" x14ac:dyDescent="0.25">
      <c r="A58" s="17" t="s">
        <v>169</v>
      </c>
      <c r="B58" s="18">
        <v>1629</v>
      </c>
      <c r="C58" s="18">
        <v>1693</v>
      </c>
      <c r="D58" s="19">
        <v>1640</v>
      </c>
      <c r="E58" s="81">
        <v>3.8329619195586237E-2</v>
      </c>
      <c r="F58" s="81">
        <v>3.9275220235855467E-2</v>
      </c>
      <c r="G58" s="82">
        <v>3.7376949498499339E-2</v>
      </c>
      <c r="I58" s="99">
        <v>0</v>
      </c>
      <c r="J58" s="18">
        <v>0</v>
      </c>
      <c r="K58" s="19">
        <v>0</v>
      </c>
      <c r="L58" s="81" t="s">
        <v>163</v>
      </c>
      <c r="M58" s="81" t="s">
        <v>163</v>
      </c>
      <c r="N58" s="82" t="s">
        <v>163</v>
      </c>
      <c r="P58" s="99">
        <v>1629</v>
      </c>
      <c r="Q58" s="18">
        <v>1693</v>
      </c>
      <c r="R58" s="19">
        <v>1640</v>
      </c>
      <c r="S58" s="81">
        <v>0.19562468401629846</v>
      </c>
      <c r="T58" s="81">
        <v>0.20144401926628211</v>
      </c>
      <c r="U58" s="82">
        <v>0.19237875153228504</v>
      </c>
    </row>
    <row r="59" spans="1:21" x14ac:dyDescent="0.25">
      <c r="A59" s="17" t="s">
        <v>170</v>
      </c>
      <c r="B59" s="18">
        <v>2707</v>
      </c>
      <c r="C59" s="18">
        <v>2140</v>
      </c>
      <c r="D59" s="19">
        <v>0</v>
      </c>
      <c r="E59" s="81">
        <v>6.3694462346502112E-2</v>
      </c>
      <c r="F59" s="81">
        <v>4.9644991910650152E-2</v>
      </c>
      <c r="G59" s="82" t="s">
        <v>163</v>
      </c>
      <c r="I59" s="99">
        <v>0</v>
      </c>
      <c r="J59" s="18">
        <v>0</v>
      </c>
      <c r="K59" s="19">
        <v>0</v>
      </c>
      <c r="L59" s="81" t="s">
        <v>163</v>
      </c>
      <c r="M59" s="81" t="s">
        <v>163</v>
      </c>
      <c r="N59" s="82" t="s">
        <v>163</v>
      </c>
      <c r="P59" s="99">
        <v>2707</v>
      </c>
      <c r="Q59" s="18">
        <v>2140</v>
      </c>
      <c r="R59" s="19">
        <v>0</v>
      </c>
      <c r="S59" s="81">
        <v>0.32508042948564758</v>
      </c>
      <c r="T59" s="81">
        <v>0.25463095170102995</v>
      </c>
      <c r="U59" s="82" t="s">
        <v>163</v>
      </c>
    </row>
    <row r="60" spans="1:21" x14ac:dyDescent="0.25">
      <c r="A60" s="17" t="s">
        <v>171</v>
      </c>
      <c r="B60" s="18">
        <v>0</v>
      </c>
      <c r="C60" s="18">
        <v>0</v>
      </c>
      <c r="D60" s="19">
        <v>0</v>
      </c>
      <c r="E60" s="81" t="s">
        <v>163</v>
      </c>
      <c r="F60" s="81" t="s">
        <v>163</v>
      </c>
      <c r="G60" s="82" t="s">
        <v>163</v>
      </c>
      <c r="I60" s="99">
        <v>0</v>
      </c>
      <c r="J60" s="18">
        <v>0</v>
      </c>
      <c r="K60" s="19">
        <v>0</v>
      </c>
      <c r="L60" s="81" t="s">
        <v>163</v>
      </c>
      <c r="M60" s="81" t="s">
        <v>163</v>
      </c>
      <c r="N60" s="82" t="s">
        <v>163</v>
      </c>
      <c r="P60" s="99">
        <v>0</v>
      </c>
      <c r="Q60" s="18">
        <v>0</v>
      </c>
      <c r="R60" s="19">
        <v>0</v>
      </c>
      <c r="S60" s="81" t="s">
        <v>163</v>
      </c>
      <c r="T60" s="81" t="s">
        <v>163</v>
      </c>
      <c r="U60" s="82" t="s">
        <v>163</v>
      </c>
    </row>
    <row r="61" spans="1:21" x14ac:dyDescent="0.25">
      <c r="A61" s="17" t="s">
        <v>172</v>
      </c>
      <c r="B61" s="18">
        <v>153608</v>
      </c>
      <c r="C61" s="18">
        <v>175191</v>
      </c>
      <c r="D61" s="19">
        <v>197188</v>
      </c>
      <c r="E61" s="81">
        <v>3.614325442231805</v>
      </c>
      <c r="F61" s="81">
        <v>4.0641849429059391</v>
      </c>
      <c r="G61" s="82">
        <v>4.4940767790915164</v>
      </c>
      <c r="I61" s="99">
        <v>137673</v>
      </c>
      <c r="J61" s="18">
        <v>157814</v>
      </c>
      <c r="K61" s="19">
        <v>178705</v>
      </c>
      <c r="L61" s="81">
        <v>4.0287540310072982</v>
      </c>
      <c r="M61" s="81">
        <v>4.547725848905559</v>
      </c>
      <c r="N61" s="82">
        <v>5.0549523286356877</v>
      </c>
      <c r="P61" s="99">
        <v>15935</v>
      </c>
      <c r="Q61" s="18">
        <v>17377</v>
      </c>
      <c r="R61" s="19">
        <v>18483</v>
      </c>
      <c r="S61" s="81">
        <v>1.9136153098831896</v>
      </c>
      <c r="T61" s="81">
        <v>2.0676271250975691</v>
      </c>
      <c r="U61" s="82">
        <v>2.1681319905922098</v>
      </c>
    </row>
    <row r="62" spans="1:21" x14ac:dyDescent="0.25">
      <c r="A62" s="17" t="s">
        <v>173</v>
      </c>
      <c r="B62" s="18">
        <v>12364</v>
      </c>
      <c r="C62" s="18">
        <v>11421</v>
      </c>
      <c r="D62" s="19">
        <v>11567</v>
      </c>
      <c r="E62" s="81">
        <v>0.29091922144519838</v>
      </c>
      <c r="F62" s="81">
        <v>0.26495114608015669</v>
      </c>
      <c r="G62" s="82">
        <v>0.26362144807874505</v>
      </c>
      <c r="I62" s="99">
        <v>5910</v>
      </c>
      <c r="J62" s="18">
        <v>6153</v>
      </c>
      <c r="K62" s="19">
        <v>6274</v>
      </c>
      <c r="L62" s="81">
        <v>0.17294557628041179</v>
      </c>
      <c r="M62" s="81">
        <v>0.17731099362740887</v>
      </c>
      <c r="N62" s="82">
        <v>0.17746996955798833</v>
      </c>
      <c r="P62" s="99">
        <v>6454</v>
      </c>
      <c r="Q62" s="18">
        <v>5268</v>
      </c>
      <c r="R62" s="19">
        <v>5293</v>
      </c>
      <c r="S62" s="81">
        <v>0.7750532293684409</v>
      </c>
      <c r="T62" s="81">
        <v>0.62682049231823633</v>
      </c>
      <c r="U62" s="82">
        <v>0.62089069015877107</v>
      </c>
    </row>
    <row r="63" spans="1:21" x14ac:dyDescent="0.25">
      <c r="A63" s="17" t="s">
        <v>174</v>
      </c>
      <c r="B63" s="18">
        <v>28056</v>
      </c>
      <c r="C63" s="18">
        <v>34707</v>
      </c>
      <c r="D63" s="19">
        <v>40045</v>
      </c>
      <c r="E63" s="81">
        <v>0.66014474901864173</v>
      </c>
      <c r="F63" s="81">
        <v>0.80515361413221254</v>
      </c>
      <c r="G63" s="82">
        <v>0.91265850162646711</v>
      </c>
      <c r="I63" s="99">
        <v>15170</v>
      </c>
      <c r="J63" s="18">
        <v>19799</v>
      </c>
      <c r="K63" s="19">
        <v>22466</v>
      </c>
      <c r="L63" s="81">
        <v>0.44392290899726683</v>
      </c>
      <c r="M63" s="81">
        <v>0.57054775927662416</v>
      </c>
      <c r="N63" s="82">
        <v>0.63548618681698532</v>
      </c>
      <c r="P63" s="99">
        <v>12886</v>
      </c>
      <c r="Q63" s="18">
        <v>14908</v>
      </c>
      <c r="R63" s="19">
        <v>17579</v>
      </c>
      <c r="S63" s="81">
        <v>1.5474645047477114</v>
      </c>
      <c r="T63" s="81">
        <v>1.7738496392331562</v>
      </c>
      <c r="U63" s="82">
        <v>2.0620890690158773</v>
      </c>
    </row>
    <row r="64" spans="1:21" x14ac:dyDescent="0.25">
      <c r="A64" s="17" t="s">
        <v>175</v>
      </c>
      <c r="B64" s="18">
        <v>0</v>
      </c>
      <c r="C64" s="18">
        <v>0</v>
      </c>
      <c r="D64" s="19">
        <v>0</v>
      </c>
      <c r="E64" s="81" t="s">
        <v>163</v>
      </c>
      <c r="F64" s="81" t="s">
        <v>163</v>
      </c>
      <c r="G64" s="82" t="s">
        <v>163</v>
      </c>
      <c r="I64" s="99">
        <v>0</v>
      </c>
      <c r="J64" s="18">
        <v>0</v>
      </c>
      <c r="K64" s="19">
        <v>0</v>
      </c>
      <c r="L64" s="81" t="s">
        <v>163</v>
      </c>
      <c r="M64" s="81" t="s">
        <v>163</v>
      </c>
      <c r="N64" s="82" t="s">
        <v>163</v>
      </c>
      <c r="P64" s="99">
        <v>0</v>
      </c>
      <c r="Q64" s="18">
        <v>0</v>
      </c>
      <c r="R64" s="19">
        <v>0</v>
      </c>
      <c r="S64" s="81" t="s">
        <v>163</v>
      </c>
      <c r="T64" s="81" t="s">
        <v>163</v>
      </c>
      <c r="U64" s="82" t="s">
        <v>163</v>
      </c>
    </row>
    <row r="65" spans="1:21" x14ac:dyDescent="0.25">
      <c r="A65" s="17" t="s">
        <v>176</v>
      </c>
      <c r="B65" s="18">
        <v>12951</v>
      </c>
      <c r="C65" s="18">
        <v>14829</v>
      </c>
      <c r="D65" s="19">
        <v>13152</v>
      </c>
      <c r="E65" s="81">
        <v>0.30473106089750601</v>
      </c>
      <c r="F65" s="81">
        <v>0.34401195562758463</v>
      </c>
      <c r="G65" s="82">
        <v>0.29974490231967277</v>
      </c>
      <c r="I65" s="99">
        <v>12450</v>
      </c>
      <c r="J65" s="18">
        <v>14180</v>
      </c>
      <c r="K65" s="19">
        <v>13118</v>
      </c>
      <c r="L65" s="81">
        <v>0.3643269754130502</v>
      </c>
      <c r="M65" s="81">
        <v>0.40862504300937069</v>
      </c>
      <c r="N65" s="82">
        <v>0.37106328668500016</v>
      </c>
      <c r="P65" s="99">
        <v>501</v>
      </c>
      <c r="Q65" s="18">
        <v>649</v>
      </c>
      <c r="R65" s="19">
        <v>34</v>
      </c>
      <c r="S65" s="81">
        <v>6.0164497662471166E-2</v>
      </c>
      <c r="T65" s="81">
        <v>7.7222190492508613E-2</v>
      </c>
      <c r="U65" s="82">
        <v>3.9883399707912751E-3</v>
      </c>
    </row>
    <row r="66" spans="1:21" x14ac:dyDescent="0.25">
      <c r="A66" s="17" t="s">
        <v>177</v>
      </c>
      <c r="B66" s="18">
        <v>18539</v>
      </c>
      <c r="C66" s="18">
        <v>20178</v>
      </c>
      <c r="D66" s="19">
        <v>21331</v>
      </c>
      <c r="E66" s="81">
        <v>0.43621412539409038</v>
      </c>
      <c r="F66" s="81">
        <v>0.46810123680985921</v>
      </c>
      <c r="G66" s="82">
        <v>0.48615104253200569</v>
      </c>
      <c r="I66" s="99">
        <v>0</v>
      </c>
      <c r="J66" s="18">
        <v>0</v>
      </c>
      <c r="K66" s="19">
        <v>0</v>
      </c>
      <c r="L66" s="81" t="s">
        <v>163</v>
      </c>
      <c r="M66" s="81" t="s">
        <v>163</v>
      </c>
      <c r="N66" s="82" t="s">
        <v>163</v>
      </c>
      <c r="P66" s="99">
        <v>18539</v>
      </c>
      <c r="Q66" s="18">
        <v>20178</v>
      </c>
      <c r="R66" s="19">
        <v>21331</v>
      </c>
      <c r="S66" s="81">
        <v>2.2263265911468122</v>
      </c>
      <c r="T66" s="81">
        <v>2.4009081044034497</v>
      </c>
      <c r="U66" s="82">
        <v>2.5022141152043731</v>
      </c>
    </row>
    <row r="67" spans="1:21" x14ac:dyDescent="0.25">
      <c r="A67" s="17" t="s">
        <v>178</v>
      </c>
      <c r="B67" s="18">
        <v>84</v>
      </c>
      <c r="C67" s="18">
        <v>108</v>
      </c>
      <c r="D67" s="19">
        <v>119</v>
      </c>
      <c r="E67" s="81">
        <v>1.9764812844869513E-3</v>
      </c>
      <c r="F67" s="81">
        <v>2.5054481898832788E-3</v>
      </c>
      <c r="G67" s="82">
        <v>2.7121079209276957E-3</v>
      </c>
      <c r="I67" s="99">
        <v>0</v>
      </c>
      <c r="J67" s="18">
        <v>0</v>
      </c>
      <c r="K67" s="19">
        <v>0</v>
      </c>
      <c r="L67" s="81" t="s">
        <v>163</v>
      </c>
      <c r="M67" s="81" t="s">
        <v>163</v>
      </c>
      <c r="N67" s="82" t="s">
        <v>163</v>
      </c>
      <c r="P67" s="99">
        <v>84</v>
      </c>
      <c r="Q67" s="18">
        <v>108</v>
      </c>
      <c r="R67" s="19">
        <v>119</v>
      </c>
      <c r="S67" s="81">
        <v>1.0087460685923309E-2</v>
      </c>
      <c r="T67" s="81">
        <v>1.2850534011080016E-2</v>
      </c>
      <c r="U67" s="82">
        <v>1.3959189897769462E-2</v>
      </c>
    </row>
    <row r="68" spans="1:21" x14ac:dyDescent="0.25">
      <c r="A68" s="17" t="s">
        <v>179</v>
      </c>
      <c r="B68" s="18">
        <v>540</v>
      </c>
      <c r="C68" s="18">
        <v>157</v>
      </c>
      <c r="D68" s="19">
        <v>494</v>
      </c>
      <c r="E68" s="81">
        <v>1.2705951114558973E-2</v>
      </c>
      <c r="F68" s="81">
        <v>3.6421793130710623E-3</v>
      </c>
      <c r="G68" s="82">
        <v>1.1258666495279679E-2</v>
      </c>
      <c r="I68" s="99">
        <v>0</v>
      </c>
      <c r="J68" s="18">
        <v>0</v>
      </c>
      <c r="K68" s="19">
        <v>0</v>
      </c>
      <c r="L68" s="81" t="s">
        <v>163</v>
      </c>
      <c r="M68" s="81" t="s">
        <v>163</v>
      </c>
      <c r="N68" s="82" t="s">
        <v>163</v>
      </c>
      <c r="P68" s="99">
        <v>540</v>
      </c>
      <c r="Q68" s="18">
        <v>157</v>
      </c>
      <c r="R68" s="19">
        <v>494</v>
      </c>
      <c r="S68" s="81">
        <v>6.4847961552364122E-2</v>
      </c>
      <c r="T68" s="81">
        <v>1.8680868886477429E-2</v>
      </c>
      <c r="U68" s="82">
        <v>5.7948233693261464E-2</v>
      </c>
    </row>
    <row r="69" spans="1:21" x14ac:dyDescent="0.25">
      <c r="A69" s="17" t="s">
        <v>180</v>
      </c>
      <c r="B69" s="18">
        <v>4544</v>
      </c>
      <c r="C69" s="18">
        <v>8196</v>
      </c>
      <c r="D69" s="19">
        <v>1258</v>
      </c>
      <c r="E69" s="81">
        <v>0.10691822567510366</v>
      </c>
      <c r="F69" s="81">
        <v>0.19013567929891992</v>
      </c>
      <c r="G69" s="82">
        <v>2.8670855164092787E-2</v>
      </c>
      <c r="I69" s="99">
        <v>4544</v>
      </c>
      <c r="J69" s="18">
        <v>8196</v>
      </c>
      <c r="K69" s="19">
        <v>1258</v>
      </c>
      <c r="L69" s="81">
        <v>0.13297203022304419</v>
      </c>
      <c r="M69" s="81">
        <v>0.23618412217946419</v>
      </c>
      <c r="N69" s="82">
        <v>3.5584510950581655E-2</v>
      </c>
      <c r="P69" s="99">
        <v>0</v>
      </c>
      <c r="Q69" s="18">
        <v>0</v>
      </c>
      <c r="R69" s="19">
        <v>0</v>
      </c>
      <c r="S69" s="81" t="s">
        <v>163</v>
      </c>
      <c r="T69" s="81" t="s">
        <v>163</v>
      </c>
      <c r="U69" s="82" t="s">
        <v>163</v>
      </c>
    </row>
    <row r="70" spans="1:21" s="189" customFormat="1" x14ac:dyDescent="0.25">
      <c r="A70" s="184" t="s">
        <v>181</v>
      </c>
      <c r="B70" s="185">
        <v>162836</v>
      </c>
      <c r="C70" s="185">
        <v>149380</v>
      </c>
      <c r="D70" s="191">
        <v>181548</v>
      </c>
      <c r="E70" s="186">
        <v>3.8314560290561572</v>
      </c>
      <c r="F70" s="187">
        <v>3.4654060241181868</v>
      </c>
      <c r="G70" s="188">
        <v>4.1376283094838771</v>
      </c>
      <c r="I70" s="190">
        <v>143097</v>
      </c>
      <c r="J70" s="185">
        <v>133098</v>
      </c>
      <c r="K70" s="191">
        <v>166245</v>
      </c>
      <c r="L70" s="186">
        <v>4.1874776868017065</v>
      </c>
      <c r="M70" s="187">
        <v>3.8354849065205379</v>
      </c>
      <c r="N70" s="188">
        <v>4.7025016080917705</v>
      </c>
      <c r="P70" s="190">
        <v>19739</v>
      </c>
      <c r="Q70" s="185">
        <v>16282</v>
      </c>
      <c r="R70" s="191">
        <v>15303</v>
      </c>
      <c r="S70" s="186">
        <v>2.370433172374288</v>
      </c>
      <c r="T70" s="187">
        <v>1.9373369885963407</v>
      </c>
      <c r="U70" s="188">
        <v>1.7951048992064376</v>
      </c>
    </row>
    <row r="71" spans="1:21" x14ac:dyDescent="0.25">
      <c r="A71" s="17" t="s">
        <v>5</v>
      </c>
      <c r="B71" s="18" t="s">
        <v>5</v>
      </c>
      <c r="C71" s="18" t="s">
        <v>5</v>
      </c>
      <c r="D71" s="19" t="s">
        <v>5</v>
      </c>
      <c r="E71" s="81" t="s">
        <v>5</v>
      </c>
      <c r="F71" s="81" t="s">
        <v>5</v>
      </c>
      <c r="G71" s="82" t="s">
        <v>5</v>
      </c>
      <c r="I71" s="99" t="s">
        <v>5</v>
      </c>
      <c r="J71" s="18" t="s">
        <v>5</v>
      </c>
      <c r="K71" s="19" t="s">
        <v>5</v>
      </c>
      <c r="L71" s="81" t="s">
        <v>5</v>
      </c>
      <c r="M71" s="81" t="s">
        <v>5</v>
      </c>
      <c r="N71" s="82" t="s">
        <v>5</v>
      </c>
      <c r="P71" s="99" t="s">
        <v>5</v>
      </c>
      <c r="Q71" s="18" t="s">
        <v>5</v>
      </c>
      <c r="R71" s="19" t="s">
        <v>5</v>
      </c>
      <c r="S71" s="81" t="s">
        <v>5</v>
      </c>
      <c r="T71" s="81" t="s">
        <v>5</v>
      </c>
      <c r="U71" s="82" t="s">
        <v>5</v>
      </c>
    </row>
    <row r="72" spans="1:21" ht="13.8" thickBot="1" x14ac:dyDescent="0.3">
      <c r="A72" s="20" t="s">
        <v>4</v>
      </c>
      <c r="B72" s="21">
        <v>4249977</v>
      </c>
      <c r="C72" s="21">
        <v>4310606</v>
      </c>
      <c r="D72" s="22">
        <v>4387731</v>
      </c>
      <c r="E72" s="85">
        <v>100</v>
      </c>
      <c r="F72" s="85">
        <v>100</v>
      </c>
      <c r="G72" s="86">
        <v>100</v>
      </c>
      <c r="I72" s="100">
        <v>3417260</v>
      </c>
      <c r="J72" s="21">
        <v>3470174</v>
      </c>
      <c r="K72" s="22">
        <v>3535246</v>
      </c>
      <c r="L72" s="85">
        <v>100</v>
      </c>
      <c r="M72" s="85">
        <v>100</v>
      </c>
      <c r="N72" s="86">
        <v>100</v>
      </c>
      <c r="P72" s="100">
        <v>832717</v>
      </c>
      <c r="Q72" s="21">
        <v>840432</v>
      </c>
      <c r="R72" s="22">
        <v>852485</v>
      </c>
      <c r="S72" s="85">
        <v>100</v>
      </c>
      <c r="T72" s="85">
        <v>100</v>
      </c>
      <c r="U72" s="86">
        <v>100</v>
      </c>
    </row>
    <row r="73" spans="1:21" x14ac:dyDescent="0.25">
      <c r="A73" s="44"/>
      <c r="B73" s="51"/>
      <c r="C73" s="51"/>
      <c r="D73" s="51"/>
      <c r="E73" s="121"/>
      <c r="F73" s="121"/>
      <c r="G73" s="122"/>
      <c r="I73" s="51"/>
      <c r="J73" s="51"/>
      <c r="K73" s="51"/>
      <c r="L73" s="121"/>
      <c r="M73" s="121"/>
      <c r="N73" s="122"/>
      <c r="P73" s="51"/>
      <c r="Q73" s="51"/>
      <c r="R73" s="51"/>
      <c r="S73" s="121"/>
      <c r="T73" s="121"/>
      <c r="U73" s="122"/>
    </row>
    <row r="74" spans="1:21" x14ac:dyDescent="0.25">
      <c r="A74" s="44"/>
      <c r="B74" s="51"/>
      <c r="C74" s="51"/>
      <c r="D74" s="51"/>
      <c r="E74" s="121"/>
      <c r="F74" s="121"/>
      <c r="G74" s="122"/>
      <c r="I74" s="51"/>
      <c r="J74" s="51"/>
      <c r="K74" s="51"/>
      <c r="L74" s="121"/>
      <c r="M74" s="121"/>
      <c r="N74" s="122"/>
      <c r="P74" s="51"/>
      <c r="Q74" s="51"/>
      <c r="R74" s="51"/>
      <c r="S74" s="121"/>
      <c r="T74" s="121"/>
      <c r="U74" s="122"/>
    </row>
    <row r="75" spans="1:21" x14ac:dyDescent="0.25">
      <c r="A75" s="24"/>
      <c r="B75" s="24"/>
      <c r="C75" s="24"/>
      <c r="D75" s="24"/>
      <c r="E75" s="24"/>
      <c r="F75" s="24"/>
      <c r="G75" s="24"/>
      <c r="I75" s="24"/>
      <c r="J75" s="24"/>
      <c r="K75" s="24"/>
      <c r="L75" s="24"/>
      <c r="M75" s="24"/>
      <c r="N75" s="24"/>
      <c r="P75" s="24"/>
      <c r="Q75" s="24"/>
      <c r="R75" s="24"/>
      <c r="S75" s="24"/>
      <c r="T75" s="24"/>
      <c r="U75" s="24"/>
    </row>
    <row r="76" spans="1:21" ht="12.75" customHeight="1" x14ac:dyDescent="0.25">
      <c r="A76" s="26" t="str">
        <f>+Innhold!B54</f>
        <v>Finans Norge / Skadestatistikk</v>
      </c>
      <c r="F76" s="25"/>
      <c r="G76" s="25"/>
      <c r="H76" s="97"/>
      <c r="I76" s="25"/>
      <c r="J76" s="25"/>
      <c r="K76" s="25"/>
      <c r="L76" s="25"/>
      <c r="M76" s="25"/>
      <c r="N76" s="25"/>
      <c r="O76" s="97"/>
      <c r="P76" s="25"/>
      <c r="T76" s="25"/>
      <c r="U76" s="244">
        <f>Innhold!H23</f>
        <v>8</v>
      </c>
    </row>
    <row r="77" spans="1:21" ht="12.75" customHeight="1" x14ac:dyDescent="0.25">
      <c r="A77" s="26" t="str">
        <f>+Innhold!B55</f>
        <v>Premiestatistikk skadeforsikring 2. kvartal 2018</v>
      </c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T77" s="25"/>
      <c r="U77" s="245"/>
    </row>
    <row r="82" ht="12.75" customHeight="1" x14ac:dyDescent="0.25"/>
    <row r="83" ht="12.75" customHeight="1" x14ac:dyDescent="0.25"/>
  </sheetData>
  <mergeCells count="7">
    <mergeCell ref="D4:E4"/>
    <mergeCell ref="D39:E39"/>
    <mergeCell ref="I39:N39"/>
    <mergeCell ref="P39:U39"/>
    <mergeCell ref="U76:U77"/>
    <mergeCell ref="I4:N4"/>
    <mergeCell ref="P4:U4"/>
  </mergeCells>
  <phoneticPr fontId="0" type="noConversion"/>
  <hyperlinks>
    <hyperlink ref="A2" location="Innhold!A24" tooltip="Move to Tab2" display="Tilbake til innholdsfortegnelsen" xr:uid="{00000000-0004-0000-0700-000000000000}"/>
  </hyperlinks>
  <pageMargins left="0.78740157480314965" right="0.78740157480314965" top="0.39370078740157483" bottom="0.19685039370078741" header="3.937007874015748E-2" footer="3.937007874015748E-2"/>
  <pageSetup paperSize="9" scale="56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77"/>
  <sheetViews>
    <sheetView showGridLines="0" showRowColHeaders="0" zoomScale="80" zoomScaleNormal="80" zoomScaleSheetLayoutView="50" workbookViewId="0"/>
  </sheetViews>
  <sheetFormatPr defaultColWidth="11.44140625" defaultRowHeight="13.2" x14ac:dyDescent="0.25"/>
  <cols>
    <col min="1" max="1" width="25.44140625" style="126" customWidth="1"/>
    <col min="2" max="4" width="10.5546875" style="126" customWidth="1"/>
    <col min="5" max="7" width="9.88671875" style="126" customWidth="1"/>
    <col min="8" max="16384" width="11.44140625" style="126"/>
  </cols>
  <sheetData>
    <row r="1" spans="1:7" ht="5.25" customHeight="1" x14ac:dyDescent="0.25"/>
    <row r="2" spans="1:7" x14ac:dyDescent="0.25">
      <c r="A2" s="127" t="s">
        <v>0</v>
      </c>
      <c r="B2" s="128"/>
      <c r="C2" s="128"/>
      <c r="D2" s="128"/>
      <c r="E2" s="128"/>
      <c r="F2" s="128"/>
    </row>
    <row r="3" spans="1:7" ht="6" customHeight="1" x14ac:dyDescent="0.25">
      <c r="A3" s="129"/>
      <c r="B3" s="128"/>
      <c r="C3" s="128"/>
      <c r="D3" s="128"/>
      <c r="E3" s="128"/>
      <c r="F3" s="128"/>
    </row>
    <row r="4" spans="1:7" ht="16.2" thickBot="1" x14ac:dyDescent="0.35">
      <c r="A4" s="130" t="s">
        <v>146</v>
      </c>
      <c r="B4" s="131"/>
      <c r="C4" s="131"/>
      <c r="D4" s="131"/>
      <c r="E4" s="131"/>
      <c r="F4" s="131"/>
    </row>
    <row r="5" spans="1:7" x14ac:dyDescent="0.25">
      <c r="A5" s="132"/>
      <c r="B5" s="133"/>
      <c r="C5" s="134" t="s">
        <v>1</v>
      </c>
      <c r="D5" s="135"/>
      <c r="E5" s="136"/>
      <c r="F5" s="134" t="s">
        <v>2</v>
      </c>
      <c r="G5" s="137"/>
    </row>
    <row r="6" spans="1:7" x14ac:dyDescent="0.25">
      <c r="A6" s="138" t="s">
        <v>3</v>
      </c>
      <c r="B6" s="14" t="s">
        <v>154</v>
      </c>
      <c r="C6" s="15" t="s">
        <v>152</v>
      </c>
      <c r="D6" s="66" t="s">
        <v>153</v>
      </c>
      <c r="E6" s="140" t="s">
        <v>154</v>
      </c>
      <c r="F6" s="140" t="s">
        <v>152</v>
      </c>
      <c r="G6" s="142" t="s">
        <v>153</v>
      </c>
    </row>
    <row r="7" spans="1:7" x14ac:dyDescent="0.25">
      <c r="A7" s="143" t="s">
        <v>82</v>
      </c>
      <c r="B7" s="18">
        <v>3604772</v>
      </c>
      <c r="C7" s="18">
        <v>3568116</v>
      </c>
      <c r="D7" s="18">
        <v>3563476</v>
      </c>
      <c r="E7" s="144">
        <v>20.93534101529875</v>
      </c>
      <c r="F7" s="145">
        <v>20.519239497055747</v>
      </c>
      <c r="G7" s="146">
        <v>19.848305235181027</v>
      </c>
    </row>
    <row r="8" spans="1:7" x14ac:dyDescent="0.25">
      <c r="A8" s="143" t="s">
        <v>155</v>
      </c>
      <c r="B8" s="18">
        <v>586548</v>
      </c>
      <c r="C8" s="18">
        <v>590034</v>
      </c>
      <c r="D8" s="18">
        <v>560681</v>
      </c>
      <c r="E8" s="147">
        <v>3.4064796336193943</v>
      </c>
      <c r="F8" s="145">
        <v>3.3931208955666774</v>
      </c>
      <c r="G8" s="146">
        <v>3.1229528773496811</v>
      </c>
    </row>
    <row r="9" spans="1:7" x14ac:dyDescent="0.25">
      <c r="A9" s="143" t="s">
        <v>83</v>
      </c>
      <c r="B9" s="18">
        <v>4347105</v>
      </c>
      <c r="C9" s="18">
        <v>4394977</v>
      </c>
      <c r="D9" s="18">
        <v>4498203</v>
      </c>
      <c r="E9" s="147">
        <v>25.246569160077328</v>
      </c>
      <c r="F9" s="145">
        <v>25.274286387284373</v>
      </c>
      <c r="G9" s="146">
        <v>25.054667452175064</v>
      </c>
    </row>
    <row r="10" spans="1:7" x14ac:dyDescent="0.25">
      <c r="A10" s="143" t="s">
        <v>85</v>
      </c>
      <c r="B10" s="18">
        <v>2422640</v>
      </c>
      <c r="C10" s="18">
        <v>2315874</v>
      </c>
      <c r="D10" s="18">
        <v>2445725</v>
      </c>
      <c r="E10" s="147">
        <v>14.069903604805896</v>
      </c>
      <c r="F10" s="145">
        <v>13.317945170786061</v>
      </c>
      <c r="G10" s="146">
        <v>13.62251249098159</v>
      </c>
    </row>
    <row r="11" spans="1:7" x14ac:dyDescent="0.25">
      <c r="A11" s="143" t="s">
        <v>156</v>
      </c>
      <c r="B11" s="18">
        <v>1722370</v>
      </c>
      <c r="C11" s="18">
        <v>1787533</v>
      </c>
      <c r="D11" s="18">
        <v>1924445</v>
      </c>
      <c r="E11" s="147">
        <v>10.002963656098112</v>
      </c>
      <c r="F11" s="145">
        <v>10.279603503891282</v>
      </c>
      <c r="G11" s="146">
        <v>10.719020352127515</v>
      </c>
    </row>
    <row r="12" spans="1:7" x14ac:dyDescent="0.25">
      <c r="A12" s="143" t="s">
        <v>157</v>
      </c>
      <c r="B12" s="18">
        <v>391445</v>
      </c>
      <c r="C12" s="18">
        <v>404972</v>
      </c>
      <c r="D12" s="18">
        <v>424816</v>
      </c>
      <c r="E12" s="147">
        <v>2.2733849918201816</v>
      </c>
      <c r="F12" s="145">
        <v>2.3288809718074357</v>
      </c>
      <c r="G12" s="146">
        <v>2.3661945911207658</v>
      </c>
    </row>
    <row r="13" spans="1:7" x14ac:dyDescent="0.25">
      <c r="A13" s="143" t="s">
        <v>158</v>
      </c>
      <c r="B13" s="18">
        <v>451005</v>
      </c>
      <c r="C13" s="18">
        <v>471751</v>
      </c>
      <c r="D13" s="18">
        <v>476707</v>
      </c>
      <c r="E13" s="147">
        <v>2.6192900617861024</v>
      </c>
      <c r="F13" s="145">
        <v>2.7129083673220111</v>
      </c>
      <c r="G13" s="146">
        <v>2.6552237320378871</v>
      </c>
    </row>
    <row r="14" spans="1:7" x14ac:dyDescent="0.25">
      <c r="A14" s="143" t="s">
        <v>159</v>
      </c>
      <c r="B14" s="18">
        <v>83644</v>
      </c>
      <c r="C14" s="18">
        <v>102933</v>
      </c>
      <c r="D14" s="18">
        <v>125705</v>
      </c>
      <c r="E14" s="147">
        <v>0.4857770932207775</v>
      </c>
      <c r="F14" s="145">
        <v>0.59193896138758917</v>
      </c>
      <c r="G14" s="146">
        <v>0.70016781636481651</v>
      </c>
    </row>
    <row r="15" spans="1:7" x14ac:dyDescent="0.25">
      <c r="A15" s="143" t="s">
        <v>160</v>
      </c>
      <c r="B15" s="18">
        <v>294887</v>
      </c>
      <c r="C15" s="18">
        <v>348852</v>
      </c>
      <c r="D15" s="18">
        <v>355817</v>
      </c>
      <c r="E15" s="147">
        <v>1.7126075951484316</v>
      </c>
      <c r="F15" s="145">
        <v>2.0061505110895754</v>
      </c>
      <c r="G15" s="146">
        <v>1.9818751196490187</v>
      </c>
    </row>
    <row r="16" spans="1:7" x14ac:dyDescent="0.25">
      <c r="A16" s="143" t="s">
        <v>161</v>
      </c>
      <c r="B16" s="18">
        <v>784805</v>
      </c>
      <c r="C16" s="18">
        <v>786705</v>
      </c>
      <c r="D16" s="18">
        <v>796694</v>
      </c>
      <c r="E16" s="147">
        <v>4.5578916795601874</v>
      </c>
      <c r="F16" s="145">
        <v>4.5241209390421275</v>
      </c>
      <c r="G16" s="146">
        <v>4.4375283265657774</v>
      </c>
    </row>
    <row r="17" spans="1:7" x14ac:dyDescent="0.25">
      <c r="A17" s="143" t="s">
        <v>162</v>
      </c>
      <c r="B17" s="18">
        <v>0</v>
      </c>
      <c r="C17" s="18">
        <v>0</v>
      </c>
      <c r="D17" s="18">
        <v>0</v>
      </c>
      <c r="E17" s="147" t="s">
        <v>163</v>
      </c>
      <c r="F17" s="145" t="s">
        <v>163</v>
      </c>
      <c r="G17" s="146" t="s">
        <v>163</v>
      </c>
    </row>
    <row r="18" spans="1:7" x14ac:dyDescent="0.25">
      <c r="A18" s="143" t="s">
        <v>164</v>
      </c>
      <c r="B18" s="18">
        <v>0</v>
      </c>
      <c r="C18" s="18">
        <v>0</v>
      </c>
      <c r="D18" s="18">
        <v>0</v>
      </c>
      <c r="E18" s="147" t="s">
        <v>163</v>
      </c>
      <c r="F18" s="145" t="s">
        <v>163</v>
      </c>
      <c r="G18" s="146" t="s">
        <v>163</v>
      </c>
    </row>
    <row r="19" spans="1:7" x14ac:dyDescent="0.25">
      <c r="A19" s="143" t="s">
        <v>165</v>
      </c>
      <c r="B19" s="18">
        <v>0</v>
      </c>
      <c r="C19" s="18">
        <v>0</v>
      </c>
      <c r="D19" s="18">
        <v>0</v>
      </c>
      <c r="E19" s="147" t="s">
        <v>163</v>
      </c>
      <c r="F19" s="145" t="s">
        <v>163</v>
      </c>
      <c r="G19" s="146" t="s">
        <v>163</v>
      </c>
    </row>
    <row r="20" spans="1:7" x14ac:dyDescent="0.25">
      <c r="A20" s="143" t="s">
        <v>166</v>
      </c>
      <c r="B20" s="18">
        <v>881117</v>
      </c>
      <c r="C20" s="18">
        <v>913752</v>
      </c>
      <c r="D20" s="18">
        <v>907780</v>
      </c>
      <c r="E20" s="147">
        <v>5.1172403884009832</v>
      </c>
      <c r="F20" s="145">
        <v>5.2547327858493622</v>
      </c>
      <c r="G20" s="146">
        <v>5.0562693635070453</v>
      </c>
    </row>
    <row r="21" spans="1:7" x14ac:dyDescent="0.25">
      <c r="A21" s="143" t="s">
        <v>167</v>
      </c>
      <c r="B21" s="18">
        <v>0</v>
      </c>
      <c r="C21" s="18">
        <v>0</v>
      </c>
      <c r="D21" s="18">
        <v>0</v>
      </c>
      <c r="E21" s="147" t="s">
        <v>163</v>
      </c>
      <c r="F21" s="145" t="s">
        <v>163</v>
      </c>
      <c r="G21" s="146" t="s">
        <v>163</v>
      </c>
    </row>
    <row r="22" spans="1:7" x14ac:dyDescent="0.25">
      <c r="A22" s="143" t="s">
        <v>168</v>
      </c>
      <c r="B22" s="18">
        <v>6104</v>
      </c>
      <c r="C22" s="18">
        <v>0</v>
      </c>
      <c r="D22" s="18">
        <v>0</v>
      </c>
      <c r="E22" s="147">
        <v>3.5450042764808308E-2</v>
      </c>
      <c r="F22" s="145" t="s">
        <v>163</v>
      </c>
      <c r="G22" s="146" t="s">
        <v>163</v>
      </c>
    </row>
    <row r="23" spans="1:7" x14ac:dyDescent="0.25">
      <c r="A23" s="143" t="s">
        <v>169</v>
      </c>
      <c r="B23" s="18">
        <v>4138</v>
      </c>
      <c r="C23" s="18">
        <v>4258</v>
      </c>
      <c r="D23" s="18">
        <v>4782</v>
      </c>
      <c r="E23" s="147">
        <v>2.4032155465395933E-2</v>
      </c>
      <c r="F23" s="145">
        <v>2.4486569881266015E-2</v>
      </c>
      <c r="G23" s="146">
        <v>2.6635396347452784E-2</v>
      </c>
    </row>
    <row r="24" spans="1:7" x14ac:dyDescent="0.25">
      <c r="A24" s="143" t="s">
        <v>170</v>
      </c>
      <c r="B24" s="18">
        <v>8214</v>
      </c>
      <c r="C24" s="18">
        <v>7547</v>
      </c>
      <c r="D24" s="18">
        <v>0</v>
      </c>
      <c r="E24" s="147">
        <v>4.7704235135998592E-2</v>
      </c>
      <c r="F24" s="145">
        <v>4.3400691144648805E-2</v>
      </c>
      <c r="G24" s="146" t="s">
        <v>163</v>
      </c>
    </row>
    <row r="25" spans="1:7" x14ac:dyDescent="0.25">
      <c r="A25" s="143" t="s">
        <v>171</v>
      </c>
      <c r="B25" s="18">
        <v>0</v>
      </c>
      <c r="C25" s="18">
        <v>0</v>
      </c>
      <c r="D25" s="18">
        <v>0</v>
      </c>
      <c r="E25" s="147" t="s">
        <v>163</v>
      </c>
      <c r="F25" s="145" t="s">
        <v>163</v>
      </c>
      <c r="G25" s="146" t="s">
        <v>163</v>
      </c>
    </row>
    <row r="26" spans="1:7" x14ac:dyDescent="0.25">
      <c r="A26" s="143" t="s">
        <v>172</v>
      </c>
      <c r="B26" s="18">
        <v>563082</v>
      </c>
      <c r="C26" s="18">
        <v>644452</v>
      </c>
      <c r="D26" s="18">
        <v>740744</v>
      </c>
      <c r="E26" s="147">
        <v>3.2701967529642513</v>
      </c>
      <c r="F26" s="145">
        <v>3.7060636291971925</v>
      </c>
      <c r="G26" s="146">
        <v>4.1258908473436984</v>
      </c>
    </row>
    <row r="27" spans="1:7" x14ac:dyDescent="0.25">
      <c r="A27" s="143" t="s">
        <v>173</v>
      </c>
      <c r="B27" s="18">
        <v>50814</v>
      </c>
      <c r="C27" s="18">
        <v>55062</v>
      </c>
      <c r="D27" s="18">
        <v>62358</v>
      </c>
      <c r="E27" s="147">
        <v>0.29511115220363193</v>
      </c>
      <c r="F27" s="145">
        <v>0.31664619793383497</v>
      </c>
      <c r="G27" s="146">
        <v>0.34732957871904241</v>
      </c>
    </row>
    <row r="28" spans="1:7" x14ac:dyDescent="0.25">
      <c r="A28" s="143" t="s">
        <v>174</v>
      </c>
      <c r="B28" s="18">
        <v>78307</v>
      </c>
      <c r="C28" s="18">
        <v>89824</v>
      </c>
      <c r="D28" s="18">
        <v>109089</v>
      </c>
      <c r="E28" s="147">
        <v>0.45478153649800851</v>
      </c>
      <c r="F28" s="145">
        <v>0.51655276021954877</v>
      </c>
      <c r="G28" s="146">
        <v>0.60761789045321557</v>
      </c>
    </row>
    <row r="29" spans="1:7" x14ac:dyDescent="0.25">
      <c r="A29" s="143" t="s">
        <v>175</v>
      </c>
      <c r="B29" s="18">
        <v>18388</v>
      </c>
      <c r="C29" s="18">
        <v>21976</v>
      </c>
      <c r="D29" s="18">
        <v>24333</v>
      </c>
      <c r="E29" s="147">
        <v>0.10679151152675215</v>
      </c>
      <c r="F29" s="145">
        <v>0.12637784399030105</v>
      </c>
      <c r="G29" s="146">
        <v>0.13553306133888929</v>
      </c>
    </row>
    <row r="30" spans="1:7" x14ac:dyDescent="0.25">
      <c r="A30" s="143" t="s">
        <v>176</v>
      </c>
      <c r="B30" s="18">
        <v>73634</v>
      </c>
      <c r="C30" s="18">
        <v>81112</v>
      </c>
      <c r="D30" s="18">
        <v>70897</v>
      </c>
      <c r="E30" s="147">
        <v>0.42764227538399324</v>
      </c>
      <c r="F30" s="145">
        <v>0.46645247914731069</v>
      </c>
      <c r="G30" s="146">
        <v>0.39489119507431203</v>
      </c>
    </row>
    <row r="31" spans="1:7" x14ac:dyDescent="0.25">
      <c r="A31" s="143" t="s">
        <v>177</v>
      </c>
      <c r="B31" s="18">
        <v>120243</v>
      </c>
      <c r="C31" s="18">
        <v>125284</v>
      </c>
      <c r="D31" s="18">
        <v>124980</v>
      </c>
      <c r="E31" s="147">
        <v>0.69833215795688808</v>
      </c>
      <c r="F31" s="145">
        <v>0.7204733257408481</v>
      </c>
      <c r="G31" s="146">
        <v>0.69612961846604959</v>
      </c>
    </row>
    <row r="32" spans="1:7" x14ac:dyDescent="0.25">
      <c r="A32" s="143" t="s">
        <v>178</v>
      </c>
      <c r="B32" s="18">
        <v>19</v>
      </c>
      <c r="C32" s="18">
        <v>36</v>
      </c>
      <c r="D32" s="18">
        <v>44</v>
      </c>
      <c r="E32" s="147">
        <v>1.103458080818083E-4</v>
      </c>
      <c r="F32" s="145">
        <v>2.0702595484395879E-4</v>
      </c>
      <c r="G32" s="146">
        <v>2.4507683799412851E-4</v>
      </c>
    </row>
    <row r="33" spans="1:7" x14ac:dyDescent="0.25">
      <c r="A33" s="143" t="s">
        <v>179</v>
      </c>
      <c r="B33" s="18">
        <v>10985</v>
      </c>
      <c r="C33" s="18">
        <v>4024</v>
      </c>
      <c r="D33" s="18">
        <v>12174</v>
      </c>
      <c r="E33" s="147">
        <v>6.3797300093613896E-2</v>
      </c>
      <c r="F33" s="145">
        <v>2.3140901174780282E-2</v>
      </c>
      <c r="G33" s="146">
        <v>6.7808305130466373E-2</v>
      </c>
    </row>
    <row r="34" spans="1:7" x14ac:dyDescent="0.25">
      <c r="A34" s="143" t="s">
        <v>180</v>
      </c>
      <c r="B34" s="18">
        <v>19945</v>
      </c>
      <c r="C34" s="18">
        <v>35184</v>
      </c>
      <c r="D34" s="18">
        <v>5550</v>
      </c>
      <c r="E34" s="147">
        <v>0.11583406011535086</v>
      </c>
      <c r="F34" s="145">
        <v>0.2023333665341624</v>
      </c>
      <c r="G34" s="146">
        <v>3.0913101156077573E-2</v>
      </c>
    </row>
    <row r="35" spans="1:7" s="196" customFormat="1" x14ac:dyDescent="0.25">
      <c r="A35" s="195" t="s">
        <v>181</v>
      </c>
      <c r="B35" s="185">
        <v>694386</v>
      </c>
      <c r="C35" s="185">
        <v>634866</v>
      </c>
      <c r="D35" s="185">
        <v>718553</v>
      </c>
      <c r="E35" s="186">
        <v>4.0327675942470806</v>
      </c>
      <c r="F35" s="187">
        <v>3.6509372179990209</v>
      </c>
      <c r="G35" s="188">
        <v>4.0022885720726142</v>
      </c>
    </row>
    <row r="36" spans="1:7" x14ac:dyDescent="0.25">
      <c r="A36" s="143" t="s">
        <v>5</v>
      </c>
      <c r="B36" s="18" t="s">
        <v>5</v>
      </c>
      <c r="C36" s="18" t="s">
        <v>5</v>
      </c>
      <c r="D36" s="18" t="s">
        <v>5</v>
      </c>
      <c r="E36" s="147" t="s">
        <v>5</v>
      </c>
      <c r="F36" s="145" t="s">
        <v>5</v>
      </c>
      <c r="G36" s="146" t="s">
        <v>5</v>
      </c>
    </row>
    <row r="37" spans="1:7" ht="13.8" thickBot="1" x14ac:dyDescent="0.3">
      <c r="A37" s="148" t="s">
        <v>4</v>
      </c>
      <c r="B37" s="21">
        <v>17218597</v>
      </c>
      <c r="C37" s="21">
        <v>17389124</v>
      </c>
      <c r="D37" s="21">
        <v>17953553</v>
      </c>
      <c r="E37" s="149">
        <v>100</v>
      </c>
      <c r="F37" s="150">
        <v>100</v>
      </c>
      <c r="G37" s="151">
        <v>100</v>
      </c>
    </row>
    <row r="39" spans="1:7" ht="16.2" thickBot="1" x14ac:dyDescent="0.35">
      <c r="A39" s="130" t="s">
        <v>147</v>
      </c>
      <c r="B39" s="131"/>
      <c r="C39" s="131"/>
      <c r="D39" s="131"/>
      <c r="E39" s="131"/>
      <c r="F39" s="131"/>
    </row>
    <row r="40" spans="1:7" x14ac:dyDescent="0.25">
      <c r="A40" s="132"/>
      <c r="B40" s="133"/>
      <c r="C40" s="134" t="s">
        <v>145</v>
      </c>
      <c r="D40" s="135"/>
      <c r="E40" s="136"/>
      <c r="F40" s="134" t="s">
        <v>2</v>
      </c>
      <c r="G40" s="137"/>
    </row>
    <row r="41" spans="1:7" x14ac:dyDescent="0.25">
      <c r="A41" s="138" t="s">
        <v>3</v>
      </c>
      <c r="B41" s="139" t="s">
        <v>154</v>
      </c>
      <c r="C41" s="140" t="s">
        <v>152</v>
      </c>
      <c r="D41" s="141" t="s">
        <v>153</v>
      </c>
      <c r="E41" s="140" t="s">
        <v>154</v>
      </c>
      <c r="F41" s="140" t="s">
        <v>152</v>
      </c>
      <c r="G41" s="142" t="s">
        <v>153</v>
      </c>
    </row>
    <row r="42" spans="1:7" x14ac:dyDescent="0.25">
      <c r="A42" s="143" t="s">
        <v>82</v>
      </c>
      <c r="B42" s="18">
        <v>566868</v>
      </c>
      <c r="C42" s="18">
        <v>583821</v>
      </c>
      <c r="D42" s="18">
        <v>569339</v>
      </c>
      <c r="E42" s="144">
        <v>19.010952120483051</v>
      </c>
      <c r="F42" s="145">
        <v>19.096085704912305</v>
      </c>
      <c r="G42" s="146">
        <v>18.547062757618907</v>
      </c>
    </row>
    <row r="43" spans="1:7" x14ac:dyDescent="0.25">
      <c r="A43" s="143" t="s">
        <v>155</v>
      </c>
      <c r="B43" s="18">
        <v>110229</v>
      </c>
      <c r="C43" s="18">
        <v>108601</v>
      </c>
      <c r="D43" s="18">
        <v>103251</v>
      </c>
      <c r="E43" s="147">
        <v>3.6967305286040597</v>
      </c>
      <c r="F43" s="145">
        <v>3.5522086455252233</v>
      </c>
      <c r="G43" s="146">
        <v>3.3635545374318458</v>
      </c>
    </row>
    <row r="44" spans="1:7" x14ac:dyDescent="0.25">
      <c r="A44" s="143" t="s">
        <v>83</v>
      </c>
      <c r="B44" s="18">
        <v>741526</v>
      </c>
      <c r="C44" s="18">
        <v>768018</v>
      </c>
      <c r="D44" s="18">
        <v>743370</v>
      </c>
      <c r="E44" s="147">
        <v>24.868426656811312</v>
      </c>
      <c r="F44" s="145">
        <v>25.120948973941225</v>
      </c>
      <c r="G44" s="146">
        <v>24.216380824308832</v>
      </c>
    </row>
    <row r="45" spans="1:7" x14ac:dyDescent="0.25">
      <c r="A45" s="143" t="s">
        <v>85</v>
      </c>
      <c r="B45" s="18">
        <v>417336</v>
      </c>
      <c r="C45" s="18">
        <v>395763</v>
      </c>
      <c r="D45" s="18">
        <v>398451</v>
      </c>
      <c r="E45" s="147">
        <v>13.996123813928312</v>
      </c>
      <c r="F45" s="145">
        <v>12.944933749956252</v>
      </c>
      <c r="G45" s="146">
        <v>12.980132579774109</v>
      </c>
    </row>
    <row r="46" spans="1:7" x14ac:dyDescent="0.25">
      <c r="A46" s="143" t="s">
        <v>156</v>
      </c>
      <c r="B46" s="18">
        <v>295010</v>
      </c>
      <c r="C46" s="18">
        <v>311145</v>
      </c>
      <c r="D46" s="18">
        <v>331515</v>
      </c>
      <c r="E46" s="147">
        <v>9.8936983302350896</v>
      </c>
      <c r="F46" s="145">
        <v>10.177180311525175</v>
      </c>
      <c r="G46" s="146">
        <v>10.79959305456333</v>
      </c>
    </row>
    <row r="47" spans="1:7" x14ac:dyDescent="0.25">
      <c r="A47" s="143" t="s">
        <v>157</v>
      </c>
      <c r="B47" s="18">
        <v>87936</v>
      </c>
      <c r="C47" s="18">
        <v>91220</v>
      </c>
      <c r="D47" s="18">
        <v>92847</v>
      </c>
      <c r="E47" s="147">
        <v>2.9490941200893288</v>
      </c>
      <c r="F47" s="145">
        <v>2.9836969516377461</v>
      </c>
      <c r="G47" s="146">
        <v>3.0246287991102712</v>
      </c>
    </row>
    <row r="48" spans="1:7" x14ac:dyDescent="0.25">
      <c r="A48" s="143" t="s">
        <v>158</v>
      </c>
      <c r="B48" s="18">
        <v>79024</v>
      </c>
      <c r="C48" s="18">
        <v>84596</v>
      </c>
      <c r="D48" s="18">
        <v>78293</v>
      </c>
      <c r="E48" s="147">
        <v>2.6502139481661562</v>
      </c>
      <c r="F48" s="145">
        <v>2.7670338447790699</v>
      </c>
      <c r="G48" s="146">
        <v>2.5505106526731121</v>
      </c>
    </row>
    <row r="49" spans="1:7" x14ac:dyDescent="0.25">
      <c r="A49" s="143" t="s">
        <v>159</v>
      </c>
      <c r="B49" s="18">
        <v>22034</v>
      </c>
      <c r="C49" s="18">
        <v>25457</v>
      </c>
      <c r="D49" s="18">
        <v>30612</v>
      </c>
      <c r="E49" s="147">
        <v>0.73895037120233198</v>
      </c>
      <c r="F49" s="145">
        <v>0.83266798177858037</v>
      </c>
      <c r="G49" s="146">
        <v>0.99723132463476061</v>
      </c>
    </row>
    <row r="50" spans="1:7" x14ac:dyDescent="0.25">
      <c r="A50" s="143" t="s">
        <v>160</v>
      </c>
      <c r="B50" s="18">
        <v>59136</v>
      </c>
      <c r="C50" s="18">
        <v>70105</v>
      </c>
      <c r="D50" s="18">
        <v>71954</v>
      </c>
      <c r="E50" s="147">
        <v>1.9832336004094175</v>
      </c>
      <c r="F50" s="145">
        <v>2.2930505897233524</v>
      </c>
      <c r="G50" s="146">
        <v>2.3440083213370433</v>
      </c>
    </row>
    <row r="51" spans="1:7" x14ac:dyDescent="0.25">
      <c r="A51" s="143" t="s">
        <v>161</v>
      </c>
      <c r="B51" s="18">
        <v>133607</v>
      </c>
      <c r="C51" s="18">
        <v>130405</v>
      </c>
      <c r="D51" s="18">
        <v>132368</v>
      </c>
      <c r="E51" s="147">
        <v>4.4807543907247878</v>
      </c>
      <c r="F51" s="145">
        <v>4.2653913722683656</v>
      </c>
      <c r="G51" s="146">
        <v>4.3120840186611131</v>
      </c>
    </row>
    <row r="52" spans="1:7" x14ac:dyDescent="0.25">
      <c r="A52" s="143" t="s">
        <v>162</v>
      </c>
      <c r="B52" s="18">
        <v>0</v>
      </c>
      <c r="C52" s="18">
        <v>0</v>
      </c>
      <c r="D52" s="18">
        <v>0</v>
      </c>
      <c r="E52" s="147" t="s">
        <v>163</v>
      </c>
      <c r="F52" s="145" t="s">
        <v>163</v>
      </c>
      <c r="G52" s="146" t="s">
        <v>163</v>
      </c>
    </row>
    <row r="53" spans="1:7" x14ac:dyDescent="0.25">
      <c r="A53" s="143" t="s">
        <v>164</v>
      </c>
      <c r="B53" s="18">
        <v>0</v>
      </c>
      <c r="C53" s="18">
        <v>0</v>
      </c>
      <c r="D53" s="18">
        <v>0</v>
      </c>
      <c r="E53" s="147" t="s">
        <v>163</v>
      </c>
      <c r="F53" s="145" t="s">
        <v>163</v>
      </c>
      <c r="G53" s="146" t="s">
        <v>163</v>
      </c>
    </row>
    <row r="54" spans="1:7" x14ac:dyDescent="0.25">
      <c r="A54" s="143" t="s">
        <v>165</v>
      </c>
      <c r="B54" s="18">
        <v>0</v>
      </c>
      <c r="C54" s="18">
        <v>0</v>
      </c>
      <c r="D54" s="18">
        <v>0</v>
      </c>
      <c r="E54" s="147" t="s">
        <v>163</v>
      </c>
      <c r="F54" s="145" t="s">
        <v>163</v>
      </c>
      <c r="G54" s="146" t="s">
        <v>163</v>
      </c>
    </row>
    <row r="55" spans="1:7" x14ac:dyDescent="0.25">
      <c r="A55" s="143" t="s">
        <v>166</v>
      </c>
      <c r="B55" s="18">
        <v>168154</v>
      </c>
      <c r="C55" s="18">
        <v>173475</v>
      </c>
      <c r="D55" s="18">
        <v>170287</v>
      </c>
      <c r="E55" s="147">
        <v>5.6393510356338812</v>
      </c>
      <c r="F55" s="145">
        <v>5.6741594900828547</v>
      </c>
      <c r="G55" s="146">
        <v>5.5473517110309514</v>
      </c>
    </row>
    <row r="56" spans="1:7" x14ac:dyDescent="0.25">
      <c r="A56" s="143" t="s">
        <v>167</v>
      </c>
      <c r="B56" s="18">
        <v>0</v>
      </c>
      <c r="C56" s="18">
        <v>0</v>
      </c>
      <c r="D56" s="18">
        <v>0</v>
      </c>
      <c r="E56" s="147" t="s">
        <v>163</v>
      </c>
      <c r="F56" s="145" t="s">
        <v>163</v>
      </c>
      <c r="G56" s="146" t="s">
        <v>163</v>
      </c>
    </row>
    <row r="57" spans="1:7" x14ac:dyDescent="0.25">
      <c r="A57" s="143" t="s">
        <v>168</v>
      </c>
      <c r="B57" s="18">
        <v>2800</v>
      </c>
      <c r="C57" s="18">
        <v>0</v>
      </c>
      <c r="D57" s="18">
        <v>0</v>
      </c>
      <c r="E57" s="147">
        <v>9.3903106079991361E-2</v>
      </c>
      <c r="F57" s="145" t="s">
        <v>163</v>
      </c>
      <c r="G57" s="146" t="s">
        <v>163</v>
      </c>
    </row>
    <row r="58" spans="1:7" x14ac:dyDescent="0.25">
      <c r="A58" s="143" t="s">
        <v>169</v>
      </c>
      <c r="B58" s="18">
        <v>1152</v>
      </c>
      <c r="C58" s="18">
        <v>1176</v>
      </c>
      <c r="D58" s="18">
        <v>1158</v>
      </c>
      <c r="E58" s="147">
        <v>3.8634420787196443E-2</v>
      </c>
      <c r="F58" s="145">
        <v>3.8465551579982341E-2</v>
      </c>
      <c r="G58" s="146">
        <v>3.7723568336830417E-2</v>
      </c>
    </row>
    <row r="59" spans="1:7" x14ac:dyDescent="0.25">
      <c r="A59" s="143" t="s">
        <v>170</v>
      </c>
      <c r="B59" s="18">
        <v>1737</v>
      </c>
      <c r="C59" s="18">
        <v>1238</v>
      </c>
      <c r="D59" s="18">
        <v>0</v>
      </c>
      <c r="E59" s="147">
        <v>5.8253462593194638E-2</v>
      </c>
      <c r="F59" s="145">
        <v>4.0493497326546037E-2</v>
      </c>
      <c r="G59" s="146" t="s">
        <v>163</v>
      </c>
    </row>
    <row r="60" spans="1:7" x14ac:dyDescent="0.25">
      <c r="A60" s="143" t="s">
        <v>171</v>
      </c>
      <c r="B60" s="18">
        <v>0</v>
      </c>
      <c r="C60" s="18">
        <v>0</v>
      </c>
      <c r="D60" s="18">
        <v>0</v>
      </c>
      <c r="E60" s="147" t="s">
        <v>163</v>
      </c>
      <c r="F60" s="145" t="s">
        <v>163</v>
      </c>
      <c r="G60" s="146" t="s">
        <v>163</v>
      </c>
    </row>
    <row r="61" spans="1:7" x14ac:dyDescent="0.25">
      <c r="A61" s="143" t="s">
        <v>172</v>
      </c>
      <c r="B61" s="18">
        <v>110646</v>
      </c>
      <c r="C61" s="18">
        <v>126782</v>
      </c>
      <c r="D61" s="18">
        <v>143744</v>
      </c>
      <c r="E61" s="147">
        <v>3.7107153840452587</v>
      </c>
      <c r="F61" s="145">
        <v>4.1468873813038449</v>
      </c>
      <c r="G61" s="146">
        <v>4.6826740993172296</v>
      </c>
    </row>
    <row r="62" spans="1:7" x14ac:dyDescent="0.25">
      <c r="A62" s="143" t="s">
        <v>173</v>
      </c>
      <c r="B62" s="18">
        <v>4487</v>
      </c>
      <c r="C62" s="18">
        <v>7629</v>
      </c>
      <c r="D62" s="18">
        <v>7405</v>
      </c>
      <c r="E62" s="147">
        <v>0.15047972749318617</v>
      </c>
      <c r="F62" s="145">
        <v>0.24953545323442627</v>
      </c>
      <c r="G62" s="146">
        <v>0.24122886315563838</v>
      </c>
    </row>
    <row r="63" spans="1:7" x14ac:dyDescent="0.25">
      <c r="A63" s="143" t="s">
        <v>174</v>
      </c>
      <c r="B63" s="18">
        <v>13839</v>
      </c>
      <c r="C63" s="18">
        <v>17123</v>
      </c>
      <c r="D63" s="18">
        <v>19857</v>
      </c>
      <c r="E63" s="147">
        <v>0.46411610180035728</v>
      </c>
      <c r="F63" s="145">
        <v>0.56007282287758309</v>
      </c>
      <c r="G63" s="146">
        <v>0.64687124047015687</v>
      </c>
    </row>
    <row r="64" spans="1:7" x14ac:dyDescent="0.25">
      <c r="A64" s="143" t="s">
        <v>175</v>
      </c>
      <c r="B64" s="18">
        <v>0</v>
      </c>
      <c r="C64" s="18">
        <v>0</v>
      </c>
      <c r="D64" s="18">
        <v>0</v>
      </c>
      <c r="E64" s="147" t="s">
        <v>163</v>
      </c>
      <c r="F64" s="145" t="s">
        <v>163</v>
      </c>
      <c r="G64" s="146" t="s">
        <v>163</v>
      </c>
    </row>
    <row r="65" spans="1:7" x14ac:dyDescent="0.25">
      <c r="A65" s="143" t="s">
        <v>176</v>
      </c>
      <c r="B65" s="18">
        <v>12089</v>
      </c>
      <c r="C65" s="18">
        <v>13704</v>
      </c>
      <c r="D65" s="18">
        <v>12119</v>
      </c>
      <c r="E65" s="147">
        <v>0.40542666050036269</v>
      </c>
      <c r="F65" s="145">
        <v>0.44824142759530444</v>
      </c>
      <c r="G65" s="146">
        <v>0.39479440818138845</v>
      </c>
    </row>
    <row r="66" spans="1:7" x14ac:dyDescent="0.25">
      <c r="A66" s="143" t="s">
        <v>177</v>
      </c>
      <c r="B66" s="18">
        <v>19657</v>
      </c>
      <c r="C66" s="18">
        <v>21224</v>
      </c>
      <c r="D66" s="18">
        <v>22319</v>
      </c>
      <c r="E66" s="147">
        <v>0.65923334150513935</v>
      </c>
      <c r="F66" s="145">
        <v>0.69421162137206227</v>
      </c>
      <c r="G66" s="146">
        <v>0.72707454379077563</v>
      </c>
    </row>
    <row r="67" spans="1:7" x14ac:dyDescent="0.25">
      <c r="A67" s="143" t="s">
        <v>178</v>
      </c>
      <c r="B67" s="18">
        <v>3</v>
      </c>
      <c r="C67" s="18">
        <v>7</v>
      </c>
      <c r="D67" s="18">
        <v>10</v>
      </c>
      <c r="E67" s="147">
        <v>1.0061047079999075E-4</v>
      </c>
      <c r="F67" s="145">
        <v>2.2896161654751396E-4</v>
      </c>
      <c r="G67" s="146">
        <v>3.2576483883273248E-4</v>
      </c>
    </row>
    <row r="68" spans="1:7" x14ac:dyDescent="0.25">
      <c r="A68" s="143" t="s">
        <v>179</v>
      </c>
      <c r="B68" s="18">
        <v>314</v>
      </c>
      <c r="C68" s="18">
        <v>109</v>
      </c>
      <c r="D68" s="18">
        <v>262</v>
      </c>
      <c r="E68" s="147">
        <v>1.0530562610399032E-2</v>
      </c>
      <c r="F68" s="145">
        <v>3.5652594576684317E-3</v>
      </c>
      <c r="G68" s="146">
        <v>8.5350387774175904E-3</v>
      </c>
    </row>
    <row r="69" spans="1:7" x14ac:dyDescent="0.25">
      <c r="A69" s="143" t="s">
        <v>180</v>
      </c>
      <c r="B69" s="18">
        <v>4019</v>
      </c>
      <c r="C69" s="18">
        <v>7291</v>
      </c>
      <c r="D69" s="18">
        <v>1124</v>
      </c>
      <c r="E69" s="147">
        <v>0.1347844940483876</v>
      </c>
      <c r="F69" s="145">
        <v>0.23847987803541776</v>
      </c>
      <c r="G69" s="146">
        <v>3.6615967884799129E-2</v>
      </c>
    </row>
    <row r="70" spans="1:7" s="196" customFormat="1" x14ac:dyDescent="0.25">
      <c r="A70" s="195" t="s">
        <v>181</v>
      </c>
      <c r="B70" s="185">
        <v>130194</v>
      </c>
      <c r="C70" s="185">
        <v>118392</v>
      </c>
      <c r="D70" s="185">
        <v>139414</v>
      </c>
      <c r="E70" s="186">
        <v>4.3662932117779985</v>
      </c>
      <c r="F70" s="187">
        <v>3.8724605294704673</v>
      </c>
      <c r="G70" s="188">
        <v>4.5416179241026562</v>
      </c>
    </row>
    <row r="71" spans="1:7" x14ac:dyDescent="0.25">
      <c r="A71" s="143" t="s">
        <v>5</v>
      </c>
      <c r="B71" s="18" t="s">
        <v>5</v>
      </c>
      <c r="C71" s="18" t="s">
        <v>5</v>
      </c>
      <c r="D71" s="18" t="s">
        <v>5</v>
      </c>
      <c r="E71" s="147" t="s">
        <v>5</v>
      </c>
      <c r="F71" s="145" t="s">
        <v>5</v>
      </c>
      <c r="G71" s="146" t="s">
        <v>5</v>
      </c>
    </row>
    <row r="72" spans="1:7" ht="13.8" thickBot="1" x14ac:dyDescent="0.3">
      <c r="A72" s="148" t="s">
        <v>4</v>
      </c>
      <c r="B72" s="21">
        <v>2981797</v>
      </c>
      <c r="C72" s="21">
        <v>3057281</v>
      </c>
      <c r="D72" s="21">
        <v>3069699</v>
      </c>
      <c r="E72" s="149">
        <v>100</v>
      </c>
      <c r="F72" s="150">
        <v>100</v>
      </c>
      <c r="G72" s="151">
        <v>100</v>
      </c>
    </row>
    <row r="73" spans="1:7" x14ac:dyDescent="0.25">
      <c r="A73" s="192"/>
      <c r="B73" s="51"/>
      <c r="C73" s="51"/>
      <c r="D73" s="51"/>
      <c r="E73" s="193"/>
      <c r="F73" s="193"/>
      <c r="G73" s="194"/>
    </row>
    <row r="74" spans="1:7" x14ac:dyDescent="0.25">
      <c r="A74" s="192"/>
      <c r="B74" s="51"/>
      <c r="C74" s="51"/>
      <c r="D74" s="51"/>
      <c r="E74" s="193"/>
      <c r="F74" s="193"/>
      <c r="G74" s="194"/>
    </row>
    <row r="75" spans="1:7" x14ac:dyDescent="0.25">
      <c r="A75" s="152"/>
      <c r="B75" s="152"/>
      <c r="C75" s="152"/>
      <c r="D75" s="152"/>
      <c r="E75" s="152"/>
      <c r="F75" s="152"/>
      <c r="G75" s="152"/>
    </row>
    <row r="76" spans="1:7" x14ac:dyDescent="0.25">
      <c r="A76" s="154" t="str">
        <f>Innhold!B54</f>
        <v>Finans Norge / Skadestatistikk</v>
      </c>
      <c r="F76" s="153"/>
      <c r="G76" s="257">
        <f>Innhold!H25</f>
        <v>9</v>
      </c>
    </row>
    <row r="77" spans="1:7" x14ac:dyDescent="0.25">
      <c r="A77" s="154" t="str">
        <f>Innhold!B55</f>
        <v>Premiestatistikk skadeforsikring 2. kvartal 2018</v>
      </c>
      <c r="F77" s="153"/>
      <c r="G77" s="258"/>
    </row>
  </sheetData>
  <mergeCells count="1">
    <mergeCell ref="G76:G77"/>
  </mergeCells>
  <hyperlinks>
    <hyperlink ref="A2" location="Innhold!A26" tooltip="Move to Tab2" display="Tilbake til innholdsfortegnelsen" xr:uid="{00000000-0004-0000-0800-000000000000}"/>
  </hyperlinks>
  <pageMargins left="0.78740157480314965" right="0.78740157480314965" top="0.39370078740157483" bottom="0.19685039370078741" header="3.937007874015748E-2" footer="3.937007874015748E-2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13</vt:i4>
      </vt:variant>
    </vt:vector>
  </HeadingPairs>
  <TitlesOfParts>
    <vt:vector size="32" baseType="lpstr">
      <vt:lpstr>Forside</vt:lpstr>
      <vt:lpstr>Innhold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Dato_1årsiden</vt:lpstr>
      <vt:lpstr>Dato_2årsiden</vt:lpstr>
      <vt:lpstr>Dato_nå</vt:lpstr>
      <vt:lpstr>Innhold!Print_Area</vt:lpstr>
      <vt:lpstr>'Tab1'!Print_Area</vt:lpstr>
      <vt:lpstr>'Tab12'!Print_Area</vt:lpstr>
      <vt:lpstr>'Tab13'!Print_Area</vt:lpstr>
      <vt:lpstr>'Tab14'!Print_Area</vt:lpstr>
      <vt:lpstr>'Tab15'!Print_Area</vt:lpstr>
      <vt:lpstr>'Tab16'!Print_Area</vt:lpstr>
      <vt:lpstr>'Tab17'!Print_Area</vt:lpstr>
      <vt:lpstr>'Tab2'!Print_Area</vt:lpstr>
      <vt:lpstr>Print_Area</vt:lpstr>
    </vt:vector>
  </TitlesOfParts>
  <Company>Norges Forsikringsforbund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Rendedal</dc:creator>
  <cp:lastModifiedBy>Stein Erik Petersbakken</cp:lastModifiedBy>
  <cp:lastPrinted>2014-08-07T08:18:02Z</cp:lastPrinted>
  <dcterms:created xsi:type="dcterms:W3CDTF">2001-06-06T07:37:41Z</dcterms:created>
  <dcterms:modified xsi:type="dcterms:W3CDTF">2018-08-10T08:31:42Z</dcterms:modified>
</cp:coreProperties>
</file>