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5" yWindow="-15" windowWidth="6915" windowHeight="8805" tabRatio="805" activeTab="1"/>
  </bookViews>
  <sheets>
    <sheet name="Forside" sheetId="24" r:id="rId1"/>
    <sheet name="Innhold" sheetId="2" r:id="rId2"/>
    <sheet name="Tab1" sheetId="3" r:id="rId3"/>
    <sheet name="Tab2" sheetId="4" r:id="rId4"/>
    <sheet name="Tab3" sheetId="5" r:id="rId5"/>
    <sheet name="Tab4" sheetId="6" r:id="rId6"/>
    <sheet name="Tab5" sheetId="7" r:id="rId7"/>
    <sheet name="Tab6" sheetId="8" r:id="rId8"/>
    <sheet name="Tab7" sheetId="9" r:id="rId9"/>
    <sheet name="Tab8" sheetId="10" r:id="rId10"/>
    <sheet name="Tab9" sheetId="11" r:id="rId11"/>
    <sheet name="Tab10" sheetId="23" r:id="rId12"/>
    <sheet name="Tab11" sheetId="14" r:id="rId13"/>
    <sheet name="Tab12" sheetId="15" r:id="rId14"/>
    <sheet name="Tab13" sheetId="16" r:id="rId15"/>
    <sheet name="Tab14" sheetId="17" r:id="rId16"/>
    <sheet name="Tab15" sheetId="18" r:id="rId17"/>
  </sheets>
  <definedNames>
    <definedName name="DATA_11">#REF!</definedName>
    <definedName name="DATA_12">#REF!</definedName>
    <definedName name="DATA_21">#REF!</definedName>
    <definedName name="DATA_31">#REF!</definedName>
    <definedName name="DATA_32">#REF!</definedName>
    <definedName name="DATA_41">#REF!</definedName>
    <definedName name="DATA_42">#REF!</definedName>
    <definedName name="DATA_51">#REF!</definedName>
    <definedName name="DATA_52">#REF!</definedName>
    <definedName name="DATA_61">#REF!</definedName>
    <definedName name="DATA_62">#REF!</definedName>
    <definedName name="DATA_63">#REF!</definedName>
    <definedName name="DATA_64">#REF!</definedName>
    <definedName name="DATA_71">#REF!</definedName>
    <definedName name="DATA_72">#REF!</definedName>
    <definedName name="DATA_81">#REF!</definedName>
    <definedName name="DATA_82">#REF!</definedName>
    <definedName name="DATA_91">#REF!</definedName>
    <definedName name="DATA_92">#REF!</definedName>
    <definedName name="DATA_93">#REF!</definedName>
    <definedName name="Dato_1årsiden">'Tab5'!$C$6</definedName>
    <definedName name="Dato_2årsiden">'Tab5'!$B$6</definedName>
    <definedName name="Dato_nå">'Tab5'!$D$6</definedName>
    <definedName name="_xlnm.Print_Area" localSheetId="1">Innhold!$B$4:$H$53</definedName>
    <definedName name="_xlnm.Print_Area" localSheetId="2">'Tab1'!$A$5:$C$53</definedName>
    <definedName name="_xlnm.Print_Area" localSheetId="11">'Tab10'!$A$4:$G$69</definedName>
    <definedName name="_xlnm.Print_Area" localSheetId="12">'Tab11'!$A$4:$G$69</definedName>
    <definedName name="_xlnm.Print_Area" localSheetId="13">'Tab12'!$A$4:$G$69</definedName>
    <definedName name="_xlnm.Print_Area" localSheetId="14">'Tab13'!$A$4:$G$68</definedName>
    <definedName name="_xlnm.Print_Area" localSheetId="15">'Tab14'!$A$4:$G$69</definedName>
    <definedName name="_xlnm.Print_Area" localSheetId="16">'Tab15'!$A$4:$C$53</definedName>
    <definedName name="_xlnm.Print_Area" localSheetId="3">'Tab2'!$A$4:$K$65</definedName>
    <definedName name="_xlnm.Print_Area" localSheetId="4">'Tab3'!$A$4:$E$64</definedName>
    <definedName name="_xlnm.Print_Area" localSheetId="5">'Tab4'!$A$4:$E$64</definedName>
    <definedName name="_xlnm.Print_Area" localSheetId="6">'Tab5'!$A$4:$G$64</definedName>
    <definedName name="_xlnm.Print_Area" localSheetId="7">'Tab6'!$A$4:$G$69</definedName>
    <definedName name="_xlnm.Print_Area" localSheetId="8">'Tab7'!$A$4:$G$69</definedName>
    <definedName name="_xlnm.Print_Area" localSheetId="9">'Tab8'!$A$4:$G$69</definedName>
    <definedName name="_xlnm.Print_Area" localSheetId="10">'Tab9'!$A$4:$G$69</definedName>
    <definedName name="_xlnm.Print_Area">'Tab5'!$A$4:$G$64</definedName>
  </definedNames>
  <calcPr calcId="125725"/>
</workbook>
</file>

<file path=xl/calcChain.xml><?xml version="1.0" encoding="utf-8"?>
<calcChain xmlns="http://schemas.openxmlformats.org/spreadsheetml/2006/main">
  <c r="B52" i="2"/>
  <c r="B90" i="4" l="1"/>
  <c r="C90"/>
  <c r="B91"/>
  <c r="C91"/>
  <c r="C89" l="1"/>
  <c r="B89"/>
  <c r="C88"/>
  <c r="B88"/>
  <c r="A52" i="3" l="1"/>
  <c r="B53" i="2"/>
  <c r="H24"/>
  <c r="H25" s="1"/>
  <c r="H26" s="1"/>
  <c r="H27" s="1"/>
  <c r="H28" s="1"/>
  <c r="H29" s="1"/>
  <c r="H30" s="1"/>
  <c r="H31" s="1"/>
  <c r="H32" s="1"/>
  <c r="G102" i="4"/>
  <c r="E102" s="1"/>
  <c r="E99"/>
  <c r="G98"/>
  <c r="E98" s="1"/>
  <c r="D100"/>
  <c r="C100"/>
  <c r="C97"/>
  <c r="B100"/>
  <c r="B97"/>
  <c r="D97"/>
  <c r="C87"/>
  <c r="B87"/>
  <c r="C84"/>
  <c r="C85"/>
  <c r="C82"/>
  <c r="B84"/>
  <c r="B85"/>
  <c r="B82"/>
  <c r="H34" i="2" l="1"/>
  <c r="H35" s="1"/>
  <c r="H36" s="1"/>
  <c r="H37" s="1"/>
  <c r="H38" s="1"/>
  <c r="H39" s="1"/>
  <c r="H40" s="1"/>
  <c r="H42" s="1"/>
  <c r="H33"/>
  <c r="E65" i="4"/>
  <c r="C53" i="18"/>
  <c r="G65" i="4"/>
  <c r="A53" i="3"/>
  <c r="E64" i="4"/>
  <c r="G64"/>
  <c r="C52" i="18"/>
  <c r="B83" i="4"/>
  <c r="G97"/>
  <c r="E97"/>
  <c r="C83"/>
  <c r="G96" s="1"/>
  <c r="E96" s="1"/>
  <c r="E100"/>
  <c r="C86"/>
  <c r="G100"/>
  <c r="B86"/>
  <c r="C173" l="1"/>
  <c r="B76" l="1"/>
  <c r="B75"/>
  <c r="B77"/>
  <c r="B74"/>
  <c r="B78" l="1"/>
</calcChain>
</file>

<file path=xl/sharedStrings.xml><?xml version="1.0" encoding="utf-8"?>
<sst xmlns="http://schemas.openxmlformats.org/spreadsheetml/2006/main" count="1544" uniqueCount="247">
  <si>
    <t>Tilbake til innholdsfortegnelsen</t>
  </si>
  <si>
    <t>Tabell 4.1 Person og varebil &lt; 3.5 t, bestandspremie</t>
  </si>
  <si>
    <t>Bestandspremie i 1000 kr</t>
  </si>
  <si>
    <t>Markedsandel i prosent</t>
  </si>
  <si>
    <t>Selskap</t>
  </si>
  <si>
    <t>I ALT</t>
  </si>
  <si>
    <t>Tabell 4.2 Person og varebil &lt; 3.5 t, antall trafikkforsikringer</t>
  </si>
  <si>
    <t>Antall trafikkforsikringer</t>
  </si>
  <si>
    <t xml:space="preserve"> </t>
  </si>
  <si>
    <t>INNHOLDSFORTEGNELSE</t>
  </si>
  <si>
    <t>Figur 1. Markedsandeler til de fire største selskaper, landbasert forsikring i alt ……………………………</t>
  </si>
  <si>
    <t>Figur 2. Bestandspremie i de største bransjene utenom motorvogn ………………………………………..</t>
  </si>
  <si>
    <t>Figur 3. Bestandspremie for Motorvognforsikring, med kaskoandel ………………………………………….</t>
  </si>
  <si>
    <t>Figur 4. Utvikling av bestandspremien for Yrkesskadeforsikring ………………………………………………</t>
  </si>
  <si>
    <t>Alle selskap</t>
  </si>
  <si>
    <t xml:space="preserve">Endring </t>
  </si>
  <si>
    <t>i prosent</t>
  </si>
  <si>
    <t>1. Motorvogn - totalt</t>
  </si>
  <si>
    <t>Personbil og varebil &lt; 3,5 t.</t>
  </si>
  <si>
    <t>Lastebil, buss og varebil &gt; 3,5 t.</t>
  </si>
  <si>
    <t>To-hjul</t>
  </si>
  <si>
    <t>Traktor, arbeidsmaskiner</t>
  </si>
  <si>
    <t>Andre motorvogner</t>
  </si>
  <si>
    <t>2. Motorvogn - herav trafikkforsikring</t>
  </si>
  <si>
    <t>Hjem</t>
  </si>
  <si>
    <t xml:space="preserve">Villa </t>
  </si>
  <si>
    <t>Hytte</t>
  </si>
  <si>
    <t>Andre</t>
  </si>
  <si>
    <t>Sum alle selskaper</t>
  </si>
  <si>
    <t>Markedsandeler - selskapstall</t>
  </si>
  <si>
    <t>Individuell ulykke</t>
  </si>
  <si>
    <t>Kollektiv ulykke</t>
  </si>
  <si>
    <t>Fritidsbåt</t>
  </si>
  <si>
    <t>Reise</t>
  </si>
  <si>
    <t>Ansvar</t>
  </si>
  <si>
    <t>Transport</t>
  </si>
  <si>
    <t>Andre bransjer</t>
  </si>
  <si>
    <t>Antall forsikringer</t>
  </si>
  <si>
    <t>Fors.sum (mill. kr.)</t>
  </si>
  <si>
    <t>Antall forsikrede</t>
  </si>
  <si>
    <t>Tabell 2.1 Landbasert forsikring i alt</t>
  </si>
  <si>
    <t>Tabell 3.1 Motorvogn i alt, bestandspremie</t>
  </si>
  <si>
    <t>PRIVAT I ALT</t>
  </si>
  <si>
    <t>ULYKKE I ALT</t>
  </si>
  <si>
    <t>SPESIAL I ALT</t>
  </si>
  <si>
    <t>I ALT LANDBASERT FORSIKRING</t>
  </si>
  <si>
    <t>Tabell 3.2 Motorvogn i alt, antall forsikringer</t>
  </si>
  <si>
    <t>Forsikringssum i mill. kr.</t>
  </si>
  <si>
    <t xml:space="preserve">Antall forsikrede </t>
  </si>
  <si>
    <t>Spesifikke kommentarer</t>
  </si>
  <si>
    <t>Tabell 1.1 Bestandspremie …………………………………………………………………………</t>
  </si>
  <si>
    <t>Tabell 1.2 Antall forsikringer / forsikringssum ………………………………………………….</t>
  </si>
  <si>
    <t>Tabell 2.1 Landbasert forsikring i alt ……………………………………………………………………</t>
  </si>
  <si>
    <t>Tabell 3.1 Motorvogn i alt, bestandspremie   …………………………………………………………..</t>
  </si>
  <si>
    <t>Tabell 3.2 Motorvogn i alt, antall forsikringer   …………………………………………………………</t>
  </si>
  <si>
    <t>Tabell 4.1 Personbil og varebil &lt;3.5 t, bestandspremie   ………………………………………………</t>
  </si>
  <si>
    <t>Tabell 4.2 Personbil og varebil &lt;3.5 t, antall trafikkforsikringer   ………………………………………</t>
  </si>
  <si>
    <t>Tabell 5.1 Brann-kombinert, Privat i alt, bestandspremie   ……………………………………………</t>
  </si>
  <si>
    <t>Tabell 5.2 Brann-kombinert, Privat i alt, antall forsikringer   ……………………………………………</t>
  </si>
  <si>
    <t>2. FIGURDEL</t>
  </si>
  <si>
    <t>3. TABELLDEL</t>
  </si>
  <si>
    <t>Tabell 1.1  Bestandspremie</t>
  </si>
  <si>
    <t>Tabell 1.2  Antall forsikringer / forsikringssum</t>
  </si>
  <si>
    <t>Bestandsstatistikk</t>
  </si>
  <si>
    <t>4. PRINSIPPER, BEGREPER OG DEFINISJONER</t>
  </si>
  <si>
    <t>SpareBank 1</t>
  </si>
  <si>
    <t>Privat</t>
  </si>
  <si>
    <t>Ulykke</t>
  </si>
  <si>
    <t>Yrkesskade</t>
  </si>
  <si>
    <t>Villa</t>
  </si>
  <si>
    <t>Øvrig-Privat</t>
  </si>
  <si>
    <t>Totalt</t>
  </si>
  <si>
    <t>Øvrig</t>
  </si>
  <si>
    <t>Trafikk</t>
  </si>
  <si>
    <t>Kasko</t>
  </si>
  <si>
    <t>31.12.1996</t>
  </si>
  <si>
    <t>31.03.1997</t>
  </si>
  <si>
    <t>30.06.1997</t>
  </si>
  <si>
    <t>30.09.1997</t>
  </si>
  <si>
    <t>31.12.1997</t>
  </si>
  <si>
    <t>31.03.1998</t>
  </si>
  <si>
    <t>30.06.1998</t>
  </si>
  <si>
    <t>30.09.1998</t>
  </si>
  <si>
    <t>31.12.1998</t>
  </si>
  <si>
    <t>31.03.1999</t>
  </si>
  <si>
    <t>30.06.1999</t>
  </si>
  <si>
    <t>30.09.1999</t>
  </si>
  <si>
    <t>31.12.1999</t>
  </si>
  <si>
    <t>31.03.2000</t>
  </si>
  <si>
    <t>30.06.2000</t>
  </si>
  <si>
    <t>30.09.2000</t>
  </si>
  <si>
    <t>31.12.2000</t>
  </si>
  <si>
    <t>31.03.2001</t>
  </si>
  <si>
    <t>Figur 3. Bestandspremie for Motorvognforsikring, med kaskoandel</t>
  </si>
  <si>
    <t>FIG 1</t>
  </si>
  <si>
    <t>FIG 4</t>
  </si>
  <si>
    <t>FIG 3</t>
  </si>
  <si>
    <t>FIG 2</t>
  </si>
  <si>
    <t>30.06.2001</t>
  </si>
  <si>
    <t>Figur 2. Bestandspremie i de største bransjene utenom motorvogn</t>
  </si>
  <si>
    <t>Figur 4. Utvikling av bestandspremien for Yrkesskadeforsikring</t>
  </si>
  <si>
    <t>Tab3</t>
  </si>
  <si>
    <t>1. HOVEDTREKK …………………………………………………………………………………………………..</t>
  </si>
  <si>
    <t>4. PRINSIPPER, BEGREPER OG DEFINISJONER …………………………………………………</t>
  </si>
  <si>
    <t>For mer detaljert beskrivelse av statistikkens innhold henviser vi til punkt 4. Prinsipper,</t>
  </si>
  <si>
    <t>Tabell 5.1 Brann-kombinert, Privat i alt, bestandspremie</t>
  </si>
  <si>
    <t>Tabell 5.2 Brann-kombinert, Privat i alt, antall forsikringer</t>
  </si>
  <si>
    <t>Tab1</t>
  </si>
  <si>
    <t>Tab2</t>
  </si>
  <si>
    <t>Tab4</t>
  </si>
  <si>
    <t>Tab5</t>
  </si>
  <si>
    <t>Tab6</t>
  </si>
  <si>
    <t>Tab7</t>
  </si>
  <si>
    <t>Tab8</t>
  </si>
  <si>
    <t>Tab9</t>
  </si>
  <si>
    <t>Tab11</t>
  </si>
  <si>
    <t>Tab12</t>
  </si>
  <si>
    <t>Tab13</t>
  </si>
  <si>
    <t>Tab14</t>
  </si>
  <si>
    <t>Tab15</t>
  </si>
  <si>
    <t>30.09.2001</t>
  </si>
  <si>
    <t>31.12.2001</t>
  </si>
  <si>
    <t>31.03.2002</t>
  </si>
  <si>
    <t>gjeldende</t>
  </si>
  <si>
    <t>30.06.2002</t>
  </si>
  <si>
    <t>30.09.2002</t>
  </si>
  <si>
    <t>31.03.2003</t>
  </si>
  <si>
    <t>31.12.2002</t>
  </si>
  <si>
    <t>30.06.2003</t>
  </si>
  <si>
    <t>30.09.2003</t>
  </si>
  <si>
    <t>31.12.2003</t>
  </si>
  <si>
    <t>31.03.2004</t>
  </si>
  <si>
    <t>30.06.2004</t>
  </si>
  <si>
    <t>Figur 1. Markedsandeler til de fire største selskapene, landbasert forsikring i alt</t>
  </si>
  <si>
    <t>30.09.2004</t>
  </si>
  <si>
    <t>If Skadeforsikring</t>
  </si>
  <si>
    <t>31.12.2004</t>
  </si>
  <si>
    <t>Gjensidige</t>
  </si>
  <si>
    <t>30.06.2005</t>
  </si>
  <si>
    <t>30.09.2005</t>
  </si>
  <si>
    <t>31.12.2005</t>
  </si>
  <si>
    <t>31.03.2005</t>
  </si>
  <si>
    <t>31.03.2006</t>
  </si>
  <si>
    <t>30.06.2006</t>
  </si>
  <si>
    <t>30.09.2006</t>
  </si>
  <si>
    <t>Bransje- og selskapsfordelt premie og bestand</t>
  </si>
  <si>
    <t>31.12.2006</t>
  </si>
  <si>
    <t>31.03.2007</t>
  </si>
  <si>
    <t>30.06.2007</t>
  </si>
  <si>
    <t>30.09.2007</t>
  </si>
  <si>
    <t>31.12.2007</t>
  </si>
  <si>
    <t>31.03.2008</t>
  </si>
  <si>
    <t>30.06.2008</t>
  </si>
  <si>
    <t>30.09.2008</t>
  </si>
  <si>
    <t>31.12.2008</t>
  </si>
  <si>
    <t>Tab10</t>
  </si>
  <si>
    <t>31.03.2009</t>
  </si>
  <si>
    <t>Landbruk (inkl. gartner)</t>
  </si>
  <si>
    <t>Landbruk (inkl. gartneri)</t>
  </si>
  <si>
    <t>30.06.2009</t>
  </si>
  <si>
    <t>30.09.2009</t>
  </si>
  <si>
    <t>31.12.2009</t>
  </si>
  <si>
    <t>PREMIESTATISTIKK</t>
  </si>
  <si>
    <t>SKADEFORSIKRING</t>
  </si>
  <si>
    <t>31.03.2010</t>
  </si>
  <si>
    <t>30.06.2010</t>
  </si>
  <si>
    <t>Tryg</t>
  </si>
  <si>
    <t>30.09.2010</t>
  </si>
  <si>
    <t>Tabell 6.1 Brann-kombinert, Næring i alt, bestandspremie</t>
  </si>
  <si>
    <t>Tabell 6.2 Brann-kombinert, Næring i alt, forsikringssum</t>
  </si>
  <si>
    <t>NÆRING I ALT</t>
  </si>
  <si>
    <t>Tabell 6.3 Næring - herav Landbruk, bestandspremie</t>
  </si>
  <si>
    <t>Tabell 6.4 Næring - herav Landbruk, forsikringssum</t>
  </si>
  <si>
    <t>Tabell 6.1 Brann-kombinert, Næring i alt, bestandspremie   …………………………………</t>
  </si>
  <si>
    <t>Tabell 6.2 Brann-kombinert, Næring i alt, forsikringssum   …………………………………….</t>
  </si>
  <si>
    <t>Tabell 6.3 Næring - herav Landbruk, bestandspremie   …………………………………………</t>
  </si>
  <si>
    <t>Tabell 6.4 Næring - herav Landbruk, forsikringssum   ……………………………………………</t>
  </si>
  <si>
    <t>Næring</t>
  </si>
  <si>
    <t>Tabell 7.1 Ulykke i alt, bestandspremie</t>
  </si>
  <si>
    <t>Tabell 7.2 Ulykke i alt, antall forsikrede</t>
  </si>
  <si>
    <t>Tabell 8.1 Yrkesskade i alt, bestandspremie</t>
  </si>
  <si>
    <t>Tabell 8.2 Yrkesskade i alt, antall forsikrede</t>
  </si>
  <si>
    <t>Tabell 9.1 Spesial i alt, bestandspremie</t>
  </si>
  <si>
    <t>Tabell 9.2 Spesial - herav Ansvar, bestandspremie</t>
  </si>
  <si>
    <t>Tabell 9.3 Spesial - herav Ansvar, antall forsikringer</t>
  </si>
  <si>
    <t>Tabell 7.1 Ulykke i alt, bestandspremie   …………………………………………………………………</t>
  </si>
  <si>
    <t>Tabell 7.2 Ulykke i alt, antall forsikrede   …………………………………………………………………</t>
  </si>
  <si>
    <t>Tabell 8.1 Yrkesskade i alt, bestandspremie   …………………………………………………………..</t>
  </si>
  <si>
    <t>Tabell 8.2 Yrkesskade i alt, antall forsikrede   …………………………………………………………</t>
  </si>
  <si>
    <t>Tabell 9.1  Spesial i alt, bestandspremie   ………………………………………………………………</t>
  </si>
  <si>
    <t>Tabell 9.2  Spesial - herav Ansvar, bestandspremie   …………………………………………………………………….</t>
  </si>
  <si>
    <t>Tabell 9.3  Spesial - herav Ansvar, antall forsikringer   ……………………………………………………….</t>
  </si>
  <si>
    <t>31.12.2010</t>
  </si>
  <si>
    <t>31.03.2011</t>
  </si>
  <si>
    <t>begreper og definisjoner på side 20.</t>
  </si>
  <si>
    <t>30.06.2011</t>
  </si>
  <si>
    <t>30.09.2011</t>
  </si>
  <si>
    <t>31.12.2011</t>
  </si>
  <si>
    <t>31.03.2012</t>
  </si>
  <si>
    <t>30.06.2012</t>
  </si>
  <si>
    <t>30.09.2012</t>
  </si>
  <si>
    <t>31.12.2012</t>
  </si>
  <si>
    <t>3. Brann-kombinert,  Privat</t>
  </si>
  <si>
    <t>4. Brann-kombinert,  Næring</t>
  </si>
  <si>
    <t>5. Ulykke</t>
  </si>
  <si>
    <t>Fiskeoppdrett</t>
  </si>
  <si>
    <t>6. Person</t>
  </si>
  <si>
    <t>PERSON I ALT</t>
  </si>
  <si>
    <t>7. Spesial</t>
  </si>
  <si>
    <t>Antall forsikrede årsverk</t>
  </si>
  <si>
    <t xml:space="preserve">   Antall forsikringer</t>
  </si>
  <si>
    <t>Andre personprodukter (inkl. trygghet)</t>
  </si>
  <si>
    <t>31.03.2013</t>
  </si>
  <si>
    <t>Hobbydyr</t>
  </si>
  <si>
    <t>Husdyr</t>
  </si>
  <si>
    <t>Eierskifte</t>
  </si>
  <si>
    <t>2. kvartal 2013</t>
  </si>
  <si>
    <t>9. august  2013</t>
  </si>
  <si>
    <t>SKADESTATISTIKK</t>
  </si>
  <si>
    <t>30.06.2013</t>
  </si>
  <si>
    <t>Finans Norge / Skadestatistikk</t>
  </si>
  <si>
    <t>Premiestatistikk skadeforsikring 2. kvartal 2013</t>
  </si>
  <si>
    <t>Storebrand</t>
  </si>
  <si>
    <t>SpareBank 1 Forsikring</t>
  </si>
  <si>
    <t>Jernbanepersonalets forsikring</t>
  </si>
  <si>
    <t>Codan</t>
  </si>
  <si>
    <t>Protector Forsikring</t>
  </si>
  <si>
    <t>KLP Skadeforsikring</t>
  </si>
  <si>
    <t>DNB Forsikring</t>
  </si>
  <si>
    <t>Eika Forsikring</t>
  </si>
  <si>
    <t>Telenor Forsikring</t>
  </si>
  <si>
    <t>NEMI</t>
  </si>
  <si>
    <t>AIG Europe</t>
  </si>
  <si>
    <t xml:space="preserve">-   </t>
  </si>
  <si>
    <t>Oslo Forsikring</t>
  </si>
  <si>
    <t>Inter Hannover</t>
  </si>
  <si>
    <t>Gouda Reiseforsikring</t>
  </si>
  <si>
    <t>Unison Forsikring</t>
  </si>
  <si>
    <t>ACE European Group</t>
  </si>
  <si>
    <t>Frende Skadeforsikring</t>
  </si>
  <si>
    <t>KNIF Trygghet Forsikring</t>
  </si>
  <si>
    <t>Landbruksforsikring</t>
  </si>
  <si>
    <t>Møretrygd</t>
  </si>
  <si>
    <t>Troll Forsikring</t>
  </si>
  <si>
    <t>Euro Insurance LTD</t>
  </si>
  <si>
    <t>Skogbrand</t>
  </si>
  <si>
    <t>W R Berkley</t>
  </si>
</sst>
</file>

<file path=xl/styles.xml><?xml version="1.0" encoding="utf-8"?>
<styleSheet xmlns="http://schemas.openxmlformats.org/spreadsheetml/2006/main">
  <numFmts count="8">
    <numFmt numFmtId="164" formatCode="_(* #,##0.00_);_(* \(#,##0.00\);_(* &quot;-&quot;??_);_(@_)"/>
    <numFmt numFmtId="165" formatCode="0.0_)"/>
    <numFmt numFmtId="166" formatCode="_ * #,##0_ ;_ * \-#,##0_ ;_ * &quot;-&quot;??_ ;_ @_ "/>
    <numFmt numFmtId="167" formatCode="0.0"/>
    <numFmt numFmtId="168" formatCode="0.0\ %"/>
    <numFmt numFmtId="169" formatCode="#,##0.000"/>
    <numFmt numFmtId="170" formatCode="_ * #.0_ ;_ * \-#.0_ ;_ * &quot;-&quot;??_ ;_ @_ "/>
    <numFmt numFmtId="171" formatCode="_ * 0.0_)\ ;_ * \-0.0_)\ ;_ * &quot;-&quot;??_ ;_ @_ "/>
  </numFmts>
  <fonts count="3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u/>
      <sz val="12"/>
      <color indexed="12"/>
      <name val="System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6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0"/>
      <name val="Arial"/>
      <family val="2"/>
    </font>
    <font>
      <i/>
      <sz val="12"/>
      <name val="Times New Roman"/>
      <family val="1"/>
    </font>
    <font>
      <sz val="14"/>
      <name val="Times New Roman"/>
      <family val="1"/>
    </font>
    <font>
      <sz val="12"/>
      <name val="Arial"/>
      <family val="2"/>
    </font>
    <font>
      <sz val="18"/>
      <color indexed="23"/>
      <name val="Times New Roman"/>
      <family val="1"/>
    </font>
    <font>
      <sz val="14"/>
      <color indexed="23"/>
      <name val="Times New Roman"/>
      <family val="1"/>
    </font>
    <font>
      <sz val="10"/>
      <color indexed="23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Cambria"/>
      <family val="1"/>
    </font>
    <font>
      <b/>
      <sz val="28"/>
      <color rgb="FF3B6E8F"/>
      <name val="Cambria"/>
      <family val="1"/>
      <scheme val="maj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0"/>
      <name val="Arial"/>
      <family val="2"/>
    </font>
    <font>
      <sz val="10"/>
      <color theme="0"/>
      <name val="Times New Roman"/>
      <family val="1"/>
    </font>
    <font>
      <b/>
      <sz val="10"/>
      <color theme="0"/>
      <name val="Times New Roman"/>
      <family val="1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B51E3A"/>
        <bgColor indexed="64"/>
      </patternFill>
    </fill>
    <fill>
      <patternFill patternType="solid">
        <fgColor rgb="FFC000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4">
    <xf numFmtId="0" fontId="0" fillId="0" borderId="0"/>
    <xf numFmtId="164" fontId="6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25" fillId="0" borderId="0"/>
    <xf numFmtId="9" fontId="6" fillId="0" borderId="0" applyFont="0" applyFill="0" applyBorder="0" applyAlignment="0" applyProtection="0"/>
    <xf numFmtId="0" fontId="5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42">
    <xf numFmtId="0" fontId="0" fillId="0" borderId="0" xfId="0"/>
    <xf numFmtId="0" fontId="9" fillId="0" borderId="0" xfId="0" applyFont="1"/>
    <xf numFmtId="0" fontId="8" fillId="0" borderId="0" xfId="4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10" fillId="0" borderId="0" xfId="4" applyFont="1" applyAlignment="1" applyProtection="1">
      <alignment horizontal="left"/>
    </xf>
    <xf numFmtId="0" fontId="11" fillId="2" borderId="0" xfId="0" applyFont="1" applyFill="1" applyBorder="1"/>
    <xf numFmtId="165" fontId="9" fillId="0" borderId="0" xfId="0" applyNumberFormat="1" applyFont="1" applyProtection="1"/>
    <xf numFmtId="0" fontId="12" fillId="2" borderId="1" xfId="0" applyFont="1" applyFill="1" applyBorder="1"/>
    <xf numFmtId="0" fontId="12" fillId="2" borderId="2" xfId="0" applyFont="1" applyFill="1" applyBorder="1"/>
    <xf numFmtId="0" fontId="12" fillId="2" borderId="3" xfId="0" applyFont="1" applyFill="1" applyBorder="1" applyAlignment="1">
      <alignment horizontal="center"/>
    </xf>
    <xf numFmtId="0" fontId="9" fillId="2" borderId="3" xfId="0" applyFont="1" applyFill="1" applyBorder="1"/>
    <xf numFmtId="0" fontId="9" fillId="2" borderId="2" xfId="0" applyFont="1" applyFill="1" applyBorder="1"/>
    <xf numFmtId="0" fontId="9" fillId="2" borderId="4" xfId="0" applyFont="1" applyFill="1" applyBorder="1"/>
    <xf numFmtId="0" fontId="12" fillId="2" borderId="5" xfId="0" applyFont="1" applyFill="1" applyBorder="1" applyAlignment="1">
      <alignment horizontal="left"/>
    </xf>
    <xf numFmtId="14" fontId="12" fillId="2" borderId="6" xfId="0" applyNumberFormat="1" applyFont="1" applyFill="1" applyBorder="1" applyAlignment="1">
      <alignment horizontal="right"/>
    </xf>
    <xf numFmtId="14" fontId="12" fillId="2" borderId="7" xfId="0" applyNumberFormat="1" applyFont="1" applyFill="1" applyBorder="1" applyAlignment="1">
      <alignment horizontal="right"/>
    </xf>
    <xf numFmtId="14" fontId="12" fillId="2" borderId="8" xfId="0" applyNumberFormat="1" applyFont="1" applyFill="1" applyBorder="1" applyAlignment="1">
      <alignment horizontal="right"/>
    </xf>
    <xf numFmtId="0" fontId="9" fillId="0" borderId="9" xfId="0" applyFont="1" applyBorder="1"/>
    <xf numFmtId="166" fontId="9" fillId="0" borderId="0" xfId="1" applyNumberFormat="1" applyFont="1" applyProtection="1"/>
    <xf numFmtId="166" fontId="9" fillId="0" borderId="10" xfId="1" applyNumberFormat="1" applyFont="1" applyBorder="1" applyProtection="1"/>
    <xf numFmtId="0" fontId="12" fillId="0" borderId="11" xfId="0" applyFont="1" applyBorder="1"/>
    <xf numFmtId="166" fontId="12" fillId="0" borderId="12" xfId="1" applyNumberFormat="1" applyFont="1" applyBorder="1" applyProtection="1"/>
    <xf numFmtId="166" fontId="12" fillId="0" borderId="13" xfId="1" applyNumberFormat="1" applyFont="1" applyBorder="1" applyProtection="1"/>
    <xf numFmtId="165" fontId="12" fillId="0" borderId="12" xfId="0" applyNumberFormat="1" applyFont="1" applyBorder="1" applyProtection="1"/>
    <xf numFmtId="0" fontId="9" fillId="0" borderId="7" xfId="0" applyFont="1" applyBorder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165" fontId="9" fillId="0" borderId="0" xfId="0" applyNumberFormat="1" applyFont="1" applyAlignment="1" applyProtection="1">
      <alignment horizontal="right"/>
    </xf>
    <xf numFmtId="165" fontId="9" fillId="0" borderId="14" xfId="0" applyNumberFormat="1" applyFont="1" applyBorder="1" applyAlignment="1">
      <alignment horizontal="righ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/>
    <xf numFmtId="0" fontId="12" fillId="2" borderId="1" xfId="0" applyFont="1" applyFill="1" applyBorder="1" applyAlignment="1"/>
    <xf numFmtId="0" fontId="12" fillId="2" borderId="15" xfId="0" applyFont="1" applyFill="1" applyBorder="1" applyAlignment="1">
      <alignment horizontal="left"/>
    </xf>
    <xf numFmtId="14" fontId="12" fillId="2" borderId="16" xfId="0" applyNumberFormat="1" applyFont="1" applyFill="1" applyBorder="1" applyAlignment="1">
      <alignment horizontal="center"/>
    </xf>
    <xf numFmtId="165" fontId="9" fillId="0" borderId="17" xfId="0" applyNumberFormat="1" applyFont="1" applyBorder="1" applyAlignment="1">
      <alignment horizontal="right"/>
    </xf>
    <xf numFmtId="0" fontId="12" fillId="2" borderId="18" xfId="0" applyFont="1" applyFill="1" applyBorder="1" applyAlignment="1">
      <alignment horizontal="center"/>
    </xf>
    <xf numFmtId="14" fontId="12" fillId="2" borderId="19" xfId="0" applyNumberFormat="1" applyFont="1" applyFill="1" applyBorder="1" applyAlignment="1">
      <alignment horizontal="center"/>
    </xf>
    <xf numFmtId="0" fontId="12" fillId="0" borderId="9" xfId="0" applyFont="1" applyBorder="1"/>
    <xf numFmtId="165" fontId="12" fillId="0" borderId="17" xfId="0" applyNumberFormat="1" applyFont="1" applyBorder="1" applyAlignment="1">
      <alignment horizontal="right"/>
    </xf>
    <xf numFmtId="3" fontId="9" fillId="0" borderId="0" xfId="0" applyNumberFormat="1" applyFont="1" applyAlignment="1" applyProtection="1">
      <alignment horizontal="right"/>
    </xf>
    <xf numFmtId="3" fontId="12" fillId="0" borderId="0" xfId="0" applyNumberFormat="1" applyFont="1" applyAlignment="1" applyProtection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/>
    <xf numFmtId="0" fontId="16" fillId="0" borderId="0" xfId="0" applyFont="1"/>
    <xf numFmtId="0" fontId="12" fillId="2" borderId="3" xfId="0" applyFont="1" applyFill="1" applyBorder="1" applyAlignment="1"/>
    <xf numFmtId="0" fontId="12" fillId="2" borderId="12" xfId="0" applyFont="1" applyFill="1" applyBorder="1" applyAlignment="1">
      <alignment horizontal="left"/>
    </xf>
    <xf numFmtId="0" fontId="12" fillId="0" borderId="0" xfId="0" applyFont="1" applyBorder="1"/>
    <xf numFmtId="0" fontId="12" fillId="0" borderId="1" xfId="0" applyFont="1" applyBorder="1" applyAlignment="1">
      <alignment horizontal="left"/>
    </xf>
    <xf numFmtId="0" fontId="12" fillId="0" borderId="20" xfId="0" applyFont="1" applyBorder="1" applyAlignment="1">
      <alignment horizontal="left"/>
    </xf>
    <xf numFmtId="0" fontId="12" fillId="0" borderId="21" xfId="0" applyFont="1" applyBorder="1" applyAlignment="1">
      <alignment horizontal="left"/>
    </xf>
    <xf numFmtId="0" fontId="12" fillId="0" borderId="10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165" fontId="12" fillId="0" borderId="22" xfId="0" applyNumberFormat="1" applyFont="1" applyBorder="1"/>
    <xf numFmtId="0" fontId="8" fillId="0" borderId="0" xfId="4" applyAlignment="1" applyProtection="1"/>
    <xf numFmtId="0" fontId="9" fillId="0" borderId="0" xfId="0" applyFont="1" applyBorder="1"/>
    <xf numFmtId="166" fontId="12" fillId="0" borderId="0" xfId="1" applyNumberFormat="1" applyFont="1" applyBorder="1" applyProtection="1"/>
    <xf numFmtId="165" fontId="12" fillId="0" borderId="0" xfId="0" applyNumberFormat="1" applyFont="1" applyBorder="1" applyProtection="1"/>
    <xf numFmtId="165" fontId="12" fillId="0" borderId="0" xfId="0" applyNumberFormat="1" applyFont="1" applyBorder="1"/>
    <xf numFmtId="165" fontId="17" fillId="0" borderId="0" xfId="0" applyNumberFormat="1" applyFont="1" applyBorder="1" applyProtection="1"/>
    <xf numFmtId="0" fontId="18" fillId="0" borderId="0" xfId="0" applyFont="1"/>
    <xf numFmtId="0" fontId="15" fillId="0" borderId="7" xfId="0" applyFont="1" applyBorder="1"/>
    <xf numFmtId="166" fontId="9" fillId="0" borderId="23" xfId="1" applyNumberFormat="1" applyFont="1" applyBorder="1" applyAlignment="1" applyProtection="1">
      <alignment horizontal="center"/>
    </xf>
    <xf numFmtId="166" fontId="9" fillId="0" borderId="24" xfId="1" applyNumberFormat="1" applyFont="1" applyBorder="1" applyAlignment="1" applyProtection="1">
      <alignment horizontal="center"/>
    </xf>
    <xf numFmtId="166" fontId="12" fillId="0" borderId="24" xfId="1" applyNumberFormat="1" applyFont="1" applyBorder="1" applyAlignment="1" applyProtection="1">
      <alignment horizontal="center"/>
    </xf>
    <xf numFmtId="166" fontId="12" fillId="0" borderId="25" xfId="1" applyNumberFormat="1" applyFont="1" applyBorder="1" applyAlignment="1" applyProtection="1">
      <alignment horizontal="center"/>
    </xf>
    <xf numFmtId="0" fontId="14" fillId="0" borderId="26" xfId="0" applyFont="1" applyBorder="1" applyAlignment="1">
      <alignment horizontal="left"/>
    </xf>
    <xf numFmtId="0" fontId="9" fillId="0" borderId="26" xfId="0" applyFont="1" applyBorder="1"/>
    <xf numFmtId="0" fontId="14" fillId="0" borderId="0" xfId="0" applyFont="1" applyBorder="1" applyAlignment="1">
      <alignment horizontal="left"/>
    </xf>
    <xf numFmtId="0" fontId="12" fillId="0" borderId="21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14" fontId="12" fillId="2" borderId="12" xfId="0" applyNumberFormat="1" applyFont="1" applyFill="1" applyBorder="1" applyAlignment="1">
      <alignment horizontal="center"/>
    </xf>
    <xf numFmtId="14" fontId="12" fillId="2" borderId="27" xfId="0" applyNumberFormat="1" applyFont="1" applyFill="1" applyBorder="1" applyAlignment="1">
      <alignment horizontal="right"/>
    </xf>
    <xf numFmtId="14" fontId="17" fillId="0" borderId="0" xfId="0" quotePrefix="1" applyNumberFormat="1" applyFont="1" applyAlignment="1">
      <alignment horizontal="right"/>
    </xf>
    <xf numFmtId="168" fontId="6" fillId="0" borderId="0" xfId="7" applyNumberFormat="1"/>
    <xf numFmtId="0" fontId="10" fillId="0" borderId="0" xfId="3" applyFont="1" applyAlignment="1" applyProtection="1">
      <alignment horizontal="left"/>
    </xf>
    <xf numFmtId="0" fontId="7" fillId="0" borderId="0" xfId="4" applyFont="1" applyAlignment="1" applyProtection="1"/>
    <xf numFmtId="0" fontId="7" fillId="0" borderId="0" xfId="4" applyFont="1" applyAlignment="1" applyProtection="1">
      <alignment horizontal="left"/>
    </xf>
    <xf numFmtId="0" fontId="7" fillId="0" borderId="0" xfId="5" applyAlignment="1" applyProtection="1">
      <alignment horizontal="left"/>
    </xf>
    <xf numFmtId="166" fontId="12" fillId="0" borderId="12" xfId="2" applyNumberFormat="1" applyFont="1" applyBorder="1" applyProtection="1"/>
    <xf numFmtId="166" fontId="12" fillId="0" borderId="13" xfId="2" applyNumberFormat="1" applyFont="1" applyBorder="1" applyProtection="1"/>
    <xf numFmtId="0" fontId="7" fillId="0" borderId="0" xfId="5" applyAlignment="1" applyProtection="1"/>
    <xf numFmtId="166" fontId="9" fillId="0" borderId="24" xfId="2" applyNumberFormat="1" applyFont="1" applyBorder="1" applyAlignment="1" applyProtection="1">
      <alignment horizontal="center"/>
    </xf>
    <xf numFmtId="14" fontId="6" fillId="0" borderId="0" xfId="0" quotePrefix="1" applyNumberFormat="1" applyFont="1"/>
    <xf numFmtId="0" fontId="23" fillId="0" borderId="0" xfId="9" applyFont="1"/>
    <xf numFmtId="0" fontId="6" fillId="0" borderId="0" xfId="9"/>
    <xf numFmtId="0" fontId="21" fillId="0" borderId="0" xfId="9" applyFont="1" applyAlignment="1">
      <alignment horizontal="right"/>
    </xf>
    <xf numFmtId="0" fontId="23" fillId="3" borderId="0" xfId="9" applyFont="1" applyFill="1"/>
    <xf numFmtId="0" fontId="26" fillId="3" borderId="0" xfId="9" applyFont="1" applyFill="1" applyAlignment="1">
      <alignment horizontal="left"/>
    </xf>
    <xf numFmtId="0" fontId="27" fillId="0" borderId="0" xfId="9" applyFont="1" applyAlignment="1">
      <alignment horizontal="left"/>
    </xf>
    <xf numFmtId="0" fontId="15" fillId="0" borderId="0" xfId="9" applyFont="1"/>
    <xf numFmtId="0" fontId="20" fillId="0" borderId="0" xfId="9" applyFont="1" applyAlignment="1">
      <alignment horizontal="right"/>
    </xf>
    <xf numFmtId="0" fontId="6" fillId="0" borderId="0" xfId="9" applyAlignment="1">
      <alignment horizontal="right"/>
    </xf>
    <xf numFmtId="0" fontId="28" fillId="0" borderId="0" xfId="9" applyFont="1" applyAlignment="1">
      <alignment horizontal="left"/>
    </xf>
    <xf numFmtId="0" fontId="29" fillId="0" borderId="0" xfId="9" applyFont="1" applyAlignment="1">
      <alignment horizontal="left"/>
    </xf>
    <xf numFmtId="0" fontId="6" fillId="4" borderId="0" xfId="9" applyFill="1"/>
    <xf numFmtId="14" fontId="22" fillId="0" borderId="0" xfId="9" applyNumberFormat="1" applyFont="1"/>
    <xf numFmtId="0" fontId="29" fillId="0" borderId="0" xfId="9" quotePrefix="1" applyNumberFormat="1" applyFont="1" applyAlignment="1">
      <alignment horizontal="left"/>
    </xf>
    <xf numFmtId="165" fontId="9" fillId="0" borderId="28" xfId="0" applyNumberFormat="1" applyFont="1" applyBorder="1" applyAlignment="1" applyProtection="1">
      <alignment horizontal="right"/>
    </xf>
    <xf numFmtId="165" fontId="9" fillId="0" borderId="0" xfId="0" applyNumberFormat="1" applyFont="1" applyBorder="1" applyAlignment="1" applyProtection="1">
      <alignment horizontal="right"/>
    </xf>
    <xf numFmtId="0" fontId="12" fillId="0" borderId="15" xfId="0" applyFont="1" applyBorder="1" applyAlignment="1">
      <alignment horizontal="left"/>
    </xf>
    <xf numFmtId="0" fontId="12" fillId="0" borderId="13" xfId="0" applyFont="1" applyBorder="1" applyAlignment="1">
      <alignment horizontal="left"/>
    </xf>
    <xf numFmtId="170" fontId="9" fillId="0" borderId="17" xfId="0" applyNumberFormat="1" applyFont="1" applyBorder="1" applyAlignment="1">
      <alignment horizontal="right"/>
    </xf>
    <xf numFmtId="171" fontId="9" fillId="0" borderId="17" xfId="0" applyNumberFormat="1" applyFont="1" applyBorder="1" applyAlignment="1">
      <alignment horizontal="right"/>
    </xf>
    <xf numFmtId="171" fontId="12" fillId="0" borderId="17" xfId="0" applyNumberFormat="1" applyFont="1" applyBorder="1" applyAlignment="1">
      <alignment horizontal="right"/>
    </xf>
    <xf numFmtId="171" fontId="9" fillId="0" borderId="0" xfId="0" applyNumberFormat="1" applyFont="1" applyAlignment="1" applyProtection="1">
      <alignment horizontal="right"/>
    </xf>
    <xf numFmtId="171" fontId="9" fillId="0" borderId="14" xfId="0" applyNumberFormat="1" applyFont="1" applyBorder="1" applyAlignment="1">
      <alignment horizontal="right"/>
    </xf>
    <xf numFmtId="171" fontId="9" fillId="0" borderId="28" xfId="0" applyNumberFormat="1" applyFont="1" applyBorder="1" applyAlignment="1" applyProtection="1">
      <alignment horizontal="right"/>
    </xf>
    <xf numFmtId="171" fontId="9" fillId="0" borderId="0" xfId="0" applyNumberFormat="1" applyFont="1" applyBorder="1" applyAlignment="1" applyProtection="1">
      <alignment horizontal="right"/>
    </xf>
    <xf numFmtId="171" fontId="12" fillId="0" borderId="12" xfId="0" applyNumberFormat="1" applyFont="1" applyBorder="1" applyProtection="1"/>
    <xf numFmtId="171" fontId="12" fillId="0" borderId="22" xfId="0" applyNumberFormat="1" applyFont="1" applyBorder="1"/>
    <xf numFmtId="171" fontId="12" fillId="0" borderId="19" xfId="0" applyNumberFormat="1" applyFont="1" applyBorder="1" applyAlignment="1">
      <alignment horizontal="right"/>
    </xf>
    <xf numFmtId="171" fontId="12" fillId="0" borderId="22" xfId="0" applyNumberFormat="1" applyFont="1" applyBorder="1" applyAlignment="1">
      <alignment horizontal="right"/>
    </xf>
    <xf numFmtId="171" fontId="9" fillId="0" borderId="29" xfId="0" applyNumberFormat="1" applyFont="1" applyBorder="1" applyAlignment="1" applyProtection="1">
      <alignment horizontal="right"/>
    </xf>
    <xf numFmtId="171" fontId="12" fillId="0" borderId="16" xfId="0" applyNumberFormat="1" applyFont="1" applyBorder="1" applyProtection="1"/>
    <xf numFmtId="0" fontId="12" fillId="2" borderId="3" xfId="0" applyFont="1" applyFill="1" applyBorder="1" applyAlignment="1">
      <alignment horizontal="center"/>
    </xf>
    <xf numFmtId="0" fontId="12" fillId="2" borderId="2" xfId="0" applyFont="1" applyFill="1" applyBorder="1" applyAlignment="1"/>
    <xf numFmtId="0" fontId="12" fillId="2" borderId="20" xfId="0" applyFont="1" applyFill="1" applyBorder="1" applyAlignment="1"/>
    <xf numFmtId="0" fontId="12" fillId="0" borderId="0" xfId="0" applyFont="1" applyBorder="1" applyAlignment="1">
      <alignment horizontal="left"/>
    </xf>
    <xf numFmtId="14" fontId="19" fillId="0" borderId="0" xfId="9" applyNumberFormat="1" applyFont="1" applyAlignment="1">
      <alignment horizontal="center"/>
    </xf>
    <xf numFmtId="0" fontId="13" fillId="0" borderId="0" xfId="0" applyFont="1" applyBorder="1" applyAlignment="1">
      <alignment horizontal="right"/>
    </xf>
    <xf numFmtId="0" fontId="13" fillId="0" borderId="0" xfId="0" applyFont="1" applyAlignment="1">
      <alignment horizontal="right"/>
    </xf>
    <xf numFmtId="0" fontId="13" fillId="0" borderId="26" xfId="0" applyFont="1" applyBorder="1" applyAlignment="1">
      <alignment horizontal="right"/>
    </xf>
    <xf numFmtId="0" fontId="13" fillId="0" borderId="0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/>
    </xf>
    <xf numFmtId="0" fontId="12" fillId="2" borderId="20" xfId="0" applyFont="1" applyFill="1" applyBorder="1" applyAlignment="1">
      <alignment horizontal="center"/>
    </xf>
    <xf numFmtId="166" fontId="12" fillId="0" borderId="28" xfId="1" applyNumberFormat="1" applyFont="1" applyBorder="1" applyAlignment="1" applyProtection="1">
      <alignment horizontal="center"/>
    </xf>
    <xf numFmtId="166" fontId="12" fillId="0" borderId="10" xfId="1" applyNumberFormat="1" applyFont="1" applyBorder="1" applyAlignment="1" applyProtection="1">
      <alignment horizontal="center"/>
    </xf>
    <xf numFmtId="0" fontId="13" fillId="0" borderId="26" xfId="0" applyFont="1" applyBorder="1" applyAlignment="1">
      <alignment horizontal="left"/>
    </xf>
    <xf numFmtId="0" fontId="30" fillId="0" borderId="0" xfId="0" applyFont="1"/>
    <xf numFmtId="168" fontId="30" fillId="0" borderId="0" xfId="7" applyNumberFormat="1" applyFont="1"/>
    <xf numFmtId="0" fontId="31" fillId="0" borderId="0" xfId="0" applyFont="1"/>
    <xf numFmtId="0" fontId="32" fillId="0" borderId="0" xfId="0" applyFont="1"/>
    <xf numFmtId="14" fontId="33" fillId="0" borderId="0" xfId="0" applyNumberFormat="1" applyFont="1"/>
    <xf numFmtId="167" fontId="30" fillId="0" borderId="0" xfId="0" applyNumberFormat="1" applyFont="1"/>
    <xf numFmtId="0" fontId="31" fillId="0" borderId="0" xfId="0" applyFont="1" applyAlignment="1">
      <alignment horizontal="right"/>
    </xf>
    <xf numFmtId="14" fontId="33" fillId="0" borderId="0" xfId="0" quotePrefix="1" applyNumberFormat="1" applyFont="1" applyAlignment="1">
      <alignment horizontal="right"/>
    </xf>
    <xf numFmtId="14" fontId="33" fillId="0" borderId="0" xfId="0" quotePrefix="1" applyNumberFormat="1" applyFont="1"/>
    <xf numFmtId="169" fontId="30" fillId="0" borderId="0" xfId="0" applyNumberFormat="1" applyFont="1"/>
    <xf numFmtId="14" fontId="30" fillId="0" borderId="0" xfId="0" quotePrefix="1" applyNumberFormat="1" applyFont="1"/>
  </cellXfs>
  <cellStyles count="14">
    <cellStyle name="Comma" xfId="1" builtinId="3"/>
    <cellStyle name="Comma 2" xfId="2"/>
    <cellStyle name="Hyperkobling_premiestatistikken" xfId="3"/>
    <cellStyle name="Hyperlink" xfId="4" builtinId="8"/>
    <cellStyle name="Hyperlink 2" xfId="5"/>
    <cellStyle name="Normal" xfId="0" builtinId="0"/>
    <cellStyle name="Normal 2" xfId="8"/>
    <cellStyle name="Normal 3" xfId="9"/>
    <cellStyle name="Normal 4" xfId="10"/>
    <cellStyle name="Normal 5" xfId="11"/>
    <cellStyle name="Normal 6" xfId="12"/>
    <cellStyle name="Normal 7" xfId="13"/>
    <cellStyle name="Normal 8" xfId="6"/>
    <cellStyle name="Percent" xfId="7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plotArea>
      <c:layout>
        <c:manualLayout>
          <c:layoutTarget val="inner"/>
          <c:xMode val="edge"/>
          <c:yMode val="edge"/>
          <c:x val="1.1419258688107541E-2"/>
          <c:y val="1.5243925132081769E-2"/>
          <c:w val="0.9477984711129237"/>
          <c:h val="0.8506110223701886"/>
        </c:manualLayout>
      </c:layout>
      <c:bubbleChart>
        <c:ser>
          <c:idx val="0"/>
          <c:order val="0"/>
          <c:tx>
            <c:strRef>
              <c:f>'Tab2'!$A$74</c:f>
              <c:strCache>
                <c:ptCount val="1"/>
                <c:pt idx="0">
                  <c:v>Gjensidige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b-NO"/>
              </a:p>
            </c:txPr>
            <c:dLblPos val="t"/>
            <c:showBubbleSize val="1"/>
          </c:dLbls>
          <c:yVal>
            <c:numRef>
              <c:f>'Tab2'!$A$74:$A$78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Ref>
              <c:f>'Tab2'!$B$74:$B$78</c:f>
              <c:numCache>
                <c:formatCode>0.0\ %</c:formatCode>
                <c:ptCount val="5"/>
                <c:pt idx="0">
                  <c:v>0.2535885585680851</c:v>
                </c:pt>
                <c:pt idx="1">
                  <c:v>0.24971973634373032</c:v>
                </c:pt>
                <c:pt idx="2">
                  <c:v>0.1493696385351678</c:v>
                </c:pt>
                <c:pt idx="3">
                  <c:v>0.10168647185637819</c:v>
                </c:pt>
                <c:pt idx="4">
                  <c:v>0.24563559469663865</c:v>
                </c:pt>
              </c:numCache>
            </c:numRef>
          </c:bubbleSize>
          <c:bubble3D val="1"/>
        </c:ser>
        <c:ser>
          <c:idx val="1"/>
          <c:order val="1"/>
          <c:tx>
            <c:strRef>
              <c:f>'Tab2'!$A$75</c:f>
              <c:strCache>
                <c:ptCount val="1"/>
                <c:pt idx="0">
                  <c:v>If Skadeforsikring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'Tab2'!$C$74:$C$78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bubbleSize>
            <c:numRef>
              <c:f>'Tab2'!$D$74:$D$78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bubbleSize>
          <c:bubble3D val="1"/>
        </c:ser>
        <c:ser>
          <c:idx val="2"/>
          <c:order val="2"/>
          <c:tx>
            <c:strRef>
              <c:f>'Tab2'!$A$76</c:f>
              <c:strCache>
                <c:ptCount val="1"/>
                <c:pt idx="0">
                  <c:v>Tryg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'Tab2'!$E$74:$E$78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Ref>
              <c:f>'Tab2'!$F$74:$F$78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bubbleSize>
          <c:bubble3D val="1"/>
        </c:ser>
        <c:ser>
          <c:idx val="3"/>
          <c:order val="3"/>
          <c:tx>
            <c:strRef>
              <c:f>'Tab2'!$A$77</c:f>
              <c:strCache>
                <c:ptCount val="1"/>
                <c:pt idx="0">
                  <c:v>SpareBank 1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'Tab2'!$G$74:$G$78</c:f>
              <c:numCache>
                <c:formatCode>General</c:formatCode>
                <c:ptCount val="5"/>
              </c:numCache>
            </c:numRef>
          </c:yVal>
          <c:bubbleSize>
            <c:numRef>
              <c:f>'Tab2'!$H$74:$H$78</c:f>
              <c:numCache>
                <c:formatCode>General</c:formatCode>
                <c:ptCount val="5"/>
              </c:numCache>
            </c:numRef>
          </c:bubbleSize>
          <c:bubble3D val="1"/>
        </c:ser>
        <c:ser>
          <c:idx val="4"/>
          <c:order val="4"/>
          <c:tx>
            <c:strRef>
              <c:f>'Tab2'!$A$78</c:f>
              <c:strCache>
                <c:ptCount val="1"/>
                <c:pt idx="0">
                  <c:v>Andre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'Tab2'!$I$74:$I$78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bubbleSize>
          <c:bubble3D val="1"/>
        </c:ser>
        <c:bubbleScale val="120"/>
        <c:axId val="192343040"/>
        <c:axId val="192172800"/>
      </c:bubbleChart>
      <c:valAx>
        <c:axId val="192343040"/>
        <c:scaling>
          <c:orientation val="minMax"/>
        </c:scaling>
        <c:delete val="1"/>
        <c:axPos val="b"/>
        <c:tickLblPos val="none"/>
        <c:crossAx val="192172800"/>
        <c:crosses val="autoZero"/>
        <c:crossBetween val="midCat"/>
      </c:valAx>
      <c:valAx>
        <c:axId val="192172800"/>
        <c:scaling>
          <c:orientation val="minMax"/>
          <c:max val="0.2"/>
          <c:min val="-0.2"/>
        </c:scaling>
        <c:delete val="1"/>
        <c:axPos val="l"/>
        <c:numFmt formatCode="General" sourceLinked="1"/>
        <c:tickLblPos val="none"/>
        <c:crossAx val="192343040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1566068515502264E-3"/>
          <c:y val="0.60061071634341356"/>
          <c:w val="0.88580818914762527"/>
          <c:h val="0.10975641764291656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343" r="0.75000000000001343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view3D>
      <c:hPercent val="60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376845891783537"/>
          <c:y val="2.5352147546417802E-2"/>
          <c:w val="0.81729265753456914"/>
          <c:h val="0.76901514224133782"/>
        </c:manualLayout>
      </c:layout>
      <c:bar3DChart>
        <c:barDir val="col"/>
        <c:grouping val="clustered"/>
        <c:ser>
          <c:idx val="0"/>
          <c:order val="0"/>
          <c:tx>
            <c:strRef>
              <c:f>'Tab2'!$B$83</c:f>
              <c:strCache>
                <c:ptCount val="1"/>
                <c:pt idx="0">
                  <c:v>30.06.2012</c:v>
                </c:pt>
              </c:strCache>
            </c:strRef>
          </c:tx>
          <c:spPr>
            <a:pattFill prst="wdUpDiag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'Tab2'!$A$84:$A$91</c:f>
              <c:strCache>
                <c:ptCount val="8"/>
                <c:pt idx="0">
                  <c:v>Hjem</c:v>
                </c:pt>
                <c:pt idx="1">
                  <c:v>Villa</c:v>
                </c:pt>
                <c:pt idx="2">
                  <c:v>Øvrig-Privat</c:v>
                </c:pt>
                <c:pt idx="3">
                  <c:v>Næring</c:v>
                </c:pt>
                <c:pt idx="4">
                  <c:v>Ulykke</c:v>
                </c:pt>
                <c:pt idx="5">
                  <c:v>Yrkesskade</c:v>
                </c:pt>
                <c:pt idx="6">
                  <c:v>Reise</c:v>
                </c:pt>
                <c:pt idx="7">
                  <c:v>Ansvar</c:v>
                </c:pt>
              </c:strCache>
            </c:strRef>
          </c:cat>
          <c:val>
            <c:numRef>
              <c:f>'Tab2'!$B$84:$B$91</c:f>
              <c:numCache>
                <c:formatCode>0.0</c:formatCode>
                <c:ptCount val="8"/>
                <c:pt idx="0">
                  <c:v>1867.5129999999999</c:v>
                </c:pt>
                <c:pt idx="1">
                  <c:v>6202.232</c:v>
                </c:pt>
                <c:pt idx="2" formatCode="General">
                  <c:v>1554.8370000000004</c:v>
                </c:pt>
                <c:pt idx="3">
                  <c:v>7305.6989999999996</c:v>
                </c:pt>
                <c:pt idx="4">
                  <c:v>1177.979</c:v>
                </c:pt>
                <c:pt idx="5">
                  <c:v>2627.864</c:v>
                </c:pt>
                <c:pt idx="6">
                  <c:v>2350.7440000000001</c:v>
                </c:pt>
                <c:pt idx="7">
                  <c:v>1308.4390000000001</c:v>
                </c:pt>
              </c:numCache>
            </c:numRef>
          </c:val>
        </c:ser>
        <c:ser>
          <c:idx val="1"/>
          <c:order val="1"/>
          <c:tx>
            <c:strRef>
              <c:f>'Tab2'!$C$83</c:f>
              <c:strCache>
                <c:ptCount val="1"/>
                <c:pt idx="0">
                  <c:v>30.06.2013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'Tab2'!$A$84:$A$91</c:f>
              <c:strCache>
                <c:ptCount val="8"/>
                <c:pt idx="0">
                  <c:v>Hjem</c:v>
                </c:pt>
                <c:pt idx="1">
                  <c:v>Villa</c:v>
                </c:pt>
                <c:pt idx="2">
                  <c:v>Øvrig-Privat</c:v>
                </c:pt>
                <c:pt idx="3">
                  <c:v>Næring</c:v>
                </c:pt>
                <c:pt idx="4">
                  <c:v>Ulykke</c:v>
                </c:pt>
                <c:pt idx="5">
                  <c:v>Yrkesskade</c:v>
                </c:pt>
                <c:pt idx="6">
                  <c:v>Reise</c:v>
                </c:pt>
                <c:pt idx="7">
                  <c:v>Ansvar</c:v>
                </c:pt>
              </c:strCache>
            </c:strRef>
          </c:cat>
          <c:val>
            <c:numRef>
              <c:f>'Tab2'!$C$84:$C$91</c:f>
              <c:numCache>
                <c:formatCode>0.0</c:formatCode>
                <c:ptCount val="8"/>
                <c:pt idx="0">
                  <c:v>1916.9010000000001</c:v>
                </c:pt>
                <c:pt idx="1">
                  <c:v>6482.6509999999998</c:v>
                </c:pt>
                <c:pt idx="2" formatCode="General">
                  <c:v>1543.7260000000006</c:v>
                </c:pt>
                <c:pt idx="3">
                  <c:v>7534.692</c:v>
                </c:pt>
                <c:pt idx="4">
                  <c:v>1214.2280000000001</c:v>
                </c:pt>
                <c:pt idx="5">
                  <c:v>2656.134</c:v>
                </c:pt>
                <c:pt idx="6">
                  <c:v>2654.2570000000001</c:v>
                </c:pt>
                <c:pt idx="7">
                  <c:v>1515.258</c:v>
                </c:pt>
              </c:numCache>
            </c:numRef>
          </c:val>
        </c:ser>
        <c:shape val="cylinder"/>
        <c:axId val="192211200"/>
        <c:axId val="192413696"/>
        <c:axId val="0"/>
      </c:bar3DChart>
      <c:catAx>
        <c:axId val="192211200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92413696"/>
        <c:crosses val="autoZero"/>
        <c:auto val="1"/>
        <c:lblAlgn val="ctr"/>
        <c:lblOffset val="100"/>
        <c:tickLblSkip val="1"/>
        <c:tickMarkSkip val="1"/>
      </c:catAx>
      <c:valAx>
        <c:axId val="1924136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millioner kroner</a:t>
                </a:r>
              </a:p>
            </c:rich>
          </c:tx>
          <c:layout>
            <c:manualLayout>
              <c:xMode val="edge"/>
              <c:yMode val="edge"/>
              <c:x val="5.7096247960850034E-2"/>
              <c:y val="0.3154932534841595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922112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1174602766824671"/>
          <c:y val="6.8544600938967137E-2"/>
          <c:w val="0.24306705544351814"/>
          <c:h val="0.1295777605264130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343" r="0.75000000000001343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view3D>
      <c:hPercent val="66"/>
      <c:depthPercent val="100"/>
      <c:rAngAx val="1"/>
    </c:view3D>
    <c:floor>
      <c:spPr>
        <a:solidFill>
          <a:srgbClr val="00000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370718815974849"/>
          <c:y val="4.191622894284254E-2"/>
          <c:w val="0.70705306553481861"/>
          <c:h val="0.83832457885680622"/>
        </c:manualLayout>
      </c:layout>
      <c:bar3DChart>
        <c:barDir val="col"/>
        <c:grouping val="stacked"/>
        <c:ser>
          <c:idx val="0"/>
          <c:order val="0"/>
          <c:tx>
            <c:strRef>
              <c:f>'Tab2'!$A$98</c:f>
              <c:strCache>
                <c:ptCount val="1"/>
                <c:pt idx="0">
                  <c:v>Trafikk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'Tab2'!$B$96:$E$96</c:f>
              <c:strCache>
                <c:ptCount val="4"/>
                <c:pt idx="0">
                  <c:v>31.12.2010</c:v>
                </c:pt>
                <c:pt idx="1">
                  <c:v>31.12.2011</c:v>
                </c:pt>
                <c:pt idx="2">
                  <c:v>31.12.2012</c:v>
                </c:pt>
                <c:pt idx="3">
                  <c:v>30.06.2013</c:v>
                </c:pt>
              </c:strCache>
            </c:strRef>
          </c:cat>
          <c:val>
            <c:numRef>
              <c:f>'Tab2'!$B$98:$E$98</c:f>
              <c:numCache>
                <c:formatCode>#,##0.000</c:formatCode>
                <c:ptCount val="4"/>
                <c:pt idx="0">
                  <c:v>6795.7</c:v>
                </c:pt>
                <c:pt idx="1">
                  <c:v>7171.76</c:v>
                </c:pt>
                <c:pt idx="2">
                  <c:v>7457.5519999999997</c:v>
                </c:pt>
                <c:pt idx="3">
                  <c:v>7620.8710000000001</c:v>
                </c:pt>
              </c:numCache>
            </c:numRef>
          </c:val>
        </c:ser>
        <c:ser>
          <c:idx val="1"/>
          <c:order val="1"/>
          <c:tx>
            <c:strRef>
              <c:f>'Tab2'!$A$99</c:f>
              <c:strCache>
                <c:ptCount val="1"/>
                <c:pt idx="0">
                  <c:v>Kasko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'Tab2'!$B$96:$E$96</c:f>
              <c:strCache>
                <c:ptCount val="4"/>
                <c:pt idx="0">
                  <c:v>31.12.2010</c:v>
                </c:pt>
                <c:pt idx="1">
                  <c:v>31.12.2011</c:v>
                </c:pt>
                <c:pt idx="2">
                  <c:v>31.12.2012</c:v>
                </c:pt>
                <c:pt idx="3">
                  <c:v>30.06.2013</c:v>
                </c:pt>
              </c:strCache>
            </c:strRef>
          </c:cat>
          <c:val>
            <c:numRef>
              <c:f>'Tab2'!$B$99:$E$99</c:f>
              <c:numCache>
                <c:formatCode>#,##0.000</c:formatCode>
                <c:ptCount val="4"/>
                <c:pt idx="0">
                  <c:v>8339.7209999999995</c:v>
                </c:pt>
                <c:pt idx="1">
                  <c:v>8962.9570000000003</c:v>
                </c:pt>
                <c:pt idx="2">
                  <c:v>9507.8080000000009</c:v>
                </c:pt>
                <c:pt idx="3">
                  <c:v>0</c:v>
                </c:pt>
              </c:numCache>
            </c:numRef>
          </c:val>
        </c:ser>
        <c:ser>
          <c:idx val="2"/>
          <c:order val="2"/>
          <c:tx>
            <c:strRef>
              <c:f>'Tab2'!$A$100</c:f>
              <c:strCache>
                <c:ptCount val="1"/>
                <c:pt idx="0">
                  <c:v>Øvrig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'Tab2'!$B$96:$E$96</c:f>
              <c:strCache>
                <c:ptCount val="4"/>
                <c:pt idx="0">
                  <c:v>31.12.2010</c:v>
                </c:pt>
                <c:pt idx="1">
                  <c:v>31.12.2011</c:v>
                </c:pt>
                <c:pt idx="2">
                  <c:v>31.12.2012</c:v>
                </c:pt>
                <c:pt idx="3">
                  <c:v>30.06.2013</c:v>
                </c:pt>
              </c:strCache>
            </c:strRef>
          </c:cat>
          <c:val>
            <c:numRef>
              <c:f>'Tab2'!$B$100:$E$100</c:f>
              <c:numCache>
                <c:formatCode>#,##0.000</c:formatCode>
                <c:ptCount val="4"/>
                <c:pt idx="0">
                  <c:v>2191.0599999999995</c:v>
                </c:pt>
                <c:pt idx="1">
                  <c:v>2126.1209999999992</c:v>
                </c:pt>
                <c:pt idx="2">
                  <c:v>2139.625</c:v>
                </c:pt>
                <c:pt idx="3">
                  <c:v>11902.482</c:v>
                </c:pt>
              </c:numCache>
            </c:numRef>
          </c:val>
        </c:ser>
        <c:gapWidth val="50"/>
        <c:shape val="cylinder"/>
        <c:axId val="192455424"/>
        <c:axId val="192456960"/>
        <c:axId val="0"/>
      </c:bar3DChart>
      <c:catAx>
        <c:axId val="192455424"/>
        <c:scaling>
          <c:orientation val="minMax"/>
        </c:scaling>
        <c:axPos val="b"/>
        <c:numFmt formatCode="dd/mm/yyyy;@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92456960"/>
        <c:crosses val="autoZero"/>
        <c:lblAlgn val="ctr"/>
        <c:lblOffset val="100"/>
        <c:tickLblSkip val="1"/>
        <c:tickMarkSkip val="1"/>
      </c:catAx>
      <c:valAx>
        <c:axId val="19245696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millioner kroner</a:t>
                </a:r>
              </a:p>
            </c:rich>
          </c:tx>
          <c:layout>
            <c:manualLayout>
              <c:xMode val="edge"/>
              <c:yMode val="edge"/>
              <c:x val="2.8933092224231471E-2"/>
              <c:y val="0.36527008974177638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924554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607670876583156"/>
          <c:y val="0.35628805381363282"/>
          <c:w val="0.10669077757685765"/>
          <c:h val="0.2395212724157982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343" r="0.75000000000001343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b-NO"/>
  <c:chart>
    <c:view3D>
      <c:hPercent val="5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410606867794511"/>
          <c:y val="9.0686491571144542E-2"/>
          <c:w val="0.84768280448281363"/>
          <c:h val="0.62500149596330756"/>
        </c:manualLayout>
      </c:layout>
      <c:bar3DChart>
        <c:barDir val="col"/>
        <c:grouping val="clustered"/>
        <c:ser>
          <c:idx val="0"/>
          <c:order val="0"/>
          <c:spPr>
            <a:pattFill prst="wdUpDiag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'Tab2'!$A$107:$A$173</c:f>
              <c:strCache>
                <c:ptCount val="67"/>
                <c:pt idx="0">
                  <c:v>31.12.1996</c:v>
                </c:pt>
                <c:pt idx="1">
                  <c:v>31.03.1997</c:v>
                </c:pt>
                <c:pt idx="2">
                  <c:v>30.06.1997</c:v>
                </c:pt>
                <c:pt idx="3">
                  <c:v>30.09.1997</c:v>
                </c:pt>
                <c:pt idx="4">
                  <c:v>31.12.1997</c:v>
                </c:pt>
                <c:pt idx="5">
                  <c:v>31.03.1998</c:v>
                </c:pt>
                <c:pt idx="6">
                  <c:v>30.06.1998</c:v>
                </c:pt>
                <c:pt idx="7">
                  <c:v>30.09.1998</c:v>
                </c:pt>
                <c:pt idx="8">
                  <c:v>31.12.1998</c:v>
                </c:pt>
                <c:pt idx="9">
                  <c:v>31.03.1999</c:v>
                </c:pt>
                <c:pt idx="10">
                  <c:v>30.06.1999</c:v>
                </c:pt>
                <c:pt idx="11">
                  <c:v>30.09.1999</c:v>
                </c:pt>
                <c:pt idx="12">
                  <c:v>31.12.1999</c:v>
                </c:pt>
                <c:pt idx="13">
                  <c:v>31.03.2000</c:v>
                </c:pt>
                <c:pt idx="14">
                  <c:v>30.06.2000</c:v>
                </c:pt>
                <c:pt idx="15">
                  <c:v>30.09.2000</c:v>
                </c:pt>
                <c:pt idx="16">
                  <c:v>31.12.2000</c:v>
                </c:pt>
                <c:pt idx="17">
                  <c:v>31.03.2001</c:v>
                </c:pt>
                <c:pt idx="18">
                  <c:v>30.06.2001</c:v>
                </c:pt>
                <c:pt idx="19">
                  <c:v>30.09.2001</c:v>
                </c:pt>
                <c:pt idx="20">
                  <c:v>31.12.2001</c:v>
                </c:pt>
                <c:pt idx="21">
                  <c:v>31.03.2002</c:v>
                </c:pt>
                <c:pt idx="22">
                  <c:v>30.06.2002</c:v>
                </c:pt>
                <c:pt idx="23">
                  <c:v>30.09.2002</c:v>
                </c:pt>
                <c:pt idx="24">
                  <c:v>31.12.2002</c:v>
                </c:pt>
                <c:pt idx="25">
                  <c:v>31.03.2003</c:v>
                </c:pt>
                <c:pt idx="26">
                  <c:v>30.06.2003</c:v>
                </c:pt>
                <c:pt idx="27">
                  <c:v>30.09.2003</c:v>
                </c:pt>
                <c:pt idx="28">
                  <c:v>31.12.2003</c:v>
                </c:pt>
                <c:pt idx="29">
                  <c:v>31.03.2004</c:v>
                </c:pt>
                <c:pt idx="30">
                  <c:v>30.06.2004</c:v>
                </c:pt>
                <c:pt idx="31">
                  <c:v>30.09.2004</c:v>
                </c:pt>
                <c:pt idx="32">
                  <c:v>31.12.2004</c:v>
                </c:pt>
                <c:pt idx="33">
                  <c:v>31.03.2005</c:v>
                </c:pt>
                <c:pt idx="34">
                  <c:v>30.06.2005</c:v>
                </c:pt>
                <c:pt idx="35">
                  <c:v>30.09.2005</c:v>
                </c:pt>
                <c:pt idx="36">
                  <c:v>31.12.2005</c:v>
                </c:pt>
                <c:pt idx="37">
                  <c:v>31.03.2006</c:v>
                </c:pt>
                <c:pt idx="38">
                  <c:v>30.06.2006</c:v>
                </c:pt>
                <c:pt idx="39">
                  <c:v>30.09.2006</c:v>
                </c:pt>
                <c:pt idx="40">
                  <c:v>31.12.2006</c:v>
                </c:pt>
                <c:pt idx="41">
                  <c:v>31.03.2007</c:v>
                </c:pt>
                <c:pt idx="42">
                  <c:v>30.06.2007</c:v>
                </c:pt>
                <c:pt idx="43">
                  <c:v>30.09.2007</c:v>
                </c:pt>
                <c:pt idx="44">
                  <c:v>31.12.2007</c:v>
                </c:pt>
                <c:pt idx="45">
                  <c:v>31.03.2008</c:v>
                </c:pt>
                <c:pt idx="46">
                  <c:v>30.06.2008</c:v>
                </c:pt>
                <c:pt idx="47">
                  <c:v>30.09.2008</c:v>
                </c:pt>
                <c:pt idx="48">
                  <c:v>31.12.2008</c:v>
                </c:pt>
                <c:pt idx="49">
                  <c:v>31.03.2009</c:v>
                </c:pt>
                <c:pt idx="50">
                  <c:v>30.06.2009</c:v>
                </c:pt>
                <c:pt idx="51">
                  <c:v>30.09.2009</c:v>
                </c:pt>
                <c:pt idx="52">
                  <c:v>31.12.2009</c:v>
                </c:pt>
                <c:pt idx="53">
                  <c:v>31.03.2010</c:v>
                </c:pt>
                <c:pt idx="54">
                  <c:v>30.06.2010</c:v>
                </c:pt>
                <c:pt idx="55">
                  <c:v>30.09.2010</c:v>
                </c:pt>
                <c:pt idx="56">
                  <c:v>31.12.2010</c:v>
                </c:pt>
                <c:pt idx="57">
                  <c:v>31.03.2011</c:v>
                </c:pt>
                <c:pt idx="58">
                  <c:v>30.06.2011</c:v>
                </c:pt>
                <c:pt idx="59">
                  <c:v>30.09.2011</c:v>
                </c:pt>
                <c:pt idx="60">
                  <c:v>31.12.2011</c:v>
                </c:pt>
                <c:pt idx="61">
                  <c:v>31.03.2012</c:v>
                </c:pt>
                <c:pt idx="62">
                  <c:v>30.06.2012</c:v>
                </c:pt>
                <c:pt idx="63">
                  <c:v>30.09.2012</c:v>
                </c:pt>
                <c:pt idx="64">
                  <c:v>31.12.2012</c:v>
                </c:pt>
                <c:pt idx="65">
                  <c:v>31.03.2013</c:v>
                </c:pt>
                <c:pt idx="66">
                  <c:v>30.06.2013</c:v>
                </c:pt>
              </c:strCache>
            </c:strRef>
          </c:cat>
          <c:val>
            <c:numRef>
              <c:f>'Tab2'!$B$107:$B$173</c:f>
              <c:numCache>
                <c:formatCode>General</c:formatCode>
                <c:ptCount val="67"/>
                <c:pt idx="0">
                  <c:v>908.41600000000005</c:v>
                </c:pt>
                <c:pt idx="1">
                  <c:v>816.88800000000003</c:v>
                </c:pt>
                <c:pt idx="2">
                  <c:v>819.10699999999997</c:v>
                </c:pt>
                <c:pt idx="3">
                  <c:v>817.55200000000002</c:v>
                </c:pt>
                <c:pt idx="4">
                  <c:v>825.96799999999996</c:v>
                </c:pt>
                <c:pt idx="5">
                  <c:v>814.89700000000005</c:v>
                </c:pt>
                <c:pt idx="6">
                  <c:v>835.22</c:v>
                </c:pt>
                <c:pt idx="7">
                  <c:v>835.28099999999995</c:v>
                </c:pt>
                <c:pt idx="8">
                  <c:v>879.596</c:v>
                </c:pt>
                <c:pt idx="9">
                  <c:v>934.62</c:v>
                </c:pt>
                <c:pt idx="10">
                  <c:v>976.41200000000003</c:v>
                </c:pt>
                <c:pt idx="11">
                  <c:v>997.75400000000002</c:v>
                </c:pt>
                <c:pt idx="12">
                  <c:v>1013.598</c:v>
                </c:pt>
                <c:pt idx="13">
                  <c:v>1100.701</c:v>
                </c:pt>
                <c:pt idx="14">
                  <c:v>1150.3</c:v>
                </c:pt>
                <c:pt idx="15">
                  <c:v>1172.0250000000001</c:v>
                </c:pt>
                <c:pt idx="16">
                  <c:v>1189.6510000000001</c:v>
                </c:pt>
                <c:pt idx="17">
                  <c:v>1372.393</c:v>
                </c:pt>
                <c:pt idx="18">
                  <c:v>1446.885</c:v>
                </c:pt>
                <c:pt idx="19">
                  <c:v>1486.566</c:v>
                </c:pt>
                <c:pt idx="20">
                  <c:v>1529.1969999999999</c:v>
                </c:pt>
                <c:pt idx="21">
                  <c:v>1688.425</c:v>
                </c:pt>
                <c:pt idx="22">
                  <c:v>1737.2049999999999</c:v>
                </c:pt>
                <c:pt idx="23">
                  <c:v>1786.5250000000001</c:v>
                </c:pt>
                <c:pt idx="24">
                  <c:v>1793.289</c:v>
                </c:pt>
                <c:pt idx="25">
                  <c:v>1864.7660000000001</c:v>
                </c:pt>
                <c:pt idx="26">
                  <c:v>1967.5350000000001</c:v>
                </c:pt>
                <c:pt idx="27">
                  <c:v>2010.838</c:v>
                </c:pt>
                <c:pt idx="28">
                  <c:v>1995.4190000000001</c:v>
                </c:pt>
                <c:pt idx="29">
                  <c:v>2074.018</c:v>
                </c:pt>
                <c:pt idx="30">
                  <c:v>2097.0949999999998</c:v>
                </c:pt>
                <c:pt idx="31">
                  <c:v>2212.1379999999999</c:v>
                </c:pt>
                <c:pt idx="32">
                  <c:v>2235.0819999999999</c:v>
                </c:pt>
                <c:pt idx="33">
                  <c:v>2268.67</c:v>
                </c:pt>
                <c:pt idx="34">
                  <c:v>2384.125</c:v>
                </c:pt>
                <c:pt idx="35">
                  <c:v>2335.8490000000002</c:v>
                </c:pt>
                <c:pt idx="36">
                  <c:v>2343.7759999999998</c:v>
                </c:pt>
                <c:pt idx="37">
                  <c:v>2353.2860000000001</c:v>
                </c:pt>
                <c:pt idx="38">
                  <c:v>2351.2809999999999</c:v>
                </c:pt>
                <c:pt idx="39">
                  <c:v>2384.6179999999999</c:v>
                </c:pt>
                <c:pt idx="40">
                  <c:v>2424.277</c:v>
                </c:pt>
                <c:pt idx="41">
                  <c:v>2457.6660000000002</c:v>
                </c:pt>
                <c:pt idx="42">
                  <c:v>2457.37</c:v>
                </c:pt>
                <c:pt idx="43">
                  <c:v>2517.0639999999999</c:v>
                </c:pt>
                <c:pt idx="44">
                  <c:v>2569.962</c:v>
                </c:pt>
                <c:pt idx="45">
                  <c:v>2640.759</c:v>
                </c:pt>
                <c:pt idx="46">
                  <c:v>2609.0160000000001</c:v>
                </c:pt>
                <c:pt idx="47">
                  <c:v>2639.404</c:v>
                </c:pt>
                <c:pt idx="48">
                  <c:v>2669.518</c:v>
                </c:pt>
                <c:pt idx="49">
                  <c:v>2594.4189999999999</c:v>
                </c:pt>
                <c:pt idx="50">
                  <c:v>2517.3000000000002</c:v>
                </c:pt>
                <c:pt idx="51">
                  <c:v>2520.2649999999999</c:v>
                </c:pt>
                <c:pt idx="52">
                  <c:v>2778.1619999999998</c:v>
                </c:pt>
                <c:pt idx="53">
                  <c:v>2708.9560000000001</c:v>
                </c:pt>
                <c:pt idx="54">
                  <c:v>2680.0320000000002</c:v>
                </c:pt>
                <c:pt idx="55">
                  <c:v>2661.7179999999998</c:v>
                </c:pt>
                <c:pt idx="56">
                  <c:v>2658.9940000000001</c:v>
                </c:pt>
                <c:pt idx="57">
                  <c:v>2670.0970000000002</c:v>
                </c:pt>
                <c:pt idx="58">
                  <c:v>2643.777</c:v>
                </c:pt>
                <c:pt idx="59">
                  <c:v>2582.864</c:v>
                </c:pt>
                <c:pt idx="60">
                  <c:v>2603.6529999999998</c:v>
                </c:pt>
                <c:pt idx="61">
                  <c:v>2674.6619999999998</c:v>
                </c:pt>
                <c:pt idx="62">
                  <c:v>2627.864</c:v>
                </c:pt>
                <c:pt idx="63">
                  <c:v>2630.8330000000001</c:v>
                </c:pt>
                <c:pt idx="64">
                  <c:v>2649.8139999999999</c:v>
                </c:pt>
                <c:pt idx="65">
                  <c:v>2676.9839999999999</c:v>
                </c:pt>
                <c:pt idx="66">
                  <c:v>2656.134</c:v>
                </c:pt>
              </c:numCache>
            </c:numRef>
          </c:val>
        </c:ser>
        <c:gapWidth val="50"/>
        <c:shape val="cylinder"/>
        <c:axId val="195307776"/>
        <c:axId val="195350528"/>
        <c:axId val="0"/>
      </c:bar3DChart>
      <c:catAx>
        <c:axId val="195307776"/>
        <c:scaling>
          <c:orientation val="minMax"/>
        </c:scaling>
        <c:axPos val="b"/>
        <c:numFmt formatCode="dd/mm/yyyy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95350528"/>
        <c:crosses val="autoZero"/>
        <c:auto val="1"/>
        <c:lblAlgn val="ctr"/>
        <c:lblOffset val="100"/>
        <c:tickLblSkip val="4"/>
        <c:tickMarkSkip val="1"/>
      </c:catAx>
      <c:valAx>
        <c:axId val="195350528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millioner kroner</a:t>
                </a:r>
              </a:p>
            </c:rich>
          </c:tx>
          <c:layout>
            <c:manualLayout>
              <c:xMode val="edge"/>
              <c:yMode val="edge"/>
              <c:x val="6.7880794701987004E-2"/>
              <c:y val="0.28676547784469153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95307776"/>
        <c:crosses val="autoZero"/>
        <c:crossBetween val="between"/>
        <c:majorUnit val="200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343" r="0.75000000000001343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9525</xdr:rowOff>
    </xdr:from>
    <xdr:to>
      <xdr:col>10</xdr:col>
      <xdr:colOff>0</xdr:colOff>
      <xdr:row>5</xdr:row>
      <xdr:rowOff>9525</xdr:rowOff>
    </xdr:to>
    <xdr:sp macro="" textlink="">
      <xdr:nvSpPr>
        <xdr:cNvPr id="2" name="Line 9"/>
        <xdr:cNvSpPr>
          <a:spLocks noChangeShapeType="1"/>
        </xdr:cNvSpPr>
      </xdr:nvSpPr>
      <xdr:spPr bwMode="auto">
        <a:xfrm flipH="1">
          <a:off x="7210425" y="81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16</xdr:row>
      <xdr:rowOff>9525</xdr:rowOff>
    </xdr:from>
    <xdr:to>
      <xdr:col>10</xdr:col>
      <xdr:colOff>0</xdr:colOff>
      <xdr:row>16</xdr:row>
      <xdr:rowOff>9525</xdr:rowOff>
    </xdr:to>
    <xdr:sp macro="" textlink="">
      <xdr:nvSpPr>
        <xdr:cNvPr id="3" name="Line 14"/>
        <xdr:cNvSpPr>
          <a:spLocks noChangeShapeType="1"/>
        </xdr:cNvSpPr>
      </xdr:nvSpPr>
      <xdr:spPr bwMode="auto">
        <a:xfrm flipH="1">
          <a:off x="7210425" y="3409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82151</xdr:rowOff>
    </xdr:from>
    <xdr:to>
      <xdr:col>2</xdr:col>
      <xdr:colOff>78709</xdr:colOff>
      <xdr:row>52</xdr:row>
      <xdr:rowOff>155978</xdr:rowOff>
    </xdr:to>
    <xdr:pic>
      <xdr:nvPicPr>
        <xdr:cNvPr id="4" name="Bilde 12" descr="Stripe_bl _r d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82151"/>
          <a:ext cx="1924178" cy="103846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7</xdr:row>
      <xdr:rowOff>0</xdr:rowOff>
    </xdr:from>
    <xdr:to>
      <xdr:col>0</xdr:col>
      <xdr:colOff>2562225</xdr:colOff>
      <xdr:row>45</xdr:row>
      <xdr:rowOff>133350</xdr:rowOff>
    </xdr:to>
    <xdr:sp macro="" textlink="">
      <xdr:nvSpPr>
        <xdr:cNvPr id="13315" name="Text Box 3"/>
        <xdr:cNvSpPr txBox="1">
          <a:spLocks noChangeArrowheads="1"/>
        </xdr:cNvSpPr>
      </xdr:nvSpPr>
      <xdr:spPr bwMode="auto">
        <a:xfrm>
          <a:off x="19050" y="1114425"/>
          <a:ext cx="2543175" cy="7696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I bransje brann-kombinert er mellommarked og industri </a:t>
          </a:r>
          <a:r>
            <a:rPr lang="nb-NO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slått sammen og gitt fellesbetegnelsen næring fra 2011.</a:t>
          </a:r>
        </a:p>
        <a:p>
          <a:pPr fontAlgn="base"/>
          <a:endParaRPr lang="nb-NO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fontAlgn="base"/>
          <a:r>
            <a:rPr lang="nb-NO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DnB NOR endret navn til DNB 11.11.2011.</a:t>
          </a:r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 fontAlgn="base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fontAlgn="base"/>
          <a:r>
            <a:rPr lang="nb-NO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Terra endret navn til Eika 21.03.2013.</a:t>
          </a:r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 fontAlgn="base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Omlegging av innrapporteringen til premiestatistikken i 2013 har ført til at kaskoandelen på motorvogn ikke lenger finnes.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Fra og med 2. kvartal 2013 er premiestatistikke basert på en revidert bransjeinndeling. Yrkesskade og trygghet sorterer under personforsikringer, og fiskeoppdrett er kategorisert som spesialforsikring.</a:t>
          </a:r>
        </a:p>
      </xdr:txBody>
    </xdr:sp>
    <xdr:clientData/>
  </xdr:twoCellAnchor>
  <xdr:twoCellAnchor>
    <xdr:from>
      <xdr:col>1</xdr:col>
      <xdr:colOff>142875</xdr:colOff>
      <xdr:row>6</xdr:row>
      <xdr:rowOff>190500</xdr:rowOff>
    </xdr:from>
    <xdr:to>
      <xdr:col>3</xdr:col>
      <xdr:colOff>0</xdr:colOff>
      <xdr:row>45</xdr:row>
      <xdr:rowOff>133350</xdr:rowOff>
    </xdr:to>
    <xdr:sp macro="" textlink="">
      <xdr:nvSpPr>
        <xdr:cNvPr id="13316" name="Text Box 4"/>
        <xdr:cNvSpPr txBox="1">
          <a:spLocks noChangeArrowheads="1"/>
        </xdr:cNvSpPr>
      </xdr:nvSpPr>
      <xdr:spPr bwMode="auto">
        <a:xfrm>
          <a:off x="2771775" y="1104900"/>
          <a:ext cx="2867025" cy="7705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rtl="0"/>
          <a:r>
            <a:rPr lang="en-US" sz="1100" b="0" i="1" strike="noStrike" baseline="0">
              <a:solidFill>
                <a:srgbClr val="000000"/>
              </a:solidFill>
              <a:latin typeface="Times New Roman" pitchFamily="18" charset="0"/>
              <a:ea typeface="+mn-ea"/>
              <a:cs typeface="Times New Roman" pitchFamily="18" charset="0"/>
            </a:rPr>
            <a:t>Endringer pr. 30.06.11:</a:t>
          </a:r>
          <a:endParaRPr lang="nb-NO" sz="1100" b="0" i="1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n-US" sz="1100" b="0" i="0" strike="noStrike" baseline="0">
              <a:solidFill>
                <a:srgbClr val="000000"/>
              </a:solidFill>
              <a:latin typeface="Times New Roman" pitchFamily="18" charset="0"/>
              <a:ea typeface="+mn-ea"/>
              <a:cs typeface="Times New Roman" pitchFamily="18" charset="0"/>
            </a:rPr>
            <a:t>Codan har rettet feil og rapportert tall som ikke er helt sammenliknbare med forrige kvartals. Økningen til Gouda Reiseforsikring  skyldes korrigerte rapporteringsrutiner. ACE og KNIF har ikke levert oppdaterte premietall.</a:t>
          </a:r>
          <a:endParaRPr lang="nb-NO" sz="1100" b="0" i="0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endParaRPr lang="en-US" sz="1100" b="0" i="0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rtl="0" eaLnBrk="1" fontAlgn="auto" latinLnBrk="0" hangingPunct="1"/>
          <a:r>
            <a:rPr lang="en-US" sz="1100" b="0" i="1" strike="noStrike" baseline="0">
              <a:solidFill>
                <a:srgbClr val="000000"/>
              </a:solidFill>
              <a:latin typeface="Times New Roman" pitchFamily="18" charset="0"/>
              <a:ea typeface="+mn-ea"/>
              <a:cs typeface="Times New Roman" pitchFamily="18" charset="0"/>
            </a:rPr>
            <a:t>Endringer pr. 30.09.11:</a:t>
          </a:r>
          <a:endParaRPr lang="nb-NO" sz="1100" b="0" i="1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nb-NO" sz="1100" b="0" i="0" strike="noStrike" baseline="0">
              <a:solidFill>
                <a:srgbClr val="000000"/>
              </a:solidFill>
              <a:latin typeface="Times New Roman" pitchFamily="18" charset="0"/>
              <a:ea typeface="+mn-ea"/>
              <a:cs typeface="Times New Roman" pitchFamily="18" charset="0"/>
            </a:rPr>
            <a:t>SpareBank 1 Skadeforsikring og Livsforsikring rapporteres samlet som SpareBank 1 Forsikring. Tilsvarende rapporteres  de tidligere DnB NOR Skadeforsikring og Vital Forsikring nå samlet som DNB Forsikring. Codan har fortsatt korrigeringsarbeidet, og bl.a. flyttet en portefølje fra spesial til brann-kombinert. </a:t>
          </a:r>
          <a:r>
            <a:rPr lang="en-US" sz="1100" b="0" i="0" strike="noStrike" baseline="0">
              <a:solidFill>
                <a:srgbClr val="000000"/>
              </a:solidFill>
              <a:latin typeface="Times New Roman" pitchFamily="18" charset="0"/>
              <a:ea typeface="+mn-ea"/>
              <a:cs typeface="Times New Roman" pitchFamily="18" charset="0"/>
            </a:rPr>
            <a:t>ACE har ikke levert oppdaterte premietall.</a:t>
          </a:r>
          <a:endParaRPr lang="nb-NO" sz="1100" b="0" i="0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endParaRPr lang="en-US" sz="1100" b="0" i="0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rtl="0" eaLnBrk="1" fontAlgn="base" latinLnBrk="0" hangingPunct="1"/>
          <a:r>
            <a:rPr lang="en-US" sz="1100" b="0" i="1" strike="noStrike" baseline="0">
              <a:solidFill>
                <a:srgbClr val="000000"/>
              </a:solidFill>
              <a:latin typeface="Times New Roman" pitchFamily="18" charset="0"/>
              <a:ea typeface="+mn-ea"/>
              <a:cs typeface="Times New Roman" pitchFamily="18" charset="0"/>
            </a:rPr>
            <a:t>Endringer pr. 31.12.11:</a:t>
          </a:r>
          <a:endParaRPr lang="nb-NO" sz="1100" b="0" i="1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n-US" sz="1100" b="0" i="0" strike="noStrike" baseline="0">
              <a:solidFill>
                <a:srgbClr val="000000"/>
              </a:solidFill>
              <a:latin typeface="Times New Roman" pitchFamily="18" charset="0"/>
              <a:ea typeface="+mn-ea"/>
              <a:cs typeface="Times New Roman" pitchFamily="18" charset="0"/>
            </a:rPr>
            <a:t>ACE har ikke levert oppdaterte premietall.</a:t>
          </a:r>
          <a:endParaRPr lang="nb-NO" sz="1100" b="0" i="0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endParaRPr lang="en-US" sz="1100" b="0" i="0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rtl="0" eaLnBrk="1" fontAlgn="base" latinLnBrk="0" hangingPunct="1"/>
          <a:r>
            <a:rPr lang="en-US" sz="1100" b="0" i="1" strike="noStrike" baseline="0">
              <a:solidFill>
                <a:srgbClr val="000000"/>
              </a:solidFill>
              <a:latin typeface="Times New Roman" pitchFamily="18" charset="0"/>
              <a:ea typeface="+mn-ea"/>
              <a:cs typeface="Times New Roman" pitchFamily="18" charset="0"/>
            </a:rPr>
            <a:t>Endringer pr. 31.03.12:</a:t>
          </a:r>
          <a:endParaRPr lang="nb-NO" sz="1100" b="0" i="1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r>
            <a:rPr lang="en-US" sz="1100" b="0" i="0" strike="noStrike" baseline="0">
              <a:solidFill>
                <a:srgbClr val="000000"/>
              </a:solidFill>
              <a:latin typeface="Times New Roman" pitchFamily="18" charset="0"/>
              <a:ea typeface="+mn-ea"/>
              <a:cs typeface="Times New Roman" pitchFamily="18" charset="0"/>
            </a:rPr>
            <a:t>ACE og Landbruksforsikring har ikke levert oppdaterte premietall.</a:t>
          </a:r>
          <a:endParaRPr lang="nb-NO" sz="1100" b="0" i="0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endParaRPr lang="en-US" sz="1100" b="0" i="0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rtl="0" eaLnBrk="1" fontAlgn="base" latinLnBrk="0" hangingPunct="1"/>
          <a:r>
            <a:rPr lang="en-US" sz="1100" b="0" i="1" strike="noStrike" baseline="0">
              <a:solidFill>
                <a:srgbClr val="000000"/>
              </a:solidFill>
              <a:latin typeface="Times New Roman" pitchFamily="18" charset="0"/>
              <a:ea typeface="+mn-ea"/>
              <a:cs typeface="Times New Roman" pitchFamily="18" charset="0"/>
            </a:rPr>
            <a:t>Endringer pr. 30.06.12:</a:t>
          </a:r>
          <a:endParaRPr lang="nb-NO" sz="1100" b="0" i="1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r>
            <a:rPr lang="en-US" sz="1100" b="0" i="0" strike="noStrike" baseline="0">
              <a:solidFill>
                <a:srgbClr val="000000"/>
              </a:solidFill>
              <a:latin typeface="Times New Roman" pitchFamily="18" charset="0"/>
              <a:ea typeface="+mn-ea"/>
              <a:cs typeface="Times New Roman" pitchFamily="18" charset="0"/>
            </a:rPr>
            <a:t>ACE har ikke levert oppdaterte premietall.</a:t>
          </a:r>
          <a:endParaRPr lang="nb-NO" sz="1100" b="0" i="0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endParaRPr lang="en-US" sz="1100" b="0" i="0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rtl="0" eaLnBrk="1" fontAlgn="base" latinLnBrk="0" hangingPunct="1"/>
          <a:r>
            <a:rPr lang="en-US" sz="1100" b="0" i="1" strike="noStrike" baseline="0">
              <a:solidFill>
                <a:srgbClr val="000000"/>
              </a:solidFill>
              <a:latin typeface="Times New Roman" pitchFamily="18" charset="0"/>
              <a:ea typeface="+mn-ea"/>
              <a:cs typeface="Times New Roman" pitchFamily="18" charset="0"/>
            </a:rPr>
            <a:t>Endringer pr. 30.09.12:</a:t>
          </a:r>
          <a:endParaRPr lang="nb-NO" sz="1100" b="0" i="1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r>
            <a:rPr lang="en-US" sz="1100" b="0" i="0" strike="noStrike" baseline="0">
              <a:solidFill>
                <a:srgbClr val="000000"/>
              </a:solidFill>
              <a:latin typeface="Times New Roman" pitchFamily="18" charset="0"/>
              <a:ea typeface="+mn-ea"/>
              <a:cs typeface="Times New Roman" pitchFamily="18" charset="0"/>
            </a:rPr>
            <a:t>ACE har ikke levert oppdaterte premietall.</a:t>
          </a:r>
          <a:endParaRPr lang="nb-NO" sz="1100" b="0" i="0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rtl="0" eaLnBrk="1" fontAlgn="base" latinLnBrk="0" hangingPunct="1"/>
          <a:endParaRPr lang="en-US" sz="1100" b="0" i="0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rtl="0" eaLnBrk="1" fontAlgn="base" latinLnBrk="0" hangingPunct="1"/>
          <a:r>
            <a:rPr lang="en-US" sz="1100" b="0" i="1" strike="noStrike" baseline="0">
              <a:solidFill>
                <a:srgbClr val="000000"/>
              </a:solidFill>
              <a:latin typeface="Times New Roman" pitchFamily="18" charset="0"/>
              <a:ea typeface="+mn-ea"/>
              <a:cs typeface="Times New Roman" pitchFamily="18" charset="0"/>
            </a:rPr>
            <a:t>Endringer pr. 31.12.12:</a:t>
          </a:r>
          <a:endParaRPr lang="nb-NO" sz="1100" b="0" i="1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r>
            <a:rPr lang="en-US" sz="1100" b="0" i="0" strike="noStrike" baseline="0">
              <a:solidFill>
                <a:srgbClr val="000000"/>
              </a:solidFill>
              <a:latin typeface="Times New Roman" pitchFamily="18" charset="0"/>
              <a:ea typeface="+mn-ea"/>
              <a:cs typeface="Times New Roman" pitchFamily="18" charset="0"/>
            </a:rPr>
            <a:t>AIG Europe og Skogbrand rapporterer nå til premiestatistikken.</a:t>
          </a:r>
          <a:endParaRPr lang="nb-NO" sz="1100" b="0" i="0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fontAlgn="base"/>
          <a:endParaRPr lang="en-US" sz="1100" b="0" i="0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r>
            <a:rPr lang="en-US" sz="1100" b="0" i="1" strike="noStrike" baseline="0">
              <a:solidFill>
                <a:srgbClr val="000000"/>
              </a:solidFill>
              <a:latin typeface="Times New Roman" pitchFamily="18" charset="0"/>
              <a:ea typeface="+mn-ea"/>
              <a:cs typeface="Times New Roman" pitchFamily="18" charset="0"/>
            </a:rPr>
            <a:t>Endringer pr. 31.03.13:</a:t>
          </a:r>
          <a:endParaRPr lang="nb-NO" sz="1100" b="0" i="1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n-US" sz="1100" b="0" i="0" strike="noStrike" baseline="0">
              <a:solidFill>
                <a:srgbClr val="000000"/>
              </a:solidFill>
              <a:latin typeface="Times New Roman" pitchFamily="18" charset="0"/>
              <a:ea typeface="+mn-ea"/>
              <a:cs typeface="Times New Roman" pitchFamily="18" charset="0"/>
            </a:rPr>
            <a:t>Inter Hannover, Oslo Forsikring, Troll Forsikring og W. R. Berkley rapporterer for første gang til premiestatistikken. AIG og Gouda har ikke levert oppdaterte premietall.</a:t>
          </a:r>
          <a:endParaRPr lang="nb-NO" sz="1100" b="0" i="0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endParaRPr lang="en-US" sz="1100" b="0" i="0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pPr rtl="0" fontAlgn="base"/>
          <a:r>
            <a:rPr lang="en-US" sz="1100" b="0" i="1" strike="noStrike" baseline="0">
              <a:solidFill>
                <a:srgbClr val="000000"/>
              </a:solidFill>
              <a:latin typeface="Times New Roman" pitchFamily="18" charset="0"/>
              <a:ea typeface="+mn-ea"/>
              <a:cs typeface="Times New Roman" pitchFamily="18" charset="0"/>
            </a:rPr>
            <a:t>Endringer pr. 30.06.13:</a:t>
          </a:r>
          <a:endParaRPr lang="nb-NO" sz="1100" b="0" i="1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n-US" sz="1100" b="0" i="0" strike="noStrike" baseline="0">
              <a:solidFill>
                <a:srgbClr val="000000"/>
              </a:solidFill>
              <a:latin typeface="Times New Roman" pitchFamily="18" charset="0"/>
              <a:ea typeface="+mn-ea"/>
              <a:cs typeface="Times New Roman" pitchFamily="18" charset="0"/>
            </a:rPr>
            <a:t>Euro Insurance LTD rapporterer nå til premiestatistikken</a:t>
          </a:r>
          <a:r>
            <a:rPr lang="en-US" sz="1100" b="0" i="0" baseline="0">
              <a:latin typeface="+mn-lt"/>
              <a:ea typeface="+mn-ea"/>
              <a:cs typeface="+mn-cs"/>
            </a:rPr>
            <a:t>.</a:t>
          </a:r>
          <a:endParaRPr lang="en-US" sz="1100" b="0" i="0" strike="noStrike" baseline="0">
            <a:solidFill>
              <a:srgbClr val="000000"/>
            </a:solidFill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38100</xdr:rowOff>
    </xdr:from>
    <xdr:to>
      <xdr:col>5</xdr:col>
      <xdr:colOff>266700</xdr:colOff>
      <xdr:row>25</xdr:row>
      <xdr:rowOff>85725</xdr:rowOff>
    </xdr:to>
    <xdr:graphicFrame macro="">
      <xdr:nvGraphicFramePr>
        <xdr:cNvPr id="227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133350</xdr:rowOff>
    </xdr:from>
    <xdr:to>
      <xdr:col>5</xdr:col>
      <xdr:colOff>247650</xdr:colOff>
      <xdr:row>52</xdr:row>
      <xdr:rowOff>114300</xdr:rowOff>
    </xdr:to>
    <xdr:graphicFrame macro="">
      <xdr:nvGraphicFramePr>
        <xdr:cNvPr id="227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190500</xdr:colOff>
      <xdr:row>7</xdr:row>
      <xdr:rowOff>0</xdr:rowOff>
    </xdr:from>
    <xdr:to>
      <xdr:col>10</xdr:col>
      <xdr:colOff>723900</xdr:colOff>
      <xdr:row>26</xdr:row>
      <xdr:rowOff>104775</xdr:rowOff>
    </xdr:to>
    <xdr:graphicFrame macro="">
      <xdr:nvGraphicFramePr>
        <xdr:cNvPr id="227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19050</xdr:colOff>
      <xdr:row>31</xdr:row>
      <xdr:rowOff>38100</xdr:rowOff>
    </xdr:from>
    <xdr:to>
      <xdr:col>11</xdr:col>
      <xdr:colOff>95250</xdr:colOff>
      <xdr:row>55</xdr:row>
      <xdr:rowOff>38100</xdr:rowOff>
    </xdr:to>
    <xdr:graphicFrame macro="">
      <xdr:nvGraphicFramePr>
        <xdr:cNvPr id="228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0.37913</cdr:x>
      <cdr:y>0.40324</cdr:y>
    </cdr:from>
    <cdr:to>
      <cdr:x>0.46724</cdr:x>
      <cdr:y>0.4676</cdr:y>
    </cdr:to>
    <cdr:sp macro="" textlink="">
      <cdr:nvSpPr>
        <cdr:cNvPr id="71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97001" y="1282848"/>
          <a:ext cx="464101" cy="2047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strike="noStrike">
              <a:solidFill>
                <a:srgbClr val="FFFFFF"/>
              </a:solidFill>
              <a:latin typeface="Arial"/>
              <a:cs typeface="Arial"/>
            </a:rPr>
            <a:t>49,1%</a:t>
          </a:r>
        </a:p>
      </cdr:txBody>
    </cdr:sp>
  </cdr:relSizeAnchor>
  <cdr:relSizeAnchor xmlns:cdr="http://schemas.openxmlformats.org/drawingml/2006/chartDrawing">
    <cdr:from>
      <cdr:x>0.68716</cdr:x>
      <cdr:y>0.3736</cdr:y>
    </cdr:from>
    <cdr:to>
      <cdr:x>0.78834</cdr:x>
      <cdr:y>0.43795</cdr:y>
    </cdr:to>
    <cdr:sp macro="" textlink="">
      <cdr:nvSpPr>
        <cdr:cNvPr id="71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19500" y="1188539"/>
          <a:ext cx="532950" cy="2047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en-US" sz="1200" b="1" i="0" strike="noStrike">
            <a:solidFill>
              <a:srgbClr val="FFFF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0.5305</cdr:x>
      <cdr:y>0.38483</cdr:y>
    </cdr:from>
    <cdr:to>
      <cdr:x>0.61861</cdr:x>
      <cdr:y>0.44919</cdr:y>
    </cdr:to>
    <cdr:sp macro="" textlink="">
      <cdr:nvSpPr>
        <cdr:cNvPr id="71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94316" y="1224279"/>
          <a:ext cx="464101" cy="2047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strike="noStrike">
              <a:solidFill>
                <a:srgbClr val="FFFFFF"/>
              </a:solidFill>
              <a:latin typeface="Arial"/>
              <a:cs typeface="Arial"/>
            </a:rPr>
            <a:t>49,8%</a:t>
          </a:r>
        </a:p>
      </cdr:txBody>
    </cdr:sp>
  </cdr:relSizeAnchor>
  <cdr:relSizeAnchor xmlns:cdr="http://schemas.openxmlformats.org/drawingml/2006/chartDrawing">
    <cdr:from>
      <cdr:x>0.2259</cdr:x>
      <cdr:y>0.42659</cdr:y>
    </cdr:from>
    <cdr:to>
      <cdr:x>0.31401</cdr:x>
      <cdr:y>0.49095</cdr:y>
    </cdr:to>
    <cdr:sp macro="" textlink="">
      <cdr:nvSpPr>
        <cdr:cNvPr id="71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9889" y="1357132"/>
          <a:ext cx="464101" cy="2047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27432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strike="noStrike">
              <a:solidFill>
                <a:srgbClr val="FFFFFF"/>
              </a:solidFill>
              <a:latin typeface="Arial"/>
              <a:cs typeface="Arial"/>
            </a:rPr>
            <a:t>48,1%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38100</xdr:rowOff>
    </xdr:from>
    <xdr:to>
      <xdr:col>1</xdr:col>
      <xdr:colOff>123825</xdr:colOff>
      <xdr:row>50</xdr:row>
      <xdr:rowOff>161925</xdr:rowOff>
    </xdr:to>
    <xdr:sp macro="" textlink="">
      <xdr:nvSpPr>
        <xdr:cNvPr id="14337" name="Text Box 1"/>
        <xdr:cNvSpPr txBox="1">
          <a:spLocks noChangeArrowheads="1"/>
        </xdr:cNvSpPr>
      </xdr:nvSpPr>
      <xdr:spPr bwMode="auto">
        <a:xfrm>
          <a:off x="0" y="561975"/>
          <a:ext cx="2686050" cy="9286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endParaRPr lang="en-US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Formål</a:t>
          </a: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Hovedformålet med statistikken er å gi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bestandsmessige utviklingstrekk for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hovedbransjene innen landbasert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skadeforsikring, samt vise markeds-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andelene til forsikringsselskapene.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Datagrunnlag</a:t>
          </a: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Følgende selskaper inngår i statistikken: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  </a:t>
          </a: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ACE European Group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AIG Europe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Codan</a:t>
          </a:r>
        </a:p>
        <a:p>
          <a:pPr rtl="0"/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DNB Livsforsikring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DNB Skadeforsikring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Eika Forsikring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Euro Insurance LTD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Frende Skadeforsikring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</a:t>
          </a: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Gjensidige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Gouda Reiseforsikring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If Skadeforsikring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Inter Hannover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Jernbanepersonalets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KLP skadeforsikring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KNIF Trygghet Forsikring</a:t>
          </a:r>
        </a:p>
        <a:p>
          <a:pPr rtl="0"/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Landbruksforsikring</a:t>
          </a:r>
        </a:p>
        <a:p>
          <a:pPr rtl="0"/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Møretrygd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</a:t>
          </a: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NEMI (Norway Energy &amp; Marine Ins.)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Oslo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Protector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Skogbrand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SpareBank 1 Skadeforsikring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SpareBank 1 Livsforsikring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Storebrand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Telenor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Tennant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Troll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Tryg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>
              <a:latin typeface="Times New Roman" pitchFamily="18" charset="0"/>
              <a:ea typeface="+mn-ea"/>
              <a:cs typeface="Times New Roman" pitchFamily="18" charset="0"/>
            </a:rPr>
            <a:t>   Unison Forsikring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>
              <a:latin typeface="Times New Roman" pitchFamily="18" charset="0"/>
              <a:ea typeface="+mn-ea"/>
              <a:cs typeface="Times New Roman" pitchFamily="18" charset="0"/>
            </a:rPr>
            <a:t>   W R Berkley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  <a:endParaRPr lang="en-US" sz="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Disse selskapene utgjør hovedtyngden av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det norske markedet for landbasert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skadeforsikring, men vi gjør oppmerksom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på at dette varierer fra bransje til bransje.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For eksempel vil disse selskapene utgjøre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så å si hele motorvognmarkedet, mens for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industriforsikring eksisterer det en rekke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andre aktører (captives og utenlandske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selskaper) som ikke rapporterer til denne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statistikken.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304800</xdr:colOff>
      <xdr:row>4</xdr:row>
      <xdr:rowOff>28575</xdr:rowOff>
    </xdr:from>
    <xdr:to>
      <xdr:col>3</xdr:col>
      <xdr:colOff>152400</xdr:colOff>
      <xdr:row>50</xdr:row>
      <xdr:rowOff>161925</xdr:rowOff>
    </xdr:to>
    <xdr:sp macro="" textlink="">
      <xdr:nvSpPr>
        <xdr:cNvPr id="14338" name="Text Box 2"/>
        <xdr:cNvSpPr txBox="1">
          <a:spLocks noChangeArrowheads="1"/>
        </xdr:cNvSpPr>
      </xdr:nvSpPr>
      <xdr:spPr bwMode="auto">
        <a:xfrm>
          <a:off x="2867025" y="552450"/>
          <a:ext cx="2781300" cy="9296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rtl="0"/>
          <a:endParaRPr lang="en-US" sz="1200" b="1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Begreper</a:t>
          </a:r>
        </a:p>
        <a:p>
          <a:pPr rtl="0"/>
          <a:r>
            <a:rPr lang="en-US" sz="12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Definisjon av bestandspremie:</a:t>
          </a:r>
          <a:endParaRPr lang="nb-NO" sz="12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Bestandspremie er en sum av premie for forsikringene i bestanden på betraktnings-tidspunktet for den avtaleperioden som da gjelder. Premien som summeres er premien for forsikringene som er i kraft slik de er på betraktningstidspunktet, men til den tariffpremie som gjaldt da avtaleperioden ble påbegynt.</a:t>
          </a:r>
          <a:endParaRPr lang="nb-NO" sz="12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Andre premiebegreper: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Bestandspremie er et begrep som er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velegnet til å studere endringer i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markedsandeler. Ved årets slutt vil den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som regel være ganske lik den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forfalte</a:t>
          </a:r>
        </a:p>
        <a:p>
          <a:pPr algn="l" rtl="0">
            <a:defRPr sz="1000"/>
          </a:pP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premie,</a:t>
          </a: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som er premie ved hovedforfall, et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begrep som ofte finnes i andre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publikasjoner. Et annet premiebegrep som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er vanlig å bruke er inntektsbegrepet</a:t>
          </a:r>
        </a:p>
        <a:p>
          <a:pPr algn="l" rtl="0">
            <a:defRPr sz="1000"/>
          </a:pP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opptjent premie.</a:t>
          </a: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Bestandspremien pr.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30/06 i et regnskapsår kan gi en god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tilnærming av hva den opptjente premie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blir for regnskapsåret. Mens forfalt og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opptjent premie vokser raskt gjennom året,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vil bestandspremien vise små variasjoner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med mindre det har funnet sted store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premiepåslag eller nytegning.</a:t>
          </a: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I49"/>
  <sheetViews>
    <sheetView showGridLines="0" showRowColHeaders="0" topLeftCell="A2" zoomScale="80" zoomScaleNormal="80" workbookViewId="0"/>
  </sheetViews>
  <sheetFormatPr defaultColWidth="11.42578125" defaultRowHeight="12.75"/>
  <cols>
    <col min="1" max="1" width="16.28515625" style="86" customWidth="1"/>
    <col min="2" max="2" width="11.42578125" style="86" customWidth="1"/>
    <col min="3" max="3" width="3.5703125" style="86" customWidth="1"/>
    <col min="4" max="4" width="0.5703125" style="86" customWidth="1"/>
    <col min="5" max="7" width="11.42578125" style="86" customWidth="1"/>
    <col min="8" max="8" width="16.85546875" style="86" customWidth="1"/>
    <col min="9" max="9" width="13.7109375" style="86" bestFit="1" customWidth="1"/>
    <col min="10" max="16384" width="11.42578125" style="86"/>
  </cols>
  <sheetData>
    <row r="5" spans="2:9">
      <c r="B5" s="85"/>
      <c r="C5" s="85"/>
      <c r="D5" s="85"/>
      <c r="E5" s="85"/>
      <c r="F5" s="85"/>
      <c r="G5" s="85"/>
      <c r="H5" s="85"/>
    </row>
    <row r="6" spans="2:9" ht="23.25">
      <c r="B6" s="85"/>
      <c r="C6" s="85"/>
      <c r="D6" s="85"/>
      <c r="E6" s="85"/>
      <c r="F6" s="85"/>
      <c r="G6" s="85"/>
      <c r="H6" s="85"/>
      <c r="I6" s="87"/>
    </row>
    <row r="7" spans="2:9">
      <c r="B7" s="85"/>
      <c r="C7" s="85"/>
      <c r="D7" s="85"/>
      <c r="E7" s="85"/>
      <c r="F7" s="85"/>
      <c r="G7" s="85"/>
      <c r="H7" s="85"/>
      <c r="I7" s="85"/>
    </row>
    <row r="8" spans="2:9">
      <c r="B8" s="85"/>
      <c r="C8" s="85"/>
      <c r="D8" s="85"/>
      <c r="F8" s="85"/>
      <c r="G8" s="85"/>
      <c r="H8" s="85"/>
    </row>
    <row r="9" spans="2:9">
      <c r="B9" s="85"/>
      <c r="C9" s="85"/>
      <c r="D9" s="85"/>
      <c r="E9" s="85"/>
      <c r="F9" s="85"/>
      <c r="G9" s="85"/>
      <c r="H9" s="85"/>
    </row>
    <row r="10" spans="2:9" ht="23.25">
      <c r="B10" s="85"/>
      <c r="C10" s="85"/>
      <c r="D10" s="85"/>
      <c r="I10" s="87"/>
    </row>
    <row r="11" spans="2:9">
      <c r="B11" s="85"/>
      <c r="C11" s="85"/>
      <c r="D11" s="85"/>
    </row>
    <row r="12" spans="2:9" ht="21" customHeight="1">
      <c r="B12" s="85"/>
      <c r="C12" s="85"/>
      <c r="D12" s="85"/>
      <c r="E12" s="85"/>
      <c r="F12" s="85"/>
      <c r="G12" s="85"/>
      <c r="H12" s="85"/>
      <c r="I12" s="87"/>
    </row>
    <row r="13" spans="2:9" ht="20.25" customHeight="1">
      <c r="B13" s="85"/>
      <c r="C13" s="85"/>
      <c r="D13" s="88"/>
      <c r="E13" s="89" t="s">
        <v>218</v>
      </c>
      <c r="F13" s="88"/>
      <c r="G13" s="88"/>
      <c r="H13" s="88"/>
      <c r="I13" s="87"/>
    </row>
    <row r="14" spans="2:9">
      <c r="B14" s="85"/>
      <c r="C14" s="85"/>
      <c r="D14" s="85"/>
      <c r="F14" s="85"/>
      <c r="G14" s="85"/>
      <c r="H14" s="85"/>
    </row>
    <row r="15" spans="2:9" ht="18" customHeight="1">
      <c r="B15" s="85"/>
      <c r="C15" s="85"/>
      <c r="D15" s="85"/>
      <c r="F15" s="85"/>
      <c r="G15" s="85"/>
      <c r="H15" s="85"/>
      <c r="I15" s="85"/>
    </row>
    <row r="16" spans="2:9" ht="34.5">
      <c r="B16" s="85"/>
      <c r="C16" s="85"/>
      <c r="D16" s="85"/>
      <c r="E16" s="90" t="s">
        <v>162</v>
      </c>
      <c r="F16" s="85"/>
      <c r="G16" s="85"/>
      <c r="H16" s="85"/>
      <c r="I16" s="85"/>
    </row>
    <row r="17" spans="2:9" ht="34.5">
      <c r="B17" s="85"/>
      <c r="C17" s="85"/>
      <c r="D17" s="85"/>
      <c r="E17" s="90" t="s">
        <v>163</v>
      </c>
      <c r="F17" s="85"/>
      <c r="G17" s="85"/>
      <c r="H17" s="85"/>
      <c r="I17" s="85"/>
    </row>
    <row r="19" spans="2:9" ht="15.75">
      <c r="E19" s="91"/>
      <c r="I19" s="92"/>
    </row>
    <row r="21" spans="2:9">
      <c r="E21" s="93"/>
    </row>
    <row r="22" spans="2:9" ht="26.25">
      <c r="E22" s="94" t="s">
        <v>216</v>
      </c>
    </row>
    <row r="25" spans="2:9" ht="18.75">
      <c r="E25" s="95" t="s">
        <v>145</v>
      </c>
    </row>
    <row r="28" spans="2:9" ht="20.25" customHeight="1">
      <c r="D28" s="96"/>
      <c r="E28" s="96"/>
      <c r="F28" s="96"/>
      <c r="G28" s="96"/>
      <c r="H28" s="96"/>
    </row>
    <row r="41" spans="2:9" ht="18.75">
      <c r="I41" s="97"/>
    </row>
    <row r="43" spans="2:9" ht="18.75">
      <c r="B43" s="120"/>
      <c r="C43" s="120"/>
      <c r="D43" s="120"/>
    </row>
    <row r="49" spans="5:5" ht="18.75">
      <c r="E49" s="98" t="s">
        <v>217</v>
      </c>
    </row>
  </sheetData>
  <mergeCells count="1">
    <mergeCell ref="B43:D43"/>
  </mergeCells>
  <pageMargins left="0" right="0" top="0" bottom="0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5"/>
  <sheetViews>
    <sheetView showGridLines="0" showRowColHeaders="0" topLeftCell="A2" zoomScaleNormal="100" workbookViewId="0"/>
  </sheetViews>
  <sheetFormatPr defaultColWidth="11.42578125" defaultRowHeight="12.75"/>
  <cols>
    <col min="1" max="1" width="25.42578125" style="1" customWidth="1"/>
    <col min="2" max="4" width="10.5703125" style="1" customWidth="1"/>
    <col min="5" max="7" width="9.85546875" style="1" customWidth="1"/>
    <col min="8" max="16384" width="11.42578125" style="1"/>
  </cols>
  <sheetData>
    <row r="1" spans="1:7" ht="5.25" customHeight="1"/>
    <row r="2" spans="1:7">
      <c r="A2" s="78" t="s">
        <v>0</v>
      </c>
      <c r="B2" s="3"/>
      <c r="C2" s="3"/>
      <c r="D2" s="3"/>
      <c r="E2" s="3"/>
      <c r="F2" s="3"/>
    </row>
    <row r="3" spans="1:7" ht="6" customHeight="1">
      <c r="A3" s="4"/>
      <c r="B3" s="3"/>
      <c r="C3" s="3"/>
      <c r="D3" s="3"/>
      <c r="E3" s="3"/>
      <c r="F3" s="3"/>
    </row>
    <row r="4" spans="1:7" ht="16.5" thickBot="1">
      <c r="A4" s="5" t="s">
        <v>105</v>
      </c>
      <c r="B4" s="6"/>
      <c r="C4" s="6"/>
      <c r="D4" s="6"/>
      <c r="E4" s="6"/>
      <c r="F4" s="6"/>
    </row>
    <row r="5" spans="1:7">
      <c r="A5" s="7"/>
      <c r="B5" s="8"/>
      <c r="C5" s="9" t="s">
        <v>2</v>
      </c>
      <c r="D5" s="10"/>
      <c r="E5" s="11"/>
      <c r="F5" s="9" t="s">
        <v>3</v>
      </c>
      <c r="G5" s="12"/>
    </row>
    <row r="6" spans="1:7">
      <c r="A6" s="13" t="s">
        <v>4</v>
      </c>
      <c r="B6" s="14" t="s">
        <v>195</v>
      </c>
      <c r="C6" s="15" t="s">
        <v>199</v>
      </c>
      <c r="D6" s="73" t="s">
        <v>219</v>
      </c>
      <c r="E6" s="15" t="s">
        <v>195</v>
      </c>
      <c r="F6" s="15" t="s">
        <v>199</v>
      </c>
      <c r="G6" s="16" t="s">
        <v>219</v>
      </c>
    </row>
    <row r="7" spans="1:7">
      <c r="A7" s="17" t="s">
        <v>135</v>
      </c>
      <c r="B7" s="18">
        <v>2168016</v>
      </c>
      <c r="C7" s="18">
        <v>2269241</v>
      </c>
      <c r="D7" s="19">
        <v>2367249</v>
      </c>
      <c r="E7" s="27">
        <v>24.316397969461164</v>
      </c>
      <c r="F7" s="27">
        <v>23.577553809609601</v>
      </c>
      <c r="G7" s="28">
        <v>23.80753107777938</v>
      </c>
    </row>
    <row r="8" spans="1:7">
      <c r="A8" s="17" t="s">
        <v>222</v>
      </c>
      <c r="B8" s="18">
        <v>136504</v>
      </c>
      <c r="C8" s="18">
        <v>152017</v>
      </c>
      <c r="D8" s="19">
        <v>195633</v>
      </c>
      <c r="E8" s="27">
        <v>1.5310244889444204</v>
      </c>
      <c r="F8" s="27">
        <v>1.5794659965492528</v>
      </c>
      <c r="G8" s="28">
        <v>1.96748999675962</v>
      </c>
    </row>
    <row r="9" spans="1:7">
      <c r="A9" s="17" t="s">
        <v>137</v>
      </c>
      <c r="B9" s="18">
        <v>2022217</v>
      </c>
      <c r="C9" s="18">
        <v>2130366</v>
      </c>
      <c r="D9" s="19">
        <v>2114904</v>
      </c>
      <c r="E9" s="27">
        <v>22.681121058428463</v>
      </c>
      <c r="F9" s="27">
        <v>22.134634002806564</v>
      </c>
      <c r="G9" s="28">
        <v>21.2696859124325</v>
      </c>
    </row>
    <row r="10" spans="1:7">
      <c r="A10" s="17" t="s">
        <v>166</v>
      </c>
      <c r="B10" s="18">
        <v>1454540</v>
      </c>
      <c r="C10" s="18">
        <v>1487273</v>
      </c>
      <c r="D10" s="19">
        <v>1480207</v>
      </c>
      <c r="E10" s="27">
        <v>16.314074020902076</v>
      </c>
      <c r="F10" s="27">
        <v>15.452858108539155</v>
      </c>
      <c r="G10" s="28">
        <v>14.886509257812163</v>
      </c>
    </row>
    <row r="11" spans="1:7">
      <c r="A11" s="17" t="s">
        <v>223</v>
      </c>
      <c r="B11" s="18">
        <v>1656783</v>
      </c>
      <c r="C11" s="18">
        <v>1769350</v>
      </c>
      <c r="D11" s="19">
        <v>1840082</v>
      </c>
      <c r="E11" s="27">
        <v>18.582425026862243</v>
      </c>
      <c r="F11" s="27">
        <v>18.383655518753958</v>
      </c>
      <c r="G11" s="28">
        <v>18.50578853372097</v>
      </c>
    </row>
    <row r="12" spans="1:7">
      <c r="A12" s="17" t="s">
        <v>224</v>
      </c>
      <c r="B12" s="18">
        <v>158616</v>
      </c>
      <c r="C12" s="18">
        <v>180476</v>
      </c>
      <c r="D12" s="19">
        <v>196588</v>
      </c>
      <c r="E12" s="27">
        <v>1.7790319722382362</v>
      </c>
      <c r="F12" s="27">
        <v>1.8751567600546184</v>
      </c>
      <c r="G12" s="28">
        <v>1.9770944752826984</v>
      </c>
    </row>
    <row r="13" spans="1:7">
      <c r="A13" s="17" t="s">
        <v>225</v>
      </c>
      <c r="B13" s="18">
        <v>141328</v>
      </c>
      <c r="C13" s="18">
        <v>159692</v>
      </c>
      <c r="D13" s="19">
        <v>140427</v>
      </c>
      <c r="E13" s="27">
        <v>1.5851303183316023</v>
      </c>
      <c r="F13" s="27">
        <v>1.6592097194454782</v>
      </c>
      <c r="G13" s="28">
        <v>1.4122807388066592</v>
      </c>
    </row>
    <row r="14" spans="1:7">
      <c r="A14" s="17" t="s">
        <v>226</v>
      </c>
      <c r="B14" s="18">
        <v>3047</v>
      </c>
      <c r="C14" s="18">
        <v>2768</v>
      </c>
      <c r="D14" s="19">
        <v>2667</v>
      </c>
      <c r="E14" s="27">
        <v>3.4175054341364711E-2</v>
      </c>
      <c r="F14" s="27">
        <v>2.8759690550716904E-2</v>
      </c>
      <c r="G14" s="28">
        <v>2.6822140545602769E-2</v>
      </c>
    </row>
    <row r="15" spans="1:7">
      <c r="A15" s="17" t="s">
        <v>227</v>
      </c>
      <c r="B15" s="18">
        <v>27197</v>
      </c>
      <c r="C15" s="18">
        <v>41257</v>
      </c>
      <c r="D15" s="19">
        <v>54810</v>
      </c>
      <c r="E15" s="27">
        <v>0.30504068031575193</v>
      </c>
      <c r="F15" s="27">
        <v>0.42866277205597086</v>
      </c>
      <c r="G15" s="28">
        <v>0.55122666790569463</v>
      </c>
    </row>
    <row r="16" spans="1:7">
      <c r="A16" s="17" t="s">
        <v>228</v>
      </c>
      <c r="B16" s="18">
        <v>451059</v>
      </c>
      <c r="C16" s="18">
        <v>536245</v>
      </c>
      <c r="D16" s="19">
        <v>579942</v>
      </c>
      <c r="E16" s="27">
        <v>5.0590632872207504</v>
      </c>
      <c r="F16" s="27">
        <v>5.5716185908125668</v>
      </c>
      <c r="G16" s="28">
        <v>5.8325031242212075</v>
      </c>
    </row>
    <row r="17" spans="1:7">
      <c r="A17" s="17" t="s">
        <v>229</v>
      </c>
      <c r="B17" s="18">
        <v>399263</v>
      </c>
      <c r="C17" s="18">
        <v>454918</v>
      </c>
      <c r="D17" s="19">
        <v>488590</v>
      </c>
      <c r="E17" s="27">
        <v>4.4781210113213978</v>
      </c>
      <c r="F17" s="27">
        <v>4.726626049837801</v>
      </c>
      <c r="G17" s="28">
        <v>4.9137718969539019</v>
      </c>
    </row>
    <row r="18" spans="1:7">
      <c r="A18" s="17" t="s">
        <v>230</v>
      </c>
      <c r="B18" s="18">
        <v>0</v>
      </c>
      <c r="C18" s="18">
        <v>0</v>
      </c>
      <c r="D18" s="19">
        <v>0</v>
      </c>
      <c r="E18" s="27" t="s">
        <v>233</v>
      </c>
      <c r="F18" s="27" t="s">
        <v>233</v>
      </c>
      <c r="G18" s="28" t="s">
        <v>233</v>
      </c>
    </row>
    <row r="19" spans="1:7">
      <c r="A19" s="17" t="s">
        <v>231</v>
      </c>
      <c r="B19" s="18">
        <v>24715</v>
      </c>
      <c r="C19" s="18">
        <v>50784</v>
      </c>
      <c r="D19" s="19">
        <v>79540</v>
      </c>
      <c r="E19" s="27">
        <v>0.27720264786571347</v>
      </c>
      <c r="F19" s="27">
        <v>0.52764888906344187</v>
      </c>
      <c r="G19" s="28">
        <v>0.79993740494834797</v>
      </c>
    </row>
    <row r="20" spans="1:7">
      <c r="A20" s="17" t="s">
        <v>232</v>
      </c>
      <c r="B20" s="18">
        <v>0</v>
      </c>
      <c r="C20" s="18">
        <v>0</v>
      </c>
      <c r="D20" s="19">
        <v>0</v>
      </c>
      <c r="E20" s="27" t="s">
        <v>233</v>
      </c>
      <c r="F20" s="27" t="s">
        <v>233</v>
      </c>
      <c r="G20" s="28" t="s">
        <v>233</v>
      </c>
    </row>
    <row r="21" spans="1:7">
      <c r="A21" s="17" t="s">
        <v>234</v>
      </c>
      <c r="B21" s="18">
        <v>0</v>
      </c>
      <c r="C21" s="18">
        <v>0</v>
      </c>
      <c r="D21" s="19">
        <v>0</v>
      </c>
      <c r="E21" s="27" t="s">
        <v>233</v>
      </c>
      <c r="F21" s="27" t="s">
        <v>233</v>
      </c>
      <c r="G21" s="28" t="s">
        <v>233</v>
      </c>
    </row>
    <row r="22" spans="1:7">
      <c r="A22" s="17" t="s">
        <v>235</v>
      </c>
      <c r="B22" s="18">
        <v>0</v>
      </c>
      <c r="C22" s="18">
        <v>0</v>
      </c>
      <c r="D22" s="19">
        <v>0</v>
      </c>
      <c r="E22" s="27" t="s">
        <v>233</v>
      </c>
      <c r="F22" s="27" t="s">
        <v>233</v>
      </c>
      <c r="G22" s="28" t="s">
        <v>233</v>
      </c>
    </row>
    <row r="23" spans="1:7">
      <c r="A23" s="17" t="s">
        <v>236</v>
      </c>
      <c r="B23" s="18">
        <v>0</v>
      </c>
      <c r="C23" s="18">
        <v>0</v>
      </c>
      <c r="D23" s="19">
        <v>0</v>
      </c>
      <c r="E23" s="27" t="s">
        <v>233</v>
      </c>
      <c r="F23" s="27" t="s">
        <v>233</v>
      </c>
      <c r="G23" s="28" t="s">
        <v>233</v>
      </c>
    </row>
    <row r="24" spans="1:7">
      <c r="A24" s="17" t="s">
        <v>237</v>
      </c>
      <c r="B24" s="18">
        <v>50828</v>
      </c>
      <c r="C24" s="18">
        <v>98259</v>
      </c>
      <c r="D24" s="19">
        <v>48264</v>
      </c>
      <c r="E24" s="27">
        <v>0.57008521892447839</v>
      </c>
      <c r="F24" s="27">
        <v>1.0209170642423744</v>
      </c>
      <c r="G24" s="28">
        <v>0.48539324757891711</v>
      </c>
    </row>
    <row r="25" spans="1:7">
      <c r="A25" s="17" t="s">
        <v>238</v>
      </c>
      <c r="B25" s="18">
        <v>0</v>
      </c>
      <c r="C25" s="18">
        <v>0</v>
      </c>
      <c r="D25" s="19">
        <v>0</v>
      </c>
      <c r="E25" s="27" t="s">
        <v>233</v>
      </c>
      <c r="F25" s="27" t="s">
        <v>233</v>
      </c>
      <c r="G25" s="28" t="s">
        <v>233</v>
      </c>
    </row>
    <row r="26" spans="1:7">
      <c r="A26" s="17" t="s">
        <v>239</v>
      </c>
      <c r="B26" s="18">
        <v>200566</v>
      </c>
      <c r="C26" s="18">
        <v>257433</v>
      </c>
      <c r="D26" s="19">
        <v>303345</v>
      </c>
      <c r="E26" s="27">
        <v>2.2495418277092734</v>
      </c>
      <c r="F26" s="27">
        <v>2.6747447317712085</v>
      </c>
      <c r="G26" s="28">
        <v>3.0507544896159997</v>
      </c>
    </row>
    <row r="27" spans="1:7">
      <c r="A27" s="17" t="s">
        <v>240</v>
      </c>
      <c r="B27" s="18">
        <v>4291</v>
      </c>
      <c r="C27" s="18">
        <v>9333</v>
      </c>
      <c r="D27" s="19">
        <v>10984</v>
      </c>
      <c r="E27" s="27">
        <v>4.8127718470231701E-2</v>
      </c>
      <c r="F27" s="27">
        <v>9.6970445054133256E-2</v>
      </c>
      <c r="G27" s="28">
        <v>0.11046658858376483</v>
      </c>
    </row>
    <row r="28" spans="1:7">
      <c r="A28" s="17" t="s">
        <v>241</v>
      </c>
      <c r="B28" s="18">
        <v>6840</v>
      </c>
      <c r="C28" s="18">
        <v>14066</v>
      </c>
      <c r="D28" s="19">
        <v>25153</v>
      </c>
      <c r="E28" s="27">
        <v>7.6717220772869923E-2</v>
      </c>
      <c r="F28" s="27">
        <v>0.14614660667860693</v>
      </c>
      <c r="G28" s="28">
        <v>0.25296486732041484</v>
      </c>
    </row>
    <row r="29" spans="1:7">
      <c r="A29" s="17" t="s">
        <v>242</v>
      </c>
      <c r="B29" s="18">
        <v>10050</v>
      </c>
      <c r="C29" s="18">
        <v>11104</v>
      </c>
      <c r="D29" s="19">
        <v>14088</v>
      </c>
      <c r="E29" s="27">
        <v>0.11272047788996238</v>
      </c>
      <c r="F29" s="27">
        <v>0.1153712441745522</v>
      </c>
      <c r="G29" s="28">
        <v>0.14168365804516378</v>
      </c>
    </row>
    <row r="30" spans="1:7">
      <c r="A30" s="17" t="s">
        <v>243</v>
      </c>
      <c r="B30" s="18">
        <v>0</v>
      </c>
      <c r="C30" s="18">
        <v>0</v>
      </c>
      <c r="D30" s="19">
        <v>805</v>
      </c>
      <c r="E30" s="27" t="s">
        <v>233</v>
      </c>
      <c r="F30" s="27" t="s">
        <v>233</v>
      </c>
      <c r="G30" s="28">
        <v>8.0959216869929615E-3</v>
      </c>
    </row>
    <row r="31" spans="1:7">
      <c r="A31" s="17" t="s">
        <v>244</v>
      </c>
      <c r="B31" s="18">
        <v>0</v>
      </c>
      <c r="C31" s="18">
        <v>0</v>
      </c>
      <c r="D31" s="19">
        <v>0</v>
      </c>
      <c r="E31" s="27" t="s">
        <v>233</v>
      </c>
      <c r="F31" s="27" t="s">
        <v>233</v>
      </c>
      <c r="G31" s="28" t="s">
        <v>233</v>
      </c>
    </row>
    <row r="32" spans="1:7">
      <c r="A32" s="17" t="s">
        <v>245</v>
      </c>
      <c r="B32" s="18">
        <v>0</v>
      </c>
      <c r="C32" s="18">
        <v>0</v>
      </c>
      <c r="D32" s="19">
        <v>0</v>
      </c>
      <c r="E32" s="27" t="s">
        <v>233</v>
      </c>
      <c r="F32" s="27" t="s">
        <v>233</v>
      </c>
      <c r="G32" s="28" t="s">
        <v>233</v>
      </c>
    </row>
    <row r="33" spans="1:7">
      <c r="A33" s="17" t="s">
        <v>246</v>
      </c>
      <c r="B33" s="18">
        <v>0</v>
      </c>
      <c r="C33" s="18">
        <v>0</v>
      </c>
      <c r="D33" s="19">
        <v>0</v>
      </c>
      <c r="E33" s="27" t="s">
        <v>233</v>
      </c>
      <c r="F33" s="27" t="s">
        <v>233</v>
      </c>
      <c r="G33" s="28" t="s">
        <v>233</v>
      </c>
    </row>
    <row r="34" spans="1:7" ht="13.5" thickBot="1">
      <c r="A34" s="20" t="s">
        <v>5</v>
      </c>
      <c r="B34" s="21">
        <v>8915860</v>
      </c>
      <c r="C34" s="21">
        <v>9624582</v>
      </c>
      <c r="D34" s="22">
        <v>9943278</v>
      </c>
      <c r="E34" s="23">
        <v>100</v>
      </c>
      <c r="F34" s="23">
        <v>100</v>
      </c>
      <c r="G34" s="54">
        <v>100</v>
      </c>
    </row>
    <row r="36" spans="1:7" ht="16.5" thickBot="1">
      <c r="A36" s="5" t="s">
        <v>106</v>
      </c>
      <c r="B36" s="6"/>
      <c r="C36" s="6"/>
      <c r="D36" s="6"/>
      <c r="E36" s="6"/>
      <c r="F36" s="6"/>
    </row>
    <row r="37" spans="1:7">
      <c r="A37" s="7"/>
      <c r="B37" s="117"/>
      <c r="C37" s="45" t="s">
        <v>37</v>
      </c>
      <c r="D37" s="118"/>
      <c r="E37" s="11"/>
      <c r="F37" s="116" t="s">
        <v>3</v>
      </c>
      <c r="G37" s="12"/>
    </row>
    <row r="38" spans="1:7">
      <c r="A38" s="13" t="s">
        <v>4</v>
      </c>
      <c r="B38" s="14" t="s">
        <v>195</v>
      </c>
      <c r="C38" s="15" t="s">
        <v>199</v>
      </c>
      <c r="D38" s="73" t="s">
        <v>219</v>
      </c>
      <c r="E38" s="15" t="s">
        <v>195</v>
      </c>
      <c r="F38" s="15" t="s">
        <v>199</v>
      </c>
      <c r="G38" s="16" t="s">
        <v>219</v>
      </c>
    </row>
    <row r="39" spans="1:7">
      <c r="A39" s="17" t="s">
        <v>135</v>
      </c>
      <c r="B39" s="18">
        <v>598090</v>
      </c>
      <c r="C39" s="18">
        <v>579593</v>
      </c>
      <c r="D39" s="19">
        <v>559575</v>
      </c>
      <c r="E39" s="27">
        <v>17.063675019571772</v>
      </c>
      <c r="F39" s="27">
        <v>15.965280329578491</v>
      </c>
      <c r="G39" s="28">
        <v>15.247204576981524</v>
      </c>
    </row>
    <row r="40" spans="1:7">
      <c r="A40" s="17" t="s">
        <v>222</v>
      </c>
      <c r="B40" s="18">
        <v>60870</v>
      </c>
      <c r="C40" s="18">
        <v>64501</v>
      </c>
      <c r="D40" s="19">
        <v>78039</v>
      </c>
      <c r="E40" s="27">
        <v>1.7366381287788355</v>
      </c>
      <c r="F40" s="27">
        <v>1.7767235741945506</v>
      </c>
      <c r="G40" s="28">
        <v>2.126393419975984</v>
      </c>
    </row>
    <row r="41" spans="1:7">
      <c r="A41" s="17" t="s">
        <v>137</v>
      </c>
      <c r="B41" s="18">
        <v>806378</v>
      </c>
      <c r="C41" s="18">
        <v>806422</v>
      </c>
      <c r="D41" s="19">
        <v>803489</v>
      </c>
      <c r="E41" s="27">
        <v>23.006189929495974</v>
      </c>
      <c r="F41" s="27">
        <v>22.213438212572175</v>
      </c>
      <c r="G41" s="28">
        <v>21.893331829253107</v>
      </c>
    </row>
    <row r="42" spans="1:7">
      <c r="A42" s="17" t="s">
        <v>166</v>
      </c>
      <c r="B42" s="18">
        <v>432032</v>
      </c>
      <c r="C42" s="18">
        <v>427921</v>
      </c>
      <c r="D42" s="19">
        <v>431134</v>
      </c>
      <c r="E42" s="27">
        <v>12.325993823765039</v>
      </c>
      <c r="F42" s="27">
        <v>11.787372732095724</v>
      </c>
      <c r="G42" s="28">
        <v>11.747466019912169</v>
      </c>
    </row>
    <row r="43" spans="1:7">
      <c r="A43" s="17" t="s">
        <v>223</v>
      </c>
      <c r="B43" s="18">
        <v>1061097</v>
      </c>
      <c r="C43" s="18">
        <v>1069841</v>
      </c>
      <c r="D43" s="19">
        <v>1141532</v>
      </c>
      <c r="E43" s="27">
        <v>30.273394258794745</v>
      </c>
      <c r="F43" s="27">
        <v>29.469492338721452</v>
      </c>
      <c r="G43" s="28">
        <v>31.104270089212122</v>
      </c>
    </row>
    <row r="44" spans="1:7">
      <c r="A44" s="17" t="s">
        <v>224</v>
      </c>
      <c r="B44" s="18">
        <v>66008</v>
      </c>
      <c r="C44" s="18">
        <v>67986</v>
      </c>
      <c r="D44" s="19">
        <v>69302</v>
      </c>
      <c r="E44" s="27">
        <v>1.8832267061677901</v>
      </c>
      <c r="F44" s="27">
        <v>1.8727202510843355</v>
      </c>
      <c r="G44" s="28">
        <v>1.8883291276307439</v>
      </c>
    </row>
    <row r="45" spans="1:7">
      <c r="A45" s="17" t="s">
        <v>225</v>
      </c>
      <c r="B45" s="18">
        <v>52597</v>
      </c>
      <c r="C45" s="18">
        <v>111439</v>
      </c>
      <c r="D45" s="19">
        <v>42124</v>
      </c>
      <c r="E45" s="27">
        <v>1.5006071243532186</v>
      </c>
      <c r="F45" s="27">
        <v>3.0696624608093912</v>
      </c>
      <c r="G45" s="28">
        <v>1.1477875988040382</v>
      </c>
    </row>
    <row r="46" spans="1:7">
      <c r="A46" s="17" t="s">
        <v>226</v>
      </c>
      <c r="B46" s="18">
        <v>1102</v>
      </c>
      <c r="C46" s="18">
        <v>957</v>
      </c>
      <c r="D46" s="19">
        <v>852</v>
      </c>
      <c r="E46" s="27">
        <v>3.1440368291675319E-2</v>
      </c>
      <c r="F46" s="27">
        <v>2.6361210841757261E-2</v>
      </c>
      <c r="G46" s="28">
        <v>2.3215151319462553E-2</v>
      </c>
    </row>
    <row r="47" spans="1:7">
      <c r="A47" s="17" t="s">
        <v>227</v>
      </c>
      <c r="B47" s="18">
        <v>8803</v>
      </c>
      <c r="C47" s="18">
        <v>12145</v>
      </c>
      <c r="D47" s="19">
        <v>15518</v>
      </c>
      <c r="E47" s="27">
        <v>0.25115205269656793</v>
      </c>
      <c r="F47" s="27">
        <v>0.33454222118405635</v>
      </c>
      <c r="G47" s="28">
        <v>0.42283182884438952</v>
      </c>
    </row>
    <row r="48" spans="1:7">
      <c r="A48" s="17" t="s">
        <v>228</v>
      </c>
      <c r="B48" s="18">
        <v>178014</v>
      </c>
      <c r="C48" s="18">
        <v>198027</v>
      </c>
      <c r="D48" s="19">
        <v>217629</v>
      </c>
      <c r="E48" s="27">
        <v>5.0787892205755814</v>
      </c>
      <c r="F48" s="27">
        <v>5.4547873556537771</v>
      </c>
      <c r="G48" s="28">
        <v>5.9299180358020136</v>
      </c>
    </row>
    <row r="49" spans="1:7">
      <c r="A49" s="17" t="s">
        <v>229</v>
      </c>
      <c r="B49" s="18">
        <v>106981</v>
      </c>
      <c r="C49" s="18">
        <v>109449</v>
      </c>
      <c r="D49" s="19">
        <v>115679</v>
      </c>
      <c r="E49" s="27">
        <v>3.0521978586313225</v>
      </c>
      <c r="F49" s="27">
        <v>3.0148465678364582</v>
      </c>
      <c r="G49" s="28">
        <v>3.1520017482207847</v>
      </c>
    </row>
    <row r="50" spans="1:7">
      <c r="A50" s="17" t="s">
        <v>230</v>
      </c>
      <c r="B50" s="18">
        <v>0</v>
      </c>
      <c r="C50" s="18">
        <v>0</v>
      </c>
      <c r="D50" s="19">
        <v>0</v>
      </c>
      <c r="E50" s="27" t="s">
        <v>233</v>
      </c>
      <c r="F50" s="27" t="s">
        <v>233</v>
      </c>
      <c r="G50" s="28" t="s">
        <v>233</v>
      </c>
    </row>
    <row r="51" spans="1:7">
      <c r="A51" s="17" t="s">
        <v>231</v>
      </c>
      <c r="B51" s="18">
        <v>12555</v>
      </c>
      <c r="C51" s="18">
        <v>23020</v>
      </c>
      <c r="D51" s="19">
        <v>33762</v>
      </c>
      <c r="E51" s="27">
        <v>0.35819766234299788</v>
      </c>
      <c r="F51" s="27">
        <v>0.63410143529493435</v>
      </c>
      <c r="G51" s="28">
        <v>0.91994124277898437</v>
      </c>
    </row>
    <row r="52" spans="1:7">
      <c r="A52" s="17" t="s">
        <v>232</v>
      </c>
      <c r="B52" s="18">
        <v>0</v>
      </c>
      <c r="C52" s="18">
        <v>0</v>
      </c>
      <c r="D52" s="19">
        <v>0</v>
      </c>
      <c r="E52" s="27" t="s">
        <v>233</v>
      </c>
      <c r="F52" s="27" t="s">
        <v>233</v>
      </c>
      <c r="G52" s="28" t="s">
        <v>233</v>
      </c>
    </row>
    <row r="53" spans="1:7">
      <c r="A53" s="17" t="s">
        <v>234</v>
      </c>
      <c r="B53" s="18">
        <v>0</v>
      </c>
      <c r="C53" s="18">
        <v>0</v>
      </c>
      <c r="D53" s="19">
        <v>0</v>
      </c>
      <c r="E53" s="27" t="s">
        <v>233</v>
      </c>
      <c r="F53" s="27" t="s">
        <v>233</v>
      </c>
      <c r="G53" s="28" t="s">
        <v>233</v>
      </c>
    </row>
    <row r="54" spans="1:7">
      <c r="A54" s="17" t="s">
        <v>235</v>
      </c>
      <c r="B54" s="18">
        <v>0</v>
      </c>
      <c r="C54" s="18">
        <v>0</v>
      </c>
      <c r="D54" s="19">
        <v>0</v>
      </c>
      <c r="E54" s="27" t="s">
        <v>233</v>
      </c>
      <c r="F54" s="27" t="s">
        <v>233</v>
      </c>
      <c r="G54" s="28" t="s">
        <v>233</v>
      </c>
    </row>
    <row r="55" spans="1:7">
      <c r="A55" s="17" t="s">
        <v>236</v>
      </c>
      <c r="B55" s="18">
        <v>0</v>
      </c>
      <c r="C55" s="18">
        <v>0</v>
      </c>
      <c r="D55" s="19">
        <v>0</v>
      </c>
      <c r="E55" s="27" t="s">
        <v>233</v>
      </c>
      <c r="F55" s="27" t="s">
        <v>233</v>
      </c>
      <c r="G55" s="28" t="s">
        <v>233</v>
      </c>
    </row>
    <row r="56" spans="1:7">
      <c r="A56" s="17" t="s">
        <v>237</v>
      </c>
      <c r="B56" s="18">
        <v>18656</v>
      </c>
      <c r="C56" s="18">
        <v>31684</v>
      </c>
      <c r="D56" s="19">
        <v>13437</v>
      </c>
      <c r="E56" s="27">
        <v>0.53226089913747254</v>
      </c>
      <c r="F56" s="27">
        <v>0.87275716228864897</v>
      </c>
      <c r="G56" s="28">
        <v>0.36612909422490414</v>
      </c>
    </row>
    <row r="57" spans="1:7">
      <c r="A57" s="17" t="s">
        <v>238</v>
      </c>
      <c r="B57" s="18">
        <v>0</v>
      </c>
      <c r="C57" s="18">
        <v>0</v>
      </c>
      <c r="D57" s="19">
        <v>0</v>
      </c>
      <c r="E57" s="27" t="s">
        <v>233</v>
      </c>
      <c r="F57" s="27" t="s">
        <v>233</v>
      </c>
      <c r="G57" s="28" t="s">
        <v>233</v>
      </c>
    </row>
    <row r="58" spans="1:7">
      <c r="A58" s="17" t="s">
        <v>239</v>
      </c>
      <c r="B58" s="18">
        <v>96943</v>
      </c>
      <c r="C58" s="18">
        <v>115648</v>
      </c>
      <c r="D58" s="19">
        <v>129987</v>
      </c>
      <c r="E58" s="27">
        <v>2.7658109104354636</v>
      </c>
      <c r="F58" s="27">
        <v>3.1856022062983738</v>
      </c>
      <c r="G58" s="28">
        <v>3.5418637025387074</v>
      </c>
    </row>
    <row r="59" spans="1:7">
      <c r="A59" s="17" t="s">
        <v>240</v>
      </c>
      <c r="B59" s="18">
        <v>1536</v>
      </c>
      <c r="C59" s="18">
        <v>5491</v>
      </c>
      <c r="D59" s="19">
        <v>6248</v>
      </c>
      <c r="E59" s="27">
        <v>4.382250970600117E-2</v>
      </c>
      <c r="F59" s="27">
        <v>0.1512533006604902</v>
      </c>
      <c r="G59" s="28">
        <v>0.17024444300939207</v>
      </c>
    </row>
    <row r="60" spans="1:7">
      <c r="A60" s="17" t="s">
        <v>241</v>
      </c>
      <c r="B60" s="18">
        <v>3386</v>
      </c>
      <c r="C60" s="18">
        <v>6210</v>
      </c>
      <c r="D60" s="19">
        <v>11270</v>
      </c>
      <c r="E60" s="27">
        <v>9.6603527255546856E-2</v>
      </c>
      <c r="F60" s="27">
        <v>0.17105864088538411</v>
      </c>
      <c r="G60" s="28">
        <v>0.30708304620932275</v>
      </c>
    </row>
    <row r="61" spans="1:7">
      <c r="A61" s="17" t="s">
        <v>242</v>
      </c>
      <c r="B61" s="18">
        <v>0</v>
      </c>
      <c r="C61" s="18">
        <v>0</v>
      </c>
      <c r="D61" s="19">
        <v>0</v>
      </c>
      <c r="E61" s="27" t="s">
        <v>233</v>
      </c>
      <c r="F61" s="27" t="s">
        <v>233</v>
      </c>
      <c r="G61" s="28" t="s">
        <v>233</v>
      </c>
    </row>
    <row r="62" spans="1:7">
      <c r="A62" s="17" t="s">
        <v>243</v>
      </c>
      <c r="B62" s="18">
        <v>0</v>
      </c>
      <c r="C62" s="18">
        <v>0</v>
      </c>
      <c r="D62" s="19">
        <v>440</v>
      </c>
      <c r="E62" s="27" t="s">
        <v>233</v>
      </c>
      <c r="F62" s="27" t="s">
        <v>233</v>
      </c>
      <c r="G62" s="28">
        <v>1.1989045282351554E-2</v>
      </c>
    </row>
    <row r="63" spans="1:7">
      <c r="A63" s="17" t="s">
        <v>244</v>
      </c>
      <c r="B63" s="18">
        <v>0</v>
      </c>
      <c r="C63" s="18">
        <v>0</v>
      </c>
      <c r="D63" s="19">
        <v>0</v>
      </c>
      <c r="E63" s="27" t="s">
        <v>233</v>
      </c>
      <c r="F63" s="27" t="s">
        <v>233</v>
      </c>
      <c r="G63" s="28" t="s">
        <v>233</v>
      </c>
    </row>
    <row r="64" spans="1:7">
      <c r="A64" s="17" t="s">
        <v>245</v>
      </c>
      <c r="B64" s="18">
        <v>0</v>
      </c>
      <c r="C64" s="18">
        <v>0</v>
      </c>
      <c r="D64" s="19">
        <v>0</v>
      </c>
      <c r="E64" s="27" t="s">
        <v>233</v>
      </c>
      <c r="F64" s="27" t="s">
        <v>233</v>
      </c>
      <c r="G64" s="28" t="s">
        <v>233</v>
      </c>
    </row>
    <row r="65" spans="1:7">
      <c r="A65" s="17" t="s">
        <v>246</v>
      </c>
      <c r="B65" s="18">
        <v>0</v>
      </c>
      <c r="C65" s="18">
        <v>0</v>
      </c>
      <c r="D65" s="19">
        <v>0</v>
      </c>
      <c r="E65" s="27" t="s">
        <v>233</v>
      </c>
      <c r="F65" s="27" t="s">
        <v>233</v>
      </c>
      <c r="G65" s="28" t="s">
        <v>233</v>
      </c>
    </row>
    <row r="66" spans="1:7" ht="13.5" thickBot="1">
      <c r="A66" s="20" t="s">
        <v>5</v>
      </c>
      <c r="B66" s="21">
        <v>3505048</v>
      </c>
      <c r="C66" s="21">
        <v>3630334</v>
      </c>
      <c r="D66" s="22">
        <v>3670017</v>
      </c>
      <c r="E66" s="23">
        <v>100</v>
      </c>
      <c r="F66" s="23">
        <v>100</v>
      </c>
      <c r="G66" s="54">
        <v>100</v>
      </c>
    </row>
    <row r="67" spans="1:7">
      <c r="A67" s="24"/>
      <c r="B67" s="24"/>
      <c r="C67" s="24"/>
      <c r="D67" s="24"/>
      <c r="E67" s="24"/>
      <c r="F67" s="24"/>
      <c r="G67" s="24"/>
    </row>
    <row r="68" spans="1:7">
      <c r="A68" s="26" t="s">
        <v>220</v>
      </c>
      <c r="F68" s="25"/>
      <c r="G68" s="123">
        <v>13</v>
      </c>
    </row>
    <row r="69" spans="1:7">
      <c r="A69" s="26" t="s">
        <v>221</v>
      </c>
      <c r="F69" s="25"/>
      <c r="G69" s="122"/>
    </row>
    <row r="74" spans="1:7" ht="12.75" customHeight="1"/>
    <row r="75" spans="1:7" ht="12.75" customHeight="1"/>
  </sheetData>
  <mergeCells count="1">
    <mergeCell ref="G68:G69"/>
  </mergeCells>
  <phoneticPr fontId="0" type="noConversion"/>
  <hyperlinks>
    <hyperlink ref="A2" location="Innhold!A28" tooltip="Move to Tab2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96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5"/>
  <sheetViews>
    <sheetView showGridLines="0" showRowColHeaders="0" topLeftCell="A2" zoomScaleNormal="100" workbookViewId="0"/>
  </sheetViews>
  <sheetFormatPr defaultColWidth="11.42578125" defaultRowHeight="12.75"/>
  <cols>
    <col min="1" max="1" width="25.42578125" style="1" customWidth="1"/>
    <col min="2" max="4" width="10.5703125" style="1" customWidth="1"/>
    <col min="5" max="7" width="9.85546875" style="1" customWidth="1"/>
    <col min="8" max="16384" width="11.42578125" style="1"/>
  </cols>
  <sheetData>
    <row r="1" spans="1:7" ht="5.25" customHeight="1"/>
    <row r="2" spans="1:7">
      <c r="A2" s="78" t="s">
        <v>0</v>
      </c>
      <c r="B2" s="3"/>
      <c r="C2" s="3"/>
      <c r="D2" s="3"/>
      <c r="E2" s="3"/>
      <c r="F2" s="3"/>
    </row>
    <row r="3" spans="1:7" ht="6" customHeight="1">
      <c r="A3" s="4"/>
      <c r="B3" s="3"/>
      <c r="C3" s="3"/>
      <c r="D3" s="3"/>
      <c r="E3" s="3"/>
      <c r="F3" s="3"/>
    </row>
    <row r="4" spans="1:7" ht="16.5" thickBot="1">
      <c r="A4" s="5" t="s">
        <v>168</v>
      </c>
      <c r="B4" s="6"/>
      <c r="C4" s="6"/>
      <c r="D4" s="6"/>
      <c r="E4" s="6"/>
      <c r="F4" s="6"/>
    </row>
    <row r="5" spans="1:7">
      <c r="A5" s="7"/>
      <c r="B5" s="8"/>
      <c r="C5" s="9" t="s">
        <v>2</v>
      </c>
      <c r="D5" s="10"/>
      <c r="E5" s="11"/>
      <c r="F5" s="9" t="s">
        <v>3</v>
      </c>
      <c r="G5" s="12"/>
    </row>
    <row r="6" spans="1:7">
      <c r="A6" s="13" t="s">
        <v>4</v>
      </c>
      <c r="B6" s="14" t="s">
        <v>195</v>
      </c>
      <c r="C6" s="15" t="s">
        <v>199</v>
      </c>
      <c r="D6" s="73" t="s">
        <v>219</v>
      </c>
      <c r="E6" s="15" t="s">
        <v>195</v>
      </c>
      <c r="F6" s="15" t="s">
        <v>199</v>
      </c>
      <c r="G6" s="16" t="s">
        <v>219</v>
      </c>
    </row>
    <row r="7" spans="1:7">
      <c r="A7" s="17" t="s">
        <v>135</v>
      </c>
      <c r="B7" s="18">
        <v>2143434</v>
      </c>
      <c r="C7" s="18">
        <v>2243558</v>
      </c>
      <c r="D7" s="19">
        <v>2243921</v>
      </c>
      <c r="E7" s="27">
        <v>30.432097985428207</v>
      </c>
      <c r="F7" s="27">
        <v>30.709696635462262</v>
      </c>
      <c r="G7" s="28">
        <v>29.781190790545917</v>
      </c>
    </row>
    <row r="8" spans="1:7">
      <c r="A8" s="17" t="s">
        <v>222</v>
      </c>
      <c r="B8" s="18">
        <v>1157</v>
      </c>
      <c r="C8" s="18">
        <v>1436</v>
      </c>
      <c r="D8" s="19">
        <v>1757</v>
      </c>
      <c r="E8" s="27">
        <v>1.642688198896744E-2</v>
      </c>
      <c r="F8" s="27">
        <v>1.9655887821274871E-2</v>
      </c>
      <c r="G8" s="28">
        <v>2.3318803210536011E-2</v>
      </c>
    </row>
    <row r="9" spans="1:7">
      <c r="A9" s="17" t="s">
        <v>137</v>
      </c>
      <c r="B9" s="18">
        <v>2497719</v>
      </c>
      <c r="C9" s="18">
        <v>2608890</v>
      </c>
      <c r="D9" s="19">
        <v>2692498</v>
      </c>
      <c r="E9" s="27">
        <v>35.462173945204633</v>
      </c>
      <c r="F9" s="27">
        <v>35.710340653235235</v>
      </c>
      <c r="G9" s="28">
        <v>35.734679002141029</v>
      </c>
    </row>
    <row r="10" spans="1:7">
      <c r="A10" s="17" t="s">
        <v>166</v>
      </c>
      <c r="B10" s="18">
        <v>977875</v>
      </c>
      <c r="C10" s="18">
        <v>892983</v>
      </c>
      <c r="D10" s="19">
        <v>838396</v>
      </c>
      <c r="E10" s="27">
        <v>13.883696823648691</v>
      </c>
      <c r="F10" s="27">
        <v>12.223101444502436</v>
      </c>
      <c r="G10" s="28">
        <v>11.127143617814768</v>
      </c>
    </row>
    <row r="11" spans="1:7">
      <c r="A11" s="17" t="s">
        <v>223</v>
      </c>
      <c r="B11" s="18">
        <v>357415</v>
      </c>
      <c r="C11" s="18">
        <v>356075</v>
      </c>
      <c r="D11" s="19">
        <v>360013</v>
      </c>
      <c r="E11" s="27">
        <v>5.0745151478710433</v>
      </c>
      <c r="F11" s="27">
        <v>4.8739347186354109</v>
      </c>
      <c r="G11" s="28">
        <v>4.7780718840265797</v>
      </c>
    </row>
    <row r="12" spans="1:7">
      <c r="A12" s="17" t="s">
        <v>224</v>
      </c>
      <c r="B12" s="18">
        <v>2908</v>
      </c>
      <c r="C12" s="18">
        <v>3295</v>
      </c>
      <c r="D12" s="19">
        <v>3113</v>
      </c>
      <c r="E12" s="27">
        <v>4.1287271239340805E-2</v>
      </c>
      <c r="F12" s="27">
        <v>4.5101776024443381E-2</v>
      </c>
      <c r="G12" s="28">
        <v>4.1315557424245079E-2</v>
      </c>
    </row>
    <row r="13" spans="1:7">
      <c r="A13" s="17" t="s">
        <v>225</v>
      </c>
      <c r="B13" s="18">
        <v>107040</v>
      </c>
      <c r="C13" s="18">
        <v>201236</v>
      </c>
      <c r="D13" s="19">
        <v>190128</v>
      </c>
      <c r="E13" s="27">
        <v>1.5197350458937551</v>
      </c>
      <c r="F13" s="27">
        <v>2.7545071320348677</v>
      </c>
      <c r="G13" s="28">
        <v>2.5233679093982873</v>
      </c>
    </row>
    <row r="14" spans="1:7">
      <c r="A14" s="17" t="s">
        <v>226</v>
      </c>
      <c r="B14" s="18">
        <v>111342</v>
      </c>
      <c r="C14" s="18">
        <v>119279</v>
      </c>
      <c r="D14" s="19">
        <v>145763</v>
      </c>
      <c r="E14" s="27">
        <v>1.5808140833324222</v>
      </c>
      <c r="F14" s="27">
        <v>1.6326842920848506</v>
      </c>
      <c r="G14" s="28">
        <v>1.9345581743752764</v>
      </c>
    </row>
    <row r="15" spans="1:7">
      <c r="A15" s="17" t="s">
        <v>227</v>
      </c>
      <c r="B15" s="18">
        <v>218200</v>
      </c>
      <c r="C15" s="18">
        <v>240787</v>
      </c>
      <c r="D15" s="19">
        <v>251690</v>
      </c>
      <c r="E15" s="27">
        <v>3.0979651253178004</v>
      </c>
      <c r="F15" s="27">
        <v>3.2958790117140055</v>
      </c>
      <c r="G15" s="28">
        <v>3.3404152419236248</v>
      </c>
    </row>
    <row r="16" spans="1:7">
      <c r="A16" s="17" t="s">
        <v>228</v>
      </c>
      <c r="B16" s="18">
        <v>20619</v>
      </c>
      <c r="C16" s="18">
        <v>21414</v>
      </c>
      <c r="D16" s="19">
        <v>19049</v>
      </c>
      <c r="E16" s="27">
        <v>0.292744926301227</v>
      </c>
      <c r="F16" s="27">
        <v>0.29311363635430365</v>
      </c>
      <c r="G16" s="28">
        <v>0.25281723526323308</v>
      </c>
    </row>
    <row r="17" spans="1:7">
      <c r="A17" s="17" t="s">
        <v>229</v>
      </c>
      <c r="B17" s="18">
        <v>308717</v>
      </c>
      <c r="C17" s="18">
        <v>334476</v>
      </c>
      <c r="D17" s="19">
        <v>343048</v>
      </c>
      <c r="E17" s="27">
        <v>4.3831095306724812</v>
      </c>
      <c r="F17" s="27">
        <v>4.5782888126105385</v>
      </c>
      <c r="G17" s="28">
        <v>4.5529133772156847</v>
      </c>
    </row>
    <row r="18" spans="1:7">
      <c r="A18" s="17" t="s">
        <v>230</v>
      </c>
      <c r="B18" s="18">
        <v>0</v>
      </c>
      <c r="C18" s="18">
        <v>0</v>
      </c>
      <c r="D18" s="19">
        <v>0</v>
      </c>
      <c r="E18" s="27" t="s">
        <v>233</v>
      </c>
      <c r="F18" s="27" t="s">
        <v>233</v>
      </c>
      <c r="G18" s="28" t="s">
        <v>233</v>
      </c>
    </row>
    <row r="19" spans="1:7">
      <c r="A19" s="17" t="s">
        <v>231</v>
      </c>
      <c r="B19" s="18">
        <v>146104</v>
      </c>
      <c r="C19" s="18">
        <v>84463</v>
      </c>
      <c r="D19" s="19">
        <v>77042</v>
      </c>
      <c r="E19" s="27">
        <v>2.0743588298324105</v>
      </c>
      <c r="F19" s="27">
        <v>1.1561248280280916</v>
      </c>
      <c r="G19" s="28">
        <v>1.0224970045225472</v>
      </c>
    </row>
    <row r="20" spans="1:7">
      <c r="A20" s="17" t="s">
        <v>232</v>
      </c>
      <c r="B20" s="18">
        <v>0</v>
      </c>
      <c r="C20" s="18">
        <v>0</v>
      </c>
      <c r="D20" s="19">
        <v>46978</v>
      </c>
      <c r="E20" s="27" t="s">
        <v>233</v>
      </c>
      <c r="F20" s="27" t="s">
        <v>233</v>
      </c>
      <c r="G20" s="28">
        <v>0.6234893211295166</v>
      </c>
    </row>
    <row r="21" spans="1:7">
      <c r="A21" s="17" t="s">
        <v>234</v>
      </c>
      <c r="B21" s="18">
        <v>0</v>
      </c>
      <c r="C21" s="18">
        <v>0</v>
      </c>
      <c r="D21" s="19">
        <v>16410</v>
      </c>
      <c r="E21" s="27" t="s">
        <v>233</v>
      </c>
      <c r="F21" s="27" t="s">
        <v>233</v>
      </c>
      <c r="G21" s="28">
        <v>0.21779257864820487</v>
      </c>
    </row>
    <row r="22" spans="1:7">
      <c r="A22" s="17" t="s">
        <v>235</v>
      </c>
      <c r="B22" s="18">
        <v>0</v>
      </c>
      <c r="C22" s="18">
        <v>0</v>
      </c>
      <c r="D22" s="19">
        <v>9499</v>
      </c>
      <c r="E22" s="27" t="s">
        <v>233</v>
      </c>
      <c r="F22" s="27" t="s">
        <v>233</v>
      </c>
      <c r="G22" s="28">
        <v>0.12607018309441181</v>
      </c>
    </row>
    <row r="23" spans="1:7">
      <c r="A23" s="17" t="s">
        <v>236</v>
      </c>
      <c r="B23" s="18">
        <v>0</v>
      </c>
      <c r="C23" s="18">
        <v>0</v>
      </c>
      <c r="D23" s="19">
        <v>0</v>
      </c>
      <c r="E23" s="27" t="s">
        <v>233</v>
      </c>
      <c r="F23" s="27" t="s">
        <v>233</v>
      </c>
      <c r="G23" s="28" t="s">
        <v>233</v>
      </c>
    </row>
    <row r="24" spans="1:7">
      <c r="A24" s="17" t="s">
        <v>237</v>
      </c>
      <c r="B24" s="18">
        <v>26109</v>
      </c>
      <c r="C24" s="18">
        <v>36767</v>
      </c>
      <c r="D24" s="19">
        <v>10023</v>
      </c>
      <c r="E24" s="27">
        <v>0.37069097826270603</v>
      </c>
      <c r="F24" s="27">
        <v>0.50326464312312891</v>
      </c>
      <c r="G24" s="28">
        <v>0.13302468103540263</v>
      </c>
    </row>
    <row r="25" spans="1:7">
      <c r="A25" s="17" t="s">
        <v>238</v>
      </c>
      <c r="B25" s="18">
        <v>3569</v>
      </c>
      <c r="C25" s="18">
        <v>3569</v>
      </c>
      <c r="D25" s="19">
        <v>0</v>
      </c>
      <c r="E25" s="27">
        <v>5.0672032686797569E-2</v>
      </c>
      <c r="F25" s="27">
        <v>4.885227272571728E-2</v>
      </c>
      <c r="G25" s="28" t="s">
        <v>233</v>
      </c>
    </row>
    <row r="26" spans="1:7">
      <c r="A26" s="17" t="s">
        <v>239</v>
      </c>
      <c r="B26" s="18">
        <v>35965</v>
      </c>
      <c r="C26" s="18">
        <v>51252</v>
      </c>
      <c r="D26" s="19">
        <v>63794</v>
      </c>
      <c r="E26" s="27">
        <v>0.51062472837788586</v>
      </c>
      <c r="F26" s="27">
        <v>0.7015345143565318</v>
      </c>
      <c r="G26" s="28">
        <v>0.84667030848772584</v>
      </c>
    </row>
    <row r="27" spans="1:7">
      <c r="A27" s="17" t="s">
        <v>240</v>
      </c>
      <c r="B27" s="18">
        <v>48180</v>
      </c>
      <c r="C27" s="18">
        <v>57670</v>
      </c>
      <c r="D27" s="19">
        <v>59419</v>
      </c>
      <c r="E27" s="27">
        <v>0.68405114453625859</v>
      </c>
      <c r="F27" s="27">
        <v>0.78938374000899847</v>
      </c>
      <c r="G27" s="28">
        <v>0.78860555945750666</v>
      </c>
    </row>
    <row r="28" spans="1:7">
      <c r="A28" s="17" t="s">
        <v>241</v>
      </c>
      <c r="B28" s="18">
        <v>23977</v>
      </c>
      <c r="C28" s="18">
        <v>34032</v>
      </c>
      <c r="D28" s="19">
        <v>56175</v>
      </c>
      <c r="E28" s="27">
        <v>0.34042121819314802</v>
      </c>
      <c r="F28" s="27">
        <v>0.46582811583121614</v>
      </c>
      <c r="G28" s="28">
        <v>0.74555137754801393</v>
      </c>
    </row>
    <row r="29" spans="1:7">
      <c r="A29" s="17" t="s">
        <v>242</v>
      </c>
      <c r="B29" s="18">
        <v>13003</v>
      </c>
      <c r="C29" s="18">
        <v>14517</v>
      </c>
      <c r="D29" s="19">
        <v>16681</v>
      </c>
      <c r="E29" s="27">
        <v>0.18461430121222439</v>
      </c>
      <c r="F29" s="27">
        <v>0.19870788544669032</v>
      </c>
      <c r="G29" s="28">
        <v>0.22138927510241957</v>
      </c>
    </row>
    <row r="30" spans="1:7">
      <c r="A30" s="17" t="s">
        <v>243</v>
      </c>
      <c r="B30" s="18">
        <v>0</v>
      </c>
      <c r="C30" s="18">
        <v>0</v>
      </c>
      <c r="D30" s="19">
        <v>0</v>
      </c>
      <c r="E30" s="27" t="s">
        <v>233</v>
      </c>
      <c r="F30" s="27" t="s">
        <v>233</v>
      </c>
      <c r="G30" s="28" t="s">
        <v>233</v>
      </c>
    </row>
    <row r="31" spans="1:7">
      <c r="A31" s="17" t="s">
        <v>244</v>
      </c>
      <c r="B31" s="18">
        <v>0</v>
      </c>
      <c r="C31" s="18">
        <v>0</v>
      </c>
      <c r="D31" s="19">
        <v>0</v>
      </c>
      <c r="E31" s="27" t="s">
        <v>233</v>
      </c>
      <c r="F31" s="27" t="s">
        <v>233</v>
      </c>
      <c r="G31" s="28" t="s">
        <v>233</v>
      </c>
    </row>
    <row r="32" spans="1:7">
      <c r="A32" s="17" t="s">
        <v>245</v>
      </c>
      <c r="B32" s="18">
        <v>0</v>
      </c>
      <c r="C32" s="18">
        <v>0</v>
      </c>
      <c r="D32" s="19">
        <v>18479</v>
      </c>
      <c r="E32" s="27" t="s">
        <v>233</v>
      </c>
      <c r="F32" s="27" t="s">
        <v>233</v>
      </c>
      <c r="G32" s="28">
        <v>0.24525222796101021</v>
      </c>
    </row>
    <row r="33" spans="1:7">
      <c r="A33" s="17" t="s">
        <v>246</v>
      </c>
      <c r="B33" s="18">
        <v>0</v>
      </c>
      <c r="C33" s="18">
        <v>0</v>
      </c>
      <c r="D33" s="19">
        <v>70816</v>
      </c>
      <c r="E33" s="27" t="s">
        <v>233</v>
      </c>
      <c r="F33" s="27" t="s">
        <v>233</v>
      </c>
      <c r="G33" s="28">
        <v>0.93986588967405704</v>
      </c>
    </row>
    <row r="34" spans="1:7" ht="13.5" thickBot="1">
      <c r="A34" s="20" t="s">
        <v>5</v>
      </c>
      <c r="B34" s="21">
        <v>7043333</v>
      </c>
      <c r="C34" s="21">
        <v>7305699</v>
      </c>
      <c r="D34" s="22">
        <v>7534692</v>
      </c>
      <c r="E34" s="23">
        <v>100</v>
      </c>
      <c r="F34" s="23">
        <v>100</v>
      </c>
      <c r="G34" s="54">
        <v>100</v>
      </c>
    </row>
    <row r="36" spans="1:7" ht="16.5" thickBot="1">
      <c r="A36" s="5" t="s">
        <v>169</v>
      </c>
      <c r="B36" s="6"/>
      <c r="C36" s="6"/>
      <c r="D36" s="6"/>
      <c r="E36" s="6"/>
      <c r="F36" s="6"/>
    </row>
    <row r="37" spans="1:7">
      <c r="A37" s="7"/>
      <c r="B37" s="117"/>
      <c r="C37" s="116" t="s">
        <v>47</v>
      </c>
      <c r="D37" s="118"/>
      <c r="E37" s="11"/>
      <c r="F37" s="9" t="s">
        <v>3</v>
      </c>
      <c r="G37" s="12"/>
    </row>
    <row r="38" spans="1:7">
      <c r="A38" s="13" t="s">
        <v>4</v>
      </c>
      <c r="B38" s="14" t="s">
        <v>195</v>
      </c>
      <c r="C38" s="15" t="s">
        <v>199</v>
      </c>
      <c r="D38" s="73" t="s">
        <v>219</v>
      </c>
      <c r="E38" s="15" t="s">
        <v>195</v>
      </c>
      <c r="F38" s="15" t="s">
        <v>199</v>
      </c>
      <c r="G38" s="16" t="s">
        <v>219</v>
      </c>
    </row>
    <row r="39" spans="1:7">
      <c r="A39" s="17" t="s">
        <v>135</v>
      </c>
      <c r="B39" s="18">
        <v>2810196</v>
      </c>
      <c r="C39" s="18">
        <v>3036107</v>
      </c>
      <c r="D39" s="19">
        <v>3151537</v>
      </c>
      <c r="E39" s="27">
        <v>39.791957799111643</v>
      </c>
      <c r="F39" s="27">
        <v>39.353273264242858</v>
      </c>
      <c r="G39" s="28">
        <v>39.094669145010926</v>
      </c>
    </row>
    <row r="40" spans="1:7">
      <c r="A40" s="17" t="s">
        <v>222</v>
      </c>
      <c r="B40" s="18">
        <v>358</v>
      </c>
      <c r="C40" s="18">
        <v>433</v>
      </c>
      <c r="D40" s="19">
        <v>508</v>
      </c>
      <c r="E40" s="27">
        <v>5.0692268055615936E-3</v>
      </c>
      <c r="F40" s="27">
        <v>5.6124396549321748E-3</v>
      </c>
      <c r="G40" s="28">
        <v>6.3017162500917968E-3</v>
      </c>
    </row>
    <row r="41" spans="1:7">
      <c r="A41" s="17" t="s">
        <v>137</v>
      </c>
      <c r="B41" s="18">
        <v>1989547</v>
      </c>
      <c r="C41" s="18">
        <v>2128155</v>
      </c>
      <c r="D41" s="19">
        <v>2344612</v>
      </c>
      <c r="E41" s="27">
        <v>28.171689897554892</v>
      </c>
      <c r="F41" s="27">
        <v>27.58462243381566</v>
      </c>
      <c r="G41" s="28">
        <v>29.084802245197299</v>
      </c>
    </row>
    <row r="42" spans="1:7">
      <c r="A42" s="17" t="s">
        <v>166</v>
      </c>
      <c r="B42" s="18">
        <v>801350</v>
      </c>
      <c r="C42" s="18">
        <v>1011227</v>
      </c>
      <c r="D42" s="19">
        <v>941145</v>
      </c>
      <c r="E42" s="27">
        <v>11.346996929153024</v>
      </c>
      <c r="F42" s="27">
        <v>13.10727601602332</v>
      </c>
      <c r="G42" s="28">
        <v>11.67485972478867</v>
      </c>
    </row>
    <row r="43" spans="1:7">
      <c r="A43" s="17" t="s">
        <v>223</v>
      </c>
      <c r="B43" s="18">
        <v>182989</v>
      </c>
      <c r="C43" s="18">
        <v>180849</v>
      </c>
      <c r="D43" s="19">
        <v>192542</v>
      </c>
      <c r="E43" s="27">
        <v>2.5910970500639956</v>
      </c>
      <c r="F43" s="27">
        <v>2.3441203213737385</v>
      </c>
      <c r="G43" s="28">
        <v>2.3884745083172731</v>
      </c>
    </row>
    <row r="44" spans="1:7">
      <c r="A44" s="17" t="s">
        <v>224</v>
      </c>
      <c r="B44" s="18">
        <v>4085</v>
      </c>
      <c r="C44" s="18">
        <v>365</v>
      </c>
      <c r="D44" s="19">
        <v>0</v>
      </c>
      <c r="E44" s="27">
        <v>5.7842993018768461E-2</v>
      </c>
      <c r="F44" s="27">
        <v>4.7310403557742345E-3</v>
      </c>
      <c r="G44" s="28" t="s">
        <v>233</v>
      </c>
    </row>
    <row r="45" spans="1:7">
      <c r="A45" s="17" t="s">
        <v>225</v>
      </c>
      <c r="B45" s="18">
        <v>116586</v>
      </c>
      <c r="C45" s="18">
        <v>176520</v>
      </c>
      <c r="D45" s="19">
        <v>189798</v>
      </c>
      <c r="E45" s="27">
        <v>1.6508404367407929</v>
      </c>
      <c r="F45" s="27">
        <v>2.2880088865788162</v>
      </c>
      <c r="G45" s="28">
        <v>2.3544353166041789</v>
      </c>
    </row>
    <row r="46" spans="1:7">
      <c r="A46" s="17" t="s">
        <v>226</v>
      </c>
      <c r="B46" s="18">
        <v>176137</v>
      </c>
      <c r="C46" s="18">
        <v>200324</v>
      </c>
      <c r="D46" s="19">
        <v>0</v>
      </c>
      <c r="E46" s="27">
        <v>2.494073748187716</v>
      </c>
      <c r="F46" s="27">
        <v>2.5965504883016925</v>
      </c>
      <c r="G46" s="28" t="s">
        <v>233</v>
      </c>
    </row>
    <row r="47" spans="1:7">
      <c r="A47" s="17" t="s">
        <v>227</v>
      </c>
      <c r="B47" s="18">
        <v>512222</v>
      </c>
      <c r="C47" s="18">
        <v>599582</v>
      </c>
      <c r="D47" s="19">
        <v>581817</v>
      </c>
      <c r="E47" s="27">
        <v>7.2529874100513139</v>
      </c>
      <c r="F47" s="27">
        <v>7.7716346262899378</v>
      </c>
      <c r="G47" s="28">
        <v>7.2174126840150761</v>
      </c>
    </row>
    <row r="48" spans="1:7">
      <c r="A48" s="17" t="s">
        <v>228</v>
      </c>
      <c r="B48" s="18">
        <v>0</v>
      </c>
      <c r="C48" s="18">
        <v>0</v>
      </c>
      <c r="D48" s="19">
        <v>0</v>
      </c>
      <c r="E48" s="27" t="s">
        <v>233</v>
      </c>
      <c r="F48" s="27" t="s">
        <v>233</v>
      </c>
      <c r="G48" s="28" t="s">
        <v>233</v>
      </c>
    </row>
    <row r="49" spans="1:7">
      <c r="A49" s="17" t="s">
        <v>229</v>
      </c>
      <c r="B49" s="18">
        <v>176318</v>
      </c>
      <c r="C49" s="18">
        <v>184389</v>
      </c>
      <c r="D49" s="19">
        <v>185144</v>
      </c>
      <c r="E49" s="27">
        <v>2.4966366812933214</v>
      </c>
      <c r="F49" s="27">
        <v>2.3900049319475491</v>
      </c>
      <c r="G49" s="28">
        <v>2.2967026641869994</v>
      </c>
    </row>
    <row r="50" spans="1:7">
      <c r="A50" s="17" t="s">
        <v>230</v>
      </c>
      <c r="B50" s="18">
        <v>0</v>
      </c>
      <c r="C50" s="18">
        <v>0</v>
      </c>
      <c r="D50" s="19">
        <v>0</v>
      </c>
      <c r="E50" s="27" t="s">
        <v>233</v>
      </c>
      <c r="F50" s="27" t="s">
        <v>233</v>
      </c>
      <c r="G50" s="28" t="s">
        <v>233</v>
      </c>
    </row>
    <row r="51" spans="1:7">
      <c r="A51" s="17" t="s">
        <v>231</v>
      </c>
      <c r="B51" s="18">
        <v>195341</v>
      </c>
      <c r="C51" s="18">
        <v>78940</v>
      </c>
      <c r="D51" s="19">
        <v>66209</v>
      </c>
      <c r="E51" s="27">
        <v>2.7659995347072828</v>
      </c>
      <c r="F51" s="27">
        <v>1.0232008922871729</v>
      </c>
      <c r="G51" s="28">
        <v>0.82131954961088138</v>
      </c>
    </row>
    <row r="52" spans="1:7">
      <c r="A52" s="17" t="s">
        <v>232</v>
      </c>
      <c r="B52" s="18">
        <v>0</v>
      </c>
      <c r="C52" s="18">
        <v>0</v>
      </c>
      <c r="D52" s="19">
        <v>33579</v>
      </c>
      <c r="E52" s="27" t="s">
        <v>233</v>
      </c>
      <c r="F52" s="27" t="s">
        <v>233</v>
      </c>
      <c r="G52" s="28">
        <v>0.4165459251217174</v>
      </c>
    </row>
    <row r="53" spans="1:7">
      <c r="A53" s="17" t="s">
        <v>234</v>
      </c>
      <c r="B53" s="18">
        <v>0</v>
      </c>
      <c r="C53" s="18">
        <v>0</v>
      </c>
      <c r="D53" s="19">
        <v>91194</v>
      </c>
      <c r="E53" s="27" t="s">
        <v>233</v>
      </c>
      <c r="F53" s="27" t="s">
        <v>233</v>
      </c>
      <c r="G53" s="28">
        <v>1.1312573065174631</v>
      </c>
    </row>
    <row r="54" spans="1:7">
      <c r="A54" s="17" t="s">
        <v>235</v>
      </c>
      <c r="B54" s="18">
        <v>0</v>
      </c>
      <c r="C54" s="18">
        <v>0</v>
      </c>
      <c r="D54" s="19">
        <v>12099</v>
      </c>
      <c r="E54" s="27" t="s">
        <v>233</v>
      </c>
      <c r="F54" s="27" t="s">
        <v>233</v>
      </c>
      <c r="G54" s="28">
        <v>0.15008752935011938</v>
      </c>
    </row>
    <row r="55" spans="1:7">
      <c r="A55" s="17" t="s">
        <v>236</v>
      </c>
      <c r="B55" s="18">
        <v>0</v>
      </c>
      <c r="C55" s="18">
        <v>0</v>
      </c>
      <c r="D55" s="19">
        <v>0</v>
      </c>
      <c r="E55" s="27" t="s">
        <v>233</v>
      </c>
      <c r="F55" s="27" t="s">
        <v>233</v>
      </c>
      <c r="G55" s="28" t="s">
        <v>233</v>
      </c>
    </row>
    <row r="56" spans="1:7">
      <c r="A56" s="17" t="s">
        <v>237</v>
      </c>
      <c r="B56" s="18">
        <v>9403</v>
      </c>
      <c r="C56" s="18">
        <v>13515</v>
      </c>
      <c r="D56" s="19">
        <v>3689</v>
      </c>
      <c r="E56" s="27">
        <v>0.13314508282875884</v>
      </c>
      <c r="F56" s="27">
        <v>0.1751781107076405</v>
      </c>
      <c r="G56" s="28">
        <v>4.5761872532654797E-2</v>
      </c>
    </row>
    <row r="57" spans="1:7">
      <c r="A57" s="17" t="s">
        <v>238</v>
      </c>
      <c r="B57" s="18">
        <v>1563</v>
      </c>
      <c r="C57" s="18">
        <v>1563</v>
      </c>
      <c r="D57" s="19">
        <v>0</v>
      </c>
      <c r="E57" s="27">
        <v>2.2131847757242376E-2</v>
      </c>
      <c r="F57" s="27">
        <v>2.0259222126233229E-2</v>
      </c>
      <c r="G57" s="28" t="s">
        <v>233</v>
      </c>
    </row>
    <row r="58" spans="1:7">
      <c r="A58" s="17" t="s">
        <v>239</v>
      </c>
      <c r="B58" s="18">
        <v>25723</v>
      </c>
      <c r="C58" s="18">
        <v>35845</v>
      </c>
      <c r="D58" s="19">
        <v>43090</v>
      </c>
      <c r="E58" s="27">
        <v>0.36423385787558898</v>
      </c>
      <c r="F58" s="27">
        <v>0.46461408644582863</v>
      </c>
      <c r="G58" s="28">
        <v>0.53452943546546361</v>
      </c>
    </row>
    <row r="59" spans="1:7">
      <c r="A59" s="17" t="s">
        <v>240</v>
      </c>
      <c r="B59" s="18">
        <v>59138</v>
      </c>
      <c r="C59" s="18">
        <v>63526</v>
      </c>
      <c r="D59" s="19">
        <v>64826</v>
      </c>
      <c r="E59" s="27">
        <v>0.83738529281369134</v>
      </c>
      <c r="F59" s="27">
        <v>0.823408409975107</v>
      </c>
      <c r="G59" s="28">
        <v>0.80416349926860398</v>
      </c>
    </row>
    <row r="60" spans="1:7">
      <c r="A60" s="17" t="s">
        <v>241</v>
      </c>
      <c r="B60" s="18">
        <v>1265</v>
      </c>
      <c r="C60" s="18">
        <v>3665</v>
      </c>
      <c r="D60" s="19">
        <v>52037</v>
      </c>
      <c r="E60" s="27">
        <v>1.7912212036411773E-2</v>
      </c>
      <c r="F60" s="27">
        <v>4.750482987373307E-2</v>
      </c>
      <c r="G60" s="28">
        <v>0.64551655217721815</v>
      </c>
    </row>
    <row r="61" spans="1:7">
      <c r="A61" s="17" t="s">
        <v>242</v>
      </c>
      <c r="B61" s="18">
        <v>0</v>
      </c>
      <c r="C61" s="18">
        <v>0</v>
      </c>
      <c r="D61" s="19">
        <v>0</v>
      </c>
      <c r="E61" s="27" t="s">
        <v>233</v>
      </c>
      <c r="F61" s="27" t="s">
        <v>233</v>
      </c>
      <c r="G61" s="28" t="s">
        <v>233</v>
      </c>
    </row>
    <row r="62" spans="1:7">
      <c r="A62" s="17" t="s">
        <v>243</v>
      </c>
      <c r="B62" s="18">
        <v>0</v>
      </c>
      <c r="C62" s="18">
        <v>0</v>
      </c>
      <c r="D62" s="19">
        <v>0</v>
      </c>
      <c r="E62" s="27" t="s">
        <v>233</v>
      </c>
      <c r="F62" s="27" t="s">
        <v>233</v>
      </c>
      <c r="G62" s="28" t="s">
        <v>233</v>
      </c>
    </row>
    <row r="63" spans="1:7">
      <c r="A63" s="17" t="s">
        <v>244</v>
      </c>
      <c r="B63" s="18">
        <v>0</v>
      </c>
      <c r="C63" s="18">
        <v>0</v>
      </c>
      <c r="D63" s="19">
        <v>0</v>
      </c>
      <c r="E63" s="27" t="s">
        <v>233</v>
      </c>
      <c r="F63" s="27" t="s">
        <v>233</v>
      </c>
      <c r="G63" s="28" t="s">
        <v>233</v>
      </c>
    </row>
    <row r="64" spans="1:7">
      <c r="A64" s="17" t="s">
        <v>245</v>
      </c>
      <c r="B64" s="18">
        <v>0</v>
      </c>
      <c r="C64" s="18">
        <v>0</v>
      </c>
      <c r="D64" s="19">
        <v>0</v>
      </c>
      <c r="E64" s="27" t="s">
        <v>233</v>
      </c>
      <c r="F64" s="27" t="s">
        <v>233</v>
      </c>
      <c r="G64" s="28" t="s">
        <v>233</v>
      </c>
    </row>
    <row r="65" spans="1:7">
      <c r="A65" s="17" t="s">
        <v>246</v>
      </c>
      <c r="B65" s="18">
        <v>0</v>
      </c>
      <c r="C65" s="18">
        <v>0</v>
      </c>
      <c r="D65" s="19">
        <v>107470</v>
      </c>
      <c r="E65" s="27" t="s">
        <v>233</v>
      </c>
      <c r="F65" s="27" t="s">
        <v>233</v>
      </c>
      <c r="G65" s="28">
        <v>1.333160325585365</v>
      </c>
    </row>
    <row r="66" spans="1:7" ht="13.5" thickBot="1">
      <c r="A66" s="20" t="s">
        <v>5</v>
      </c>
      <c r="B66" s="21">
        <v>7062221</v>
      </c>
      <c r="C66" s="21">
        <v>7715005</v>
      </c>
      <c r="D66" s="22">
        <v>8061296</v>
      </c>
      <c r="E66" s="23">
        <v>100</v>
      </c>
      <c r="F66" s="23">
        <v>100</v>
      </c>
      <c r="G66" s="54">
        <v>100</v>
      </c>
    </row>
    <row r="67" spans="1:7">
      <c r="A67" s="24"/>
      <c r="B67" s="24"/>
      <c r="C67" s="24"/>
      <c r="D67" s="24"/>
      <c r="E67" s="24"/>
      <c r="F67" s="24"/>
      <c r="G67" s="24"/>
    </row>
    <row r="68" spans="1:7" ht="12.75" customHeight="1">
      <c r="A68" s="124">
        <v>14</v>
      </c>
      <c r="G68" s="25" t="s">
        <v>220</v>
      </c>
    </row>
    <row r="69" spans="1:7" ht="12.75" customHeight="1">
      <c r="A69" s="125"/>
      <c r="G69" s="25" t="s">
        <v>221</v>
      </c>
    </row>
    <row r="70" spans="1:7" ht="12.75" customHeight="1"/>
    <row r="71" spans="1:7" ht="12.75" customHeight="1"/>
    <row r="74" spans="1:7" ht="12.75" customHeight="1"/>
    <row r="75" spans="1:7" ht="12.75" customHeight="1"/>
  </sheetData>
  <mergeCells count="1">
    <mergeCell ref="A68:A69"/>
  </mergeCells>
  <phoneticPr fontId="0" type="noConversion"/>
  <hyperlinks>
    <hyperlink ref="A2" location="Innhold!A30" tooltip="Move to Tab2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96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5"/>
  <sheetViews>
    <sheetView showGridLines="0" showRowColHeaders="0" topLeftCell="A2" zoomScaleNormal="100" workbookViewId="0"/>
  </sheetViews>
  <sheetFormatPr defaultColWidth="11.42578125" defaultRowHeight="12.75"/>
  <cols>
    <col min="1" max="1" width="25.42578125" style="1" customWidth="1"/>
    <col min="2" max="4" width="10.5703125" style="1" customWidth="1"/>
    <col min="5" max="7" width="9.85546875" style="1" customWidth="1"/>
    <col min="8" max="16384" width="11.42578125" style="1"/>
  </cols>
  <sheetData>
    <row r="1" spans="1:7" ht="5.25" customHeight="1"/>
    <row r="2" spans="1:7">
      <c r="A2" s="79" t="s">
        <v>0</v>
      </c>
      <c r="B2" s="3"/>
      <c r="C2" s="3"/>
      <c r="D2" s="3"/>
      <c r="E2" s="3"/>
      <c r="F2" s="3"/>
    </row>
    <row r="3" spans="1:7" ht="6" customHeight="1">
      <c r="A3" s="76"/>
      <c r="B3" s="3"/>
      <c r="C3" s="3"/>
      <c r="D3" s="3"/>
      <c r="E3" s="3"/>
      <c r="F3" s="3"/>
    </row>
    <row r="4" spans="1:7" ht="16.5" thickBot="1">
      <c r="A4" s="5" t="s">
        <v>171</v>
      </c>
      <c r="B4" s="6"/>
      <c r="C4" s="6"/>
      <c r="D4" s="6"/>
      <c r="E4" s="6"/>
      <c r="F4" s="6"/>
    </row>
    <row r="5" spans="1:7">
      <c r="A5" s="7"/>
      <c r="B5" s="8"/>
      <c r="C5" s="9" t="s">
        <v>2</v>
      </c>
      <c r="D5" s="10"/>
      <c r="E5" s="11"/>
      <c r="F5" s="9" t="s">
        <v>3</v>
      </c>
      <c r="G5" s="12"/>
    </row>
    <row r="6" spans="1:7">
      <c r="A6" s="13" t="s">
        <v>4</v>
      </c>
      <c r="B6" s="14" t="s">
        <v>195</v>
      </c>
      <c r="C6" s="15" t="s">
        <v>199</v>
      </c>
      <c r="D6" s="73" t="s">
        <v>219</v>
      </c>
      <c r="E6" s="15" t="s">
        <v>195</v>
      </c>
      <c r="F6" s="15" t="s">
        <v>199</v>
      </c>
      <c r="G6" s="16" t="s">
        <v>219</v>
      </c>
    </row>
    <row r="7" spans="1:7">
      <c r="A7" s="17" t="s">
        <v>135</v>
      </c>
      <c r="B7" s="18">
        <v>187754</v>
      </c>
      <c r="C7" s="18">
        <v>154457</v>
      </c>
      <c r="D7" s="19">
        <v>168783</v>
      </c>
      <c r="E7" s="27">
        <v>15.455879035935903</v>
      </c>
      <c r="F7" s="27">
        <v>12.638334188397153</v>
      </c>
      <c r="G7" s="28">
        <v>14.099770939182767</v>
      </c>
    </row>
    <row r="8" spans="1:7">
      <c r="A8" s="17" t="s">
        <v>222</v>
      </c>
      <c r="B8" s="18">
        <v>0</v>
      </c>
      <c r="C8" s="18">
        <v>0</v>
      </c>
      <c r="D8" s="19">
        <v>0</v>
      </c>
      <c r="E8" s="27" t="s">
        <v>233</v>
      </c>
      <c r="F8" s="27" t="s">
        <v>233</v>
      </c>
      <c r="G8" s="28" t="s">
        <v>233</v>
      </c>
    </row>
    <row r="9" spans="1:7">
      <c r="A9" s="17" t="s">
        <v>137</v>
      </c>
      <c r="B9" s="18">
        <v>863462</v>
      </c>
      <c r="C9" s="18">
        <v>885206</v>
      </c>
      <c r="D9" s="19">
        <v>826484</v>
      </c>
      <c r="E9" s="27">
        <v>71.080052750552781</v>
      </c>
      <c r="F9" s="27">
        <v>72.431351467232233</v>
      </c>
      <c r="G9" s="28">
        <v>69.042706225742691</v>
      </c>
    </row>
    <row r="10" spans="1:7">
      <c r="A10" s="17" t="s">
        <v>166</v>
      </c>
      <c r="B10" s="18">
        <v>23106</v>
      </c>
      <c r="C10" s="18">
        <v>23997</v>
      </c>
      <c r="D10" s="19">
        <v>24401</v>
      </c>
      <c r="E10" s="27">
        <v>1.9020821980055549</v>
      </c>
      <c r="F10" s="27">
        <v>1.9635374603868161</v>
      </c>
      <c r="G10" s="28">
        <v>2.0384073673711134</v>
      </c>
    </row>
    <row r="11" spans="1:7">
      <c r="A11" s="17" t="s">
        <v>223</v>
      </c>
      <c r="B11" s="18">
        <v>16766</v>
      </c>
      <c r="C11" s="18">
        <v>20741</v>
      </c>
      <c r="D11" s="19">
        <v>24828</v>
      </c>
      <c r="E11" s="27">
        <v>1.3801744192746963</v>
      </c>
      <c r="F11" s="27">
        <v>1.6971175757754284</v>
      </c>
      <c r="G11" s="28">
        <v>2.0740780343875254</v>
      </c>
    </row>
    <row r="12" spans="1:7">
      <c r="A12" s="17" t="s">
        <v>224</v>
      </c>
      <c r="B12" s="18">
        <v>0</v>
      </c>
      <c r="C12" s="18">
        <v>0</v>
      </c>
      <c r="D12" s="19">
        <v>0</v>
      </c>
      <c r="E12" s="27" t="s">
        <v>233</v>
      </c>
      <c r="F12" s="27" t="s">
        <v>233</v>
      </c>
      <c r="G12" s="28" t="s">
        <v>233</v>
      </c>
    </row>
    <row r="13" spans="1:7">
      <c r="A13" s="17" t="s">
        <v>225</v>
      </c>
      <c r="B13" s="18">
        <v>0</v>
      </c>
      <c r="C13" s="18">
        <v>0</v>
      </c>
      <c r="D13" s="19">
        <v>0</v>
      </c>
      <c r="E13" s="27" t="s">
        <v>233</v>
      </c>
      <c r="F13" s="27" t="s">
        <v>233</v>
      </c>
      <c r="G13" s="28" t="s">
        <v>233</v>
      </c>
    </row>
    <row r="14" spans="1:7">
      <c r="A14" s="17" t="s">
        <v>226</v>
      </c>
      <c r="B14" s="18">
        <v>0</v>
      </c>
      <c r="C14" s="18">
        <v>0</v>
      </c>
      <c r="D14" s="19">
        <v>0</v>
      </c>
      <c r="E14" s="27" t="s">
        <v>233</v>
      </c>
      <c r="F14" s="27" t="s">
        <v>233</v>
      </c>
      <c r="G14" s="28" t="s">
        <v>233</v>
      </c>
    </row>
    <row r="15" spans="1:7">
      <c r="A15" s="17" t="s">
        <v>227</v>
      </c>
      <c r="B15" s="18">
        <v>0</v>
      </c>
      <c r="C15" s="18">
        <v>0</v>
      </c>
      <c r="D15" s="19">
        <v>0</v>
      </c>
      <c r="E15" s="27" t="s">
        <v>233</v>
      </c>
      <c r="F15" s="27" t="s">
        <v>233</v>
      </c>
      <c r="G15" s="28" t="s">
        <v>233</v>
      </c>
    </row>
    <row r="16" spans="1:7">
      <c r="A16" s="17" t="s">
        <v>228</v>
      </c>
      <c r="B16" s="18">
        <v>0</v>
      </c>
      <c r="C16" s="18">
        <v>0</v>
      </c>
      <c r="D16" s="19">
        <v>0</v>
      </c>
      <c r="E16" s="27" t="s">
        <v>233</v>
      </c>
      <c r="F16" s="27" t="s">
        <v>233</v>
      </c>
      <c r="G16" s="28" t="s">
        <v>233</v>
      </c>
    </row>
    <row r="17" spans="1:7">
      <c r="A17" s="17" t="s">
        <v>229</v>
      </c>
      <c r="B17" s="18">
        <v>120656</v>
      </c>
      <c r="C17" s="18">
        <v>130614</v>
      </c>
      <c r="D17" s="19">
        <v>139849</v>
      </c>
      <c r="E17" s="27">
        <v>9.9323824843139548</v>
      </c>
      <c r="F17" s="27">
        <v>10.687397668498713</v>
      </c>
      <c r="G17" s="28">
        <v>11.682686443977003</v>
      </c>
    </row>
    <row r="18" spans="1:7">
      <c r="A18" s="17" t="s">
        <v>230</v>
      </c>
      <c r="B18" s="18">
        <v>0</v>
      </c>
      <c r="C18" s="18">
        <v>0</v>
      </c>
      <c r="D18" s="19">
        <v>0</v>
      </c>
      <c r="E18" s="27" t="s">
        <v>233</v>
      </c>
      <c r="F18" s="27" t="s">
        <v>233</v>
      </c>
      <c r="G18" s="28" t="s">
        <v>233</v>
      </c>
    </row>
    <row r="19" spans="1:7">
      <c r="A19" s="17" t="s">
        <v>231</v>
      </c>
      <c r="B19" s="18">
        <v>0</v>
      </c>
      <c r="C19" s="18">
        <v>0</v>
      </c>
      <c r="D19" s="19">
        <v>0</v>
      </c>
      <c r="E19" s="27" t="s">
        <v>233</v>
      </c>
      <c r="F19" s="27" t="s">
        <v>233</v>
      </c>
      <c r="G19" s="28" t="s">
        <v>233</v>
      </c>
    </row>
    <row r="20" spans="1:7">
      <c r="A20" s="17" t="s">
        <v>232</v>
      </c>
      <c r="B20" s="18">
        <v>0</v>
      </c>
      <c r="C20" s="18">
        <v>0</v>
      </c>
      <c r="D20" s="19">
        <v>0</v>
      </c>
      <c r="E20" s="27" t="s">
        <v>233</v>
      </c>
      <c r="F20" s="27" t="s">
        <v>233</v>
      </c>
      <c r="G20" s="28" t="s">
        <v>233</v>
      </c>
    </row>
    <row r="21" spans="1:7">
      <c r="A21" s="17" t="s">
        <v>234</v>
      </c>
      <c r="B21" s="18">
        <v>0</v>
      </c>
      <c r="C21" s="18">
        <v>0</v>
      </c>
      <c r="D21" s="19">
        <v>0</v>
      </c>
      <c r="E21" s="27" t="s">
        <v>233</v>
      </c>
      <c r="F21" s="27" t="s">
        <v>233</v>
      </c>
      <c r="G21" s="28" t="s">
        <v>233</v>
      </c>
    </row>
    <row r="22" spans="1:7">
      <c r="A22" s="17" t="s">
        <v>235</v>
      </c>
      <c r="B22" s="18">
        <v>0</v>
      </c>
      <c r="C22" s="18">
        <v>0</v>
      </c>
      <c r="D22" s="19">
        <v>0</v>
      </c>
      <c r="E22" s="27" t="s">
        <v>233</v>
      </c>
      <c r="F22" s="27" t="s">
        <v>233</v>
      </c>
      <c r="G22" s="28" t="s">
        <v>233</v>
      </c>
    </row>
    <row r="23" spans="1:7">
      <c r="A23" s="17" t="s">
        <v>236</v>
      </c>
      <c r="B23" s="18">
        <v>0</v>
      </c>
      <c r="C23" s="18">
        <v>0</v>
      </c>
      <c r="D23" s="19">
        <v>0</v>
      </c>
      <c r="E23" s="27" t="s">
        <v>233</v>
      </c>
      <c r="F23" s="27" t="s">
        <v>233</v>
      </c>
      <c r="G23" s="28" t="s">
        <v>233</v>
      </c>
    </row>
    <row r="24" spans="1:7">
      <c r="A24" s="17" t="s">
        <v>237</v>
      </c>
      <c r="B24" s="18">
        <v>0</v>
      </c>
      <c r="C24" s="18">
        <v>0</v>
      </c>
      <c r="D24" s="19">
        <v>0</v>
      </c>
      <c r="E24" s="27" t="s">
        <v>233</v>
      </c>
      <c r="F24" s="27" t="s">
        <v>233</v>
      </c>
      <c r="G24" s="28" t="s">
        <v>233</v>
      </c>
    </row>
    <row r="25" spans="1:7">
      <c r="A25" s="17" t="s">
        <v>238</v>
      </c>
      <c r="B25" s="18">
        <v>0</v>
      </c>
      <c r="C25" s="18">
        <v>0</v>
      </c>
      <c r="D25" s="19">
        <v>0</v>
      </c>
      <c r="E25" s="27" t="s">
        <v>233</v>
      </c>
      <c r="F25" s="27" t="s">
        <v>233</v>
      </c>
      <c r="G25" s="28" t="s">
        <v>233</v>
      </c>
    </row>
    <row r="26" spans="1:7">
      <c r="A26" s="17" t="s">
        <v>239</v>
      </c>
      <c r="B26" s="18">
        <v>1648</v>
      </c>
      <c r="C26" s="18">
        <v>3672</v>
      </c>
      <c r="D26" s="19">
        <v>4927</v>
      </c>
      <c r="E26" s="27">
        <v>0.1356630945344566</v>
      </c>
      <c r="F26" s="27">
        <v>0.30045878878778132</v>
      </c>
      <c r="G26" s="28">
        <v>0.41159104540951097</v>
      </c>
    </row>
    <row r="27" spans="1:7">
      <c r="A27" s="17" t="s">
        <v>240</v>
      </c>
      <c r="B27" s="18">
        <v>294</v>
      </c>
      <c r="C27" s="18">
        <v>472</v>
      </c>
      <c r="D27" s="19">
        <v>447</v>
      </c>
      <c r="E27" s="27">
        <v>2.4202032641462527E-2</v>
      </c>
      <c r="F27" s="27">
        <v>3.8621064353984963E-2</v>
      </c>
      <c r="G27" s="28">
        <v>3.7341424253714513E-2</v>
      </c>
    </row>
    <row r="28" spans="1:7">
      <c r="A28" s="17" t="s">
        <v>241</v>
      </c>
      <c r="B28" s="18">
        <v>1088</v>
      </c>
      <c r="C28" s="18">
        <v>2972</v>
      </c>
      <c r="D28" s="19">
        <v>7343</v>
      </c>
      <c r="E28" s="27">
        <v>8.956398474119466E-2</v>
      </c>
      <c r="F28" s="27">
        <v>0.24318178656788839</v>
      </c>
      <c r="G28" s="28">
        <v>0.61341851967567262</v>
      </c>
    </row>
    <row r="29" spans="1:7">
      <c r="A29" s="17" t="s">
        <v>242</v>
      </c>
      <c r="B29" s="18">
        <v>0</v>
      </c>
      <c r="C29" s="18">
        <v>0</v>
      </c>
      <c r="D29" s="19">
        <v>0</v>
      </c>
      <c r="E29" s="27" t="s">
        <v>233</v>
      </c>
      <c r="F29" s="27" t="s">
        <v>233</v>
      </c>
      <c r="G29" s="28" t="s">
        <v>233</v>
      </c>
    </row>
    <row r="30" spans="1:7">
      <c r="A30" s="17" t="s">
        <v>243</v>
      </c>
      <c r="B30" s="18">
        <v>0</v>
      </c>
      <c r="C30" s="18">
        <v>0</v>
      </c>
      <c r="D30" s="19">
        <v>0</v>
      </c>
      <c r="E30" s="27" t="s">
        <v>233</v>
      </c>
      <c r="F30" s="27" t="s">
        <v>233</v>
      </c>
      <c r="G30" s="28" t="s">
        <v>233</v>
      </c>
    </row>
    <row r="31" spans="1:7">
      <c r="A31" s="17" t="s">
        <v>244</v>
      </c>
      <c r="B31" s="18">
        <v>0</v>
      </c>
      <c r="C31" s="18">
        <v>0</v>
      </c>
      <c r="D31" s="19">
        <v>0</v>
      </c>
      <c r="E31" s="27" t="s">
        <v>233</v>
      </c>
      <c r="F31" s="27" t="s">
        <v>233</v>
      </c>
      <c r="G31" s="28" t="s">
        <v>233</v>
      </c>
    </row>
    <row r="32" spans="1:7">
      <c r="A32" s="17" t="s">
        <v>245</v>
      </c>
      <c r="B32" s="18">
        <v>0</v>
      </c>
      <c r="C32" s="18">
        <v>0</v>
      </c>
      <c r="D32" s="19">
        <v>0</v>
      </c>
      <c r="E32" s="27" t="s">
        <v>233</v>
      </c>
      <c r="F32" s="27" t="s">
        <v>233</v>
      </c>
      <c r="G32" s="28" t="s">
        <v>233</v>
      </c>
    </row>
    <row r="33" spans="1:7">
      <c r="A33" s="17" t="s">
        <v>246</v>
      </c>
      <c r="B33" s="18">
        <v>0</v>
      </c>
      <c r="C33" s="18">
        <v>0</v>
      </c>
      <c r="D33" s="19">
        <v>0</v>
      </c>
      <c r="E33" s="27" t="s">
        <v>233</v>
      </c>
      <c r="F33" s="27" t="s">
        <v>233</v>
      </c>
      <c r="G33" s="28" t="s">
        <v>233</v>
      </c>
    </row>
    <row r="34" spans="1:7" ht="13.5" thickBot="1">
      <c r="A34" s="20" t="s">
        <v>5</v>
      </c>
      <c r="B34" s="80">
        <v>1214774</v>
      </c>
      <c r="C34" s="80">
        <v>1222131</v>
      </c>
      <c r="D34" s="81">
        <v>1197062</v>
      </c>
      <c r="E34" s="23">
        <v>100</v>
      </c>
      <c r="F34" s="23">
        <v>100</v>
      </c>
      <c r="G34" s="54">
        <v>100</v>
      </c>
    </row>
    <row r="36" spans="1:7" ht="16.5" thickBot="1">
      <c r="A36" s="5" t="s">
        <v>172</v>
      </c>
      <c r="B36" s="6"/>
      <c r="C36" s="6"/>
      <c r="D36" s="6"/>
      <c r="E36" s="6"/>
      <c r="F36" s="6"/>
    </row>
    <row r="37" spans="1:7">
      <c r="A37" s="7"/>
      <c r="B37" s="117"/>
      <c r="C37" s="116" t="s">
        <v>47</v>
      </c>
      <c r="D37" s="118"/>
      <c r="E37" s="11"/>
      <c r="F37" s="9" t="s">
        <v>3</v>
      </c>
      <c r="G37" s="12"/>
    </row>
    <row r="38" spans="1:7">
      <c r="A38" s="13" t="s">
        <v>4</v>
      </c>
      <c r="B38" s="14" t="s">
        <v>195</v>
      </c>
      <c r="C38" s="15" t="s">
        <v>199</v>
      </c>
      <c r="D38" s="73" t="s">
        <v>219</v>
      </c>
      <c r="E38" s="15" t="s">
        <v>195</v>
      </c>
      <c r="F38" s="15" t="s">
        <v>199</v>
      </c>
      <c r="G38" s="16" t="s">
        <v>219</v>
      </c>
    </row>
    <row r="39" spans="1:7">
      <c r="A39" s="17" t="s">
        <v>135</v>
      </c>
      <c r="B39" s="18">
        <v>102521</v>
      </c>
      <c r="C39" s="18">
        <v>80109</v>
      </c>
      <c r="D39" s="19">
        <v>86975</v>
      </c>
      <c r="E39" s="27">
        <v>12.092136177922042</v>
      </c>
      <c r="F39" s="27">
        <v>9.547777024264839</v>
      </c>
      <c r="G39" s="28">
        <v>10.05482030223998</v>
      </c>
    </row>
    <row r="40" spans="1:7">
      <c r="A40" s="17" t="s">
        <v>222</v>
      </c>
      <c r="B40" s="18">
        <v>0</v>
      </c>
      <c r="C40" s="18">
        <v>0</v>
      </c>
      <c r="D40" s="19">
        <v>0</v>
      </c>
      <c r="E40" s="27" t="s">
        <v>233</v>
      </c>
      <c r="F40" s="27" t="s">
        <v>233</v>
      </c>
      <c r="G40" s="28" t="s">
        <v>233</v>
      </c>
    </row>
    <row r="41" spans="1:7">
      <c r="A41" s="17" t="s">
        <v>137</v>
      </c>
      <c r="B41" s="18">
        <v>618591</v>
      </c>
      <c r="C41" s="18">
        <v>619785</v>
      </c>
      <c r="D41" s="19">
        <v>632760</v>
      </c>
      <c r="E41" s="27">
        <v>72.961506524877564</v>
      </c>
      <c r="F41" s="27">
        <v>73.868965821368164</v>
      </c>
      <c r="G41" s="28">
        <v>73.150768547805342</v>
      </c>
    </row>
    <row r="42" spans="1:7">
      <c r="A42" s="17" t="s">
        <v>166</v>
      </c>
      <c r="B42" s="18">
        <v>11572</v>
      </c>
      <c r="C42" s="18">
        <v>13457</v>
      </c>
      <c r="D42" s="19">
        <v>12698</v>
      </c>
      <c r="E42" s="27">
        <v>1.3648930448485077</v>
      </c>
      <c r="F42" s="27">
        <v>1.6038701695880853</v>
      </c>
      <c r="G42" s="28">
        <v>1.4679633020735068</v>
      </c>
    </row>
    <row r="43" spans="1:7">
      <c r="A43" s="17" t="s">
        <v>223</v>
      </c>
      <c r="B43" s="18">
        <v>13947</v>
      </c>
      <c r="C43" s="18">
        <v>16754</v>
      </c>
      <c r="D43" s="19">
        <v>19715</v>
      </c>
      <c r="E43" s="27">
        <v>1.6450192962756773</v>
      </c>
      <c r="F43" s="27">
        <v>1.9968225326059881</v>
      </c>
      <c r="G43" s="28">
        <v>2.2791696724192145</v>
      </c>
    </row>
    <row r="44" spans="1:7">
      <c r="A44" s="17" t="s">
        <v>224</v>
      </c>
      <c r="B44" s="18">
        <v>0</v>
      </c>
      <c r="C44" s="18">
        <v>0</v>
      </c>
      <c r="D44" s="19">
        <v>0</v>
      </c>
      <c r="E44" s="27" t="s">
        <v>233</v>
      </c>
      <c r="F44" s="27" t="s">
        <v>233</v>
      </c>
      <c r="G44" s="28" t="s">
        <v>233</v>
      </c>
    </row>
    <row r="45" spans="1:7">
      <c r="A45" s="17" t="s">
        <v>225</v>
      </c>
      <c r="B45" s="18">
        <v>0</v>
      </c>
      <c r="C45" s="18">
        <v>0</v>
      </c>
      <c r="D45" s="19">
        <v>0</v>
      </c>
      <c r="E45" s="27" t="s">
        <v>233</v>
      </c>
      <c r="F45" s="27" t="s">
        <v>233</v>
      </c>
      <c r="G45" s="28" t="s">
        <v>233</v>
      </c>
    </row>
    <row r="46" spans="1:7">
      <c r="A46" s="17" t="s">
        <v>226</v>
      </c>
      <c r="B46" s="18">
        <v>0</v>
      </c>
      <c r="C46" s="18">
        <v>0</v>
      </c>
      <c r="D46" s="19">
        <v>0</v>
      </c>
      <c r="E46" s="27" t="s">
        <v>233</v>
      </c>
      <c r="F46" s="27" t="s">
        <v>233</v>
      </c>
      <c r="G46" s="28" t="s">
        <v>233</v>
      </c>
    </row>
    <row r="47" spans="1:7">
      <c r="A47" s="17" t="s">
        <v>227</v>
      </c>
      <c r="B47" s="18">
        <v>0</v>
      </c>
      <c r="C47" s="18">
        <v>0</v>
      </c>
      <c r="D47" s="19">
        <v>0</v>
      </c>
      <c r="E47" s="27" t="s">
        <v>233</v>
      </c>
      <c r="F47" s="27" t="s">
        <v>233</v>
      </c>
      <c r="G47" s="28" t="s">
        <v>233</v>
      </c>
    </row>
    <row r="48" spans="1:7">
      <c r="A48" s="17" t="s">
        <v>228</v>
      </c>
      <c r="B48" s="18">
        <v>0</v>
      </c>
      <c r="C48" s="18">
        <v>0</v>
      </c>
      <c r="D48" s="19">
        <v>0</v>
      </c>
      <c r="E48" s="27" t="s">
        <v>233</v>
      </c>
      <c r="F48" s="27" t="s">
        <v>233</v>
      </c>
      <c r="G48" s="28" t="s">
        <v>233</v>
      </c>
    </row>
    <row r="49" spans="1:7">
      <c r="A49" s="17" t="s">
        <v>229</v>
      </c>
      <c r="B49" s="18">
        <v>98357</v>
      </c>
      <c r="C49" s="18">
        <v>101571</v>
      </c>
      <c r="D49" s="19">
        <v>101373</v>
      </c>
      <c r="E49" s="27">
        <v>11.601001141735626</v>
      </c>
      <c r="F49" s="27">
        <v>12.105721705820867</v>
      </c>
      <c r="G49" s="28">
        <v>11.71931357860274</v>
      </c>
    </row>
    <row r="50" spans="1:7">
      <c r="A50" s="17" t="s">
        <v>230</v>
      </c>
      <c r="B50" s="18">
        <v>0</v>
      </c>
      <c r="C50" s="18">
        <v>0</v>
      </c>
      <c r="D50" s="19">
        <v>0</v>
      </c>
      <c r="E50" s="27" t="s">
        <v>233</v>
      </c>
      <c r="F50" s="27" t="s">
        <v>233</v>
      </c>
      <c r="G50" s="28" t="s">
        <v>233</v>
      </c>
    </row>
    <row r="51" spans="1:7">
      <c r="A51" s="17" t="s">
        <v>231</v>
      </c>
      <c r="B51" s="18">
        <v>0</v>
      </c>
      <c r="C51" s="18">
        <v>0</v>
      </c>
      <c r="D51" s="19">
        <v>0</v>
      </c>
      <c r="E51" s="27" t="s">
        <v>233</v>
      </c>
      <c r="F51" s="27" t="s">
        <v>233</v>
      </c>
      <c r="G51" s="28" t="s">
        <v>233</v>
      </c>
    </row>
    <row r="52" spans="1:7">
      <c r="A52" s="17" t="s">
        <v>232</v>
      </c>
      <c r="B52" s="18">
        <v>0</v>
      </c>
      <c r="C52" s="18">
        <v>0</v>
      </c>
      <c r="D52" s="19">
        <v>0</v>
      </c>
      <c r="E52" s="27" t="s">
        <v>233</v>
      </c>
      <c r="F52" s="27" t="s">
        <v>233</v>
      </c>
      <c r="G52" s="28" t="s">
        <v>233</v>
      </c>
    </row>
    <row r="53" spans="1:7">
      <c r="A53" s="17" t="s">
        <v>234</v>
      </c>
      <c r="B53" s="18">
        <v>0</v>
      </c>
      <c r="C53" s="18">
        <v>0</v>
      </c>
      <c r="D53" s="19">
        <v>0</v>
      </c>
      <c r="E53" s="27" t="s">
        <v>233</v>
      </c>
      <c r="F53" s="27" t="s">
        <v>233</v>
      </c>
      <c r="G53" s="28" t="s">
        <v>233</v>
      </c>
    </row>
    <row r="54" spans="1:7">
      <c r="A54" s="17" t="s">
        <v>235</v>
      </c>
      <c r="B54" s="18">
        <v>0</v>
      </c>
      <c r="C54" s="18">
        <v>0</v>
      </c>
      <c r="D54" s="19">
        <v>0</v>
      </c>
      <c r="E54" s="27" t="s">
        <v>233</v>
      </c>
      <c r="F54" s="27" t="s">
        <v>233</v>
      </c>
      <c r="G54" s="28" t="s">
        <v>233</v>
      </c>
    </row>
    <row r="55" spans="1:7">
      <c r="A55" s="17" t="s">
        <v>236</v>
      </c>
      <c r="B55" s="18">
        <v>0</v>
      </c>
      <c r="C55" s="18">
        <v>0</v>
      </c>
      <c r="D55" s="19">
        <v>0</v>
      </c>
      <c r="E55" s="27" t="s">
        <v>233</v>
      </c>
      <c r="F55" s="27" t="s">
        <v>233</v>
      </c>
      <c r="G55" s="28" t="s">
        <v>233</v>
      </c>
    </row>
    <row r="56" spans="1:7">
      <c r="A56" s="17" t="s">
        <v>237</v>
      </c>
      <c r="B56" s="18">
        <v>0</v>
      </c>
      <c r="C56" s="18">
        <v>0</v>
      </c>
      <c r="D56" s="19">
        <v>0</v>
      </c>
      <c r="E56" s="27" t="s">
        <v>233</v>
      </c>
      <c r="F56" s="27" t="s">
        <v>233</v>
      </c>
      <c r="G56" s="28" t="s">
        <v>233</v>
      </c>
    </row>
    <row r="57" spans="1:7">
      <c r="A57" s="17" t="s">
        <v>238</v>
      </c>
      <c r="B57" s="18">
        <v>0</v>
      </c>
      <c r="C57" s="18">
        <v>0</v>
      </c>
      <c r="D57" s="19">
        <v>0</v>
      </c>
      <c r="E57" s="27" t="s">
        <v>233</v>
      </c>
      <c r="F57" s="27" t="s">
        <v>233</v>
      </c>
      <c r="G57" s="28" t="s">
        <v>233</v>
      </c>
    </row>
    <row r="58" spans="1:7">
      <c r="A58" s="17" t="s">
        <v>239</v>
      </c>
      <c r="B58" s="18">
        <v>1199</v>
      </c>
      <c r="C58" s="18">
        <v>3068</v>
      </c>
      <c r="D58" s="19">
        <v>4142</v>
      </c>
      <c r="E58" s="27">
        <v>0.14141952650996895</v>
      </c>
      <c r="F58" s="27">
        <v>0.36565903844068109</v>
      </c>
      <c r="G58" s="28">
        <v>0.47883950206240866</v>
      </c>
    </row>
    <row r="59" spans="1:7">
      <c r="A59" s="17" t="s">
        <v>240</v>
      </c>
      <c r="B59" s="18">
        <v>380</v>
      </c>
      <c r="C59" s="18">
        <v>624</v>
      </c>
      <c r="D59" s="19">
        <v>628</v>
      </c>
      <c r="E59" s="27">
        <v>4.4820200228347123E-2</v>
      </c>
      <c r="F59" s="27">
        <v>7.4371329852341919E-2</v>
      </c>
      <c r="G59" s="28">
        <v>7.260048461979543E-2</v>
      </c>
    </row>
    <row r="60" spans="1:7">
      <c r="A60" s="17" t="s">
        <v>241</v>
      </c>
      <c r="B60" s="18">
        <v>1265</v>
      </c>
      <c r="C60" s="18">
        <v>3665</v>
      </c>
      <c r="D60" s="19">
        <v>6717</v>
      </c>
      <c r="E60" s="27">
        <v>0.14920408760226084</v>
      </c>
      <c r="F60" s="27">
        <v>0.43681237805902745</v>
      </c>
      <c r="G60" s="28">
        <v>0.77652461017701568</v>
      </c>
    </row>
    <row r="61" spans="1:7">
      <c r="A61" s="17" t="s">
        <v>242</v>
      </c>
      <c r="B61" s="18">
        <v>0</v>
      </c>
      <c r="C61" s="18">
        <v>0</v>
      </c>
      <c r="D61" s="19">
        <v>0</v>
      </c>
      <c r="E61" s="27" t="s">
        <v>233</v>
      </c>
      <c r="F61" s="27" t="s">
        <v>233</v>
      </c>
      <c r="G61" s="28" t="s">
        <v>233</v>
      </c>
    </row>
    <row r="62" spans="1:7">
      <c r="A62" s="17" t="s">
        <v>243</v>
      </c>
      <c r="B62" s="18">
        <v>0</v>
      </c>
      <c r="C62" s="18">
        <v>0</v>
      </c>
      <c r="D62" s="19">
        <v>0</v>
      </c>
      <c r="E62" s="27" t="s">
        <v>233</v>
      </c>
      <c r="F62" s="27" t="s">
        <v>233</v>
      </c>
      <c r="G62" s="28" t="s">
        <v>233</v>
      </c>
    </row>
    <row r="63" spans="1:7">
      <c r="A63" s="17" t="s">
        <v>244</v>
      </c>
      <c r="B63" s="18">
        <v>0</v>
      </c>
      <c r="C63" s="18">
        <v>0</v>
      </c>
      <c r="D63" s="19">
        <v>0</v>
      </c>
      <c r="E63" s="27" t="s">
        <v>233</v>
      </c>
      <c r="F63" s="27" t="s">
        <v>233</v>
      </c>
      <c r="G63" s="28" t="s">
        <v>233</v>
      </c>
    </row>
    <row r="64" spans="1:7">
      <c r="A64" s="17" t="s">
        <v>245</v>
      </c>
      <c r="B64" s="18">
        <v>0</v>
      </c>
      <c r="C64" s="18">
        <v>0</v>
      </c>
      <c r="D64" s="19">
        <v>0</v>
      </c>
      <c r="E64" s="27" t="s">
        <v>233</v>
      </c>
      <c r="F64" s="27" t="s">
        <v>233</v>
      </c>
      <c r="G64" s="28" t="s">
        <v>233</v>
      </c>
    </row>
    <row r="65" spans="1:7">
      <c r="A65" s="17" t="s">
        <v>246</v>
      </c>
      <c r="B65" s="18">
        <v>0</v>
      </c>
      <c r="C65" s="18">
        <v>0</v>
      </c>
      <c r="D65" s="19">
        <v>0</v>
      </c>
      <c r="E65" s="27" t="s">
        <v>233</v>
      </c>
      <c r="F65" s="27" t="s">
        <v>233</v>
      </c>
      <c r="G65" s="28" t="s">
        <v>233</v>
      </c>
    </row>
    <row r="66" spans="1:7" ht="13.5" thickBot="1">
      <c r="A66" s="20" t="s">
        <v>5</v>
      </c>
      <c r="B66" s="80">
        <v>847832</v>
      </c>
      <c r="C66" s="80">
        <v>839033</v>
      </c>
      <c r="D66" s="81">
        <v>865008</v>
      </c>
      <c r="E66" s="23">
        <v>100</v>
      </c>
      <c r="F66" s="23">
        <v>100</v>
      </c>
      <c r="G66" s="54">
        <v>100</v>
      </c>
    </row>
    <row r="67" spans="1:7">
      <c r="A67" s="24"/>
      <c r="B67" s="24"/>
      <c r="C67" s="24"/>
      <c r="D67" s="24"/>
      <c r="E67" s="24"/>
      <c r="F67" s="24"/>
      <c r="G67" s="24"/>
    </row>
    <row r="68" spans="1:7" ht="12.75" customHeight="1">
      <c r="A68" s="26" t="s">
        <v>220</v>
      </c>
      <c r="F68" s="25"/>
      <c r="G68" s="123">
        <v>15</v>
      </c>
    </row>
    <row r="69" spans="1:7" ht="12.75" customHeight="1">
      <c r="A69" s="26" t="s">
        <v>221</v>
      </c>
      <c r="F69" s="25"/>
      <c r="G69" s="122"/>
    </row>
    <row r="70" spans="1:7" ht="12.75" customHeight="1"/>
    <row r="71" spans="1:7" ht="12.75" customHeight="1"/>
    <row r="74" spans="1:7" ht="12.75" customHeight="1"/>
    <row r="75" spans="1:7" ht="12.75" customHeight="1"/>
  </sheetData>
  <mergeCells count="1">
    <mergeCell ref="G68:G69"/>
  </mergeCells>
  <hyperlinks>
    <hyperlink ref="A2" location="Innhold!A32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96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5"/>
  <sheetViews>
    <sheetView showGridLines="0" showRowColHeaders="0" topLeftCell="A2" zoomScaleNormal="100" workbookViewId="0"/>
  </sheetViews>
  <sheetFormatPr defaultColWidth="11.42578125" defaultRowHeight="12.75"/>
  <cols>
    <col min="1" max="1" width="25.42578125" style="1" customWidth="1"/>
    <col min="2" max="4" width="10.5703125" style="1" customWidth="1"/>
    <col min="5" max="7" width="9.85546875" style="1" customWidth="1"/>
    <col min="8" max="16384" width="11.42578125" style="1"/>
  </cols>
  <sheetData>
    <row r="1" spans="1:7" ht="5.25" customHeight="1"/>
    <row r="2" spans="1:7">
      <c r="A2" s="78" t="s">
        <v>0</v>
      </c>
      <c r="B2" s="3"/>
      <c r="C2" s="3"/>
      <c r="D2" s="3"/>
      <c r="E2" s="3"/>
      <c r="F2" s="3"/>
    </row>
    <row r="3" spans="1:7" ht="6" customHeight="1">
      <c r="A3" s="4"/>
      <c r="B3" s="3"/>
      <c r="C3" s="3"/>
      <c r="D3" s="3"/>
      <c r="E3" s="3"/>
      <c r="F3" s="3"/>
    </row>
    <row r="4" spans="1:7" ht="16.5" thickBot="1">
      <c r="A4" s="5" t="s">
        <v>178</v>
      </c>
      <c r="B4" s="6"/>
      <c r="C4" s="6"/>
      <c r="D4" s="6"/>
      <c r="E4" s="6"/>
      <c r="F4" s="6"/>
    </row>
    <row r="5" spans="1:7">
      <c r="A5" s="7"/>
      <c r="B5" s="8"/>
      <c r="C5" s="9" t="s">
        <v>2</v>
      </c>
      <c r="D5" s="10"/>
      <c r="E5" s="11"/>
      <c r="F5" s="9" t="s">
        <v>3</v>
      </c>
      <c r="G5" s="12"/>
    </row>
    <row r="6" spans="1:7">
      <c r="A6" s="13" t="s">
        <v>4</v>
      </c>
      <c r="B6" s="14" t="s">
        <v>195</v>
      </c>
      <c r="C6" s="15" t="s">
        <v>199</v>
      </c>
      <c r="D6" s="73" t="s">
        <v>219</v>
      </c>
      <c r="E6" s="15" t="s">
        <v>195</v>
      </c>
      <c r="F6" s="15" t="s">
        <v>199</v>
      </c>
      <c r="G6" s="16" t="s">
        <v>219</v>
      </c>
    </row>
    <row r="7" spans="1:7">
      <c r="A7" s="17" t="s">
        <v>135</v>
      </c>
      <c r="B7" s="18">
        <v>321803</v>
      </c>
      <c r="C7" s="18">
        <v>364734</v>
      </c>
      <c r="D7" s="19">
        <v>402454</v>
      </c>
      <c r="E7" s="27">
        <v>28.329524406476466</v>
      </c>
      <c r="F7" s="27">
        <v>30.962691185496517</v>
      </c>
      <c r="G7" s="28">
        <v>33.144845943266006</v>
      </c>
    </row>
    <row r="8" spans="1:7">
      <c r="A8" s="17" t="s">
        <v>222</v>
      </c>
      <c r="B8" s="18">
        <v>5035</v>
      </c>
      <c r="C8" s="18">
        <v>5325</v>
      </c>
      <c r="D8" s="19">
        <v>6216</v>
      </c>
      <c r="E8" s="27">
        <v>0.4432499242909762</v>
      </c>
      <c r="F8" s="27">
        <v>0.45204540997759723</v>
      </c>
      <c r="G8" s="28">
        <v>0.51193021409488171</v>
      </c>
    </row>
    <row r="9" spans="1:7">
      <c r="A9" s="17" t="s">
        <v>137</v>
      </c>
      <c r="B9" s="18">
        <v>274479</v>
      </c>
      <c r="C9" s="18">
        <v>243782</v>
      </c>
      <c r="D9" s="19">
        <v>247032</v>
      </c>
      <c r="E9" s="27">
        <v>24.16341528688438</v>
      </c>
      <c r="F9" s="27">
        <v>20.694935987823211</v>
      </c>
      <c r="G9" s="28">
        <v>20.344778740071881</v>
      </c>
    </row>
    <row r="10" spans="1:7">
      <c r="A10" s="17" t="s">
        <v>166</v>
      </c>
      <c r="B10" s="18">
        <v>143894</v>
      </c>
      <c r="C10" s="18">
        <v>131698</v>
      </c>
      <c r="D10" s="19">
        <v>130305</v>
      </c>
      <c r="E10" s="27">
        <v>12.667528223619806</v>
      </c>
      <c r="F10" s="27">
        <v>11.179995568681615</v>
      </c>
      <c r="G10" s="28">
        <v>10.731510062360611</v>
      </c>
    </row>
    <row r="11" spans="1:7">
      <c r="A11" s="17" t="s">
        <v>223</v>
      </c>
      <c r="B11" s="18">
        <v>150884</v>
      </c>
      <c r="C11" s="18">
        <v>158475</v>
      </c>
      <c r="D11" s="19">
        <v>146253</v>
      </c>
      <c r="E11" s="27">
        <v>13.28288412645872</v>
      </c>
      <c r="F11" s="27">
        <v>13.453126074403704</v>
      </c>
      <c r="G11" s="28">
        <v>12.044937194661959</v>
      </c>
    </row>
    <row r="12" spans="1:7">
      <c r="A12" s="17" t="s">
        <v>224</v>
      </c>
      <c r="B12" s="18">
        <v>19046</v>
      </c>
      <c r="C12" s="18">
        <v>20962</v>
      </c>
      <c r="D12" s="19">
        <v>14312</v>
      </c>
      <c r="E12" s="27">
        <v>1.6766907761759549</v>
      </c>
      <c r="F12" s="27">
        <v>1.7794884289108719</v>
      </c>
      <c r="G12" s="28">
        <v>1.1786913166225783</v>
      </c>
    </row>
    <row r="13" spans="1:7">
      <c r="A13" s="17" t="s">
        <v>225</v>
      </c>
      <c r="B13" s="18">
        <v>23569</v>
      </c>
      <c r="C13" s="18">
        <v>24756</v>
      </c>
      <c r="D13" s="19">
        <v>26169</v>
      </c>
      <c r="E13" s="27">
        <v>2.0748674211745817</v>
      </c>
      <c r="F13" s="27">
        <v>2.1015654778226098</v>
      </c>
      <c r="G13" s="28">
        <v>2.1551965528714541</v>
      </c>
    </row>
    <row r="14" spans="1:7">
      <c r="A14" s="17" t="s">
        <v>226</v>
      </c>
      <c r="B14" s="18">
        <v>15158</v>
      </c>
      <c r="C14" s="18">
        <v>29489</v>
      </c>
      <c r="D14" s="19">
        <v>32271</v>
      </c>
      <c r="E14" s="27">
        <v>1.3344155615496758</v>
      </c>
      <c r="F14" s="27">
        <v>2.5033553229726504</v>
      </c>
      <c r="G14" s="28">
        <v>2.6577380854337078</v>
      </c>
    </row>
    <row r="15" spans="1:7">
      <c r="A15" s="17" t="s">
        <v>227</v>
      </c>
      <c r="B15" s="18">
        <v>9218</v>
      </c>
      <c r="C15" s="18">
        <v>8488</v>
      </c>
      <c r="D15" s="19">
        <v>8014</v>
      </c>
      <c r="E15" s="27">
        <v>0.81149509475952697</v>
      </c>
      <c r="F15" s="27">
        <v>0.72055613894644976</v>
      </c>
      <c r="G15" s="28">
        <v>0.66000784037264826</v>
      </c>
    </row>
    <row r="16" spans="1:7">
      <c r="A16" s="17" t="s">
        <v>228</v>
      </c>
      <c r="B16" s="18">
        <v>67211</v>
      </c>
      <c r="C16" s="18">
        <v>70559</v>
      </c>
      <c r="D16" s="19">
        <v>69539</v>
      </c>
      <c r="E16" s="27">
        <v>5.9168362783556701</v>
      </c>
      <c r="F16" s="27">
        <v>5.9898351328843722</v>
      </c>
      <c r="G16" s="28">
        <v>5.7270133780476158</v>
      </c>
    </row>
    <row r="17" spans="1:7">
      <c r="A17" s="17" t="s">
        <v>229</v>
      </c>
      <c r="B17" s="18">
        <v>23470</v>
      </c>
      <c r="C17" s="18">
        <v>25590</v>
      </c>
      <c r="D17" s="19">
        <v>26818</v>
      </c>
      <c r="E17" s="27">
        <v>2.0661520800614124</v>
      </c>
      <c r="F17" s="27">
        <v>2.1723647025965658</v>
      </c>
      <c r="G17" s="28">
        <v>2.208646152122995</v>
      </c>
    </row>
    <row r="18" spans="1:7">
      <c r="A18" s="17" t="s">
        <v>230</v>
      </c>
      <c r="B18" s="18">
        <v>0</v>
      </c>
      <c r="C18" s="18">
        <v>0</v>
      </c>
      <c r="D18" s="19">
        <v>0</v>
      </c>
      <c r="E18" s="27" t="s">
        <v>233</v>
      </c>
      <c r="F18" s="27" t="s">
        <v>233</v>
      </c>
      <c r="G18" s="28" t="s">
        <v>233</v>
      </c>
    </row>
    <row r="19" spans="1:7">
      <c r="A19" s="17" t="s">
        <v>231</v>
      </c>
      <c r="B19" s="18">
        <v>0</v>
      </c>
      <c r="C19" s="18">
        <v>7395</v>
      </c>
      <c r="D19" s="19">
        <v>7896</v>
      </c>
      <c r="E19" s="27" t="s">
        <v>233</v>
      </c>
      <c r="F19" s="27">
        <v>0.6277701045604378</v>
      </c>
      <c r="G19" s="28">
        <v>0.65028973141782265</v>
      </c>
    </row>
    <row r="20" spans="1:7">
      <c r="A20" s="17" t="s">
        <v>232</v>
      </c>
      <c r="B20" s="18">
        <v>0</v>
      </c>
      <c r="C20" s="18">
        <v>0</v>
      </c>
      <c r="D20" s="19">
        <v>12832</v>
      </c>
      <c r="E20" s="27" t="s">
        <v>233</v>
      </c>
      <c r="F20" s="27" t="s">
        <v>233</v>
      </c>
      <c r="G20" s="28">
        <v>1.0568031704095113</v>
      </c>
    </row>
    <row r="21" spans="1:7">
      <c r="A21" s="17" t="s">
        <v>234</v>
      </c>
      <c r="B21" s="18">
        <v>0</v>
      </c>
      <c r="C21" s="18">
        <v>0</v>
      </c>
      <c r="D21" s="19">
        <v>5788</v>
      </c>
      <c r="E21" s="27" t="s">
        <v>233</v>
      </c>
      <c r="F21" s="27" t="s">
        <v>233</v>
      </c>
      <c r="G21" s="28">
        <v>0.47668147991975146</v>
      </c>
    </row>
    <row r="22" spans="1:7">
      <c r="A22" s="17" t="s">
        <v>235</v>
      </c>
      <c r="B22" s="18">
        <v>0</v>
      </c>
      <c r="C22" s="18">
        <v>0</v>
      </c>
      <c r="D22" s="19">
        <v>5022</v>
      </c>
      <c r="E22" s="27" t="s">
        <v>233</v>
      </c>
      <c r="F22" s="27" t="s">
        <v>233</v>
      </c>
      <c r="G22" s="28">
        <v>0.41359612856893435</v>
      </c>
    </row>
    <row r="23" spans="1:7">
      <c r="A23" s="17" t="s">
        <v>236</v>
      </c>
      <c r="B23" s="18">
        <v>0</v>
      </c>
      <c r="C23" s="18">
        <v>0</v>
      </c>
      <c r="D23" s="19">
        <v>0</v>
      </c>
      <c r="E23" s="27" t="s">
        <v>233</v>
      </c>
      <c r="F23" s="27" t="s">
        <v>233</v>
      </c>
      <c r="G23" s="28" t="s">
        <v>233</v>
      </c>
    </row>
    <row r="24" spans="1:7">
      <c r="A24" s="17" t="s">
        <v>237</v>
      </c>
      <c r="B24" s="18">
        <v>3705</v>
      </c>
      <c r="C24" s="18">
        <v>4963</v>
      </c>
      <c r="D24" s="19">
        <v>1656</v>
      </c>
      <c r="E24" s="27">
        <v>0.32616503862920887</v>
      </c>
      <c r="F24" s="27">
        <v>0.42131481121480097</v>
      </c>
      <c r="G24" s="28">
        <v>0.13638295278975612</v>
      </c>
    </row>
    <row r="25" spans="1:7">
      <c r="A25" s="17" t="s">
        <v>238</v>
      </c>
      <c r="B25" s="18">
        <v>61353</v>
      </c>
      <c r="C25" s="18">
        <v>61353</v>
      </c>
      <c r="D25" s="19">
        <v>52015</v>
      </c>
      <c r="E25" s="27">
        <v>5.4011345789521874</v>
      </c>
      <c r="F25" s="27">
        <v>5.2083271433531495</v>
      </c>
      <c r="G25" s="28">
        <v>4.2837918414004621</v>
      </c>
    </row>
    <row r="26" spans="1:7">
      <c r="A26" s="17" t="s">
        <v>239</v>
      </c>
      <c r="B26" s="18">
        <v>6377</v>
      </c>
      <c r="C26" s="18">
        <v>8200</v>
      </c>
      <c r="D26" s="19">
        <v>9715</v>
      </c>
      <c r="E26" s="27">
        <v>0.56139121493615796</v>
      </c>
      <c r="F26" s="27">
        <v>0.69610748578709802</v>
      </c>
      <c r="G26" s="28">
        <v>0.80009685166212607</v>
      </c>
    </row>
    <row r="27" spans="1:7">
      <c r="A27" s="17" t="s">
        <v>240</v>
      </c>
      <c r="B27" s="18">
        <v>5536</v>
      </c>
      <c r="C27" s="18">
        <v>3483</v>
      </c>
      <c r="D27" s="19">
        <v>4043</v>
      </c>
      <c r="E27" s="27">
        <v>0.48735483234852911</v>
      </c>
      <c r="F27" s="27">
        <v>0.29567589914591008</v>
      </c>
      <c r="G27" s="28">
        <v>0.33296876698610145</v>
      </c>
    </row>
    <row r="28" spans="1:7">
      <c r="A28" s="17" t="s">
        <v>241</v>
      </c>
      <c r="B28" s="18">
        <v>5190</v>
      </c>
      <c r="C28" s="18">
        <v>8727</v>
      </c>
      <c r="D28" s="19">
        <v>5619</v>
      </c>
      <c r="E28" s="27">
        <v>0.45689515532674607</v>
      </c>
      <c r="F28" s="27">
        <v>0.74084512542243963</v>
      </c>
      <c r="G28" s="28">
        <v>0.46276317133190803</v>
      </c>
    </row>
    <row r="29" spans="1:7">
      <c r="A29" s="17" t="s">
        <v>242</v>
      </c>
      <c r="B29" s="18">
        <v>0</v>
      </c>
      <c r="C29" s="18">
        <v>0</v>
      </c>
      <c r="D29" s="19">
        <v>0</v>
      </c>
      <c r="E29" s="27" t="s">
        <v>233</v>
      </c>
      <c r="F29" s="27" t="s">
        <v>233</v>
      </c>
      <c r="G29" s="28" t="s">
        <v>233</v>
      </c>
    </row>
    <row r="30" spans="1:7">
      <c r="A30" s="17" t="s">
        <v>243</v>
      </c>
      <c r="B30" s="18">
        <v>0</v>
      </c>
      <c r="C30" s="18">
        <v>0</v>
      </c>
      <c r="D30" s="19">
        <v>4</v>
      </c>
      <c r="E30" s="27" t="s">
        <v>233</v>
      </c>
      <c r="F30" s="27" t="s">
        <v>233</v>
      </c>
      <c r="G30" s="28">
        <v>3.2942742219747856E-4</v>
      </c>
    </row>
    <row r="31" spans="1:7">
      <c r="A31" s="17" t="s">
        <v>244</v>
      </c>
      <c r="B31" s="18">
        <v>0</v>
      </c>
      <c r="C31" s="18">
        <v>0</v>
      </c>
      <c r="D31" s="19">
        <v>0</v>
      </c>
      <c r="E31" s="27" t="s">
        <v>233</v>
      </c>
      <c r="F31" s="27" t="s">
        <v>233</v>
      </c>
      <c r="G31" s="28" t="s">
        <v>233</v>
      </c>
    </row>
    <row r="32" spans="1:7">
      <c r="A32" s="17" t="s">
        <v>245</v>
      </c>
      <c r="B32" s="18">
        <v>0</v>
      </c>
      <c r="C32" s="18">
        <v>0</v>
      </c>
      <c r="D32" s="19">
        <v>0</v>
      </c>
      <c r="E32" s="27" t="s">
        <v>233</v>
      </c>
      <c r="F32" s="27" t="s">
        <v>233</v>
      </c>
      <c r="G32" s="28" t="s">
        <v>233</v>
      </c>
    </row>
    <row r="33" spans="1:7">
      <c r="A33" s="17" t="s">
        <v>246</v>
      </c>
      <c r="B33" s="18">
        <v>0</v>
      </c>
      <c r="C33" s="18">
        <v>0</v>
      </c>
      <c r="D33" s="19">
        <v>255</v>
      </c>
      <c r="E33" s="27" t="s">
        <v>233</v>
      </c>
      <c r="F33" s="27" t="s">
        <v>233</v>
      </c>
      <c r="G33" s="28">
        <v>2.1000998165089258E-2</v>
      </c>
    </row>
    <row r="34" spans="1:7" ht="13.5" thickBot="1">
      <c r="A34" s="20" t="s">
        <v>5</v>
      </c>
      <c r="B34" s="21">
        <v>1135928</v>
      </c>
      <c r="C34" s="21">
        <v>1177979</v>
      </c>
      <c r="D34" s="22">
        <v>1214228</v>
      </c>
      <c r="E34" s="23">
        <v>100</v>
      </c>
      <c r="F34" s="23">
        <v>100</v>
      </c>
      <c r="G34" s="54">
        <v>100</v>
      </c>
    </row>
    <row r="36" spans="1:7" ht="16.5" thickBot="1">
      <c r="A36" s="5" t="s">
        <v>179</v>
      </c>
      <c r="B36" s="6"/>
      <c r="C36" s="6"/>
      <c r="D36" s="6"/>
      <c r="E36" s="6"/>
      <c r="F36" s="6"/>
    </row>
    <row r="37" spans="1:7">
      <c r="A37" s="7"/>
      <c r="B37" s="117"/>
      <c r="C37" s="116" t="s">
        <v>48</v>
      </c>
      <c r="D37" s="118"/>
      <c r="E37" s="11"/>
      <c r="F37" s="9" t="s">
        <v>3</v>
      </c>
      <c r="G37" s="12"/>
    </row>
    <row r="38" spans="1:7">
      <c r="A38" s="13" t="s">
        <v>4</v>
      </c>
      <c r="B38" s="14" t="s">
        <v>195</v>
      </c>
      <c r="C38" s="15" t="s">
        <v>199</v>
      </c>
      <c r="D38" s="73" t="s">
        <v>219</v>
      </c>
      <c r="E38" s="15" t="s">
        <v>195</v>
      </c>
      <c r="F38" s="15" t="s">
        <v>199</v>
      </c>
      <c r="G38" s="16" t="s">
        <v>219</v>
      </c>
    </row>
    <row r="39" spans="1:7">
      <c r="A39" s="17" t="s">
        <v>135</v>
      </c>
      <c r="B39" s="18">
        <v>762187</v>
      </c>
      <c r="C39" s="18">
        <v>820141</v>
      </c>
      <c r="D39" s="19">
        <v>818426</v>
      </c>
      <c r="E39" s="27">
        <v>19.223985445817679</v>
      </c>
      <c r="F39" s="27">
        <v>23.41447050997656</v>
      </c>
      <c r="G39" s="28">
        <v>22.755217908210192</v>
      </c>
    </row>
    <row r="40" spans="1:7">
      <c r="A40" s="17" t="s">
        <v>222</v>
      </c>
      <c r="B40" s="18">
        <v>7229</v>
      </c>
      <c r="C40" s="18">
        <v>7471</v>
      </c>
      <c r="D40" s="19">
        <v>9450</v>
      </c>
      <c r="E40" s="27">
        <v>0.18233083323097349</v>
      </c>
      <c r="F40" s="27">
        <v>0.21329199391328429</v>
      </c>
      <c r="G40" s="28">
        <v>0.26274435224759024</v>
      </c>
    </row>
    <row r="41" spans="1:7">
      <c r="A41" s="17" t="s">
        <v>137</v>
      </c>
      <c r="B41" s="18">
        <v>942337</v>
      </c>
      <c r="C41" s="18">
        <v>784669</v>
      </c>
      <c r="D41" s="19">
        <v>838459</v>
      </c>
      <c r="E41" s="27">
        <v>23.767753547430608</v>
      </c>
      <c r="F41" s="27">
        <v>22.401768916067844</v>
      </c>
      <c r="G41" s="28">
        <v>23.312208131339926</v>
      </c>
    </row>
    <row r="42" spans="1:7">
      <c r="A42" s="17" t="s">
        <v>166</v>
      </c>
      <c r="B42" s="18">
        <v>393253</v>
      </c>
      <c r="C42" s="18">
        <v>365198</v>
      </c>
      <c r="D42" s="19">
        <v>363079</v>
      </c>
      <c r="E42" s="27">
        <v>9.918681305931667</v>
      </c>
      <c r="F42" s="27">
        <v>10.426155747977994</v>
      </c>
      <c r="G42" s="28">
        <v>10.094916049704002</v>
      </c>
    </row>
    <row r="43" spans="1:7">
      <c r="A43" s="17" t="s">
        <v>223</v>
      </c>
      <c r="B43" s="18">
        <v>603103</v>
      </c>
      <c r="C43" s="18">
        <v>617745</v>
      </c>
      <c r="D43" s="19">
        <v>602187</v>
      </c>
      <c r="E43" s="27">
        <v>15.211546896403348</v>
      </c>
      <c r="F43" s="27">
        <v>17.636201683839083</v>
      </c>
      <c r="G43" s="28">
        <v>16.742987645176679</v>
      </c>
    </row>
    <row r="44" spans="1:7">
      <c r="A44" s="17" t="s">
        <v>224</v>
      </c>
      <c r="B44" s="18">
        <v>22141</v>
      </c>
      <c r="C44" s="18">
        <v>22439</v>
      </c>
      <c r="D44" s="19">
        <v>13875</v>
      </c>
      <c r="E44" s="27">
        <v>0.55844335019601388</v>
      </c>
      <c r="F44" s="27">
        <v>0.64061826414404843</v>
      </c>
      <c r="G44" s="28">
        <v>0.38577543782384283</v>
      </c>
    </row>
    <row r="45" spans="1:7">
      <c r="A45" s="17" t="s">
        <v>225</v>
      </c>
      <c r="B45" s="18">
        <v>22841</v>
      </c>
      <c r="C45" s="18">
        <v>86671</v>
      </c>
      <c r="D45" s="19">
        <v>108405</v>
      </c>
      <c r="E45" s="27">
        <v>0.57609884656642207</v>
      </c>
      <c r="F45" s="27">
        <v>2.474398394386061</v>
      </c>
      <c r="G45" s="28">
        <v>3.0140530693544996</v>
      </c>
    </row>
    <row r="46" spans="1:7">
      <c r="A46" s="17" t="s">
        <v>226</v>
      </c>
      <c r="B46" s="18">
        <v>22602</v>
      </c>
      <c r="C46" s="18">
        <v>56931</v>
      </c>
      <c r="D46" s="19">
        <v>83674</v>
      </c>
      <c r="E46" s="27">
        <v>0.57007075566281129</v>
      </c>
      <c r="F46" s="27">
        <v>1.6253415212792381</v>
      </c>
      <c r="G46" s="28">
        <v>2.3264413682502507</v>
      </c>
    </row>
    <row r="47" spans="1:7">
      <c r="A47" s="17" t="s">
        <v>227</v>
      </c>
      <c r="B47" s="18">
        <v>264907</v>
      </c>
      <c r="C47" s="18">
        <v>258191</v>
      </c>
      <c r="D47" s="19">
        <v>204864</v>
      </c>
      <c r="E47" s="27">
        <v>6.6815208242796365</v>
      </c>
      <c r="F47" s="27">
        <v>7.371178316218014</v>
      </c>
      <c r="G47" s="28">
        <v>5.6959639131058548</v>
      </c>
    </row>
    <row r="48" spans="1:7">
      <c r="A48" s="17" t="s">
        <v>228</v>
      </c>
      <c r="B48" s="18">
        <v>160537</v>
      </c>
      <c r="C48" s="18">
        <v>203476</v>
      </c>
      <c r="D48" s="19">
        <v>197583</v>
      </c>
      <c r="E48" s="27">
        <v>4.0490863154517625</v>
      </c>
      <c r="F48" s="27">
        <v>5.8091020952348327</v>
      </c>
      <c r="G48" s="28">
        <v>5.4935256455169972</v>
      </c>
    </row>
    <row r="49" spans="1:7">
      <c r="A49" s="17" t="s">
        <v>229</v>
      </c>
      <c r="B49" s="18">
        <v>37611</v>
      </c>
      <c r="C49" s="18">
        <v>38116</v>
      </c>
      <c r="D49" s="19">
        <v>38120</v>
      </c>
      <c r="E49" s="27">
        <v>0.94862981998203677</v>
      </c>
      <c r="F49" s="27">
        <v>1.0881860045507621</v>
      </c>
      <c r="G49" s="28">
        <v>1.0598745722410732</v>
      </c>
    </row>
    <row r="50" spans="1:7">
      <c r="A50" s="17" t="s">
        <v>230</v>
      </c>
      <c r="B50" s="18">
        <v>0</v>
      </c>
      <c r="C50" s="18">
        <v>0</v>
      </c>
      <c r="D50" s="19">
        <v>0</v>
      </c>
      <c r="E50" s="27" t="s">
        <v>233</v>
      </c>
      <c r="F50" s="27" t="s">
        <v>233</v>
      </c>
      <c r="G50" s="28" t="s">
        <v>233</v>
      </c>
    </row>
    <row r="51" spans="1:7">
      <c r="A51" s="17" t="s">
        <v>231</v>
      </c>
      <c r="B51" s="18">
        <v>0</v>
      </c>
      <c r="C51" s="18">
        <v>3867</v>
      </c>
      <c r="D51" s="19">
        <v>5550</v>
      </c>
      <c r="E51" s="27" t="s">
        <v>233</v>
      </c>
      <c r="F51" s="27">
        <v>0.11040023296247763</v>
      </c>
      <c r="G51" s="28">
        <v>0.15431017512953712</v>
      </c>
    </row>
    <row r="52" spans="1:7">
      <c r="A52" s="17" t="s">
        <v>232</v>
      </c>
      <c r="B52" s="18">
        <v>0</v>
      </c>
      <c r="C52" s="18">
        <v>0</v>
      </c>
      <c r="D52" s="19">
        <v>84</v>
      </c>
      <c r="E52" s="27" t="s">
        <v>233</v>
      </c>
      <c r="F52" s="27" t="s">
        <v>233</v>
      </c>
      <c r="G52" s="28">
        <v>2.3355053533119135E-3</v>
      </c>
    </row>
    <row r="53" spans="1:7">
      <c r="A53" s="17" t="s">
        <v>234</v>
      </c>
      <c r="B53" s="18">
        <v>0</v>
      </c>
      <c r="C53" s="18">
        <v>0</v>
      </c>
      <c r="D53" s="19">
        <v>51605</v>
      </c>
      <c r="E53" s="27" t="s">
        <v>233</v>
      </c>
      <c r="F53" s="27" t="s">
        <v>233</v>
      </c>
      <c r="G53" s="28">
        <v>1.4348065923531106</v>
      </c>
    </row>
    <row r="54" spans="1:7">
      <c r="A54" s="17" t="s">
        <v>235</v>
      </c>
      <c r="B54" s="18">
        <v>0</v>
      </c>
      <c r="C54" s="18">
        <v>0</v>
      </c>
      <c r="D54" s="19">
        <v>16519</v>
      </c>
      <c r="E54" s="27" t="s">
        <v>233</v>
      </c>
      <c r="F54" s="27" t="s">
        <v>233</v>
      </c>
      <c r="G54" s="28">
        <v>0.45928824918285116</v>
      </c>
    </row>
    <row r="55" spans="1:7">
      <c r="A55" s="17" t="s">
        <v>236</v>
      </c>
      <c r="B55" s="18">
        <v>0</v>
      </c>
      <c r="C55" s="18">
        <v>0</v>
      </c>
      <c r="D55" s="19">
        <v>0</v>
      </c>
      <c r="E55" s="27" t="s">
        <v>233</v>
      </c>
      <c r="F55" s="27" t="s">
        <v>233</v>
      </c>
      <c r="G55" s="28" t="s">
        <v>233</v>
      </c>
    </row>
    <row r="56" spans="1:7">
      <c r="A56" s="17" t="s">
        <v>237</v>
      </c>
      <c r="B56" s="18">
        <v>2783</v>
      </c>
      <c r="C56" s="18">
        <v>4207</v>
      </c>
      <c r="D56" s="19">
        <v>2452</v>
      </c>
      <c r="E56" s="27">
        <v>7.0193209141208912E-2</v>
      </c>
      <c r="F56" s="27">
        <v>0.12010700286349713</v>
      </c>
      <c r="G56" s="28">
        <v>6.8174513408581092E-2</v>
      </c>
    </row>
    <row r="57" spans="1:7">
      <c r="A57" s="17" t="s">
        <v>238</v>
      </c>
      <c r="B57" s="18">
        <v>65322</v>
      </c>
      <c r="C57" s="18">
        <v>65322</v>
      </c>
      <c r="D57" s="19">
        <v>52484</v>
      </c>
      <c r="E57" s="27">
        <v>1.6475604770111565</v>
      </c>
      <c r="F57" s="27">
        <v>1.8648988925717516</v>
      </c>
      <c r="G57" s="28">
        <v>1.4592459876574102</v>
      </c>
    </row>
    <row r="58" spans="1:7">
      <c r="A58" s="17" t="s">
        <v>239</v>
      </c>
      <c r="B58" s="18">
        <v>18866</v>
      </c>
      <c r="C58" s="18">
        <v>22152</v>
      </c>
      <c r="D58" s="19">
        <v>26579</v>
      </c>
      <c r="E58" s="27">
        <v>0.47584084932017512</v>
      </c>
      <c r="F58" s="27">
        <v>0.63242460837465853</v>
      </c>
      <c r="G58" s="28">
        <v>0.73899281887711132</v>
      </c>
    </row>
    <row r="59" spans="1:7">
      <c r="A59" s="17" t="s">
        <v>240</v>
      </c>
      <c r="B59" s="18">
        <v>619254</v>
      </c>
      <c r="C59" s="18">
        <v>121160</v>
      </c>
      <c r="D59" s="19">
        <v>140662</v>
      </c>
      <c r="E59" s="27">
        <v>15.618909641944011</v>
      </c>
      <c r="F59" s="27">
        <v>3.4590360035515357</v>
      </c>
      <c r="G59" s="28">
        <v>3.9109149286614331</v>
      </c>
    </row>
    <row r="60" spans="1:7">
      <c r="A60" s="17" t="s">
        <v>241</v>
      </c>
      <c r="B60" s="18">
        <v>19798</v>
      </c>
      <c r="C60" s="18">
        <v>24954</v>
      </c>
      <c r="D60" s="19">
        <v>21125</v>
      </c>
      <c r="E60" s="27">
        <v>0.49934788163049015</v>
      </c>
      <c r="F60" s="27">
        <v>0.71241981208835448</v>
      </c>
      <c r="G60" s="28">
        <v>0.5873517927227877</v>
      </c>
    </row>
    <row r="61" spans="1:7">
      <c r="A61" s="17" t="s">
        <v>242</v>
      </c>
      <c r="B61" s="18">
        <v>0</v>
      </c>
      <c r="C61" s="18">
        <v>0</v>
      </c>
      <c r="D61" s="19">
        <v>0</v>
      </c>
      <c r="E61" s="27" t="s">
        <v>233</v>
      </c>
      <c r="F61" s="27" t="s">
        <v>233</v>
      </c>
      <c r="G61" s="28" t="s">
        <v>233</v>
      </c>
    </row>
    <row r="62" spans="1:7">
      <c r="A62" s="17" t="s">
        <v>243</v>
      </c>
      <c r="B62" s="18">
        <v>0</v>
      </c>
      <c r="C62" s="18">
        <v>0</v>
      </c>
      <c r="D62" s="19">
        <v>8</v>
      </c>
      <c r="E62" s="27" t="s">
        <v>233</v>
      </c>
      <c r="F62" s="27" t="s">
        <v>233</v>
      </c>
      <c r="G62" s="28">
        <v>2.2242908126780128E-4</v>
      </c>
    </row>
    <row r="63" spans="1:7">
      <c r="A63" s="17" t="s">
        <v>244</v>
      </c>
      <c r="B63" s="18">
        <v>0</v>
      </c>
      <c r="C63" s="18">
        <v>0</v>
      </c>
      <c r="D63" s="19">
        <v>0</v>
      </c>
      <c r="E63" s="27" t="s">
        <v>233</v>
      </c>
      <c r="F63" s="27" t="s">
        <v>233</v>
      </c>
      <c r="G63" s="28" t="s">
        <v>233</v>
      </c>
    </row>
    <row r="64" spans="1:7">
      <c r="A64" s="17" t="s">
        <v>245</v>
      </c>
      <c r="B64" s="18">
        <v>0</v>
      </c>
      <c r="C64" s="18">
        <v>0</v>
      </c>
      <c r="D64" s="19">
        <v>0</v>
      </c>
      <c r="E64" s="27" t="s">
        <v>233</v>
      </c>
      <c r="F64" s="27" t="s">
        <v>233</v>
      </c>
      <c r="G64" s="28" t="s">
        <v>233</v>
      </c>
    </row>
    <row r="65" spans="1:7">
      <c r="A65" s="17" t="s">
        <v>246</v>
      </c>
      <c r="B65" s="18">
        <v>0</v>
      </c>
      <c r="C65" s="18">
        <v>0</v>
      </c>
      <c r="D65" s="19">
        <v>1462</v>
      </c>
      <c r="E65" s="27" t="s">
        <v>233</v>
      </c>
      <c r="F65" s="27" t="s">
        <v>233</v>
      </c>
      <c r="G65" s="28">
        <v>4.0648914601690685E-2</v>
      </c>
    </row>
    <row r="66" spans="1:7" ht="13.5" thickBot="1">
      <c r="A66" s="20" t="s">
        <v>5</v>
      </c>
      <c r="B66" s="21">
        <v>3964771</v>
      </c>
      <c r="C66" s="21">
        <v>3502710</v>
      </c>
      <c r="D66" s="22">
        <v>3596652</v>
      </c>
      <c r="E66" s="23">
        <v>100</v>
      </c>
      <c r="F66" s="23">
        <v>100</v>
      </c>
      <c r="G66" s="54">
        <v>100</v>
      </c>
    </row>
    <row r="67" spans="1:7">
      <c r="A67" s="24"/>
      <c r="B67" s="24"/>
      <c r="C67" s="24"/>
      <c r="D67" s="24"/>
      <c r="E67" s="24"/>
      <c r="F67" s="24"/>
      <c r="G67" s="24"/>
    </row>
    <row r="68" spans="1:7" ht="12.75" customHeight="1">
      <c r="A68" s="130">
        <v>16</v>
      </c>
      <c r="F68" s="25"/>
      <c r="G68" s="25" t="s">
        <v>220</v>
      </c>
    </row>
    <row r="69" spans="1:7" ht="12.75" customHeight="1">
      <c r="A69" s="125"/>
      <c r="F69" s="25"/>
      <c r="G69" s="25" t="s">
        <v>221</v>
      </c>
    </row>
    <row r="70" spans="1:7" ht="12.75" customHeight="1"/>
    <row r="71" spans="1:7" ht="12.75" customHeight="1"/>
    <row r="74" spans="1:7" ht="12.75" customHeight="1"/>
    <row r="75" spans="1:7" ht="12.75" customHeight="1"/>
  </sheetData>
  <mergeCells count="1">
    <mergeCell ref="A68:A69"/>
  </mergeCells>
  <phoneticPr fontId="0" type="noConversion"/>
  <hyperlinks>
    <hyperlink ref="A2" location="Innhold!A34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96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0"/>
  <sheetViews>
    <sheetView showGridLines="0" showRowColHeaders="0" topLeftCell="A2" zoomScaleNormal="100" workbookViewId="0"/>
  </sheetViews>
  <sheetFormatPr defaultColWidth="11.42578125" defaultRowHeight="12.75"/>
  <cols>
    <col min="1" max="1" width="25.5703125" style="1" customWidth="1"/>
    <col min="2" max="4" width="10.5703125" style="1" customWidth="1"/>
    <col min="5" max="7" width="9.85546875" style="1" customWidth="1"/>
    <col min="8" max="16384" width="11.42578125" style="1"/>
  </cols>
  <sheetData>
    <row r="1" spans="1:7" ht="5.25" customHeight="1"/>
    <row r="2" spans="1:7">
      <c r="A2" s="78" t="s">
        <v>0</v>
      </c>
      <c r="B2" s="3"/>
      <c r="C2" s="3"/>
      <c r="D2" s="3"/>
      <c r="E2" s="3"/>
      <c r="F2" s="3"/>
    </row>
    <row r="3" spans="1:7" ht="6" customHeight="1">
      <c r="A3" s="4"/>
      <c r="B3" s="3"/>
      <c r="C3" s="3"/>
      <c r="D3" s="3"/>
      <c r="E3" s="3"/>
      <c r="F3" s="3"/>
    </row>
    <row r="4" spans="1:7" ht="16.5" thickBot="1">
      <c r="A4" s="5" t="s">
        <v>180</v>
      </c>
      <c r="B4" s="6"/>
      <c r="C4" s="6"/>
      <c r="D4" s="6"/>
      <c r="E4" s="6"/>
      <c r="F4" s="6"/>
    </row>
    <row r="5" spans="1:7">
      <c r="A5" s="7"/>
      <c r="B5" s="8"/>
      <c r="C5" s="9" t="s">
        <v>2</v>
      </c>
      <c r="D5" s="10"/>
      <c r="E5" s="11"/>
      <c r="F5" s="9" t="s">
        <v>3</v>
      </c>
      <c r="G5" s="12"/>
    </row>
    <row r="6" spans="1:7">
      <c r="A6" s="13" t="s">
        <v>4</v>
      </c>
      <c r="B6" s="14" t="s">
        <v>195</v>
      </c>
      <c r="C6" s="15" t="s">
        <v>199</v>
      </c>
      <c r="D6" s="73" t="s">
        <v>219</v>
      </c>
      <c r="E6" s="15" t="s">
        <v>195</v>
      </c>
      <c r="F6" s="15" t="s">
        <v>199</v>
      </c>
      <c r="G6" s="16" t="s">
        <v>219</v>
      </c>
    </row>
    <row r="7" spans="1:7">
      <c r="A7" s="17" t="s">
        <v>135</v>
      </c>
      <c r="B7" s="18">
        <v>416530</v>
      </c>
      <c r="C7" s="18">
        <v>440689</v>
      </c>
      <c r="D7" s="19">
        <v>447538</v>
      </c>
      <c r="E7" s="27">
        <v>15.755110964351381</v>
      </c>
      <c r="F7" s="27">
        <v>16.769855669852017</v>
      </c>
      <c r="G7" s="28">
        <v>16.849225227341694</v>
      </c>
    </row>
    <row r="8" spans="1:7">
      <c r="A8" s="17" t="s">
        <v>222</v>
      </c>
      <c r="B8" s="18">
        <v>77414</v>
      </c>
      <c r="C8" s="18">
        <v>86900</v>
      </c>
      <c r="D8" s="19">
        <v>95439</v>
      </c>
      <c r="E8" s="27">
        <v>2.9281592206907012</v>
      </c>
      <c r="F8" s="27">
        <v>3.3068682397566995</v>
      </c>
      <c r="G8" s="28">
        <v>3.5931545622321766</v>
      </c>
    </row>
    <row r="9" spans="1:7">
      <c r="A9" s="17" t="s">
        <v>137</v>
      </c>
      <c r="B9" s="18">
        <v>729207</v>
      </c>
      <c r="C9" s="18">
        <v>672059</v>
      </c>
      <c r="D9" s="19">
        <v>629949</v>
      </c>
      <c r="E9" s="27">
        <v>27.582016183664507</v>
      </c>
      <c r="F9" s="27">
        <v>25.574344791054635</v>
      </c>
      <c r="G9" s="28">
        <v>23.716762783805336</v>
      </c>
    </row>
    <row r="10" spans="1:7">
      <c r="A10" s="17" t="s">
        <v>166</v>
      </c>
      <c r="B10" s="18">
        <v>507501</v>
      </c>
      <c r="C10" s="18">
        <v>423472</v>
      </c>
      <c r="D10" s="19">
        <v>411592</v>
      </c>
      <c r="E10" s="27">
        <v>19.196059274288263</v>
      </c>
      <c r="F10" s="27">
        <v>16.1146847782077</v>
      </c>
      <c r="G10" s="28">
        <v>15.495904950578547</v>
      </c>
    </row>
    <row r="11" spans="1:7">
      <c r="A11" s="17" t="s">
        <v>223</v>
      </c>
      <c r="B11" s="18">
        <v>104557</v>
      </c>
      <c r="C11" s="18">
        <v>106590</v>
      </c>
      <c r="D11" s="19">
        <v>111134</v>
      </c>
      <c r="E11" s="27">
        <v>3.9548343146944691</v>
      </c>
      <c r="F11" s="27">
        <v>4.0561459801572681</v>
      </c>
      <c r="G11" s="28">
        <v>4.1840509552605401</v>
      </c>
    </row>
    <row r="12" spans="1:7">
      <c r="A12" s="17" t="s">
        <v>224</v>
      </c>
      <c r="B12" s="18">
        <v>150</v>
      </c>
      <c r="C12" s="18">
        <v>147</v>
      </c>
      <c r="D12" s="19">
        <v>148</v>
      </c>
      <c r="E12" s="27">
        <v>5.6737009210686079E-3</v>
      </c>
      <c r="F12" s="27">
        <v>5.5938967922236462E-3</v>
      </c>
      <c r="G12" s="28">
        <v>5.5720080387510569E-3</v>
      </c>
    </row>
    <row r="13" spans="1:7">
      <c r="A13" s="17" t="s">
        <v>225</v>
      </c>
      <c r="B13" s="18">
        <v>66816</v>
      </c>
      <c r="C13" s="18">
        <v>68721</v>
      </c>
      <c r="D13" s="19">
        <v>73827</v>
      </c>
      <c r="E13" s="27">
        <v>2.5272933382808005</v>
      </c>
      <c r="F13" s="27">
        <v>2.6150896697850423</v>
      </c>
      <c r="G13" s="28">
        <v>2.7794907937626641</v>
      </c>
    </row>
    <row r="14" spans="1:7">
      <c r="A14" s="17" t="s">
        <v>226</v>
      </c>
      <c r="B14" s="18">
        <v>220345</v>
      </c>
      <c r="C14" s="18">
        <v>276517</v>
      </c>
      <c r="D14" s="19">
        <v>281607</v>
      </c>
      <c r="E14" s="27">
        <v>8.3344775296857492</v>
      </c>
      <c r="F14" s="27">
        <v>10.522500403369429</v>
      </c>
      <c r="G14" s="28">
        <v>10.602138295733573</v>
      </c>
    </row>
    <row r="15" spans="1:7">
      <c r="A15" s="17" t="s">
        <v>227</v>
      </c>
      <c r="B15" s="18">
        <v>101329</v>
      </c>
      <c r="C15" s="18">
        <v>102460</v>
      </c>
      <c r="D15" s="19">
        <v>91802</v>
      </c>
      <c r="E15" s="27">
        <v>3.832736270873073</v>
      </c>
      <c r="F15" s="27">
        <v>3.8989841178995563</v>
      </c>
      <c r="G15" s="28">
        <v>3.4562262295501656</v>
      </c>
    </row>
    <row r="16" spans="1:7">
      <c r="A16" s="17" t="s">
        <v>228</v>
      </c>
      <c r="B16" s="18">
        <v>205508</v>
      </c>
      <c r="C16" s="18">
        <v>212800</v>
      </c>
      <c r="D16" s="19">
        <v>222955</v>
      </c>
      <c r="E16" s="27">
        <v>7.7732728592464495</v>
      </c>
      <c r="F16" s="27">
        <v>8.0978315468380409</v>
      </c>
      <c r="G16" s="28">
        <v>8.3939665694577155</v>
      </c>
    </row>
    <row r="17" spans="1:7">
      <c r="A17" s="17" t="s">
        <v>229</v>
      </c>
      <c r="B17" s="18">
        <v>50104</v>
      </c>
      <c r="C17" s="18">
        <v>55056</v>
      </c>
      <c r="D17" s="19">
        <v>61423</v>
      </c>
      <c r="E17" s="27">
        <v>1.8951674063281434</v>
      </c>
      <c r="F17" s="27">
        <v>2.0950855904262928</v>
      </c>
      <c r="G17" s="28">
        <v>2.3124962821905823</v>
      </c>
    </row>
    <row r="18" spans="1:7">
      <c r="A18" s="17" t="s">
        <v>230</v>
      </c>
      <c r="B18" s="18">
        <v>0</v>
      </c>
      <c r="C18" s="18">
        <v>0</v>
      </c>
      <c r="D18" s="19">
        <v>0</v>
      </c>
      <c r="E18" s="27" t="s">
        <v>233</v>
      </c>
      <c r="F18" s="27" t="s">
        <v>233</v>
      </c>
      <c r="G18" s="28" t="s">
        <v>233</v>
      </c>
    </row>
    <row r="19" spans="1:7">
      <c r="A19" s="17" t="s">
        <v>231</v>
      </c>
      <c r="B19" s="18">
        <v>0</v>
      </c>
      <c r="C19" s="18">
        <v>28960</v>
      </c>
      <c r="D19" s="19">
        <v>29472</v>
      </c>
      <c r="E19" s="27" t="s">
        <v>233</v>
      </c>
      <c r="F19" s="27">
        <v>1.1020357217877332</v>
      </c>
      <c r="G19" s="28">
        <v>1.109582573770751</v>
      </c>
    </row>
    <row r="20" spans="1:7">
      <c r="A20" s="17" t="s">
        <v>232</v>
      </c>
      <c r="B20" s="18">
        <v>0</v>
      </c>
      <c r="C20" s="18">
        <v>0</v>
      </c>
      <c r="D20" s="19">
        <v>13182</v>
      </c>
      <c r="E20" s="27" t="s">
        <v>233</v>
      </c>
      <c r="F20" s="27" t="s">
        <v>233</v>
      </c>
      <c r="G20" s="28">
        <v>0.4962852024784894</v>
      </c>
    </row>
    <row r="21" spans="1:7">
      <c r="A21" s="17" t="s">
        <v>234</v>
      </c>
      <c r="B21" s="18">
        <v>0</v>
      </c>
      <c r="C21" s="18">
        <v>0</v>
      </c>
      <c r="D21" s="19">
        <v>55824</v>
      </c>
      <c r="E21" s="27" t="s">
        <v>233</v>
      </c>
      <c r="F21" s="27" t="s">
        <v>233</v>
      </c>
      <c r="G21" s="28">
        <v>2.1017011942921555</v>
      </c>
    </row>
    <row r="22" spans="1:7">
      <c r="A22" s="17" t="s">
        <v>235</v>
      </c>
      <c r="B22" s="18">
        <v>0</v>
      </c>
      <c r="C22" s="18">
        <v>0</v>
      </c>
      <c r="D22" s="19">
        <v>24120</v>
      </c>
      <c r="E22" s="27" t="s">
        <v>233</v>
      </c>
      <c r="F22" s="27" t="s">
        <v>233</v>
      </c>
      <c r="G22" s="28">
        <v>0.9080867155045641</v>
      </c>
    </row>
    <row r="23" spans="1:7">
      <c r="A23" s="17" t="s">
        <v>236</v>
      </c>
      <c r="B23" s="18">
        <v>0</v>
      </c>
      <c r="C23" s="18">
        <v>0</v>
      </c>
      <c r="D23" s="19">
        <v>0</v>
      </c>
      <c r="E23" s="27" t="s">
        <v>233</v>
      </c>
      <c r="F23" s="27" t="s">
        <v>233</v>
      </c>
      <c r="G23" s="28" t="s">
        <v>233</v>
      </c>
    </row>
    <row r="24" spans="1:7">
      <c r="A24" s="17" t="s">
        <v>237</v>
      </c>
      <c r="B24" s="18">
        <v>55065</v>
      </c>
      <c r="C24" s="18">
        <v>61036</v>
      </c>
      <c r="D24" s="19">
        <v>3069</v>
      </c>
      <c r="E24" s="27">
        <v>2.0828156081242857</v>
      </c>
      <c r="F24" s="27">
        <v>2.3226468340827378</v>
      </c>
      <c r="G24" s="28">
        <v>0.11554386939815536</v>
      </c>
    </row>
    <row r="25" spans="1:7">
      <c r="A25" s="17" t="s">
        <v>238</v>
      </c>
      <c r="B25" s="18">
        <v>0</v>
      </c>
      <c r="C25" s="18">
        <v>0</v>
      </c>
      <c r="D25" s="19">
        <v>0</v>
      </c>
      <c r="E25" s="27" t="s">
        <v>233</v>
      </c>
      <c r="F25" s="27" t="s">
        <v>233</v>
      </c>
      <c r="G25" s="28" t="s">
        <v>233</v>
      </c>
    </row>
    <row r="26" spans="1:7">
      <c r="A26" s="17" t="s">
        <v>239</v>
      </c>
      <c r="B26" s="18">
        <v>17999</v>
      </c>
      <c r="C26" s="18">
        <v>23998</v>
      </c>
      <c r="D26" s="19">
        <v>27774</v>
      </c>
      <c r="E26" s="27">
        <v>0.6808062858554258</v>
      </c>
      <c r="F26" s="27">
        <v>0.91321316476042902</v>
      </c>
      <c r="G26" s="28">
        <v>1.0456550761369721</v>
      </c>
    </row>
    <row r="27" spans="1:7">
      <c r="A27" s="17" t="s">
        <v>240</v>
      </c>
      <c r="B27" s="18">
        <v>36020</v>
      </c>
      <c r="C27" s="18">
        <v>14398</v>
      </c>
      <c r="D27" s="19">
        <v>15621</v>
      </c>
      <c r="E27" s="27">
        <v>1.3624447145126082</v>
      </c>
      <c r="F27" s="27">
        <v>0.54789745588051741</v>
      </c>
      <c r="G27" s="28">
        <v>0.58811038900898827</v>
      </c>
    </row>
    <row r="28" spans="1:7">
      <c r="A28" s="17" t="s">
        <v>241</v>
      </c>
      <c r="B28" s="18">
        <v>55232</v>
      </c>
      <c r="C28" s="18">
        <v>54061</v>
      </c>
      <c r="D28" s="19">
        <v>58638</v>
      </c>
      <c r="E28" s="27">
        <v>2.0891323284830756</v>
      </c>
      <c r="F28" s="27">
        <v>2.057222139349677</v>
      </c>
      <c r="G28" s="28">
        <v>2.2076446444343545</v>
      </c>
    </row>
    <row r="29" spans="1:7">
      <c r="A29" s="17" t="s">
        <v>242</v>
      </c>
      <c r="B29" s="18">
        <v>0</v>
      </c>
      <c r="C29" s="18">
        <v>0</v>
      </c>
      <c r="D29" s="19">
        <v>0</v>
      </c>
      <c r="E29" s="27" t="s">
        <v>233</v>
      </c>
      <c r="F29" s="27" t="s">
        <v>233</v>
      </c>
      <c r="G29" s="28" t="s">
        <v>233</v>
      </c>
    </row>
    <row r="30" spans="1:7">
      <c r="A30" s="17" t="s">
        <v>243</v>
      </c>
      <c r="B30" s="18">
        <v>0</v>
      </c>
      <c r="C30" s="18">
        <v>0</v>
      </c>
      <c r="D30" s="19">
        <v>0</v>
      </c>
      <c r="E30" s="27" t="s">
        <v>233</v>
      </c>
      <c r="F30" s="27" t="s">
        <v>233</v>
      </c>
      <c r="G30" s="28" t="s">
        <v>233</v>
      </c>
    </row>
    <row r="31" spans="1:7">
      <c r="A31" s="17" t="s">
        <v>244</v>
      </c>
      <c r="B31" s="18">
        <v>0</v>
      </c>
      <c r="C31" s="18">
        <v>0</v>
      </c>
      <c r="D31" s="19">
        <v>0</v>
      </c>
      <c r="E31" s="27" t="s">
        <v>233</v>
      </c>
      <c r="F31" s="27" t="s">
        <v>233</v>
      </c>
      <c r="G31" s="28" t="s">
        <v>233</v>
      </c>
    </row>
    <row r="32" spans="1:7">
      <c r="A32" s="17" t="s">
        <v>245</v>
      </c>
      <c r="B32" s="18">
        <v>0</v>
      </c>
      <c r="C32" s="18">
        <v>0</v>
      </c>
      <c r="D32" s="19">
        <v>0</v>
      </c>
      <c r="E32" s="27" t="s">
        <v>233</v>
      </c>
      <c r="F32" s="27" t="s">
        <v>233</v>
      </c>
      <c r="G32" s="28" t="s">
        <v>233</v>
      </c>
    </row>
    <row r="33" spans="1:7">
      <c r="A33" s="17" t="s">
        <v>246</v>
      </c>
      <c r="B33" s="18">
        <v>0</v>
      </c>
      <c r="C33" s="18">
        <v>0</v>
      </c>
      <c r="D33" s="19">
        <v>1020</v>
      </c>
      <c r="E33" s="27" t="s">
        <v>233</v>
      </c>
      <c r="F33" s="27" t="s">
        <v>233</v>
      </c>
      <c r="G33" s="28">
        <v>3.8401677023824854E-2</v>
      </c>
    </row>
    <row r="34" spans="1:7" ht="13.5" thickBot="1">
      <c r="A34" s="20" t="s">
        <v>5</v>
      </c>
      <c r="B34" s="21">
        <v>2643777</v>
      </c>
      <c r="C34" s="21">
        <v>2627864</v>
      </c>
      <c r="D34" s="22">
        <v>2656134</v>
      </c>
      <c r="E34" s="23">
        <v>100</v>
      </c>
      <c r="F34" s="23">
        <v>100</v>
      </c>
      <c r="G34" s="54">
        <v>100</v>
      </c>
    </row>
    <row r="36" spans="1:7" ht="16.5" thickBot="1">
      <c r="A36" s="5" t="s">
        <v>181</v>
      </c>
      <c r="B36" s="6"/>
      <c r="C36" s="6"/>
      <c r="D36" s="6"/>
      <c r="E36" s="6"/>
      <c r="F36" s="6"/>
    </row>
    <row r="37" spans="1:7">
      <c r="A37" s="7"/>
      <c r="B37" s="117"/>
      <c r="C37" s="116" t="s">
        <v>39</v>
      </c>
      <c r="D37" s="118"/>
      <c r="E37" s="11"/>
      <c r="F37" s="9" t="s">
        <v>3</v>
      </c>
      <c r="G37" s="12"/>
    </row>
    <row r="38" spans="1:7">
      <c r="A38" s="13" t="s">
        <v>4</v>
      </c>
      <c r="B38" s="14" t="s">
        <v>195</v>
      </c>
      <c r="C38" s="15" t="s">
        <v>199</v>
      </c>
      <c r="D38" s="73" t="s">
        <v>219</v>
      </c>
      <c r="E38" s="15" t="s">
        <v>195</v>
      </c>
      <c r="F38" s="15" t="s">
        <v>199</v>
      </c>
      <c r="G38" s="16" t="s">
        <v>219</v>
      </c>
    </row>
    <row r="39" spans="1:7">
      <c r="A39" s="17" t="s">
        <v>135</v>
      </c>
      <c r="B39" s="18">
        <v>213003</v>
      </c>
      <c r="C39" s="18">
        <v>219434</v>
      </c>
      <c r="D39" s="19">
        <v>224614</v>
      </c>
      <c r="E39" s="27">
        <v>12.838188068970839</v>
      </c>
      <c r="F39" s="27">
        <v>13.423617746772162</v>
      </c>
      <c r="G39" s="28">
        <v>13.080566843586903</v>
      </c>
    </row>
    <row r="40" spans="1:7">
      <c r="A40" s="17" t="s">
        <v>222</v>
      </c>
      <c r="B40" s="18">
        <v>72534</v>
      </c>
      <c r="C40" s="18">
        <v>92492</v>
      </c>
      <c r="D40" s="19">
        <v>107815</v>
      </c>
      <c r="E40" s="27">
        <v>4.3717935118037339</v>
      </c>
      <c r="F40" s="27">
        <v>5.65808968817253</v>
      </c>
      <c r="G40" s="28">
        <v>6.278688390934323</v>
      </c>
    </row>
    <row r="41" spans="1:7">
      <c r="A41" s="17" t="s">
        <v>137</v>
      </c>
      <c r="B41" s="18">
        <v>455522</v>
      </c>
      <c r="C41" s="18">
        <v>346624</v>
      </c>
      <c r="D41" s="19">
        <v>327402</v>
      </c>
      <c r="E41" s="27">
        <v>27.455374363524147</v>
      </c>
      <c r="F41" s="27">
        <v>21.204316914685755</v>
      </c>
      <c r="G41" s="28">
        <v>19.06650407242665</v>
      </c>
    </row>
    <row r="42" spans="1:7">
      <c r="A42" s="17" t="s">
        <v>166</v>
      </c>
      <c r="B42" s="18">
        <v>275222</v>
      </c>
      <c r="C42" s="18">
        <v>245602</v>
      </c>
      <c r="D42" s="19">
        <v>226894</v>
      </c>
      <c r="E42" s="27">
        <v>16.58827245023916</v>
      </c>
      <c r="F42" s="27">
        <v>15.024414474706457</v>
      </c>
      <c r="G42" s="28">
        <v>13.2133443748333</v>
      </c>
    </row>
    <row r="43" spans="1:7">
      <c r="A43" s="17" t="s">
        <v>223</v>
      </c>
      <c r="B43" s="18">
        <v>38312</v>
      </c>
      <c r="C43" s="18">
        <v>38292</v>
      </c>
      <c r="D43" s="19">
        <v>40136</v>
      </c>
      <c r="E43" s="27">
        <v>2.3091536799876562</v>
      </c>
      <c r="F43" s="27">
        <v>2.3424682171377254</v>
      </c>
      <c r="G43" s="28">
        <v>2.3373504360111301</v>
      </c>
    </row>
    <row r="44" spans="1:7">
      <c r="A44" s="17" t="s">
        <v>224</v>
      </c>
      <c r="B44" s="18">
        <v>0</v>
      </c>
      <c r="C44" s="18">
        <v>158</v>
      </c>
      <c r="D44" s="19">
        <v>4</v>
      </c>
      <c r="E44" s="27" t="s">
        <v>233</v>
      </c>
      <c r="F44" s="27">
        <v>9.6654648048616065E-3</v>
      </c>
      <c r="G44" s="28">
        <v>2.3294303727438011E-4</v>
      </c>
    </row>
    <row r="45" spans="1:7">
      <c r="A45" s="17" t="s">
        <v>225</v>
      </c>
      <c r="B45" s="18">
        <v>59681</v>
      </c>
      <c r="C45" s="18">
        <v>56416</v>
      </c>
      <c r="D45" s="19">
        <v>66180</v>
      </c>
      <c r="E45" s="27">
        <v>3.5971131962660081</v>
      </c>
      <c r="F45" s="27">
        <v>3.4511826736143822</v>
      </c>
      <c r="G45" s="28">
        <v>3.8540425517046191</v>
      </c>
    </row>
    <row r="46" spans="1:7">
      <c r="A46" s="17" t="s">
        <v>226</v>
      </c>
      <c r="B46" s="18">
        <v>178562</v>
      </c>
      <c r="C46" s="18">
        <v>253246</v>
      </c>
      <c r="D46" s="19">
        <v>269621</v>
      </c>
      <c r="E46" s="27">
        <v>10.762348595895695</v>
      </c>
      <c r="F46" s="27">
        <v>15.492027215012547</v>
      </c>
      <c r="G46" s="28">
        <v>15.70158366323891</v>
      </c>
    </row>
    <row r="47" spans="1:7">
      <c r="A47" s="17" t="s">
        <v>227</v>
      </c>
      <c r="B47" s="18">
        <v>123549</v>
      </c>
      <c r="C47" s="18">
        <v>132897</v>
      </c>
      <c r="D47" s="19">
        <v>151763</v>
      </c>
      <c r="E47" s="27">
        <v>7.4465866571516743</v>
      </c>
      <c r="F47" s="27">
        <v>8.12981820361831</v>
      </c>
      <c r="G47" s="28">
        <v>8.8380335414679365</v>
      </c>
    </row>
    <row r="48" spans="1:7">
      <c r="A48" s="17" t="s">
        <v>228</v>
      </c>
      <c r="B48" s="18">
        <v>128984</v>
      </c>
      <c r="C48" s="18">
        <v>135000</v>
      </c>
      <c r="D48" s="19">
        <v>135000</v>
      </c>
      <c r="E48" s="27">
        <v>7.7741667952476465</v>
      </c>
      <c r="F48" s="27">
        <v>8.2584667636475757</v>
      </c>
      <c r="G48" s="28">
        <v>7.8618275080103288</v>
      </c>
    </row>
    <row r="49" spans="1:7">
      <c r="A49" s="17" t="s">
        <v>229</v>
      </c>
      <c r="B49" s="18">
        <v>25419</v>
      </c>
      <c r="C49" s="18">
        <v>27330</v>
      </c>
      <c r="D49" s="19">
        <v>28444</v>
      </c>
      <c r="E49" s="27">
        <v>1.5320624710692794</v>
      </c>
      <c r="F49" s="27">
        <v>1.6718807159295423</v>
      </c>
      <c r="G49" s="28">
        <v>1.656457938058117</v>
      </c>
    </row>
    <row r="50" spans="1:7">
      <c r="A50" s="17" t="s">
        <v>230</v>
      </c>
      <c r="B50" s="18">
        <v>0</v>
      </c>
      <c r="C50" s="18">
        <v>0</v>
      </c>
      <c r="D50" s="19">
        <v>0</v>
      </c>
      <c r="E50" s="27" t="s">
        <v>233</v>
      </c>
      <c r="F50" s="27" t="s">
        <v>233</v>
      </c>
      <c r="G50" s="28" t="s">
        <v>233</v>
      </c>
    </row>
    <row r="51" spans="1:7">
      <c r="A51" s="17" t="s">
        <v>231</v>
      </c>
      <c r="B51" s="18">
        <v>0</v>
      </c>
      <c r="C51" s="18">
        <v>0</v>
      </c>
      <c r="D51" s="19">
        <v>0</v>
      </c>
      <c r="E51" s="27" t="s">
        <v>233</v>
      </c>
      <c r="F51" s="27" t="s">
        <v>233</v>
      </c>
      <c r="G51" s="28" t="s">
        <v>233</v>
      </c>
    </row>
    <row r="52" spans="1:7">
      <c r="A52" s="17" t="s">
        <v>232</v>
      </c>
      <c r="B52" s="18">
        <v>0</v>
      </c>
      <c r="C52" s="18">
        <v>0</v>
      </c>
      <c r="D52" s="19">
        <v>1</v>
      </c>
      <c r="E52" s="27" t="s">
        <v>233</v>
      </c>
      <c r="F52" s="27" t="s">
        <v>233</v>
      </c>
      <c r="G52" s="28">
        <v>5.8235759318595028E-5</v>
      </c>
    </row>
    <row r="53" spans="1:7">
      <c r="A53" s="17" t="s">
        <v>234</v>
      </c>
      <c r="B53" s="18">
        <v>0</v>
      </c>
      <c r="C53" s="18">
        <v>0</v>
      </c>
      <c r="D53" s="19">
        <v>38728</v>
      </c>
      <c r="E53" s="27" t="s">
        <v>233</v>
      </c>
      <c r="F53" s="27" t="s">
        <v>233</v>
      </c>
      <c r="G53" s="28">
        <v>2.2553544868905484</v>
      </c>
    </row>
    <row r="54" spans="1:7">
      <c r="A54" s="17" t="s">
        <v>235</v>
      </c>
      <c r="B54" s="18">
        <v>0</v>
      </c>
      <c r="C54" s="18">
        <v>0</v>
      </c>
      <c r="D54" s="19">
        <v>24305</v>
      </c>
      <c r="E54" s="27" t="s">
        <v>233</v>
      </c>
      <c r="F54" s="27" t="s">
        <v>233</v>
      </c>
      <c r="G54" s="28">
        <v>1.4154201302384521</v>
      </c>
    </row>
    <row r="55" spans="1:7">
      <c r="A55" s="17" t="s">
        <v>236</v>
      </c>
      <c r="B55" s="18">
        <v>0</v>
      </c>
      <c r="C55" s="18">
        <v>0</v>
      </c>
      <c r="D55" s="19">
        <v>0</v>
      </c>
      <c r="E55" s="27" t="s">
        <v>233</v>
      </c>
      <c r="F55" s="27" t="s">
        <v>233</v>
      </c>
      <c r="G55" s="28" t="s">
        <v>233</v>
      </c>
    </row>
    <row r="56" spans="1:7">
      <c r="A56" s="17" t="s">
        <v>237</v>
      </c>
      <c r="B56" s="18">
        <v>26640</v>
      </c>
      <c r="C56" s="18">
        <v>27490</v>
      </c>
      <c r="D56" s="19">
        <v>357</v>
      </c>
      <c r="E56" s="27">
        <v>1.6056549915136553</v>
      </c>
      <c r="F56" s="27">
        <v>1.6816685283901618</v>
      </c>
      <c r="G56" s="28">
        <v>2.0790166076738423E-2</v>
      </c>
    </row>
    <row r="57" spans="1:7">
      <c r="A57" s="17" t="s">
        <v>238</v>
      </c>
      <c r="B57" s="18">
        <v>0</v>
      </c>
      <c r="C57" s="18">
        <v>0</v>
      </c>
      <c r="D57" s="19">
        <v>0</v>
      </c>
      <c r="E57" s="27" t="s">
        <v>233</v>
      </c>
      <c r="F57" s="27" t="s">
        <v>233</v>
      </c>
      <c r="G57" s="28" t="s">
        <v>233</v>
      </c>
    </row>
    <row r="58" spans="1:7">
      <c r="A58" s="17" t="s">
        <v>239</v>
      </c>
      <c r="B58" s="18">
        <v>9014</v>
      </c>
      <c r="C58" s="18">
        <v>11781</v>
      </c>
      <c r="D58" s="19">
        <v>10876</v>
      </c>
      <c r="E58" s="27">
        <v>0.54329482332973311</v>
      </c>
      <c r="F58" s="27">
        <v>0.72068886624097839</v>
      </c>
      <c r="G58" s="28">
        <v>0.6333721183490395</v>
      </c>
    </row>
    <row r="59" spans="1:7">
      <c r="A59" s="17" t="s">
        <v>240</v>
      </c>
      <c r="B59" s="18">
        <v>26657</v>
      </c>
      <c r="C59" s="18">
        <v>17309</v>
      </c>
      <c r="D59" s="19">
        <v>17646</v>
      </c>
      <c r="E59" s="27">
        <v>1.606679621200432</v>
      </c>
      <c r="F59" s="27">
        <v>1.0588577867553768</v>
      </c>
      <c r="G59" s="28">
        <v>1.0276282089359279</v>
      </c>
    </row>
    <row r="60" spans="1:7">
      <c r="A60" s="17" t="s">
        <v>241</v>
      </c>
      <c r="B60" s="18">
        <v>26037</v>
      </c>
      <c r="C60" s="18">
        <v>30615</v>
      </c>
      <c r="D60" s="19">
        <v>46697</v>
      </c>
      <c r="E60" s="27">
        <v>1.5693107738003396</v>
      </c>
      <c r="F60" s="27">
        <v>1.8728367405116335</v>
      </c>
      <c r="G60" s="28">
        <v>2.719435252900432</v>
      </c>
    </row>
    <row r="61" spans="1:7">
      <c r="A61" s="17" t="s">
        <v>242</v>
      </c>
      <c r="B61" s="18">
        <v>0</v>
      </c>
      <c r="C61" s="18">
        <v>0</v>
      </c>
      <c r="D61" s="19">
        <v>0</v>
      </c>
      <c r="E61" s="27" t="s">
        <v>233</v>
      </c>
      <c r="F61" s="27" t="s">
        <v>233</v>
      </c>
      <c r="G61" s="28" t="s">
        <v>233</v>
      </c>
    </row>
    <row r="62" spans="1:7">
      <c r="A62" s="17" t="s">
        <v>243</v>
      </c>
      <c r="B62" s="18">
        <v>0</v>
      </c>
      <c r="C62" s="18">
        <v>0</v>
      </c>
      <c r="D62" s="19">
        <v>0</v>
      </c>
      <c r="E62" s="27" t="s">
        <v>233</v>
      </c>
      <c r="F62" s="27" t="s">
        <v>233</v>
      </c>
      <c r="G62" s="28" t="s">
        <v>233</v>
      </c>
    </row>
    <row r="63" spans="1:7">
      <c r="A63" s="17" t="s">
        <v>244</v>
      </c>
      <c r="B63" s="18">
        <v>0</v>
      </c>
      <c r="C63" s="18">
        <v>0</v>
      </c>
      <c r="D63" s="19">
        <v>0</v>
      </c>
      <c r="E63" s="27" t="s">
        <v>233</v>
      </c>
      <c r="F63" s="27" t="s">
        <v>233</v>
      </c>
      <c r="G63" s="28" t="s">
        <v>233</v>
      </c>
    </row>
    <row r="64" spans="1:7">
      <c r="A64" s="17" t="s">
        <v>245</v>
      </c>
      <c r="B64" s="18">
        <v>0</v>
      </c>
      <c r="C64" s="18">
        <v>0</v>
      </c>
      <c r="D64" s="19">
        <v>0</v>
      </c>
      <c r="E64" s="27" t="s">
        <v>233</v>
      </c>
      <c r="F64" s="27" t="s">
        <v>233</v>
      </c>
      <c r="G64" s="28" t="s">
        <v>233</v>
      </c>
    </row>
    <row r="65" spans="1:7">
      <c r="A65" s="17" t="s">
        <v>246</v>
      </c>
      <c r="B65" s="18">
        <v>0</v>
      </c>
      <c r="C65" s="18">
        <v>0</v>
      </c>
      <c r="D65" s="19">
        <v>675</v>
      </c>
      <c r="E65" s="27" t="s">
        <v>233</v>
      </c>
      <c r="F65" s="27" t="s">
        <v>233</v>
      </c>
      <c r="G65" s="28">
        <v>3.9309137540051643E-2</v>
      </c>
    </row>
    <row r="66" spans="1:7" ht="13.5" thickBot="1">
      <c r="A66" s="20" t="s">
        <v>5</v>
      </c>
      <c r="B66" s="21">
        <v>1659136</v>
      </c>
      <c r="C66" s="21">
        <v>1634686</v>
      </c>
      <c r="D66" s="22">
        <v>1717158</v>
      </c>
      <c r="E66" s="23">
        <v>100</v>
      </c>
      <c r="F66" s="23">
        <v>100</v>
      </c>
      <c r="G66" s="54">
        <v>100</v>
      </c>
    </row>
    <row r="67" spans="1:7">
      <c r="A67" s="24"/>
      <c r="B67" s="24"/>
      <c r="C67" s="24"/>
      <c r="D67" s="24"/>
      <c r="E67" s="24"/>
      <c r="F67" s="24"/>
      <c r="G67" s="24"/>
    </row>
    <row r="68" spans="1:7" ht="12.75" customHeight="1">
      <c r="A68" s="26" t="s">
        <v>220</v>
      </c>
      <c r="G68" s="123">
        <v>17</v>
      </c>
    </row>
    <row r="69" spans="1:7" ht="12.75" customHeight="1">
      <c r="A69" s="26" t="s">
        <v>221</v>
      </c>
      <c r="G69" s="122"/>
    </row>
    <row r="70" spans="1:7" ht="12.75" customHeight="1"/>
  </sheetData>
  <mergeCells count="1">
    <mergeCell ref="G68:G69"/>
  </mergeCells>
  <phoneticPr fontId="0" type="noConversion"/>
  <hyperlinks>
    <hyperlink ref="A2" location="Innhold!A36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9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3"/>
  <sheetViews>
    <sheetView showGridLines="0" showRowColHeaders="0" topLeftCell="A2" zoomScaleNormal="100" workbookViewId="0"/>
  </sheetViews>
  <sheetFormatPr defaultColWidth="11.42578125" defaultRowHeight="12.75"/>
  <cols>
    <col min="1" max="1" width="25.42578125" style="1" customWidth="1"/>
    <col min="2" max="4" width="10.5703125" style="1" customWidth="1"/>
    <col min="5" max="7" width="9.85546875" style="1" customWidth="1"/>
    <col min="8" max="16384" width="11.42578125" style="1"/>
  </cols>
  <sheetData>
    <row r="1" spans="1:7" ht="5.25" customHeight="1"/>
    <row r="2" spans="1:7">
      <c r="A2" s="78" t="s">
        <v>0</v>
      </c>
      <c r="B2" s="3"/>
      <c r="C2" s="3"/>
      <c r="D2" s="3"/>
      <c r="E2" s="3"/>
      <c r="F2" s="3"/>
    </row>
    <row r="3" spans="1:7" ht="6" customHeight="1">
      <c r="A3" s="4"/>
      <c r="B3" s="3"/>
      <c r="C3" s="3"/>
      <c r="D3" s="3"/>
      <c r="E3" s="3"/>
      <c r="F3" s="3"/>
    </row>
    <row r="4" spans="1:7" ht="16.5" thickBot="1">
      <c r="A4" s="5" t="s">
        <v>182</v>
      </c>
      <c r="B4" s="6"/>
      <c r="C4" s="6"/>
      <c r="D4" s="6"/>
      <c r="E4" s="6"/>
      <c r="F4" s="6"/>
    </row>
    <row r="5" spans="1:7">
      <c r="A5" s="7"/>
      <c r="B5" s="8"/>
      <c r="C5" s="9" t="s">
        <v>2</v>
      </c>
      <c r="D5" s="10"/>
      <c r="E5" s="11"/>
      <c r="F5" s="9" t="s">
        <v>3</v>
      </c>
      <c r="G5" s="12"/>
    </row>
    <row r="6" spans="1:7">
      <c r="A6" s="13" t="s">
        <v>4</v>
      </c>
      <c r="B6" s="14" t="s">
        <v>195</v>
      </c>
      <c r="C6" s="15" t="s">
        <v>199</v>
      </c>
      <c r="D6" s="73" t="s">
        <v>219</v>
      </c>
      <c r="E6" s="15" t="s">
        <v>195</v>
      </c>
      <c r="F6" s="15" t="s">
        <v>199</v>
      </c>
      <c r="G6" s="16" t="s">
        <v>219</v>
      </c>
    </row>
    <row r="7" spans="1:7">
      <c r="A7" s="17" t="s">
        <v>135</v>
      </c>
      <c r="B7" s="18">
        <v>1508834</v>
      </c>
      <c r="C7" s="18">
        <v>1559570</v>
      </c>
      <c r="D7" s="19">
        <v>1673342</v>
      </c>
      <c r="E7" s="27">
        <v>27.119747487193091</v>
      </c>
      <c r="F7" s="27">
        <v>26.17717737930127</v>
      </c>
      <c r="G7" s="28">
        <v>26.00128783400864</v>
      </c>
    </row>
    <row r="8" spans="1:7">
      <c r="A8" s="17" t="s">
        <v>222</v>
      </c>
      <c r="B8" s="18">
        <v>45035</v>
      </c>
      <c r="C8" s="18">
        <v>48771</v>
      </c>
      <c r="D8" s="19">
        <v>59502</v>
      </c>
      <c r="E8" s="27">
        <v>0.80945805044540409</v>
      </c>
      <c r="F8" s="27">
        <v>0.81861482201241509</v>
      </c>
      <c r="G8" s="28">
        <v>0.92457407314176177</v>
      </c>
    </row>
    <row r="9" spans="1:7">
      <c r="A9" s="17" t="s">
        <v>137</v>
      </c>
      <c r="B9" s="18">
        <v>1130143</v>
      </c>
      <c r="C9" s="18">
        <v>1221935</v>
      </c>
      <c r="D9" s="19">
        <v>1422182</v>
      </c>
      <c r="E9" s="27">
        <v>20.313164194615752</v>
      </c>
      <c r="F9" s="27">
        <v>20.510018300542136</v>
      </c>
      <c r="G9" s="28">
        <v>22.098628692966575</v>
      </c>
    </row>
    <row r="10" spans="1:7">
      <c r="A10" s="17" t="s">
        <v>166</v>
      </c>
      <c r="B10" s="18">
        <v>1088295</v>
      </c>
      <c r="C10" s="18">
        <v>1109090</v>
      </c>
      <c r="D10" s="19">
        <v>993036</v>
      </c>
      <c r="E10" s="27">
        <v>19.560989208603999</v>
      </c>
      <c r="F10" s="27">
        <v>18.615929813736635</v>
      </c>
      <c r="G10" s="28">
        <v>15.430327372128712</v>
      </c>
    </row>
    <row r="11" spans="1:7">
      <c r="A11" s="17" t="s">
        <v>223</v>
      </c>
      <c r="B11" s="18">
        <v>434412</v>
      </c>
      <c r="C11" s="18">
        <v>479088</v>
      </c>
      <c r="D11" s="19">
        <v>525702</v>
      </c>
      <c r="E11" s="27">
        <v>7.8081112603550329</v>
      </c>
      <c r="F11" s="27">
        <v>8.0414290838466282</v>
      </c>
      <c r="G11" s="28">
        <v>8.1686403717315468</v>
      </c>
    </row>
    <row r="12" spans="1:7">
      <c r="A12" s="17" t="s">
        <v>224</v>
      </c>
      <c r="B12" s="18">
        <v>37299</v>
      </c>
      <c r="C12" s="18">
        <v>34557</v>
      </c>
      <c r="D12" s="19">
        <v>44070</v>
      </c>
      <c r="E12" s="27">
        <v>0.67041136501750032</v>
      </c>
      <c r="F12" s="27">
        <v>0.58003470103715382</v>
      </c>
      <c r="G12" s="28">
        <v>0.68478335859899575</v>
      </c>
    </row>
    <row r="13" spans="1:7">
      <c r="A13" s="17" t="s">
        <v>225</v>
      </c>
      <c r="B13" s="18">
        <v>230041</v>
      </c>
      <c r="C13" s="18">
        <v>260368</v>
      </c>
      <c r="D13" s="19">
        <v>94695</v>
      </c>
      <c r="E13" s="27">
        <v>4.1347516239038793</v>
      </c>
      <c r="F13" s="27">
        <v>4.3702426437376412</v>
      </c>
      <c r="G13" s="28">
        <v>1.4714218321427706</v>
      </c>
    </row>
    <row r="14" spans="1:7">
      <c r="A14" s="17" t="s">
        <v>226</v>
      </c>
      <c r="B14" s="18">
        <v>402118</v>
      </c>
      <c r="C14" s="18">
        <v>463027</v>
      </c>
      <c r="D14" s="19">
        <v>475138</v>
      </c>
      <c r="E14" s="27">
        <v>7.2276596498058181</v>
      </c>
      <c r="F14" s="27">
        <v>7.7718473107367601</v>
      </c>
      <c r="G14" s="28">
        <v>7.3829497489904616</v>
      </c>
    </row>
    <row r="15" spans="1:7">
      <c r="A15" s="17" t="s">
        <v>227</v>
      </c>
      <c r="B15" s="18">
        <v>58493</v>
      </c>
      <c r="C15" s="18">
        <v>61355</v>
      </c>
      <c r="D15" s="19">
        <v>58969</v>
      </c>
      <c r="E15" s="27">
        <v>1.0513518317908965</v>
      </c>
      <c r="F15" s="27">
        <v>1.029835607319344</v>
      </c>
      <c r="G15" s="28">
        <v>0.91629203252153801</v>
      </c>
    </row>
    <row r="16" spans="1:7">
      <c r="A16" s="17" t="s">
        <v>228</v>
      </c>
      <c r="B16" s="18">
        <v>231744</v>
      </c>
      <c r="C16" s="18">
        <v>266950</v>
      </c>
      <c r="D16" s="19">
        <v>307869</v>
      </c>
      <c r="E16" s="27">
        <v>4.1653613065930886</v>
      </c>
      <c r="F16" s="27">
        <v>4.4807206482584778</v>
      </c>
      <c r="G16" s="28">
        <v>4.7838340782508331</v>
      </c>
    </row>
    <row r="17" spans="1:7">
      <c r="A17" s="17" t="s">
        <v>229</v>
      </c>
      <c r="B17" s="18">
        <v>127235</v>
      </c>
      <c r="C17" s="18">
        <v>138653</v>
      </c>
      <c r="D17" s="19">
        <v>160746</v>
      </c>
      <c r="E17" s="27">
        <v>2.2869189530014653</v>
      </c>
      <c r="F17" s="27">
        <v>2.3272723732645915</v>
      </c>
      <c r="G17" s="28">
        <v>2.4977577890028173</v>
      </c>
    </row>
    <row r="18" spans="1:7">
      <c r="A18" s="17" t="s">
        <v>230</v>
      </c>
      <c r="B18" s="18">
        <v>0</v>
      </c>
      <c r="C18" s="18">
        <v>0</v>
      </c>
      <c r="D18" s="19">
        <v>0</v>
      </c>
      <c r="E18" s="27" t="s">
        <v>233</v>
      </c>
      <c r="F18" s="27" t="s">
        <v>233</v>
      </c>
      <c r="G18" s="28" t="s">
        <v>233</v>
      </c>
    </row>
    <row r="19" spans="1:7">
      <c r="A19" s="17" t="s">
        <v>231</v>
      </c>
      <c r="B19" s="18">
        <v>29573</v>
      </c>
      <c r="C19" s="18">
        <v>30856</v>
      </c>
      <c r="D19" s="19">
        <v>25537</v>
      </c>
      <c r="E19" s="27">
        <v>0.53154441935876395</v>
      </c>
      <c r="F19" s="27">
        <v>0.517913902688382</v>
      </c>
      <c r="G19" s="28">
        <v>0.39680763849654083</v>
      </c>
    </row>
    <row r="20" spans="1:7">
      <c r="A20" s="17" t="s">
        <v>232</v>
      </c>
      <c r="B20" s="18">
        <v>0</v>
      </c>
      <c r="C20" s="18">
        <v>0</v>
      </c>
      <c r="D20" s="19">
        <v>252092</v>
      </c>
      <c r="E20" s="27" t="s">
        <v>233</v>
      </c>
      <c r="F20" s="27" t="s">
        <v>233</v>
      </c>
      <c r="G20" s="28">
        <v>3.9171410582241442</v>
      </c>
    </row>
    <row r="21" spans="1:7">
      <c r="A21" s="17" t="s">
        <v>234</v>
      </c>
      <c r="B21" s="18">
        <v>0</v>
      </c>
      <c r="C21" s="18">
        <v>0</v>
      </c>
      <c r="D21" s="19">
        <v>7150</v>
      </c>
      <c r="E21" s="27" t="s">
        <v>233</v>
      </c>
      <c r="F21" s="27" t="s">
        <v>233</v>
      </c>
      <c r="G21" s="28">
        <v>0.11110054490544179</v>
      </c>
    </row>
    <row r="22" spans="1:7">
      <c r="A22" s="17" t="s">
        <v>235</v>
      </c>
      <c r="B22" s="18">
        <v>0</v>
      </c>
      <c r="C22" s="18">
        <v>0</v>
      </c>
      <c r="D22" s="19">
        <v>3093</v>
      </c>
      <c r="E22" s="27" t="s">
        <v>233</v>
      </c>
      <c r="F22" s="27" t="s">
        <v>233</v>
      </c>
      <c r="G22" s="28">
        <v>4.8060697257696704E-2</v>
      </c>
    </row>
    <row r="23" spans="1:7">
      <c r="A23" s="17" t="s">
        <v>236</v>
      </c>
      <c r="B23" s="18">
        <v>61536</v>
      </c>
      <c r="C23" s="18">
        <v>75498</v>
      </c>
      <c r="D23" s="19">
        <v>87440</v>
      </c>
      <c r="E23" s="27">
        <v>1.1060466435485377</v>
      </c>
      <c r="F23" s="27">
        <v>1.2672240026305246</v>
      </c>
      <c r="G23" s="28">
        <v>1.3586897407736824</v>
      </c>
    </row>
    <row r="24" spans="1:7">
      <c r="A24" s="17" t="s">
        <v>237</v>
      </c>
      <c r="B24" s="18">
        <v>43472</v>
      </c>
      <c r="C24" s="18">
        <v>56442</v>
      </c>
      <c r="D24" s="19">
        <v>13812</v>
      </c>
      <c r="E24" s="27">
        <v>0.78136472452453887</v>
      </c>
      <c r="F24" s="27">
        <v>0.94737154833865889</v>
      </c>
      <c r="G24" s="28">
        <v>0.21461828338936531</v>
      </c>
    </row>
    <row r="25" spans="1:7">
      <c r="A25" s="17" t="s">
        <v>238</v>
      </c>
      <c r="B25" s="18">
        <v>7760</v>
      </c>
      <c r="C25" s="18">
        <v>7760</v>
      </c>
      <c r="D25" s="19">
        <v>9595</v>
      </c>
      <c r="E25" s="27">
        <v>0.13947806087390555</v>
      </c>
      <c r="F25" s="27">
        <v>0.13025057962347175</v>
      </c>
      <c r="G25" s="28">
        <v>0.14909226970177816</v>
      </c>
    </row>
    <row r="26" spans="1:7">
      <c r="A26" s="17" t="s">
        <v>239</v>
      </c>
      <c r="B26" s="18">
        <v>91442</v>
      </c>
      <c r="C26" s="18">
        <v>112822</v>
      </c>
      <c r="D26" s="19">
        <v>132731</v>
      </c>
      <c r="E26" s="27">
        <v>1.6435763972205761</v>
      </c>
      <c r="F26" s="27">
        <v>1.8937024348298106</v>
      </c>
      <c r="G26" s="28">
        <v>2.0624456539642226</v>
      </c>
    </row>
    <row r="27" spans="1:7">
      <c r="A27" s="17" t="s">
        <v>240</v>
      </c>
      <c r="B27" s="18">
        <v>32718</v>
      </c>
      <c r="C27" s="18">
        <v>23419</v>
      </c>
      <c r="D27" s="19">
        <v>32333</v>
      </c>
      <c r="E27" s="27">
        <v>0.5880725767619126</v>
      </c>
      <c r="F27" s="27">
        <v>0.39308483559305218</v>
      </c>
      <c r="G27" s="28">
        <v>0.50240754103883201</v>
      </c>
    </row>
    <row r="28" spans="1:7">
      <c r="A28" s="17" t="s">
        <v>241</v>
      </c>
      <c r="B28" s="18">
        <v>3449</v>
      </c>
      <c r="C28" s="18">
        <v>7586</v>
      </c>
      <c r="D28" s="19">
        <v>20960</v>
      </c>
      <c r="E28" s="27">
        <v>6.1992246385837654E-2</v>
      </c>
      <c r="F28" s="27">
        <v>0.12733001250304854</v>
      </c>
      <c r="G28" s="28">
        <v>0.32568775121930904</v>
      </c>
    </row>
    <row r="29" spans="1:7">
      <c r="A29" s="17" t="s">
        <v>242</v>
      </c>
      <c r="B29" s="18">
        <v>0</v>
      </c>
      <c r="C29" s="18">
        <v>0</v>
      </c>
      <c r="D29" s="19">
        <v>0</v>
      </c>
      <c r="E29" s="27" t="s">
        <v>233</v>
      </c>
      <c r="F29" s="27" t="s">
        <v>233</v>
      </c>
      <c r="G29" s="28" t="s">
        <v>233</v>
      </c>
    </row>
    <row r="30" spans="1:7">
      <c r="A30" s="17" t="s">
        <v>243</v>
      </c>
      <c r="B30" s="18">
        <v>0</v>
      </c>
      <c r="C30" s="18">
        <v>0</v>
      </c>
      <c r="D30" s="19">
        <v>163</v>
      </c>
      <c r="E30" s="27" t="s">
        <v>233</v>
      </c>
      <c r="F30" s="27" t="s">
        <v>233</v>
      </c>
      <c r="G30" s="28">
        <v>2.5327816530890924E-3</v>
      </c>
    </row>
    <row r="31" spans="1:7">
      <c r="A31" s="17" t="s">
        <v>244</v>
      </c>
      <c r="B31" s="18">
        <v>0</v>
      </c>
      <c r="C31" s="18">
        <v>0</v>
      </c>
      <c r="D31" s="19">
        <v>0</v>
      </c>
      <c r="E31" s="27" t="s">
        <v>233</v>
      </c>
      <c r="F31" s="27" t="s">
        <v>233</v>
      </c>
      <c r="G31" s="28" t="s">
        <v>233</v>
      </c>
    </row>
    <row r="32" spans="1:7">
      <c r="A32" s="17" t="s">
        <v>245</v>
      </c>
      <c r="B32" s="18">
        <v>0</v>
      </c>
      <c r="C32" s="18">
        <v>0</v>
      </c>
      <c r="D32" s="19">
        <v>0</v>
      </c>
      <c r="E32" s="27" t="s">
        <v>233</v>
      </c>
      <c r="F32" s="27" t="s">
        <v>233</v>
      </c>
      <c r="G32" s="28" t="s">
        <v>233</v>
      </c>
    </row>
    <row r="33" spans="1:7">
      <c r="A33" s="17" t="s">
        <v>246</v>
      </c>
      <c r="B33" s="18">
        <v>0</v>
      </c>
      <c r="C33" s="18">
        <v>0</v>
      </c>
      <c r="D33" s="19">
        <v>35455</v>
      </c>
      <c r="E33" s="27" t="s">
        <v>233</v>
      </c>
      <c r="F33" s="27" t="s">
        <v>233</v>
      </c>
      <c r="G33" s="28">
        <v>0.55091885589125011</v>
      </c>
    </row>
    <row r="34" spans="1:7" ht="13.5" thickBot="1">
      <c r="A34" s="20" t="s">
        <v>5</v>
      </c>
      <c r="B34" s="21">
        <v>5563599</v>
      </c>
      <c r="C34" s="21">
        <v>5957747</v>
      </c>
      <c r="D34" s="22">
        <v>6435612</v>
      </c>
      <c r="E34" s="23">
        <v>100</v>
      </c>
      <c r="F34" s="23">
        <v>100</v>
      </c>
      <c r="G34" s="54">
        <v>100</v>
      </c>
    </row>
    <row r="61" spans="1:7">
      <c r="A61" s="47"/>
      <c r="B61" s="57"/>
      <c r="C61" s="57"/>
      <c r="D61" s="57"/>
      <c r="E61" s="58"/>
      <c r="F61" s="60"/>
      <c r="G61" s="59"/>
    </row>
    <row r="62" spans="1:7">
      <c r="A62" s="47"/>
      <c r="B62" s="57"/>
      <c r="C62" s="57"/>
      <c r="D62" s="57"/>
      <c r="E62" s="58"/>
      <c r="F62" s="60"/>
      <c r="G62" s="59"/>
    </row>
    <row r="63" spans="1:7">
      <c r="A63" s="47"/>
      <c r="B63" s="57"/>
      <c r="C63" s="57"/>
      <c r="D63" s="57"/>
      <c r="E63" s="58"/>
      <c r="F63" s="60"/>
      <c r="G63" s="59"/>
    </row>
    <row r="64" spans="1:7">
      <c r="A64" s="47"/>
      <c r="B64" s="57"/>
      <c r="C64" s="57"/>
      <c r="D64" s="57"/>
      <c r="E64" s="58"/>
      <c r="F64" s="60"/>
      <c r="G64" s="59"/>
    </row>
    <row r="65" spans="1:7">
      <c r="A65" s="24"/>
      <c r="B65" s="24"/>
      <c r="C65" s="24"/>
      <c r="D65" s="24"/>
      <c r="E65" s="24"/>
      <c r="F65" s="24"/>
      <c r="G65" s="24"/>
    </row>
    <row r="66" spans="1:7" ht="12.75" customHeight="1">
      <c r="A66" s="130">
        <v>18</v>
      </c>
      <c r="G66" s="25" t="s">
        <v>220</v>
      </c>
    </row>
    <row r="67" spans="1:7" ht="12.75" customHeight="1">
      <c r="A67" s="125"/>
      <c r="G67" s="25" t="s">
        <v>221</v>
      </c>
    </row>
    <row r="68" spans="1:7" ht="12.75" customHeight="1"/>
    <row r="69" spans="1:7" ht="12.75" customHeight="1"/>
    <row r="72" spans="1:7" ht="12.75" customHeight="1"/>
    <row r="73" spans="1:7" ht="12.75" customHeight="1"/>
  </sheetData>
  <mergeCells count="1">
    <mergeCell ref="A66:A67"/>
  </mergeCells>
  <phoneticPr fontId="0" type="noConversion"/>
  <hyperlinks>
    <hyperlink ref="A2" location="Innhold!A38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98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5"/>
  <sheetViews>
    <sheetView showGridLines="0" showRowColHeaders="0" topLeftCell="A2" zoomScaleNormal="100" workbookViewId="0"/>
  </sheetViews>
  <sheetFormatPr defaultColWidth="11.42578125" defaultRowHeight="12.75"/>
  <cols>
    <col min="1" max="1" width="25.42578125" style="1" customWidth="1"/>
    <col min="2" max="4" width="10.5703125" style="1" customWidth="1"/>
    <col min="5" max="7" width="9.85546875" style="1" customWidth="1"/>
    <col min="8" max="16384" width="11.42578125" style="1"/>
  </cols>
  <sheetData>
    <row r="1" spans="1:7" ht="5.25" customHeight="1"/>
    <row r="2" spans="1:7">
      <c r="A2" s="78" t="s">
        <v>0</v>
      </c>
      <c r="B2" s="3"/>
      <c r="C2" s="3"/>
      <c r="D2" s="3"/>
      <c r="E2" s="3"/>
      <c r="F2" s="3"/>
    </row>
    <row r="3" spans="1:7" ht="6" customHeight="1">
      <c r="A3" s="76"/>
      <c r="B3" s="3"/>
      <c r="C3" s="3"/>
      <c r="D3" s="3"/>
      <c r="E3" s="3"/>
      <c r="F3" s="3"/>
    </row>
    <row r="4" spans="1:7" ht="16.5" thickBot="1">
      <c r="A4" s="5" t="s">
        <v>183</v>
      </c>
      <c r="B4" s="6"/>
      <c r="C4" s="6"/>
      <c r="D4" s="6"/>
      <c r="E4" s="6"/>
      <c r="F4" s="6"/>
    </row>
    <row r="5" spans="1:7">
      <c r="A5" s="7"/>
      <c r="B5" s="8"/>
      <c r="C5" s="9" t="s">
        <v>2</v>
      </c>
      <c r="D5" s="10"/>
      <c r="E5" s="11"/>
      <c r="F5" s="9" t="s">
        <v>3</v>
      </c>
      <c r="G5" s="12"/>
    </row>
    <row r="6" spans="1:7">
      <c r="A6" s="13" t="s">
        <v>4</v>
      </c>
      <c r="B6" s="14" t="s">
        <v>195</v>
      </c>
      <c r="C6" s="15" t="s">
        <v>199</v>
      </c>
      <c r="D6" s="73" t="s">
        <v>219</v>
      </c>
      <c r="E6" s="15" t="s">
        <v>195</v>
      </c>
      <c r="F6" s="15" t="s">
        <v>199</v>
      </c>
      <c r="G6" s="16" t="s">
        <v>219</v>
      </c>
    </row>
    <row r="7" spans="1:7">
      <c r="A7" s="17" t="s">
        <v>135</v>
      </c>
      <c r="B7" s="18">
        <v>434575</v>
      </c>
      <c r="C7" s="18">
        <v>472148</v>
      </c>
      <c r="D7" s="19">
        <v>521940</v>
      </c>
      <c r="E7" s="27">
        <v>34.996641868570627</v>
      </c>
      <c r="F7" s="27">
        <v>36.084830855699046</v>
      </c>
      <c r="G7" s="28">
        <v>34.445619161885304</v>
      </c>
    </row>
    <row r="8" spans="1:7">
      <c r="A8" s="17" t="s">
        <v>222</v>
      </c>
      <c r="B8" s="18">
        <v>0</v>
      </c>
      <c r="C8" s="18">
        <v>0</v>
      </c>
      <c r="D8" s="19">
        <v>0</v>
      </c>
      <c r="E8" s="27" t="s">
        <v>233</v>
      </c>
      <c r="F8" s="27" t="s">
        <v>233</v>
      </c>
      <c r="G8" s="28" t="s">
        <v>233</v>
      </c>
    </row>
    <row r="9" spans="1:7">
      <c r="A9" s="17" t="s">
        <v>137</v>
      </c>
      <c r="B9" s="18">
        <v>324810</v>
      </c>
      <c r="C9" s="18">
        <v>338669</v>
      </c>
      <c r="D9" s="19">
        <v>368293</v>
      </c>
      <c r="E9" s="27">
        <v>26.157186320728126</v>
      </c>
      <c r="F9" s="27">
        <v>25.883438203844428</v>
      </c>
      <c r="G9" s="28">
        <v>24.305629800337631</v>
      </c>
    </row>
    <row r="10" spans="1:7">
      <c r="A10" s="17" t="s">
        <v>166</v>
      </c>
      <c r="B10" s="18">
        <v>258280</v>
      </c>
      <c r="C10" s="18">
        <v>271880</v>
      </c>
      <c r="D10" s="19">
        <v>273763</v>
      </c>
      <c r="E10" s="27">
        <v>20.799476872379731</v>
      </c>
      <c r="F10" s="27">
        <v>20.778958743968957</v>
      </c>
      <c r="G10" s="28">
        <v>18.067088245038139</v>
      </c>
    </row>
    <row r="11" spans="1:7">
      <c r="A11" s="17" t="s">
        <v>223</v>
      </c>
      <c r="B11" s="18">
        <v>18368</v>
      </c>
      <c r="C11" s="18">
        <v>24688</v>
      </c>
      <c r="D11" s="19">
        <v>28682</v>
      </c>
      <c r="E11" s="27">
        <v>1.4791884435181621</v>
      </c>
      <c r="F11" s="27">
        <v>1.8868285032775698</v>
      </c>
      <c r="G11" s="28">
        <v>1.8928789684660963</v>
      </c>
    </row>
    <row r="12" spans="1:7">
      <c r="A12" s="17" t="s">
        <v>224</v>
      </c>
      <c r="B12" s="18">
        <v>0</v>
      </c>
      <c r="C12" s="18">
        <v>0</v>
      </c>
      <c r="D12" s="19">
        <v>0</v>
      </c>
      <c r="E12" s="27" t="s">
        <v>233</v>
      </c>
      <c r="F12" s="27" t="s">
        <v>233</v>
      </c>
      <c r="G12" s="28" t="s">
        <v>233</v>
      </c>
    </row>
    <row r="13" spans="1:7">
      <c r="A13" s="17" t="s">
        <v>225</v>
      </c>
      <c r="B13" s="18">
        <v>36781</v>
      </c>
      <c r="C13" s="18">
        <v>36415</v>
      </c>
      <c r="D13" s="19">
        <v>37442</v>
      </c>
      <c r="E13" s="27">
        <v>2.962000769873776</v>
      </c>
      <c r="F13" s="27">
        <v>2.7830873277241048</v>
      </c>
      <c r="G13" s="28">
        <v>2.4709983382367886</v>
      </c>
    </row>
    <row r="14" spans="1:7">
      <c r="A14" s="17" t="s">
        <v>226</v>
      </c>
      <c r="B14" s="18">
        <v>33381</v>
      </c>
      <c r="C14" s="18">
        <v>36226</v>
      </c>
      <c r="D14" s="19">
        <v>47339</v>
      </c>
      <c r="E14" s="27">
        <v>2.6881962888218514</v>
      </c>
      <c r="F14" s="27">
        <v>2.7686426344674837</v>
      </c>
      <c r="G14" s="28">
        <v>3.1241544344263485</v>
      </c>
    </row>
    <row r="15" spans="1:7">
      <c r="A15" s="17" t="s">
        <v>227</v>
      </c>
      <c r="B15" s="18">
        <v>46017</v>
      </c>
      <c r="C15" s="18">
        <v>45071</v>
      </c>
      <c r="D15" s="19">
        <v>40802</v>
      </c>
      <c r="E15" s="27">
        <v>3.7057825895783574</v>
      </c>
      <c r="F15" s="27">
        <v>3.4446389934876596</v>
      </c>
      <c r="G15" s="28">
        <v>2.6927427540392461</v>
      </c>
    </row>
    <row r="16" spans="1:7">
      <c r="A16" s="17" t="s">
        <v>228</v>
      </c>
      <c r="B16" s="18">
        <v>2185</v>
      </c>
      <c r="C16" s="18">
        <v>2767</v>
      </c>
      <c r="D16" s="19">
        <v>3162</v>
      </c>
      <c r="E16" s="27">
        <v>0.17595964444072212</v>
      </c>
      <c r="F16" s="27">
        <v>0.21147336635487018</v>
      </c>
      <c r="G16" s="28">
        <v>0.20867733415695544</v>
      </c>
    </row>
    <row r="17" spans="1:7">
      <c r="A17" s="17" t="s">
        <v>229</v>
      </c>
      <c r="B17" s="18">
        <v>6214</v>
      </c>
      <c r="C17" s="18">
        <v>7256</v>
      </c>
      <c r="D17" s="19">
        <v>7616</v>
      </c>
      <c r="E17" s="27">
        <v>0.50041795448725279</v>
      </c>
      <c r="F17" s="27">
        <v>0.55455393793673224</v>
      </c>
      <c r="G17" s="28">
        <v>0.50262067581890346</v>
      </c>
    </row>
    <row r="18" spans="1:7">
      <c r="A18" s="17" t="s">
        <v>230</v>
      </c>
      <c r="B18" s="18">
        <v>0</v>
      </c>
      <c r="C18" s="18">
        <v>0</v>
      </c>
      <c r="D18" s="19">
        <v>0</v>
      </c>
      <c r="E18" s="27" t="s">
        <v>233</v>
      </c>
      <c r="F18" s="27" t="s">
        <v>233</v>
      </c>
      <c r="G18" s="28" t="s">
        <v>233</v>
      </c>
    </row>
    <row r="19" spans="1:7">
      <c r="A19" s="17" t="s">
        <v>231</v>
      </c>
      <c r="B19" s="18">
        <v>22302</v>
      </c>
      <c r="C19" s="18">
        <v>15534</v>
      </c>
      <c r="D19" s="19">
        <v>6923</v>
      </c>
      <c r="E19" s="27">
        <v>1.7959963342411831</v>
      </c>
      <c r="F19" s="27">
        <v>1.1872162171870451</v>
      </c>
      <c r="G19" s="28">
        <v>0.45688589005964658</v>
      </c>
    </row>
    <row r="20" spans="1:7">
      <c r="A20" s="17" t="s">
        <v>232</v>
      </c>
      <c r="B20" s="18">
        <v>0</v>
      </c>
      <c r="C20" s="18">
        <v>0</v>
      </c>
      <c r="D20" s="19">
        <v>140650</v>
      </c>
      <c r="E20" s="27" t="s">
        <v>233</v>
      </c>
      <c r="F20" s="27" t="s">
        <v>233</v>
      </c>
      <c r="G20" s="28">
        <v>9.2822476436356052</v>
      </c>
    </row>
    <row r="21" spans="1:7">
      <c r="A21" s="17" t="s">
        <v>234</v>
      </c>
      <c r="B21" s="18">
        <v>0</v>
      </c>
      <c r="C21" s="18">
        <v>0</v>
      </c>
      <c r="D21" s="19">
        <v>4650</v>
      </c>
      <c r="E21" s="27" t="s">
        <v>233</v>
      </c>
      <c r="F21" s="27" t="s">
        <v>233</v>
      </c>
      <c r="G21" s="28">
        <v>0.30687843258375802</v>
      </c>
    </row>
    <row r="22" spans="1:7">
      <c r="A22" s="17" t="s">
        <v>235</v>
      </c>
      <c r="B22" s="18">
        <v>0</v>
      </c>
      <c r="C22" s="18">
        <v>0</v>
      </c>
      <c r="D22" s="19">
        <v>2495</v>
      </c>
      <c r="E22" s="27" t="s">
        <v>233</v>
      </c>
      <c r="F22" s="27" t="s">
        <v>233</v>
      </c>
      <c r="G22" s="28">
        <v>0.16465842780569381</v>
      </c>
    </row>
    <row r="23" spans="1:7">
      <c r="A23" s="17" t="s">
        <v>236</v>
      </c>
      <c r="B23" s="18">
        <v>0</v>
      </c>
      <c r="C23" s="18">
        <v>0</v>
      </c>
      <c r="D23" s="19">
        <v>0</v>
      </c>
      <c r="E23" s="27" t="s">
        <v>233</v>
      </c>
      <c r="F23" s="27" t="s">
        <v>233</v>
      </c>
      <c r="G23" s="28" t="s">
        <v>233</v>
      </c>
    </row>
    <row r="24" spans="1:7">
      <c r="A24" s="17" t="s">
        <v>237</v>
      </c>
      <c r="B24" s="18">
        <v>33030</v>
      </c>
      <c r="C24" s="18">
        <v>36857</v>
      </c>
      <c r="D24" s="19">
        <v>1626</v>
      </c>
      <c r="E24" s="27">
        <v>2.6599300026897263</v>
      </c>
      <c r="F24" s="27">
        <v>2.8168680389380016</v>
      </c>
      <c r="G24" s="28">
        <v>0.10730845836154634</v>
      </c>
    </row>
    <row r="25" spans="1:7">
      <c r="A25" s="17" t="s">
        <v>238</v>
      </c>
      <c r="B25" s="18">
        <v>7760</v>
      </c>
      <c r="C25" s="18">
        <v>7760</v>
      </c>
      <c r="D25" s="19">
        <v>0</v>
      </c>
      <c r="E25" s="27">
        <v>0.62491846263615736</v>
      </c>
      <c r="F25" s="27">
        <v>0.59307311995438838</v>
      </c>
      <c r="G25" s="28" t="s">
        <v>233</v>
      </c>
    </row>
    <row r="26" spans="1:7">
      <c r="A26" s="17" t="s">
        <v>239</v>
      </c>
      <c r="B26" s="18">
        <v>6598</v>
      </c>
      <c r="C26" s="18">
        <v>8728</v>
      </c>
      <c r="D26" s="19">
        <v>10466</v>
      </c>
      <c r="E26" s="27">
        <v>0.53134175470017608</v>
      </c>
      <c r="F26" s="27">
        <v>0.66705440605179145</v>
      </c>
      <c r="G26" s="28">
        <v>0.69070745707991643</v>
      </c>
    </row>
    <row r="27" spans="1:7">
      <c r="A27" s="17" t="s">
        <v>240</v>
      </c>
      <c r="B27" s="18">
        <v>9862</v>
      </c>
      <c r="C27" s="18">
        <v>853</v>
      </c>
      <c r="D27" s="19">
        <v>1017</v>
      </c>
      <c r="E27" s="27">
        <v>0.79419405651002362</v>
      </c>
      <c r="F27" s="27">
        <v>6.5192187025914089E-2</v>
      </c>
      <c r="G27" s="28">
        <v>6.7117282997350952E-2</v>
      </c>
    </row>
    <row r="28" spans="1:7">
      <c r="A28" s="17" t="s">
        <v>241</v>
      </c>
      <c r="B28" s="18">
        <v>1599</v>
      </c>
      <c r="C28" s="18">
        <v>3587</v>
      </c>
      <c r="D28" s="19">
        <v>11701</v>
      </c>
      <c r="E28" s="27">
        <v>0.12876863682412573</v>
      </c>
      <c r="F28" s="27">
        <v>0.27414346408200918</v>
      </c>
      <c r="G28" s="28">
        <v>0.7722117289596887</v>
      </c>
    </row>
    <row r="29" spans="1:7">
      <c r="A29" s="17" t="s">
        <v>242</v>
      </c>
      <c r="B29" s="18">
        <v>0</v>
      </c>
      <c r="C29" s="18">
        <v>0</v>
      </c>
      <c r="D29" s="19">
        <v>0</v>
      </c>
      <c r="E29" s="27" t="s">
        <v>233</v>
      </c>
      <c r="F29" s="27" t="s">
        <v>233</v>
      </c>
      <c r="G29" s="28" t="s">
        <v>233</v>
      </c>
    </row>
    <row r="30" spans="1:7">
      <c r="A30" s="17" t="s">
        <v>243</v>
      </c>
      <c r="B30" s="18">
        <v>0</v>
      </c>
      <c r="C30" s="18">
        <v>0</v>
      </c>
      <c r="D30" s="19">
        <v>0</v>
      </c>
      <c r="E30" s="27" t="s">
        <v>233</v>
      </c>
      <c r="F30" s="27" t="s">
        <v>233</v>
      </c>
      <c r="G30" s="28" t="s">
        <v>233</v>
      </c>
    </row>
    <row r="31" spans="1:7">
      <c r="A31" s="17" t="s">
        <v>244</v>
      </c>
      <c r="B31" s="18">
        <v>0</v>
      </c>
      <c r="C31" s="18">
        <v>0</v>
      </c>
      <c r="D31" s="19">
        <v>0</v>
      </c>
      <c r="E31" s="27" t="s">
        <v>233</v>
      </c>
      <c r="F31" s="27" t="s">
        <v>233</v>
      </c>
      <c r="G31" s="28" t="s">
        <v>233</v>
      </c>
    </row>
    <row r="32" spans="1:7">
      <c r="A32" s="17" t="s">
        <v>245</v>
      </c>
      <c r="B32" s="18">
        <v>0</v>
      </c>
      <c r="C32" s="18">
        <v>0</v>
      </c>
      <c r="D32" s="19">
        <v>0</v>
      </c>
      <c r="E32" s="27" t="s">
        <v>233</v>
      </c>
      <c r="F32" s="27" t="s">
        <v>233</v>
      </c>
      <c r="G32" s="28" t="s">
        <v>233</v>
      </c>
    </row>
    <row r="33" spans="1:7">
      <c r="A33" s="17" t="s">
        <v>246</v>
      </c>
      <c r="B33" s="18">
        <v>0</v>
      </c>
      <c r="C33" s="18">
        <v>0</v>
      </c>
      <c r="D33" s="19">
        <v>6691</v>
      </c>
      <c r="E33" s="27" t="s">
        <v>233</v>
      </c>
      <c r="F33" s="27" t="s">
        <v>233</v>
      </c>
      <c r="G33" s="28">
        <v>0.44157496611138169</v>
      </c>
    </row>
    <row r="34" spans="1:7" ht="13.5" thickBot="1">
      <c r="A34" s="20" t="s">
        <v>5</v>
      </c>
      <c r="B34" s="21">
        <v>1241762</v>
      </c>
      <c r="C34" s="21">
        <v>1308439</v>
      </c>
      <c r="D34" s="22">
        <v>1515258</v>
      </c>
      <c r="E34" s="23">
        <v>100</v>
      </c>
      <c r="F34" s="23">
        <v>100</v>
      </c>
      <c r="G34" s="54">
        <v>100</v>
      </c>
    </row>
    <row r="36" spans="1:7" ht="16.5" thickBot="1">
      <c r="A36" s="5" t="s">
        <v>184</v>
      </c>
      <c r="B36" s="5"/>
      <c r="C36" s="6"/>
      <c r="D36" s="6"/>
      <c r="E36" s="6"/>
      <c r="F36" s="6"/>
    </row>
    <row r="37" spans="1:7">
      <c r="A37" s="7"/>
      <c r="B37" s="117"/>
      <c r="C37" s="45" t="s">
        <v>37</v>
      </c>
      <c r="D37" s="118"/>
      <c r="E37" s="11"/>
      <c r="F37" s="9" t="s">
        <v>3</v>
      </c>
      <c r="G37" s="12"/>
    </row>
    <row r="38" spans="1:7">
      <c r="A38" s="13" t="s">
        <v>4</v>
      </c>
      <c r="B38" s="14" t="s">
        <v>195</v>
      </c>
      <c r="C38" s="15" t="s">
        <v>199</v>
      </c>
      <c r="D38" s="73" t="s">
        <v>219</v>
      </c>
      <c r="E38" s="15" t="s">
        <v>195</v>
      </c>
      <c r="F38" s="15" t="s">
        <v>199</v>
      </c>
      <c r="G38" s="16" t="s">
        <v>219</v>
      </c>
    </row>
    <row r="39" spans="1:7">
      <c r="A39" s="17" t="s">
        <v>135</v>
      </c>
      <c r="B39" s="18">
        <v>43875</v>
      </c>
      <c r="C39" s="18">
        <v>56357</v>
      </c>
      <c r="D39" s="19">
        <v>72154</v>
      </c>
      <c r="E39" s="27">
        <v>39.915029885099301</v>
      </c>
      <c r="F39" s="27">
        <v>45.538066226021755</v>
      </c>
      <c r="G39" s="28">
        <v>50.298357638792069</v>
      </c>
    </row>
    <row r="40" spans="1:7">
      <c r="A40" s="17" t="s">
        <v>222</v>
      </c>
      <c r="B40" s="18">
        <v>0</v>
      </c>
      <c r="C40" s="18">
        <v>0</v>
      </c>
      <c r="D40" s="19">
        <v>0</v>
      </c>
      <c r="E40" s="27" t="s">
        <v>233</v>
      </c>
      <c r="F40" s="27" t="s">
        <v>233</v>
      </c>
      <c r="G40" s="28" t="s">
        <v>233</v>
      </c>
    </row>
    <row r="41" spans="1:7">
      <c r="A41" s="17" t="s">
        <v>137</v>
      </c>
      <c r="B41" s="18">
        <v>39138</v>
      </c>
      <c r="C41" s="18">
        <v>37840</v>
      </c>
      <c r="D41" s="19">
        <v>36959</v>
      </c>
      <c r="E41" s="27">
        <v>35.605571273914904</v>
      </c>
      <c r="F41" s="27">
        <v>30.575801160329029</v>
      </c>
      <c r="G41" s="28">
        <v>25.764018626439505</v>
      </c>
    </row>
    <row r="42" spans="1:7">
      <c r="A42" s="17" t="s">
        <v>166</v>
      </c>
      <c r="B42" s="18">
        <v>10300</v>
      </c>
      <c r="C42" s="18">
        <v>11201</v>
      </c>
      <c r="D42" s="19">
        <v>12206</v>
      </c>
      <c r="E42" s="27">
        <v>9.3703659901201775</v>
      </c>
      <c r="F42" s="27">
        <v>9.0507280337432725</v>
      </c>
      <c r="G42" s="28">
        <v>8.5087694838691696</v>
      </c>
    </row>
    <row r="43" spans="1:7">
      <c r="A43" s="17" t="s">
        <v>223</v>
      </c>
      <c r="B43" s="18">
        <v>2961</v>
      </c>
      <c r="C43" s="18">
        <v>3683</v>
      </c>
      <c r="D43" s="19">
        <v>4396</v>
      </c>
      <c r="E43" s="27">
        <v>2.6937527860918298</v>
      </c>
      <c r="F43" s="27">
        <v>2.9759692302719825</v>
      </c>
      <c r="G43" s="28">
        <v>3.0644396732007917</v>
      </c>
    </row>
    <row r="44" spans="1:7">
      <c r="A44" s="17" t="s">
        <v>224</v>
      </c>
      <c r="B44" s="18">
        <v>0</v>
      </c>
      <c r="C44" s="18">
        <v>0</v>
      </c>
      <c r="D44" s="19">
        <v>0</v>
      </c>
      <c r="E44" s="27" t="s">
        <v>233</v>
      </c>
      <c r="F44" s="27" t="s">
        <v>233</v>
      </c>
      <c r="G44" s="28" t="s">
        <v>233</v>
      </c>
    </row>
    <row r="45" spans="1:7">
      <c r="A45" s="17" t="s">
        <v>225</v>
      </c>
      <c r="B45" s="18">
        <v>1278</v>
      </c>
      <c r="C45" s="18">
        <v>1305</v>
      </c>
      <c r="D45" s="19">
        <v>1688</v>
      </c>
      <c r="E45" s="27">
        <v>1.1626531781916103</v>
      </c>
      <c r="F45" s="27">
        <v>1.0544772863168441</v>
      </c>
      <c r="G45" s="28">
        <v>1.1767002202827426</v>
      </c>
    </row>
    <row r="46" spans="1:7">
      <c r="A46" s="17" t="s">
        <v>226</v>
      </c>
      <c r="B46" s="18">
        <v>1206</v>
      </c>
      <c r="C46" s="18">
        <v>1749</v>
      </c>
      <c r="D46" s="19">
        <v>1575</v>
      </c>
      <c r="E46" s="27">
        <v>1.0971515906878577</v>
      </c>
      <c r="F46" s="27">
        <v>1.4132419722361382</v>
      </c>
      <c r="G46" s="28">
        <v>1.097928226863341</v>
      </c>
    </row>
    <row r="47" spans="1:7">
      <c r="A47" s="17" t="s">
        <v>227</v>
      </c>
      <c r="B47" s="18">
        <v>3319</v>
      </c>
      <c r="C47" s="18">
        <v>3261</v>
      </c>
      <c r="D47" s="19">
        <v>3296</v>
      </c>
      <c r="E47" s="27">
        <v>3.0194412350688222</v>
      </c>
      <c r="F47" s="27">
        <v>2.6349811729342751</v>
      </c>
      <c r="G47" s="28">
        <v>2.2976326576136965</v>
      </c>
    </row>
    <row r="48" spans="1:7">
      <c r="A48" s="17" t="s">
        <v>228</v>
      </c>
      <c r="B48" s="18">
        <v>951</v>
      </c>
      <c r="C48" s="18">
        <v>1020</v>
      </c>
      <c r="D48" s="19">
        <v>987</v>
      </c>
      <c r="E48" s="27">
        <v>0.86516680161206683</v>
      </c>
      <c r="F48" s="27">
        <v>0.82418914332810811</v>
      </c>
      <c r="G48" s="28">
        <v>0.68803502216769374</v>
      </c>
    </row>
    <row r="49" spans="1:7">
      <c r="A49" s="17" t="s">
        <v>229</v>
      </c>
      <c r="B49" s="18">
        <v>1959</v>
      </c>
      <c r="C49" s="18">
        <v>2084</v>
      </c>
      <c r="D49" s="19">
        <v>2146</v>
      </c>
      <c r="E49" s="27">
        <v>1.7821890266646045</v>
      </c>
      <c r="F49" s="27">
        <v>1.6839315438193894</v>
      </c>
      <c r="G49" s="28">
        <v>1.4959707776817333</v>
      </c>
    </row>
    <row r="50" spans="1:7">
      <c r="A50" s="17" t="s">
        <v>230</v>
      </c>
      <c r="B50" s="18">
        <v>0</v>
      </c>
      <c r="C50" s="18">
        <v>0</v>
      </c>
      <c r="D50" s="19">
        <v>0</v>
      </c>
      <c r="E50" s="27" t="s">
        <v>233</v>
      </c>
      <c r="F50" s="27" t="s">
        <v>233</v>
      </c>
      <c r="G50" s="28" t="s">
        <v>233</v>
      </c>
    </row>
    <row r="51" spans="1:7">
      <c r="A51" s="17" t="s">
        <v>231</v>
      </c>
      <c r="B51" s="18">
        <v>723</v>
      </c>
      <c r="C51" s="18">
        <v>847</v>
      </c>
      <c r="D51" s="19">
        <v>634</v>
      </c>
      <c r="E51" s="27">
        <v>0.65774510785018336</v>
      </c>
      <c r="F51" s="27">
        <v>0.68440020039108584</v>
      </c>
      <c r="G51" s="28">
        <v>0.44195967989292584</v>
      </c>
    </row>
    <row r="52" spans="1:7">
      <c r="A52" s="17" t="s">
        <v>232</v>
      </c>
      <c r="B52" s="18">
        <v>0</v>
      </c>
      <c r="C52" s="18">
        <v>0</v>
      </c>
      <c r="D52" s="19">
        <v>1497</v>
      </c>
      <c r="E52" s="27" t="s">
        <v>233</v>
      </c>
      <c r="F52" s="27" t="s">
        <v>233</v>
      </c>
      <c r="G52" s="28">
        <v>1.0435546384853469</v>
      </c>
    </row>
    <row r="53" spans="1:7">
      <c r="A53" s="17" t="s">
        <v>234</v>
      </c>
      <c r="B53" s="18">
        <v>0</v>
      </c>
      <c r="C53" s="18">
        <v>0</v>
      </c>
      <c r="D53" s="19">
        <v>3</v>
      </c>
      <c r="E53" s="27" t="s">
        <v>233</v>
      </c>
      <c r="F53" s="27" t="s">
        <v>233</v>
      </c>
      <c r="G53" s="28">
        <v>2.0912918606920783E-3</v>
      </c>
    </row>
    <row r="54" spans="1:7">
      <c r="A54" s="17" t="s">
        <v>235</v>
      </c>
      <c r="B54" s="18">
        <v>0</v>
      </c>
      <c r="C54" s="18">
        <v>0</v>
      </c>
      <c r="D54" s="19">
        <v>663</v>
      </c>
      <c r="E54" s="27" t="s">
        <v>233</v>
      </c>
      <c r="F54" s="27" t="s">
        <v>233</v>
      </c>
      <c r="G54" s="28">
        <v>0.46217550121294926</v>
      </c>
    </row>
    <row r="55" spans="1:7">
      <c r="A55" s="17" t="s">
        <v>236</v>
      </c>
      <c r="B55" s="18">
        <v>0</v>
      </c>
      <c r="C55" s="18">
        <v>0</v>
      </c>
      <c r="D55" s="19">
        <v>0</v>
      </c>
      <c r="E55" s="27" t="s">
        <v>233</v>
      </c>
      <c r="F55" s="27" t="s">
        <v>233</v>
      </c>
      <c r="G55" s="28" t="s">
        <v>233</v>
      </c>
    </row>
    <row r="56" spans="1:7">
      <c r="A56" s="17" t="s">
        <v>237</v>
      </c>
      <c r="B56" s="18">
        <v>1063</v>
      </c>
      <c r="C56" s="18">
        <v>1511</v>
      </c>
      <c r="D56" s="19">
        <v>2</v>
      </c>
      <c r="E56" s="27">
        <v>0.96705815995123767</v>
      </c>
      <c r="F56" s="27">
        <v>1.2209311721262464</v>
      </c>
      <c r="G56" s="28">
        <v>1.3941945737947188E-3</v>
      </c>
    </row>
    <row r="57" spans="1:7">
      <c r="A57" s="17" t="s">
        <v>238</v>
      </c>
      <c r="B57" s="18">
        <v>40</v>
      </c>
      <c r="C57" s="18">
        <v>40</v>
      </c>
      <c r="D57" s="19">
        <v>0</v>
      </c>
      <c r="E57" s="27">
        <v>3.6389770835418167E-2</v>
      </c>
      <c r="F57" s="27">
        <v>3.232114287561208E-2</v>
      </c>
      <c r="G57" s="28" t="s">
        <v>233</v>
      </c>
    </row>
    <row r="58" spans="1:7">
      <c r="A58" s="17" t="s">
        <v>239</v>
      </c>
      <c r="B58" s="18">
        <v>1955</v>
      </c>
      <c r="C58" s="18">
        <v>2594</v>
      </c>
      <c r="D58" s="19">
        <v>3025</v>
      </c>
      <c r="E58" s="27">
        <v>1.7785500495810627</v>
      </c>
      <c r="F58" s="27">
        <v>2.0960261154834434</v>
      </c>
      <c r="G58" s="28">
        <v>2.108719292864512</v>
      </c>
    </row>
    <row r="59" spans="1:7">
      <c r="A59" s="17" t="s">
        <v>240</v>
      </c>
      <c r="B59" s="18">
        <v>1153</v>
      </c>
      <c r="C59" s="18">
        <v>266</v>
      </c>
      <c r="D59" s="19">
        <v>282</v>
      </c>
      <c r="E59" s="27">
        <v>1.0489351443309285</v>
      </c>
      <c r="F59" s="27">
        <v>0.21493560012282034</v>
      </c>
      <c r="G59" s="28">
        <v>0.19658143490505536</v>
      </c>
    </row>
    <row r="60" spans="1:7">
      <c r="A60" s="17" t="s">
        <v>241</v>
      </c>
      <c r="B60" s="18">
        <v>0</v>
      </c>
      <c r="C60" s="18">
        <v>0</v>
      </c>
      <c r="D60" s="19">
        <v>1775</v>
      </c>
      <c r="E60" s="27" t="s">
        <v>233</v>
      </c>
      <c r="F60" s="27" t="s">
        <v>233</v>
      </c>
      <c r="G60" s="28">
        <v>1.2373476842428128</v>
      </c>
    </row>
    <row r="61" spans="1:7">
      <c r="A61" s="17" t="s">
        <v>242</v>
      </c>
      <c r="B61" s="18">
        <v>0</v>
      </c>
      <c r="C61" s="18">
        <v>0</v>
      </c>
      <c r="D61" s="19">
        <v>0</v>
      </c>
      <c r="E61" s="27" t="s">
        <v>233</v>
      </c>
      <c r="F61" s="27" t="s">
        <v>233</v>
      </c>
      <c r="G61" s="28" t="s">
        <v>233</v>
      </c>
    </row>
    <row r="62" spans="1:7">
      <c r="A62" s="17" t="s">
        <v>243</v>
      </c>
      <c r="B62" s="18">
        <v>0</v>
      </c>
      <c r="C62" s="18">
        <v>0</v>
      </c>
      <c r="D62" s="19">
        <v>0</v>
      </c>
      <c r="E62" s="27" t="s">
        <v>233</v>
      </c>
      <c r="F62" s="27" t="s">
        <v>233</v>
      </c>
      <c r="G62" s="28" t="s">
        <v>233</v>
      </c>
    </row>
    <row r="63" spans="1:7">
      <c r="A63" s="17" t="s">
        <v>244</v>
      </c>
      <c r="B63" s="18">
        <v>0</v>
      </c>
      <c r="C63" s="18">
        <v>0</v>
      </c>
      <c r="D63" s="19">
        <v>0</v>
      </c>
      <c r="E63" s="27" t="s">
        <v>233</v>
      </c>
      <c r="F63" s="27" t="s">
        <v>233</v>
      </c>
      <c r="G63" s="28" t="s">
        <v>233</v>
      </c>
    </row>
    <row r="64" spans="1:7">
      <c r="A64" s="17" t="s">
        <v>245</v>
      </c>
      <c r="B64" s="18">
        <v>0</v>
      </c>
      <c r="C64" s="18">
        <v>0</v>
      </c>
      <c r="D64" s="19">
        <v>0</v>
      </c>
      <c r="E64" s="27" t="s">
        <v>233</v>
      </c>
      <c r="F64" s="27" t="s">
        <v>233</v>
      </c>
      <c r="G64" s="28" t="s">
        <v>233</v>
      </c>
    </row>
    <row r="65" spans="1:7">
      <c r="A65" s="17" t="s">
        <v>246</v>
      </c>
      <c r="B65" s="18">
        <v>0</v>
      </c>
      <c r="C65" s="18">
        <v>0</v>
      </c>
      <c r="D65" s="19">
        <v>164</v>
      </c>
      <c r="E65" s="27" t="s">
        <v>233</v>
      </c>
      <c r="F65" s="27" t="s">
        <v>233</v>
      </c>
      <c r="G65" s="28">
        <v>0.11432395505116694</v>
      </c>
    </row>
    <row r="66" spans="1:7" ht="13.5" thickBot="1">
      <c r="A66" s="20" t="s">
        <v>5</v>
      </c>
      <c r="B66" s="21">
        <v>109921</v>
      </c>
      <c r="C66" s="21">
        <v>123758</v>
      </c>
      <c r="D66" s="22">
        <v>143452</v>
      </c>
      <c r="E66" s="23">
        <v>100</v>
      </c>
      <c r="F66" s="23">
        <v>100</v>
      </c>
      <c r="G66" s="54">
        <v>100</v>
      </c>
    </row>
    <row r="67" spans="1:7">
      <c r="A67" s="24"/>
      <c r="B67" s="24"/>
      <c r="C67" s="24"/>
      <c r="D67" s="24"/>
      <c r="E67" s="24"/>
      <c r="F67" s="24"/>
      <c r="G67" s="24"/>
    </row>
    <row r="68" spans="1:7" ht="12.75" customHeight="1">
      <c r="A68" s="26" t="s">
        <v>220</v>
      </c>
      <c r="G68" s="123">
        <v>19</v>
      </c>
    </row>
    <row r="69" spans="1:7" ht="12.75" customHeight="1">
      <c r="A69" s="26" t="s">
        <v>221</v>
      </c>
      <c r="G69" s="122"/>
    </row>
    <row r="70" spans="1:7" ht="12.75" customHeight="1"/>
    <row r="71" spans="1:7" ht="12.75" customHeight="1"/>
    <row r="74" spans="1:7" ht="12.75" customHeight="1"/>
    <row r="75" spans="1:7" ht="12.75" customHeight="1"/>
  </sheetData>
  <mergeCells count="1">
    <mergeCell ref="G68:G69"/>
  </mergeCells>
  <phoneticPr fontId="0" type="noConversion"/>
  <hyperlinks>
    <hyperlink ref="A2" location="Innhold!A39" tooltip="Move to Innhold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96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C53"/>
  <sheetViews>
    <sheetView showGridLines="0" showRowColHeaders="0" topLeftCell="A2" zoomScaleNormal="100" workbookViewId="0"/>
  </sheetViews>
  <sheetFormatPr defaultColWidth="11.42578125" defaultRowHeight="12.75"/>
  <cols>
    <col min="1" max="1" width="38.42578125" style="1" customWidth="1"/>
    <col min="2" max="2" width="5.7109375" style="1" customWidth="1"/>
    <col min="3" max="3" width="38.28515625" style="1" customWidth="1"/>
    <col min="4" max="16384" width="11.42578125" style="1"/>
  </cols>
  <sheetData>
    <row r="1" spans="1:3" ht="6" customHeight="1"/>
    <row r="2" spans="1:3">
      <c r="A2" s="78" t="s">
        <v>0</v>
      </c>
      <c r="B2" s="3"/>
      <c r="C2" s="3"/>
    </row>
    <row r="3" spans="1:3" ht="6.75" customHeight="1"/>
    <row r="4" spans="1:3" ht="15.75">
      <c r="A4" s="43" t="s">
        <v>64</v>
      </c>
    </row>
    <row r="6" spans="1:3" ht="15.75">
      <c r="A6" s="43"/>
      <c r="B6" s="31"/>
      <c r="C6" s="31"/>
    </row>
    <row r="7" spans="1:3" ht="15.75">
      <c r="A7" s="31"/>
      <c r="B7" s="31"/>
      <c r="C7" s="31"/>
    </row>
    <row r="8" spans="1:3" ht="15.75">
      <c r="A8" s="31"/>
      <c r="B8" s="31"/>
      <c r="C8" s="31"/>
    </row>
    <row r="9" spans="1:3" ht="15.75">
      <c r="A9" s="31"/>
      <c r="B9" s="31"/>
      <c r="C9" s="31"/>
    </row>
    <row r="10" spans="1:3" ht="15.75">
      <c r="A10" s="31"/>
      <c r="B10" s="31"/>
      <c r="C10" s="31"/>
    </row>
    <row r="11" spans="1:3" ht="15.75">
      <c r="A11" s="31"/>
      <c r="B11" s="31"/>
      <c r="C11" s="31"/>
    </row>
    <row r="12" spans="1:3" ht="15.75">
      <c r="A12" s="31"/>
      <c r="B12" s="31"/>
      <c r="C12" s="61"/>
    </row>
    <row r="13" spans="1:3" ht="15.75">
      <c r="A13" s="43"/>
      <c r="B13" s="31"/>
      <c r="C13" s="31"/>
    </row>
    <row r="14" spans="1:3" ht="15.75">
      <c r="A14" s="31"/>
      <c r="B14" s="31"/>
      <c r="C14" s="31"/>
    </row>
    <row r="15" spans="1:3" ht="15.75">
      <c r="A15" s="31"/>
      <c r="B15" s="31"/>
      <c r="C15" s="31"/>
    </row>
    <row r="16" spans="1:3" ht="15.75">
      <c r="A16" s="31"/>
      <c r="B16" s="31"/>
      <c r="C16" s="61"/>
    </row>
    <row r="17" spans="1:3" ht="15.75">
      <c r="A17" s="31"/>
      <c r="B17" s="31"/>
      <c r="C17" s="31"/>
    </row>
    <row r="18" spans="1:3" ht="15.75">
      <c r="A18" s="31"/>
      <c r="B18" s="31"/>
      <c r="C18" s="31"/>
    </row>
    <row r="19" spans="1:3" ht="15.75">
      <c r="A19" s="31"/>
      <c r="B19" s="31"/>
      <c r="C19" s="31"/>
    </row>
    <row r="20" spans="1:3" ht="15.75">
      <c r="A20" s="31"/>
      <c r="B20" s="31"/>
      <c r="C20" s="31"/>
    </row>
    <row r="21" spans="1:3" ht="15.75">
      <c r="A21" s="31"/>
      <c r="B21" s="31"/>
      <c r="C21" s="31"/>
    </row>
    <row r="22" spans="1:3" ht="15.75">
      <c r="A22" s="31"/>
      <c r="B22" s="31"/>
      <c r="C22" s="31"/>
    </row>
    <row r="23" spans="1:3" ht="15.75">
      <c r="A23" s="31"/>
      <c r="B23" s="31"/>
      <c r="C23" s="31"/>
    </row>
    <row r="24" spans="1:3" ht="15.75">
      <c r="A24" s="31"/>
      <c r="B24" s="31"/>
      <c r="C24" s="31"/>
    </row>
    <row r="25" spans="1:3" ht="15.75">
      <c r="A25" s="31"/>
      <c r="B25" s="31"/>
      <c r="C25" s="31"/>
    </row>
    <row r="26" spans="1:3" ht="15.75">
      <c r="A26" s="31"/>
      <c r="B26" s="31"/>
      <c r="C26" s="31"/>
    </row>
    <row r="27" spans="1:3" ht="15.75">
      <c r="A27" s="31"/>
      <c r="B27" s="31"/>
      <c r="C27" s="31"/>
    </row>
    <row r="28" spans="1:3" ht="15.75">
      <c r="A28" s="31"/>
      <c r="B28" s="31"/>
      <c r="C28" s="31"/>
    </row>
    <row r="29" spans="1:3" ht="15.75">
      <c r="A29" s="31"/>
      <c r="B29" s="31"/>
      <c r="C29" s="31"/>
    </row>
    <row r="30" spans="1:3" ht="15.75">
      <c r="A30" s="31"/>
      <c r="B30" s="31"/>
      <c r="C30" s="31"/>
    </row>
    <row r="31" spans="1:3" ht="15.75">
      <c r="A31" s="31"/>
      <c r="B31" s="31"/>
      <c r="C31" s="31"/>
    </row>
    <row r="32" spans="1:3" ht="15.75">
      <c r="A32" s="31"/>
      <c r="B32" s="31"/>
      <c r="C32" s="61"/>
    </row>
    <row r="33" spans="1:3" ht="15.75">
      <c r="A33" s="31"/>
      <c r="B33" s="31"/>
      <c r="C33" s="31"/>
    </row>
    <row r="34" spans="1:3" ht="15.75">
      <c r="A34" s="31"/>
      <c r="B34" s="31"/>
      <c r="C34" s="31"/>
    </row>
    <row r="35" spans="1:3" ht="15.75">
      <c r="A35" s="31"/>
      <c r="B35" s="31"/>
      <c r="C35" s="31"/>
    </row>
    <row r="36" spans="1:3" ht="15.75">
      <c r="A36" s="31"/>
      <c r="B36" s="31"/>
      <c r="C36" s="31"/>
    </row>
    <row r="37" spans="1:3" ht="15.75">
      <c r="A37" s="31"/>
      <c r="B37" s="31"/>
      <c r="C37" s="31"/>
    </row>
    <row r="38" spans="1:3" ht="15.75">
      <c r="A38" s="31"/>
      <c r="B38" s="31"/>
      <c r="C38" s="31"/>
    </row>
    <row r="39" spans="1:3" ht="15.75">
      <c r="A39" s="31"/>
      <c r="B39" s="31"/>
      <c r="C39" s="31"/>
    </row>
    <row r="40" spans="1:3" ht="15.75">
      <c r="A40" s="31"/>
      <c r="B40" s="31"/>
      <c r="C40" s="31"/>
    </row>
    <row r="41" spans="1:3" ht="15.75">
      <c r="A41" s="43"/>
      <c r="B41" s="31"/>
      <c r="C41" s="31"/>
    </row>
    <row r="42" spans="1:3" ht="15.75">
      <c r="A42" s="61"/>
      <c r="B42" s="31"/>
      <c r="C42" s="31"/>
    </row>
    <row r="43" spans="1:3" ht="15.75">
      <c r="A43" s="31"/>
      <c r="B43" s="31"/>
      <c r="C43" s="31"/>
    </row>
    <row r="44" spans="1:3" ht="15.75">
      <c r="A44" s="31"/>
      <c r="B44" s="31"/>
      <c r="C44" s="31"/>
    </row>
    <row r="45" spans="1:3" ht="15.75">
      <c r="A45" s="31"/>
      <c r="B45" s="31"/>
      <c r="C45" s="31"/>
    </row>
    <row r="46" spans="1:3" ht="15.75">
      <c r="A46" s="31"/>
      <c r="B46" s="31"/>
      <c r="C46" s="31"/>
    </row>
    <row r="47" spans="1:3" ht="15.75">
      <c r="A47" s="31"/>
      <c r="B47" s="31"/>
      <c r="C47" s="31"/>
    </row>
    <row r="48" spans="1:3" ht="15.75">
      <c r="A48" s="31"/>
      <c r="B48" s="31"/>
      <c r="C48" s="31"/>
    </row>
    <row r="49" spans="1:3" ht="15.75">
      <c r="A49" s="31"/>
      <c r="B49" s="31"/>
      <c r="C49" s="31"/>
    </row>
    <row r="50" spans="1:3" ht="15.75">
      <c r="A50" s="31"/>
      <c r="B50" s="31"/>
      <c r="C50" s="31"/>
    </row>
    <row r="51" spans="1:3" ht="15.75">
      <c r="A51" s="62"/>
      <c r="B51" s="62"/>
      <c r="C51" s="62"/>
    </row>
    <row r="52" spans="1:3">
      <c r="A52" s="130">
        <v>20</v>
      </c>
      <c r="C52" s="25" t="str">
        <f>+Innhold!B52</f>
        <v>Finans Norge / Skadestatistikk</v>
      </c>
    </row>
    <row r="53" spans="1:3">
      <c r="A53" s="125"/>
      <c r="C53" s="25" t="str">
        <f>+Innhold!B53</f>
        <v>Premiestatistikk skadeforsikring 2. kvartal 2013</v>
      </c>
    </row>
  </sheetData>
  <mergeCells count="1">
    <mergeCell ref="A52:A53"/>
  </mergeCells>
  <phoneticPr fontId="0" type="noConversion"/>
  <hyperlinks>
    <hyperlink ref="A2" location="Innhold!A42" tooltip="Move to Tab2" display="Tilbake til innholdsfortegnelsen"/>
  </hyperlinks>
  <pageMargins left="0.78740157480314965" right="0.78740157480314965" top="0.78740157480314965" bottom="0.19685039370078741" header="3.937007874015748E-2" footer="3.937007874015748E-2"/>
  <pageSetup paperSize="9" fitToWidth="0" fitToHeight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71"/>
  <sheetViews>
    <sheetView showGridLines="0" showRowColHeaders="0" tabSelected="1" topLeftCell="A3" zoomScaleNormal="100" workbookViewId="0"/>
  </sheetViews>
  <sheetFormatPr defaultColWidth="11.42578125" defaultRowHeight="12.75"/>
  <cols>
    <col min="1" max="1" width="11.42578125" style="1" customWidth="1"/>
    <col min="2" max="2" width="27.140625" style="1" customWidth="1"/>
    <col min="3" max="5" width="10.7109375" style="1" customWidth="1"/>
    <col min="6" max="8" width="7.7109375" style="1" customWidth="1"/>
    <col min="9" max="16384" width="11.42578125" style="1"/>
  </cols>
  <sheetData>
    <row r="1" spans="1:8" ht="5.25" customHeight="1"/>
    <row r="2" spans="1:8">
      <c r="B2" s="2"/>
      <c r="C2" s="3"/>
      <c r="D2" s="3"/>
      <c r="E2" s="3"/>
      <c r="F2" s="3"/>
      <c r="G2" s="3"/>
    </row>
    <row r="3" spans="1:8" ht="6" customHeight="1">
      <c r="B3" s="4"/>
      <c r="C3" s="3"/>
      <c r="D3" s="3"/>
      <c r="E3" s="3"/>
      <c r="F3" s="3"/>
      <c r="G3" s="3"/>
    </row>
    <row r="4" spans="1:8" ht="15.75">
      <c r="C4" s="30"/>
      <c r="D4" s="30" t="s">
        <v>9</v>
      </c>
      <c r="E4" s="30"/>
      <c r="F4" s="30"/>
      <c r="G4" s="30"/>
      <c r="H4" s="30"/>
    </row>
    <row r="5" spans="1:8" ht="15.75">
      <c r="B5" s="42"/>
      <c r="C5" s="30"/>
      <c r="D5" s="30"/>
      <c r="E5" s="30"/>
      <c r="F5" s="30"/>
      <c r="G5" s="30"/>
      <c r="H5" s="30"/>
    </row>
    <row r="6" spans="1:8" ht="15.75">
      <c r="B6" s="42"/>
      <c r="C6" s="30"/>
      <c r="D6" s="30"/>
      <c r="E6" s="30"/>
      <c r="F6" s="30"/>
      <c r="G6" s="30"/>
      <c r="H6" s="30"/>
    </row>
    <row r="7" spans="1:8" ht="15.75">
      <c r="B7" s="31"/>
      <c r="C7" s="31"/>
      <c r="D7" s="31"/>
      <c r="E7" s="31"/>
      <c r="F7" s="31"/>
      <c r="G7" s="31"/>
      <c r="H7" s="31"/>
    </row>
    <row r="8" spans="1:8" ht="15.75">
      <c r="B8" s="31"/>
      <c r="C8" s="31"/>
      <c r="D8" s="31"/>
      <c r="E8" s="31"/>
      <c r="F8" s="31"/>
      <c r="G8" s="31"/>
      <c r="H8" s="31"/>
    </row>
    <row r="9" spans="1:8" ht="15.75">
      <c r="A9" s="77" t="s">
        <v>107</v>
      </c>
      <c r="B9" s="31" t="s">
        <v>102</v>
      </c>
      <c r="C9" s="31"/>
      <c r="D9" s="31"/>
      <c r="E9" s="31"/>
      <c r="F9" s="31"/>
      <c r="G9" s="31"/>
      <c r="H9" s="29">
        <v>3</v>
      </c>
    </row>
    <row r="10" spans="1:8" ht="15.75">
      <c r="B10" s="31"/>
      <c r="C10" s="31"/>
      <c r="D10" s="31"/>
      <c r="E10" s="31"/>
      <c r="F10" s="31"/>
      <c r="G10" s="31"/>
      <c r="H10" s="29"/>
    </row>
    <row r="11" spans="1:8" ht="15.75">
      <c r="A11" s="77" t="s">
        <v>108</v>
      </c>
      <c r="B11" s="31" t="s">
        <v>59</v>
      </c>
      <c r="C11" s="31"/>
      <c r="D11" s="31"/>
      <c r="E11" s="31"/>
      <c r="F11" s="31"/>
      <c r="G11" s="31"/>
      <c r="H11" s="29"/>
    </row>
    <row r="12" spans="1:8" ht="15.75">
      <c r="B12" s="31" t="s">
        <v>10</v>
      </c>
      <c r="C12" s="31"/>
      <c r="D12" s="31"/>
      <c r="E12" s="31"/>
      <c r="F12" s="31"/>
      <c r="G12" s="31"/>
      <c r="H12" s="29">
        <v>4</v>
      </c>
    </row>
    <row r="13" spans="1:8" ht="15.75">
      <c r="B13" s="31" t="s">
        <v>11</v>
      </c>
      <c r="C13" s="31"/>
      <c r="D13" s="31"/>
      <c r="E13" s="31"/>
      <c r="F13" s="31"/>
      <c r="G13" s="31"/>
      <c r="H13" s="29">
        <v>4</v>
      </c>
    </row>
    <row r="14" spans="1:8" ht="15.75">
      <c r="B14" s="31" t="s">
        <v>12</v>
      </c>
      <c r="C14" s="31"/>
      <c r="D14" s="31"/>
      <c r="E14" s="31"/>
      <c r="F14" s="31"/>
      <c r="G14" s="31"/>
      <c r="H14" s="29">
        <v>5</v>
      </c>
    </row>
    <row r="15" spans="1:8" ht="15.75">
      <c r="B15" s="31" t="s">
        <v>13</v>
      </c>
      <c r="C15" s="31"/>
      <c r="D15" s="31"/>
      <c r="E15" s="31"/>
      <c r="F15" s="31"/>
      <c r="G15" s="31"/>
      <c r="H15" s="29">
        <v>5</v>
      </c>
    </row>
    <row r="16" spans="1:8" ht="15.75">
      <c r="B16" s="31"/>
      <c r="C16" s="31"/>
      <c r="D16" s="31"/>
      <c r="E16" s="31"/>
      <c r="F16" s="31"/>
      <c r="G16" s="31"/>
      <c r="H16" s="29"/>
    </row>
    <row r="17" spans="1:8" ht="15.75">
      <c r="B17" s="31" t="s">
        <v>60</v>
      </c>
      <c r="C17" s="31"/>
      <c r="D17" s="31"/>
      <c r="E17" s="31"/>
      <c r="F17" s="31"/>
      <c r="G17" s="31"/>
      <c r="H17" s="29"/>
    </row>
    <row r="18" spans="1:8" ht="15.75">
      <c r="B18" s="44" t="s">
        <v>28</v>
      </c>
      <c r="C18" s="31"/>
      <c r="D18" s="31"/>
      <c r="E18" s="31"/>
      <c r="F18" s="31"/>
      <c r="G18" s="31"/>
      <c r="H18" s="29"/>
    </row>
    <row r="19" spans="1:8" ht="15.75">
      <c r="A19" s="77" t="s">
        <v>101</v>
      </c>
      <c r="B19" s="31" t="s">
        <v>50</v>
      </c>
      <c r="C19" s="31"/>
      <c r="D19" s="31"/>
      <c r="E19" s="31"/>
      <c r="F19" s="31"/>
      <c r="G19" s="31"/>
      <c r="H19" s="29">
        <v>6</v>
      </c>
    </row>
    <row r="20" spans="1:8" ht="15.75">
      <c r="A20" s="77" t="s">
        <v>109</v>
      </c>
      <c r="B20" s="31" t="s">
        <v>51</v>
      </c>
      <c r="C20" s="31"/>
      <c r="D20" s="31"/>
      <c r="E20" s="31"/>
      <c r="F20" s="31"/>
      <c r="G20" s="31"/>
      <c r="H20" s="29">
        <v>8</v>
      </c>
    </row>
    <row r="21" spans="1:8" ht="15.75">
      <c r="B21" s="44"/>
      <c r="C21" s="31"/>
      <c r="D21" s="31"/>
      <c r="E21" s="31"/>
      <c r="F21" s="31"/>
      <c r="G21" s="31"/>
      <c r="H21" s="29"/>
    </row>
    <row r="22" spans="1:8" ht="15.75">
      <c r="B22" s="44" t="s">
        <v>29</v>
      </c>
      <c r="C22" s="31"/>
      <c r="D22" s="31"/>
      <c r="E22" s="31"/>
      <c r="F22" s="31"/>
      <c r="G22" s="31"/>
      <c r="H22" s="29"/>
    </row>
    <row r="23" spans="1:8" ht="15.75">
      <c r="A23" s="77" t="s">
        <v>110</v>
      </c>
      <c r="B23" s="31" t="s">
        <v>52</v>
      </c>
      <c r="C23" s="31"/>
      <c r="D23" s="31"/>
      <c r="E23" s="31"/>
      <c r="F23" s="31"/>
      <c r="G23" s="31"/>
      <c r="H23" s="29">
        <v>10</v>
      </c>
    </row>
    <row r="24" spans="1:8" ht="15.75">
      <c r="A24" s="77" t="s">
        <v>111</v>
      </c>
      <c r="B24" s="31" t="s">
        <v>53</v>
      </c>
      <c r="C24" s="31"/>
      <c r="D24" s="31"/>
      <c r="E24" s="31"/>
      <c r="F24" s="31"/>
      <c r="G24" s="31"/>
      <c r="H24" s="29">
        <f>+H23+1</f>
        <v>11</v>
      </c>
    </row>
    <row r="25" spans="1:8" ht="15.75">
      <c r="A25" s="55"/>
      <c r="B25" s="31" t="s">
        <v>54</v>
      </c>
      <c r="C25" s="31"/>
      <c r="D25" s="31"/>
      <c r="E25" s="31"/>
      <c r="F25" s="31"/>
      <c r="G25" s="31"/>
      <c r="H25" s="29">
        <f>+H24</f>
        <v>11</v>
      </c>
    </row>
    <row r="26" spans="1:8" ht="15.75">
      <c r="A26" s="77" t="s">
        <v>112</v>
      </c>
      <c r="B26" s="31" t="s">
        <v>55</v>
      </c>
      <c r="C26" s="31"/>
      <c r="D26" s="31"/>
      <c r="E26" s="31"/>
      <c r="F26" s="31"/>
      <c r="G26" s="31"/>
      <c r="H26" s="29">
        <f>+H25+1</f>
        <v>12</v>
      </c>
    </row>
    <row r="27" spans="1:8" ht="15.75">
      <c r="A27" s="55"/>
      <c r="B27" s="31" t="s">
        <v>56</v>
      </c>
      <c r="C27" s="31"/>
      <c r="D27" s="31"/>
      <c r="E27" s="31"/>
      <c r="F27" s="31"/>
      <c r="G27" s="31"/>
      <c r="H27" s="29">
        <f>+H26</f>
        <v>12</v>
      </c>
    </row>
    <row r="28" spans="1:8" ht="15.75">
      <c r="A28" s="77" t="s">
        <v>113</v>
      </c>
      <c r="B28" s="31" t="s">
        <v>57</v>
      </c>
      <c r="C28" s="31"/>
      <c r="D28" s="31"/>
      <c r="E28" s="31"/>
      <c r="F28" s="31"/>
      <c r="G28" s="31"/>
      <c r="H28" s="29">
        <f>+H27+1</f>
        <v>13</v>
      </c>
    </row>
    <row r="29" spans="1:8" ht="15.75">
      <c r="A29" s="55"/>
      <c r="B29" s="31" t="s">
        <v>58</v>
      </c>
      <c r="C29" s="31"/>
      <c r="D29" s="31"/>
      <c r="E29" s="31"/>
      <c r="F29" s="31"/>
      <c r="G29" s="31"/>
      <c r="H29" s="29">
        <f>+H28</f>
        <v>13</v>
      </c>
    </row>
    <row r="30" spans="1:8" ht="15.75">
      <c r="A30" s="77" t="s">
        <v>114</v>
      </c>
      <c r="B30" s="31" t="s">
        <v>173</v>
      </c>
      <c r="C30" s="31"/>
      <c r="D30" s="31"/>
      <c r="E30" s="31"/>
      <c r="F30" s="31"/>
      <c r="G30" s="31"/>
      <c r="H30" s="29">
        <f>+H29+1</f>
        <v>14</v>
      </c>
    </row>
    <row r="31" spans="1:8" ht="15.75">
      <c r="A31" s="55"/>
      <c r="B31" s="31" t="s">
        <v>174</v>
      </c>
      <c r="C31" s="31"/>
      <c r="D31" s="31"/>
      <c r="E31" s="31"/>
      <c r="F31" s="31"/>
      <c r="G31" s="31"/>
      <c r="H31" s="29">
        <f>+H30</f>
        <v>14</v>
      </c>
    </row>
    <row r="32" spans="1:8" ht="15.75">
      <c r="A32" s="77" t="s">
        <v>155</v>
      </c>
      <c r="B32" s="31" t="s">
        <v>175</v>
      </c>
      <c r="C32" s="31"/>
      <c r="D32" s="31"/>
      <c r="E32" s="31"/>
      <c r="F32" s="31"/>
      <c r="G32" s="31"/>
      <c r="H32" s="29">
        <f>H31+1</f>
        <v>15</v>
      </c>
    </row>
    <row r="33" spans="1:10" ht="15.75">
      <c r="A33" s="82"/>
      <c r="B33" s="31" t="s">
        <v>176</v>
      </c>
      <c r="C33" s="31"/>
      <c r="D33" s="31"/>
      <c r="E33" s="31"/>
      <c r="F33" s="31"/>
      <c r="G33" s="31"/>
      <c r="H33" s="29">
        <f>H32</f>
        <v>15</v>
      </c>
    </row>
    <row r="34" spans="1:10" ht="15.75">
      <c r="A34" s="77" t="s">
        <v>115</v>
      </c>
      <c r="B34" s="31" t="s">
        <v>185</v>
      </c>
      <c r="C34" s="31"/>
      <c r="D34" s="31"/>
      <c r="E34" s="31"/>
      <c r="F34" s="31"/>
      <c r="G34" s="31"/>
      <c r="H34" s="29">
        <f>H32+1</f>
        <v>16</v>
      </c>
    </row>
    <row r="35" spans="1:10" ht="15.75">
      <c r="A35" s="55"/>
      <c r="B35" s="31" t="s">
        <v>186</v>
      </c>
      <c r="C35" s="31"/>
      <c r="D35" s="31"/>
      <c r="E35" s="31"/>
      <c r="F35" s="31"/>
      <c r="G35" s="31"/>
      <c r="H35" s="29">
        <f>+H34</f>
        <v>16</v>
      </c>
    </row>
    <row r="36" spans="1:10" ht="15.75">
      <c r="A36" s="77" t="s">
        <v>116</v>
      </c>
      <c r="B36" s="31" t="s">
        <v>187</v>
      </c>
      <c r="C36" s="31"/>
      <c r="D36" s="31"/>
      <c r="E36" s="31"/>
      <c r="F36" s="31"/>
      <c r="G36" s="31"/>
      <c r="H36" s="29">
        <f>+H35+1</f>
        <v>17</v>
      </c>
    </row>
    <row r="37" spans="1:10" ht="15.75">
      <c r="A37" s="55"/>
      <c r="B37" s="31" t="s">
        <v>188</v>
      </c>
      <c r="C37" s="31"/>
      <c r="D37" s="31"/>
      <c r="E37" s="31"/>
      <c r="F37" s="31"/>
      <c r="G37" s="31"/>
      <c r="H37" s="29">
        <f>+H36</f>
        <v>17</v>
      </c>
    </row>
    <row r="38" spans="1:10" ht="15.75">
      <c r="A38" s="77" t="s">
        <v>117</v>
      </c>
      <c r="B38" s="31" t="s">
        <v>189</v>
      </c>
      <c r="C38" s="31"/>
      <c r="D38" s="31"/>
      <c r="E38" s="31"/>
      <c r="F38" s="31"/>
      <c r="G38" s="31"/>
      <c r="H38" s="29">
        <f>+H37+1</f>
        <v>18</v>
      </c>
    </row>
    <row r="39" spans="1:10" ht="15.75">
      <c r="A39" s="77" t="s">
        <v>118</v>
      </c>
      <c r="B39" s="31" t="s">
        <v>190</v>
      </c>
      <c r="C39" s="31"/>
      <c r="D39" s="31"/>
      <c r="E39" s="31"/>
      <c r="F39" s="31"/>
      <c r="G39" s="31"/>
      <c r="H39" s="29">
        <f>+H38+1</f>
        <v>19</v>
      </c>
    </row>
    <row r="40" spans="1:10" ht="15.75">
      <c r="B40" s="31" t="s">
        <v>191</v>
      </c>
      <c r="C40" s="31"/>
      <c r="D40" s="31"/>
      <c r="E40" s="31"/>
      <c r="F40" s="31"/>
      <c r="G40" s="31"/>
      <c r="H40" s="29">
        <f>+H39</f>
        <v>19</v>
      </c>
    </row>
    <row r="41" spans="1:10" ht="15.75">
      <c r="A41" s="55"/>
      <c r="B41" s="31"/>
      <c r="C41" s="31"/>
      <c r="D41" s="31"/>
      <c r="E41" s="31"/>
      <c r="F41" s="31"/>
      <c r="G41" s="31"/>
      <c r="H41" s="29"/>
      <c r="I41" s="1" t="s">
        <v>8</v>
      </c>
      <c r="J41" s="1" t="s">
        <v>8</v>
      </c>
    </row>
    <row r="42" spans="1:10" ht="15.75">
      <c r="A42" s="77" t="s">
        <v>119</v>
      </c>
      <c r="B42" s="31" t="s">
        <v>103</v>
      </c>
      <c r="C42" s="31"/>
      <c r="D42" s="31"/>
      <c r="E42" s="31"/>
      <c r="F42" s="31"/>
      <c r="G42" s="31"/>
      <c r="H42" s="29">
        <f>+H40+1</f>
        <v>20</v>
      </c>
    </row>
    <row r="44" spans="1:10" ht="15.75">
      <c r="B44" s="31"/>
      <c r="C44" s="31"/>
      <c r="D44" s="31"/>
      <c r="E44" s="31"/>
      <c r="F44" s="31"/>
      <c r="G44" s="31"/>
      <c r="H44" s="29"/>
    </row>
    <row r="45" spans="1:10" ht="15.75">
      <c r="B45" s="31"/>
      <c r="C45" s="31"/>
      <c r="D45" s="31"/>
      <c r="E45" s="31"/>
      <c r="F45" s="31"/>
      <c r="G45" s="31"/>
      <c r="H45" s="29"/>
    </row>
    <row r="46" spans="1:10" ht="15.75">
      <c r="B46" s="31"/>
      <c r="C46" s="31"/>
      <c r="D46" s="31"/>
      <c r="E46" s="31"/>
      <c r="F46" s="31"/>
      <c r="G46" s="31"/>
      <c r="H46" s="29"/>
    </row>
    <row r="51" spans="1:9">
      <c r="B51" s="24"/>
      <c r="C51" s="24"/>
      <c r="D51" s="24"/>
      <c r="E51" s="24"/>
      <c r="F51" s="24"/>
      <c r="G51" s="24"/>
      <c r="H51" s="24"/>
    </row>
    <row r="52" spans="1:9">
      <c r="B52" s="26" t="str">
        <f>"Finans Norge / " &amp; PROPER(Forside!E13)</f>
        <v>Finans Norge / Skadestatistikk</v>
      </c>
      <c r="G52" s="25"/>
      <c r="H52" s="121">
        <v>1</v>
      </c>
    </row>
    <row r="53" spans="1:9">
      <c r="B53" s="26" t="str">
        <f>"Premiestatistikk skadeforsikring " &amp; Forside!E22</f>
        <v>Premiestatistikk skadeforsikring 2. kvartal 2013</v>
      </c>
      <c r="G53" s="25"/>
      <c r="H53" s="122"/>
    </row>
    <row r="54" spans="1:9">
      <c r="A54"/>
      <c r="B54"/>
      <c r="C54"/>
      <c r="D54"/>
      <c r="E54"/>
      <c r="F54"/>
      <c r="G54"/>
      <c r="H54"/>
      <c r="I54"/>
    </row>
    <row r="55" spans="1:9">
      <c r="A55"/>
      <c r="B55"/>
      <c r="C55"/>
      <c r="D55"/>
      <c r="E55"/>
      <c r="F55"/>
      <c r="G55"/>
      <c r="H55"/>
      <c r="I55"/>
    </row>
    <row r="56" spans="1:9">
      <c r="A56"/>
      <c r="B56"/>
      <c r="C56"/>
      <c r="D56"/>
      <c r="E56"/>
      <c r="F56"/>
      <c r="G56"/>
      <c r="H56"/>
      <c r="I56"/>
    </row>
    <row r="57" spans="1:9">
      <c r="A57"/>
      <c r="B57"/>
      <c r="C57"/>
      <c r="D57"/>
      <c r="E57"/>
      <c r="F57"/>
      <c r="G57"/>
      <c r="H57"/>
      <c r="I57"/>
    </row>
    <row r="58" spans="1:9">
      <c r="A58"/>
      <c r="B58"/>
      <c r="C58"/>
      <c r="D58"/>
      <c r="E58"/>
      <c r="F58"/>
      <c r="G58"/>
      <c r="H58"/>
      <c r="I58"/>
    </row>
    <row r="59" spans="1:9">
      <c r="A59"/>
      <c r="B59"/>
      <c r="C59"/>
      <c r="D59"/>
      <c r="E59"/>
      <c r="F59"/>
      <c r="G59"/>
      <c r="H59"/>
      <c r="I59"/>
    </row>
    <row r="60" spans="1:9">
      <c r="A60"/>
      <c r="B60"/>
      <c r="C60"/>
      <c r="D60"/>
      <c r="E60"/>
      <c r="F60"/>
      <c r="G60"/>
      <c r="H60"/>
      <c r="I60"/>
    </row>
    <row r="61" spans="1:9" ht="12.75" customHeight="1">
      <c r="A61"/>
      <c r="B61"/>
      <c r="C61"/>
      <c r="D61"/>
      <c r="E61"/>
      <c r="F61"/>
      <c r="G61"/>
      <c r="H61"/>
      <c r="I61"/>
    </row>
    <row r="62" spans="1:9" ht="12.75" customHeight="1">
      <c r="A62"/>
      <c r="B62"/>
      <c r="C62"/>
      <c r="D62"/>
      <c r="E62"/>
      <c r="F62"/>
      <c r="G62"/>
      <c r="H62"/>
      <c r="I62"/>
    </row>
    <row r="63" spans="1:9">
      <c r="A63"/>
      <c r="B63"/>
      <c r="C63"/>
      <c r="D63"/>
      <c r="E63"/>
      <c r="F63"/>
      <c r="G63"/>
      <c r="H63"/>
      <c r="I63"/>
    </row>
    <row r="64" spans="1:9">
      <c r="A64"/>
      <c r="B64"/>
      <c r="C64"/>
      <c r="D64"/>
      <c r="E64"/>
      <c r="F64"/>
      <c r="G64"/>
      <c r="H64"/>
      <c r="I64"/>
    </row>
    <row r="65" spans="1:9">
      <c r="A65"/>
      <c r="B65"/>
      <c r="C65"/>
      <c r="D65"/>
      <c r="E65"/>
      <c r="F65"/>
      <c r="G65"/>
      <c r="H65"/>
      <c r="I65"/>
    </row>
    <row r="66" spans="1:9">
      <c r="A66"/>
      <c r="B66"/>
      <c r="C66"/>
      <c r="D66"/>
      <c r="E66"/>
      <c r="F66"/>
      <c r="G66"/>
      <c r="H66"/>
      <c r="I66"/>
    </row>
    <row r="67" spans="1:9">
      <c r="A67"/>
      <c r="B67"/>
      <c r="C67"/>
      <c r="D67"/>
      <c r="E67"/>
      <c r="F67"/>
      <c r="G67"/>
      <c r="H67"/>
      <c r="I67"/>
    </row>
    <row r="68" spans="1:9">
      <c r="A68"/>
      <c r="B68"/>
      <c r="C68"/>
      <c r="D68"/>
      <c r="E68"/>
      <c r="F68"/>
      <c r="G68"/>
      <c r="H68"/>
      <c r="I68"/>
    </row>
    <row r="69" spans="1:9">
      <c r="A69"/>
      <c r="B69"/>
      <c r="C69"/>
      <c r="D69"/>
      <c r="E69"/>
      <c r="F69"/>
      <c r="G69"/>
      <c r="H69"/>
      <c r="I69"/>
    </row>
    <row r="70" spans="1:9">
      <c r="A70"/>
      <c r="B70"/>
      <c r="C70"/>
      <c r="D70"/>
      <c r="E70"/>
      <c r="F70"/>
      <c r="G70"/>
      <c r="H70"/>
      <c r="I70"/>
    </row>
    <row r="71" spans="1:9">
      <c r="A71"/>
      <c r="B71"/>
      <c r="C71"/>
      <c r="D71"/>
      <c r="E71"/>
      <c r="F71"/>
      <c r="G71"/>
      <c r="H71"/>
      <c r="I71"/>
    </row>
  </sheetData>
  <mergeCells count="1">
    <mergeCell ref="H52:H53"/>
  </mergeCells>
  <phoneticPr fontId="0" type="noConversion"/>
  <hyperlinks>
    <hyperlink ref="A19" location="Tab3!A2" display="Tab3"/>
    <hyperlink ref="A20" location="Tab4!A2" display="Tab4"/>
    <hyperlink ref="A23" location="Tab5!A2" display="Tab5"/>
    <hyperlink ref="A24" location="Tab6!A2" display="Tab6"/>
    <hyperlink ref="A26" location="Tab7!A2" display="Tab7"/>
    <hyperlink ref="A28" location="Tab8!A2" display="Tab8"/>
    <hyperlink ref="A30" location="Tab9!A2" display="Tab9"/>
    <hyperlink ref="A9" location="Tab1!A2" display="Tab1"/>
    <hyperlink ref="A11" location="Tab2!A2" display="Tab2"/>
    <hyperlink ref="A34" location="'Tab11'!A2" display="Tab11"/>
    <hyperlink ref="A36" location="'Tab12'!A2" display="Tab12"/>
    <hyperlink ref="A39" location="'Tab14'!A2" display="Tab14"/>
    <hyperlink ref="A42" location="'Tab15'!A2" display="Tab15"/>
    <hyperlink ref="A38" location="'Tab13'!A2" display="Tab13"/>
    <hyperlink ref="A32" location="Tab10!A2" display="Tab10"/>
  </hyperlinks>
  <pageMargins left="0.78740157480314965" right="0.78740157480314965" top="0.98425196850393704" bottom="0.19685039370078741" header="3.937007874015748E-2" footer="3.937007874015748E-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60"/>
  <sheetViews>
    <sheetView showGridLines="0" showRowColHeaders="0" topLeftCell="A2" workbookViewId="0"/>
  </sheetViews>
  <sheetFormatPr defaultColWidth="11.42578125" defaultRowHeight="12.75"/>
  <cols>
    <col min="1" max="1" width="39.42578125" customWidth="1"/>
    <col min="2" max="2" width="5.7109375" customWidth="1"/>
    <col min="3" max="3" width="39.42578125" customWidth="1"/>
  </cols>
  <sheetData>
    <row r="1" spans="1:1" ht="8.25" customHeight="1">
      <c r="A1" s="1"/>
    </row>
    <row r="2" spans="1:1">
      <c r="A2" s="78" t="s">
        <v>0</v>
      </c>
    </row>
    <row r="3" spans="1:1" s="1" customFormat="1" ht="6.75" customHeight="1"/>
    <row r="4" spans="1:1" s="1" customFormat="1" ht="15.75">
      <c r="A4" s="43"/>
    </row>
    <row r="5" spans="1:1" s="1" customFormat="1" ht="15.75">
      <c r="A5" s="43" t="s">
        <v>49</v>
      </c>
    </row>
    <row r="6" spans="1:1" s="1" customFormat="1"/>
    <row r="7" spans="1:1" s="1" customFormat="1" ht="15.75">
      <c r="A7" s="31"/>
    </row>
    <row r="8" spans="1:1" s="1" customFormat="1" ht="15.75">
      <c r="A8" s="31"/>
    </row>
    <row r="9" spans="1:1" s="1" customFormat="1" ht="15.75">
      <c r="A9" s="31"/>
    </row>
    <row r="10" spans="1:1" s="1" customFormat="1" ht="15.75">
      <c r="A10" s="31"/>
    </row>
    <row r="11" spans="1:1" s="1" customFormat="1" ht="15.75">
      <c r="A11" s="31"/>
    </row>
    <row r="12" spans="1:1" s="1" customFormat="1" ht="15.75">
      <c r="A12" s="31"/>
    </row>
    <row r="13" spans="1:1" s="1" customFormat="1" ht="15.75">
      <c r="A13" s="31"/>
    </row>
    <row r="14" spans="1:1" s="1" customFormat="1" ht="15.75">
      <c r="A14" s="31"/>
    </row>
    <row r="15" spans="1:1" s="1" customFormat="1" ht="15.75">
      <c r="A15" s="31"/>
    </row>
    <row r="16" spans="1:1" s="1" customFormat="1" ht="15.75">
      <c r="A16" s="31"/>
    </row>
    <row r="17" spans="1:5" s="1" customFormat="1" ht="15.75">
      <c r="A17" s="43"/>
      <c r="B17" s="31"/>
      <c r="C17" s="31"/>
    </row>
    <row r="18" spans="1:5" s="1" customFormat="1" ht="15.75">
      <c r="A18" s="31"/>
      <c r="B18" s="31"/>
      <c r="C18" s="31"/>
    </row>
    <row r="19" spans="1:5" s="1" customFormat="1" ht="15.75">
      <c r="A19" s="31"/>
      <c r="B19" s="31"/>
      <c r="C19" s="61"/>
      <c r="E19" s="61"/>
    </row>
    <row r="20" spans="1:5" s="1" customFormat="1" ht="15.75">
      <c r="A20" s="31"/>
      <c r="B20" s="31"/>
      <c r="C20" s="31"/>
      <c r="E20" s="31"/>
    </row>
    <row r="21" spans="1:5" s="1" customFormat="1" ht="15.75">
      <c r="A21" s="31"/>
      <c r="B21" s="31"/>
      <c r="C21" s="31"/>
      <c r="E21" s="31"/>
    </row>
    <row r="22" spans="1:5" s="1" customFormat="1" ht="15.75">
      <c r="A22" s="31"/>
      <c r="B22" s="31"/>
      <c r="C22" s="31"/>
      <c r="E22" s="31"/>
    </row>
    <row r="23" spans="1:5" s="1" customFormat="1" ht="15.75">
      <c r="A23" s="31"/>
      <c r="B23" s="31"/>
      <c r="C23" s="31"/>
      <c r="E23" s="31"/>
    </row>
    <row r="24" spans="1:5" s="1" customFormat="1" ht="15.75">
      <c r="B24" s="31"/>
      <c r="C24" s="31"/>
      <c r="E24" s="31"/>
    </row>
    <row r="25" spans="1:5" s="1" customFormat="1" ht="15.75">
      <c r="A25" s="61"/>
      <c r="B25" s="31"/>
      <c r="C25" s="31"/>
      <c r="E25" s="31"/>
    </row>
    <row r="26" spans="1:5" s="1" customFormat="1" ht="15.75">
      <c r="A26" s="31"/>
      <c r="B26" s="31"/>
      <c r="C26" s="31"/>
      <c r="E26" s="31"/>
    </row>
    <row r="27" spans="1:5" s="1" customFormat="1" ht="15.75">
      <c r="A27" s="31"/>
      <c r="B27" s="31"/>
      <c r="C27" s="31"/>
      <c r="E27" s="31"/>
    </row>
    <row r="28" spans="1:5" s="1" customFormat="1" ht="15.75">
      <c r="A28" s="31"/>
      <c r="B28" s="31"/>
      <c r="C28" s="31"/>
      <c r="E28" s="31"/>
    </row>
    <row r="29" spans="1:5" s="1" customFormat="1" ht="15.75">
      <c r="A29" s="61"/>
      <c r="B29" s="31"/>
      <c r="C29" s="31"/>
      <c r="E29" s="31"/>
    </row>
    <row r="30" spans="1:5" s="1" customFormat="1" ht="15.75">
      <c r="A30" s="31"/>
      <c r="B30" s="31"/>
      <c r="C30" s="31"/>
      <c r="E30" s="31"/>
    </row>
    <row r="31" spans="1:5" s="1" customFormat="1" ht="15.75">
      <c r="B31" s="31"/>
      <c r="C31" s="31"/>
      <c r="E31" s="31"/>
    </row>
    <row r="32" spans="1:5" s="1" customFormat="1" ht="15.75">
      <c r="A32" s="61"/>
      <c r="B32" s="31"/>
      <c r="C32" s="31"/>
      <c r="E32" s="31"/>
    </row>
    <row r="33" spans="1:5" s="1" customFormat="1" ht="15.75">
      <c r="A33" s="31"/>
      <c r="B33" s="31"/>
      <c r="C33" s="31"/>
      <c r="E33" s="31"/>
    </row>
    <row r="34" spans="1:5" s="1" customFormat="1" ht="15.75">
      <c r="B34" s="31"/>
      <c r="C34" s="31"/>
      <c r="E34" s="31"/>
    </row>
    <row r="35" spans="1:5" s="1" customFormat="1" ht="15.75">
      <c r="A35" s="61"/>
      <c r="B35" s="31"/>
      <c r="C35" s="31"/>
      <c r="E35" s="31"/>
    </row>
    <row r="36" spans="1:5" s="1" customFormat="1" ht="15.75">
      <c r="A36" s="31"/>
      <c r="B36" s="31"/>
      <c r="C36" s="31"/>
      <c r="E36" s="31"/>
    </row>
    <row r="37" spans="1:5" s="1" customFormat="1" ht="15.75">
      <c r="A37" s="31"/>
      <c r="B37" s="31"/>
      <c r="C37" s="31"/>
      <c r="E37" s="31"/>
    </row>
    <row r="38" spans="1:5" s="1" customFormat="1" ht="15.75">
      <c r="A38" s="31"/>
      <c r="B38" s="31"/>
      <c r="C38" s="31"/>
    </row>
    <row r="39" spans="1:5" s="1" customFormat="1" ht="15.75">
      <c r="A39" s="61"/>
      <c r="B39" s="31"/>
    </row>
    <row r="40" spans="1:5" s="1" customFormat="1" ht="15.75">
      <c r="A40" s="31"/>
      <c r="B40" s="31"/>
    </row>
    <row r="41" spans="1:5" s="1" customFormat="1" ht="15.75">
      <c r="A41" s="31"/>
    </row>
    <row r="42" spans="1:5" s="1" customFormat="1" ht="15.75">
      <c r="A42" s="31"/>
    </row>
    <row r="43" spans="1:5" s="1" customFormat="1"/>
    <row r="44" spans="1:5" s="1" customFormat="1" ht="15.75">
      <c r="C44" s="31"/>
    </row>
    <row r="45" spans="1:5" s="1" customFormat="1" ht="15.75">
      <c r="A45" s="31"/>
      <c r="C45" s="31"/>
    </row>
    <row r="46" spans="1:5" s="1" customFormat="1" ht="15.75">
      <c r="A46" s="31"/>
    </row>
    <row r="47" spans="1:5" s="1" customFormat="1" ht="15.75">
      <c r="A47" s="31"/>
    </row>
    <row r="48" spans="1:5" s="1" customFormat="1" ht="15.75">
      <c r="A48" s="61" t="s">
        <v>104</v>
      </c>
    </row>
    <row r="49" spans="1:3" s="1" customFormat="1" ht="15.75">
      <c r="A49" s="61" t="s">
        <v>194</v>
      </c>
    </row>
    <row r="50" spans="1:3" s="1" customFormat="1" ht="15.75">
      <c r="A50" s="31"/>
    </row>
    <row r="51" spans="1:3" s="1" customFormat="1" ht="15.75">
      <c r="A51" s="31"/>
    </row>
    <row r="52" spans="1:3" s="1" customFormat="1" ht="12.75" customHeight="1">
      <c r="A52" s="67" t="str">
        <f>+Innhold!B52</f>
        <v>Finans Norge / Skadestatistikk</v>
      </c>
      <c r="B52" s="68"/>
      <c r="C52" s="123">
        <v>3</v>
      </c>
    </row>
    <row r="53" spans="1:3" s="1" customFormat="1" ht="12.75" customHeight="1">
      <c r="A53" s="69" t="str">
        <f>+Innhold!B53</f>
        <v>Premiestatistikk skadeforsikring 2. kvartal 2013</v>
      </c>
      <c r="B53" s="56"/>
      <c r="C53" s="121"/>
    </row>
    <row r="54" spans="1:3" s="1" customFormat="1"/>
    <row r="55" spans="1:3" s="1" customFormat="1"/>
    <row r="56" spans="1:3" s="1" customFormat="1"/>
    <row r="57" spans="1:3" s="1" customFormat="1"/>
    <row r="58" spans="1:3" s="1" customFormat="1"/>
    <row r="59" spans="1:3" s="1" customFormat="1"/>
    <row r="60" spans="1:3" s="1" customFormat="1"/>
  </sheetData>
  <mergeCells count="1">
    <mergeCell ref="C52:C53"/>
  </mergeCells>
  <phoneticPr fontId="0" type="noConversion"/>
  <hyperlinks>
    <hyperlink ref="A2" location="Innhold!A9" tooltip="Move to Tab2" display="Tilbake til innholdsfortegnelsen"/>
  </hyperlinks>
  <pageMargins left="0.78740157480314965" right="0.78740157480314965" top="0.98425196850393704" bottom="0.19685039370078741" header="3.937007874015748E-2" footer="3.937007874015748E-2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Q191"/>
  <sheetViews>
    <sheetView showGridLines="0" showRowColHeaders="0" topLeftCell="A2" zoomScaleNormal="100" workbookViewId="0"/>
  </sheetViews>
  <sheetFormatPr defaultColWidth="11.42578125" defaultRowHeight="12.75"/>
  <cols>
    <col min="1" max="1" width="29.7109375" style="1" customWidth="1"/>
    <col min="2" max="2" width="13" style="1" customWidth="1"/>
    <col min="3" max="5" width="14.140625" style="1" customWidth="1"/>
    <col min="6" max="6" width="2.42578125" style="1" customWidth="1"/>
    <col min="7" max="7" width="29.7109375" style="1" customWidth="1"/>
    <col min="8" max="8" width="13" style="1" customWidth="1"/>
    <col min="9" max="11" width="14.140625" style="1" customWidth="1"/>
    <col min="12" max="16384" width="11.42578125" style="1"/>
  </cols>
  <sheetData>
    <row r="1" spans="1:12" ht="5.25" customHeight="1"/>
    <row r="2" spans="1:12">
      <c r="A2" s="78" t="s">
        <v>0</v>
      </c>
    </row>
    <row r="3" spans="1:12" ht="6" customHeight="1">
      <c r="A3" s="4"/>
    </row>
    <row r="4" spans="1:12" ht="15.75">
      <c r="A4" s="43" t="s">
        <v>59</v>
      </c>
      <c r="G4" s="5"/>
      <c r="H4"/>
      <c r="I4"/>
      <c r="J4"/>
      <c r="K4"/>
      <c r="L4"/>
    </row>
    <row r="5" spans="1:12" ht="15.75">
      <c r="A5" s="5"/>
      <c r="G5" s="5"/>
      <c r="H5"/>
      <c r="I5"/>
      <c r="J5"/>
      <c r="K5"/>
      <c r="L5"/>
    </row>
    <row r="6" spans="1:12" ht="15.75">
      <c r="A6" s="5" t="s">
        <v>133</v>
      </c>
      <c r="G6" s="5" t="s">
        <v>93</v>
      </c>
      <c r="H6"/>
      <c r="I6"/>
      <c r="J6"/>
      <c r="K6"/>
      <c r="L6"/>
    </row>
    <row r="7" spans="1:12">
      <c r="G7"/>
      <c r="H7"/>
      <c r="I7"/>
      <c r="J7"/>
      <c r="K7"/>
      <c r="L7"/>
    </row>
    <row r="8" spans="1:12">
      <c r="G8"/>
      <c r="H8"/>
      <c r="I8"/>
      <c r="J8"/>
      <c r="K8"/>
      <c r="L8"/>
    </row>
    <row r="9" spans="1:12">
      <c r="G9"/>
      <c r="H9"/>
      <c r="I9"/>
      <c r="J9"/>
      <c r="K9"/>
      <c r="L9"/>
    </row>
    <row r="10" spans="1:12">
      <c r="G10"/>
      <c r="H10"/>
      <c r="I10"/>
      <c r="J10"/>
      <c r="K10"/>
      <c r="L10"/>
    </row>
    <row r="11" spans="1:12">
      <c r="G11"/>
      <c r="H11"/>
      <c r="I11"/>
      <c r="J11"/>
      <c r="K11"/>
      <c r="L11"/>
    </row>
    <row r="12" spans="1:12">
      <c r="E12" s="25"/>
      <c r="G12"/>
      <c r="H12"/>
      <c r="I12"/>
      <c r="J12"/>
      <c r="K12"/>
      <c r="L12"/>
    </row>
    <row r="13" spans="1:12">
      <c r="G13"/>
      <c r="H13"/>
      <c r="I13"/>
      <c r="J13"/>
      <c r="K13"/>
      <c r="L13"/>
    </row>
    <row r="14" spans="1:12">
      <c r="G14"/>
      <c r="H14"/>
      <c r="I14"/>
      <c r="J14"/>
      <c r="K14"/>
      <c r="L14"/>
    </row>
    <row r="15" spans="1:12">
      <c r="E15" s="25"/>
      <c r="G15"/>
      <c r="H15"/>
      <c r="I15"/>
      <c r="J15"/>
      <c r="K15"/>
      <c r="L15"/>
    </row>
    <row r="16" spans="1:12">
      <c r="G16"/>
      <c r="H16"/>
      <c r="I16"/>
      <c r="J16"/>
      <c r="K16"/>
      <c r="L16"/>
    </row>
    <row r="17" spans="1:12">
      <c r="G17"/>
      <c r="H17"/>
      <c r="I17"/>
      <c r="J17"/>
      <c r="K17"/>
      <c r="L17"/>
    </row>
    <row r="18" spans="1:12">
      <c r="E18" s="25"/>
      <c r="G18"/>
      <c r="H18"/>
      <c r="I18"/>
      <c r="J18"/>
      <c r="K18"/>
      <c r="L18"/>
    </row>
    <row r="19" spans="1:12">
      <c r="J19"/>
      <c r="K19"/>
      <c r="L19"/>
    </row>
    <row r="20" spans="1:12">
      <c r="J20"/>
      <c r="K20"/>
      <c r="L20"/>
    </row>
    <row r="21" spans="1:12">
      <c r="J21"/>
      <c r="K21"/>
      <c r="L21"/>
    </row>
    <row r="22" spans="1:12">
      <c r="J22"/>
      <c r="K22"/>
      <c r="L22"/>
    </row>
    <row r="23" spans="1:12">
      <c r="J23"/>
      <c r="K23"/>
      <c r="L23"/>
    </row>
    <row r="24" spans="1:12">
      <c r="E24" s="25"/>
      <c r="G24"/>
      <c r="H24"/>
      <c r="I24"/>
      <c r="J24"/>
      <c r="K24"/>
      <c r="L24"/>
    </row>
    <row r="25" spans="1:12">
      <c r="G25"/>
      <c r="H25"/>
      <c r="I25"/>
      <c r="J25"/>
      <c r="K25"/>
      <c r="L25"/>
    </row>
    <row r="26" spans="1:12">
      <c r="G26"/>
      <c r="H26"/>
      <c r="I26"/>
      <c r="J26"/>
      <c r="K26"/>
      <c r="L26"/>
    </row>
    <row r="27" spans="1:12">
      <c r="E27" s="25"/>
      <c r="G27"/>
      <c r="H27"/>
      <c r="I27"/>
      <c r="J27"/>
      <c r="K27"/>
      <c r="L27"/>
    </row>
    <row r="28" spans="1:12">
      <c r="G28"/>
      <c r="H28"/>
      <c r="I28"/>
      <c r="J28"/>
      <c r="K28"/>
      <c r="L28"/>
    </row>
    <row r="29" spans="1:12">
      <c r="I29"/>
      <c r="J29"/>
      <c r="K29"/>
      <c r="L29"/>
    </row>
    <row r="30" spans="1:12">
      <c r="I30"/>
      <c r="J30"/>
      <c r="K30"/>
      <c r="L30"/>
    </row>
    <row r="31" spans="1:12" ht="15.75">
      <c r="A31" s="5" t="s">
        <v>99</v>
      </c>
      <c r="G31" s="5" t="s">
        <v>100</v>
      </c>
      <c r="K31"/>
      <c r="L31"/>
    </row>
    <row r="32" spans="1:12">
      <c r="K32"/>
      <c r="L32"/>
    </row>
    <row r="33" spans="5:12">
      <c r="K33"/>
      <c r="L33"/>
    </row>
    <row r="34" spans="5:12">
      <c r="G34"/>
      <c r="K34"/>
      <c r="L34"/>
    </row>
    <row r="35" spans="5:12">
      <c r="G35"/>
      <c r="K35"/>
      <c r="L35"/>
    </row>
    <row r="36" spans="5:12">
      <c r="E36" s="25"/>
      <c r="G36"/>
      <c r="K36"/>
      <c r="L36"/>
    </row>
    <row r="37" spans="5:12">
      <c r="G37"/>
      <c r="K37"/>
      <c r="L37"/>
    </row>
    <row r="38" spans="5:12">
      <c r="G38"/>
      <c r="K38"/>
      <c r="L38"/>
    </row>
    <row r="39" spans="5:12">
      <c r="E39" s="25"/>
      <c r="G39"/>
      <c r="K39"/>
      <c r="L39"/>
    </row>
    <row r="40" spans="5:12">
      <c r="G40"/>
      <c r="K40"/>
      <c r="L40"/>
    </row>
    <row r="41" spans="5:12">
      <c r="K41"/>
    </row>
    <row r="42" spans="5:12">
      <c r="E42" s="25"/>
      <c r="K42"/>
    </row>
    <row r="45" spans="5:12">
      <c r="E45" s="25"/>
    </row>
    <row r="48" spans="5:12">
      <c r="E48" s="25"/>
    </row>
    <row r="51" spans="1:11">
      <c r="E51" s="25"/>
    </row>
    <row r="54" spans="1:11">
      <c r="E54" s="25"/>
    </row>
    <row r="61" spans="1:11" ht="9" customHeight="1">
      <c r="E61" s="25"/>
    </row>
    <row r="62" spans="1:11">
      <c r="E62" s="25"/>
    </row>
    <row r="63" spans="1:11">
      <c r="A63" s="24"/>
      <c r="B63" s="24"/>
      <c r="C63" s="24"/>
      <c r="D63" s="24"/>
      <c r="E63" s="24"/>
      <c r="G63" s="24"/>
      <c r="H63" s="24"/>
      <c r="I63" s="24"/>
      <c r="J63" s="24"/>
      <c r="K63" s="24"/>
    </row>
    <row r="64" spans="1:11">
      <c r="A64" s="124">
        <v>4</v>
      </c>
      <c r="E64" s="25" t="str">
        <f>+Innhold!B52</f>
        <v>Finans Norge / Skadestatistikk</v>
      </c>
      <c r="G64" s="26" t="str">
        <f>+Innhold!B52</f>
        <v>Finans Norge / Skadestatistikk</v>
      </c>
      <c r="K64" s="123">
        <v>5</v>
      </c>
    </row>
    <row r="65" spans="1:13">
      <c r="A65" s="125"/>
      <c r="E65" s="25" t="str">
        <f>+Innhold!B53</f>
        <v>Premiestatistikk skadeforsikring 2. kvartal 2013</v>
      </c>
      <c r="G65" s="26" t="str">
        <f>+Innhold!B53</f>
        <v>Premiestatistikk skadeforsikring 2. kvartal 2013</v>
      </c>
      <c r="K65" s="121"/>
    </row>
    <row r="69" spans="1:13">
      <c r="A69"/>
      <c r="B69" s="75"/>
    </row>
    <row r="71" spans="1:13">
      <c r="A71" s="131"/>
      <c r="B71" s="132"/>
      <c r="C71" s="133"/>
      <c r="D71" s="133"/>
      <c r="E71" s="133"/>
      <c r="F71" s="133"/>
      <c r="G71" s="133"/>
      <c r="H71" s="133"/>
      <c r="I71" s="133"/>
      <c r="J71" s="133"/>
      <c r="K71" s="133"/>
      <c r="L71" s="133"/>
      <c r="M71" s="133"/>
    </row>
    <row r="72" spans="1:13">
      <c r="A72" s="133"/>
      <c r="B72" s="133"/>
      <c r="C72" s="133"/>
      <c r="D72" s="133"/>
      <c r="E72" s="133"/>
      <c r="F72" s="133"/>
      <c r="G72" s="133"/>
      <c r="H72" s="133"/>
      <c r="I72" s="133"/>
      <c r="J72" s="133"/>
      <c r="K72" s="133"/>
      <c r="L72" s="133"/>
      <c r="M72" s="133"/>
    </row>
    <row r="73" spans="1:13">
      <c r="A73" s="134" t="s">
        <v>94</v>
      </c>
      <c r="B73" s="133"/>
      <c r="C73" s="133"/>
      <c r="D73" s="133"/>
      <c r="E73" s="133"/>
      <c r="F73" s="133"/>
      <c r="G73" s="133"/>
      <c r="H73" s="133"/>
      <c r="I73" s="133"/>
      <c r="J73" s="133"/>
      <c r="K73" s="133"/>
      <c r="L73" s="133"/>
      <c r="M73" s="133"/>
    </row>
    <row r="74" spans="1:13">
      <c r="A74" s="131" t="s">
        <v>137</v>
      </c>
      <c r="B74" s="132">
        <f>+'Tab5'!G9/100</f>
        <v>0.2535885585680851</v>
      </c>
      <c r="C74" s="131">
        <v>1</v>
      </c>
      <c r="D74" s="131">
        <v>0</v>
      </c>
      <c r="E74" s="131">
        <v>0</v>
      </c>
      <c r="F74" s="131">
        <v>0</v>
      </c>
      <c r="G74" s="131"/>
      <c r="H74" s="131"/>
      <c r="I74" s="131">
        <v>0</v>
      </c>
      <c r="J74" s="133"/>
      <c r="K74" s="133"/>
      <c r="L74" s="133"/>
      <c r="M74" s="133"/>
    </row>
    <row r="75" spans="1:13">
      <c r="A75" s="131" t="s">
        <v>135</v>
      </c>
      <c r="B75" s="132">
        <f>+'Tab5'!G7/100</f>
        <v>0.24971973634373032</v>
      </c>
      <c r="C75" s="131">
        <v>1</v>
      </c>
      <c r="D75" s="131">
        <v>0</v>
      </c>
      <c r="E75" s="131">
        <v>0</v>
      </c>
      <c r="F75" s="131">
        <v>0</v>
      </c>
      <c r="G75" s="131"/>
      <c r="H75" s="131"/>
      <c r="I75" s="131">
        <v>0</v>
      </c>
      <c r="J75" s="133"/>
      <c r="K75" s="133"/>
      <c r="L75" s="133"/>
      <c r="M75" s="133"/>
    </row>
    <row r="76" spans="1:13">
      <c r="A76" s="131" t="s">
        <v>166</v>
      </c>
      <c r="B76" s="132">
        <f>+'Tab5'!G10/100</f>
        <v>0.1493696385351678</v>
      </c>
      <c r="C76" s="131">
        <v>1</v>
      </c>
      <c r="D76" s="131">
        <v>0</v>
      </c>
      <c r="E76" s="131">
        <v>0</v>
      </c>
      <c r="F76" s="131">
        <v>0</v>
      </c>
      <c r="G76" s="131"/>
      <c r="H76" s="131"/>
      <c r="I76" s="131">
        <v>0</v>
      </c>
      <c r="J76" s="133"/>
      <c r="K76" s="133"/>
      <c r="L76" s="133"/>
      <c r="M76" s="133"/>
    </row>
    <row r="77" spans="1:13">
      <c r="A77" s="131" t="s">
        <v>65</v>
      </c>
      <c r="B77" s="132">
        <f>+'Tab5'!G11/100</f>
        <v>0.10168647185637819</v>
      </c>
      <c r="C77" s="131">
        <v>1</v>
      </c>
      <c r="D77" s="131">
        <v>0</v>
      </c>
      <c r="E77" s="131">
        <v>0</v>
      </c>
      <c r="F77" s="131">
        <v>0</v>
      </c>
      <c r="G77" s="131"/>
      <c r="H77" s="131"/>
      <c r="I77" s="131">
        <v>0</v>
      </c>
      <c r="J77" s="133"/>
      <c r="K77" s="133"/>
      <c r="L77" s="133"/>
      <c r="M77" s="133"/>
    </row>
    <row r="78" spans="1:13">
      <c r="A78" s="131" t="s">
        <v>27</v>
      </c>
      <c r="B78" s="132">
        <f>1-SUM(B74:B77)</f>
        <v>0.24563559469663865</v>
      </c>
      <c r="C78" s="131">
        <v>1</v>
      </c>
      <c r="D78" s="131">
        <v>0</v>
      </c>
      <c r="E78" s="131">
        <v>0</v>
      </c>
      <c r="F78" s="131">
        <v>0</v>
      </c>
      <c r="G78" s="131"/>
      <c r="H78" s="131"/>
      <c r="I78" s="131">
        <v>0</v>
      </c>
      <c r="J78" s="133"/>
      <c r="K78" s="133"/>
      <c r="L78" s="133"/>
      <c r="M78" s="133"/>
    </row>
    <row r="79" spans="1:13">
      <c r="A79" s="133"/>
      <c r="B79" s="133"/>
      <c r="C79" s="133"/>
      <c r="D79" s="133"/>
      <c r="E79" s="133"/>
      <c r="F79" s="133"/>
      <c r="G79" s="133"/>
      <c r="H79" s="133"/>
      <c r="I79" s="133"/>
      <c r="J79" s="133"/>
      <c r="K79" s="133"/>
      <c r="L79" s="133"/>
      <c r="M79" s="133"/>
    </row>
    <row r="80" spans="1:13">
      <c r="A80" s="133"/>
      <c r="B80" s="133"/>
      <c r="C80" s="133"/>
      <c r="D80" s="133"/>
      <c r="E80" s="133"/>
      <c r="F80" s="133"/>
      <c r="G80" s="133"/>
      <c r="H80" s="133"/>
      <c r="I80" s="133"/>
      <c r="J80" s="133"/>
      <c r="K80" s="133"/>
      <c r="L80" s="133"/>
      <c r="M80" s="133"/>
    </row>
    <row r="81" spans="1:17">
      <c r="A81" s="134" t="s">
        <v>97</v>
      </c>
      <c r="B81" s="133"/>
      <c r="C81" s="133"/>
      <c r="D81" s="133"/>
      <c r="E81" s="133"/>
      <c r="F81" s="133"/>
      <c r="G81" s="133"/>
      <c r="H81" s="133"/>
      <c r="I81" s="133"/>
      <c r="J81" s="133"/>
      <c r="K81" s="133"/>
      <c r="L81" s="133"/>
      <c r="M81" s="133"/>
    </row>
    <row r="82" spans="1:17">
      <c r="A82" s="131" t="s">
        <v>66</v>
      </c>
      <c r="B82" s="131">
        <f>+'Tab3'!C28/1000</f>
        <v>9624.5820000000003</v>
      </c>
      <c r="C82" s="131">
        <f>+'Tab3'!D28/1000</f>
        <v>9943.2780000000002</v>
      </c>
      <c r="D82" s="133"/>
      <c r="E82" s="133"/>
      <c r="F82" s="133"/>
      <c r="G82" s="133"/>
      <c r="H82" s="133"/>
      <c r="I82" s="133"/>
      <c r="J82" s="133"/>
      <c r="K82" s="133"/>
      <c r="L82" s="133"/>
      <c r="M82" s="133"/>
    </row>
    <row r="83" spans="1:17">
      <c r="A83" s="131"/>
      <c r="B83" s="135" t="str">
        <f>Dato_1årsiden</f>
        <v>30.06.2012</v>
      </c>
      <c r="C83" s="135" t="str">
        <f>Dato_nå</f>
        <v>30.06.2013</v>
      </c>
      <c r="D83" s="133"/>
      <c r="E83" s="133"/>
      <c r="F83" s="133"/>
      <c r="G83" s="133"/>
      <c r="H83" s="133"/>
      <c r="I83" s="133"/>
      <c r="J83" s="133"/>
      <c r="K83" s="133"/>
      <c r="L83" s="133"/>
      <c r="M83" s="133"/>
    </row>
    <row r="84" spans="1:17">
      <c r="A84" s="131" t="s">
        <v>24</v>
      </c>
      <c r="B84" s="136">
        <f>+'Tab3'!C24/1000</f>
        <v>1867.5129999999999</v>
      </c>
      <c r="C84" s="136">
        <f>+'Tab3'!D24/1000</f>
        <v>1916.9010000000001</v>
      </c>
      <c r="D84" s="133"/>
      <c r="E84" s="133"/>
      <c r="F84" s="133"/>
      <c r="G84" s="133"/>
      <c r="H84" s="133"/>
      <c r="I84" s="133"/>
      <c r="J84" s="133"/>
      <c r="K84" s="133"/>
      <c r="L84" s="133"/>
      <c r="M84" s="133"/>
    </row>
    <row r="85" spans="1:17">
      <c r="A85" s="131" t="s">
        <v>69</v>
      </c>
      <c r="B85" s="136">
        <f>+'Tab3'!C25/1000</f>
        <v>6202.232</v>
      </c>
      <c r="C85" s="136">
        <f>+'Tab3'!D25/1000</f>
        <v>6482.6509999999998</v>
      </c>
      <c r="D85" s="133"/>
      <c r="E85" s="133"/>
      <c r="F85" s="133"/>
      <c r="G85" s="133"/>
      <c r="H85" s="133"/>
      <c r="I85" s="133"/>
      <c r="J85" s="133"/>
      <c r="K85" s="133"/>
      <c r="L85" s="133"/>
      <c r="M85" s="133"/>
    </row>
    <row r="86" spans="1:17">
      <c r="A86" s="131" t="s">
        <v>70</v>
      </c>
      <c r="B86" s="131">
        <f>+B82-B84-B85</f>
        <v>1554.8370000000004</v>
      </c>
      <c r="C86" s="131">
        <f>+C82-C84-C85</f>
        <v>1543.7260000000006</v>
      </c>
      <c r="D86" s="133"/>
      <c r="E86" s="133"/>
      <c r="F86" s="133"/>
      <c r="G86" s="133"/>
      <c r="H86" s="133"/>
      <c r="I86" s="133"/>
      <c r="J86" s="133"/>
      <c r="K86" s="133"/>
      <c r="L86" s="133"/>
      <c r="M86" s="133"/>
    </row>
    <row r="87" spans="1:17">
      <c r="A87" s="131" t="s">
        <v>177</v>
      </c>
      <c r="B87" s="136">
        <f>+'Tab3'!C32/1000</f>
        <v>7305.6989999999996</v>
      </c>
      <c r="C87" s="136">
        <f>+'Tab3'!D32/1000</f>
        <v>7534.692</v>
      </c>
      <c r="D87" s="133"/>
      <c r="E87" s="133"/>
      <c r="F87" s="133"/>
      <c r="G87" s="133"/>
      <c r="H87" s="133"/>
      <c r="I87" s="133"/>
      <c r="J87" s="133"/>
      <c r="K87" s="133"/>
      <c r="L87" s="133"/>
      <c r="M87" s="133"/>
    </row>
    <row r="88" spans="1:17">
      <c r="A88" s="131" t="s">
        <v>67</v>
      </c>
      <c r="B88" s="136">
        <f>+'Tab3'!C37/1000</f>
        <v>1177.979</v>
      </c>
      <c r="C88" s="136">
        <f>+'Tab3'!D37/1000</f>
        <v>1214.2280000000001</v>
      </c>
      <c r="D88" s="133"/>
      <c r="E88" s="133"/>
      <c r="F88" s="133"/>
      <c r="G88" s="133"/>
      <c r="H88" s="133"/>
      <c r="I88" s="133"/>
      <c r="J88" s="133"/>
      <c r="K88" s="133"/>
      <c r="L88" s="133"/>
      <c r="M88" s="133"/>
    </row>
    <row r="89" spans="1:17">
      <c r="A89" s="131" t="s">
        <v>68</v>
      </c>
      <c r="B89" s="136">
        <f>+'Tab3'!C40/1000</f>
        <v>2627.864</v>
      </c>
      <c r="C89" s="136">
        <f>+'Tab3'!D40/1000</f>
        <v>2656.134</v>
      </c>
      <c r="D89" s="133"/>
      <c r="E89" s="133"/>
      <c r="F89" s="133"/>
      <c r="G89" s="133"/>
      <c r="H89" s="133"/>
      <c r="I89" s="133"/>
      <c r="J89" s="133"/>
      <c r="K89" s="133"/>
      <c r="L89" s="133"/>
      <c r="M89" s="133"/>
    </row>
    <row r="90" spans="1:17">
      <c r="A90" s="131" t="s">
        <v>33</v>
      </c>
      <c r="B90" s="136">
        <f>+'Tab3'!C49/1000</f>
        <v>2350.7440000000001</v>
      </c>
      <c r="C90" s="136">
        <f>+'Tab3'!D49/1000</f>
        <v>2654.2570000000001</v>
      </c>
      <c r="D90" s="133"/>
      <c r="E90" s="133"/>
      <c r="F90" s="133"/>
      <c r="G90" s="133"/>
      <c r="H90" s="133"/>
      <c r="I90" s="133"/>
      <c r="J90" s="133"/>
      <c r="K90" s="133"/>
      <c r="L90" s="133"/>
      <c r="M90" s="133"/>
    </row>
    <row r="91" spans="1:17">
      <c r="A91" s="131" t="s">
        <v>34</v>
      </c>
      <c r="B91" s="136">
        <f>+'Tab3'!C50/1000</f>
        <v>1308.4390000000001</v>
      </c>
      <c r="C91" s="136">
        <f>+'Tab3'!D50/1000</f>
        <v>1515.258</v>
      </c>
      <c r="D91" s="133"/>
      <c r="E91" s="133"/>
      <c r="F91" s="133"/>
      <c r="G91" s="133"/>
      <c r="H91" s="133"/>
      <c r="I91" s="133"/>
      <c r="J91" s="133"/>
      <c r="K91" s="133"/>
      <c r="L91" s="133"/>
      <c r="M91" s="133"/>
    </row>
    <row r="92" spans="1:17">
      <c r="A92" s="133"/>
      <c r="B92" s="133"/>
      <c r="C92" s="133"/>
      <c r="D92" s="133"/>
      <c r="E92" s="133"/>
      <c r="F92" s="133"/>
      <c r="G92" s="133"/>
      <c r="H92" s="133"/>
      <c r="I92" s="133"/>
      <c r="J92" s="133"/>
      <c r="K92" s="133"/>
      <c r="L92" s="133"/>
      <c r="M92" s="133"/>
    </row>
    <row r="93" spans="1:17">
      <c r="A93" s="133"/>
      <c r="B93" s="133"/>
      <c r="C93" s="133"/>
      <c r="D93" s="133"/>
      <c r="E93" s="133"/>
      <c r="F93" s="133"/>
      <c r="G93" s="133"/>
      <c r="H93" s="133"/>
      <c r="I93" s="133"/>
      <c r="J93" s="133"/>
      <c r="K93" s="133"/>
      <c r="L93" s="133"/>
      <c r="M93" s="133"/>
    </row>
    <row r="94" spans="1:17">
      <c r="A94" s="133"/>
      <c r="B94" s="133"/>
      <c r="C94" s="133"/>
      <c r="D94" s="133"/>
      <c r="E94" s="133"/>
      <c r="F94" s="133"/>
      <c r="G94" s="133"/>
      <c r="H94" s="133"/>
      <c r="I94" s="133"/>
      <c r="J94" s="133"/>
      <c r="K94" s="133"/>
      <c r="L94" s="133"/>
      <c r="M94" s="133"/>
    </row>
    <row r="95" spans="1:17">
      <c r="A95" s="134" t="s">
        <v>96</v>
      </c>
      <c r="B95" s="133"/>
      <c r="C95" s="133"/>
      <c r="D95" s="133"/>
      <c r="E95" s="133"/>
      <c r="F95" s="133"/>
      <c r="G95" s="137" t="s">
        <v>123</v>
      </c>
      <c r="H95" s="133"/>
      <c r="I95" s="133"/>
      <c r="J95" s="133"/>
      <c r="K95" s="133"/>
      <c r="L95" s="133"/>
      <c r="M95" s="133"/>
    </row>
    <row r="96" spans="1:17">
      <c r="A96" s="131"/>
      <c r="B96" s="138">
        <v>40543</v>
      </c>
      <c r="C96" s="138">
        <v>40908</v>
      </c>
      <c r="D96" s="138">
        <v>41274</v>
      </c>
      <c r="E96" s="138" t="str">
        <f>G96</f>
        <v>30.06.2013</v>
      </c>
      <c r="F96" s="138"/>
      <c r="G96" s="138" t="str">
        <f>+C83</f>
        <v>30.06.2013</v>
      </c>
      <c r="H96" s="138"/>
      <c r="I96" s="138"/>
      <c r="J96" s="139"/>
      <c r="K96" s="138"/>
      <c r="L96" s="138"/>
      <c r="M96" s="138"/>
      <c r="N96" s="74"/>
      <c r="O96" s="74"/>
      <c r="P96" s="74"/>
      <c r="Q96" s="74"/>
    </row>
    <row r="97" spans="1:17">
      <c r="A97" s="131"/>
      <c r="B97" s="132">
        <f>+B99/B102</f>
        <v>0.48132803192985346</v>
      </c>
      <c r="C97" s="132">
        <f>+C99/C102</f>
        <v>0.49082944605280437</v>
      </c>
      <c r="D97" s="132">
        <f>+D99/D102</f>
        <v>0.49766110782081224</v>
      </c>
      <c r="E97" s="132">
        <f>+E99/E102</f>
        <v>0</v>
      </c>
      <c r="F97" s="132"/>
      <c r="G97" s="132">
        <f>+G99/G102</f>
        <v>0</v>
      </c>
      <c r="H97" s="132"/>
      <c r="I97" s="132"/>
      <c r="J97" s="132"/>
      <c r="K97" s="132"/>
      <c r="L97" s="132"/>
      <c r="M97" s="132"/>
      <c r="N97" s="75"/>
      <c r="O97" s="75"/>
      <c r="P97" s="75"/>
      <c r="Q97" s="75"/>
    </row>
    <row r="98" spans="1:17">
      <c r="A98" s="131" t="s">
        <v>73</v>
      </c>
      <c r="B98" s="140">
        <v>6795.7</v>
      </c>
      <c r="C98" s="140">
        <v>7171.76</v>
      </c>
      <c r="D98" s="140">
        <v>7457.5519999999997</v>
      </c>
      <c r="E98" s="140">
        <f>G98</f>
        <v>7620.8710000000001</v>
      </c>
      <c r="F98" s="131"/>
      <c r="G98" s="131">
        <f>+'Tab3'!D21/1000</f>
        <v>7620.8710000000001</v>
      </c>
      <c r="H98" s="131"/>
      <c r="I98" s="131"/>
      <c r="J98" s="131"/>
      <c r="K98" s="131"/>
      <c r="L98" s="131"/>
      <c r="M98" s="131"/>
      <c r="N98"/>
      <c r="O98"/>
      <c r="P98"/>
      <c r="Q98"/>
    </row>
    <row r="99" spans="1:17">
      <c r="A99" s="131" t="s">
        <v>74</v>
      </c>
      <c r="B99" s="140">
        <v>8339.7209999999995</v>
      </c>
      <c r="C99" s="140">
        <v>8962.9570000000003</v>
      </c>
      <c r="D99" s="140">
        <v>9507.8080000000009</v>
      </c>
      <c r="E99" s="140">
        <f>G99</f>
        <v>0</v>
      </c>
      <c r="F99" s="131"/>
      <c r="G99" s="131">
        <v>0</v>
      </c>
      <c r="H99" s="131"/>
      <c r="I99" s="131"/>
      <c r="J99" s="131"/>
      <c r="K99" s="131"/>
      <c r="L99" s="131"/>
      <c r="M99" s="131"/>
      <c r="N99"/>
      <c r="O99"/>
      <c r="P99"/>
      <c r="Q99"/>
    </row>
    <row r="100" spans="1:17">
      <c r="A100" s="131" t="s">
        <v>72</v>
      </c>
      <c r="B100" s="140">
        <f>+B102-B98-B99</f>
        <v>2191.0599999999995</v>
      </c>
      <c r="C100" s="140">
        <f>+C102-C98-C99</f>
        <v>2126.1209999999992</v>
      </c>
      <c r="D100" s="140">
        <f>+D102-D98-D99</f>
        <v>2139.625</v>
      </c>
      <c r="E100" s="140">
        <f>+E102-E98-E99</f>
        <v>11902.482</v>
      </c>
      <c r="F100" s="131"/>
      <c r="G100" s="131">
        <f>+G102-G98-G99</f>
        <v>11902.482</v>
      </c>
      <c r="H100" s="131"/>
      <c r="I100" s="131"/>
      <c r="J100" s="131"/>
      <c r="K100" s="131"/>
      <c r="L100" s="131"/>
      <c r="M100" s="131"/>
      <c r="N100"/>
      <c r="O100"/>
      <c r="P100"/>
      <c r="Q100"/>
    </row>
    <row r="101" spans="1:17">
      <c r="A101" s="131"/>
      <c r="B101" s="140"/>
      <c r="C101" s="140"/>
      <c r="D101" s="140"/>
      <c r="E101" s="140"/>
      <c r="F101" s="131"/>
      <c r="G101" s="131"/>
      <c r="H101" s="131"/>
      <c r="I101" s="131"/>
      <c r="J101" s="131"/>
      <c r="K101" s="131"/>
      <c r="L101" s="131"/>
      <c r="M101" s="133"/>
    </row>
    <row r="102" spans="1:17">
      <c r="A102" s="131" t="s">
        <v>71</v>
      </c>
      <c r="B102" s="140">
        <v>17326.481</v>
      </c>
      <c r="C102" s="140">
        <v>18260.838</v>
      </c>
      <c r="D102" s="140">
        <v>19104.985000000001</v>
      </c>
      <c r="E102" s="140">
        <f>G102</f>
        <v>19523.352999999999</v>
      </c>
      <c r="F102" s="131"/>
      <c r="G102" s="131">
        <f>+'Tab3'!D13/1000</f>
        <v>19523.352999999999</v>
      </c>
      <c r="H102" s="131"/>
      <c r="I102" s="131"/>
      <c r="J102" s="131"/>
      <c r="K102" s="131"/>
      <c r="L102" s="131"/>
      <c r="M102" s="131"/>
      <c r="N102"/>
      <c r="O102"/>
      <c r="P102"/>
      <c r="Q102"/>
    </row>
    <row r="103" spans="1:17">
      <c r="A103" s="133"/>
      <c r="B103" s="133"/>
      <c r="C103" s="133"/>
      <c r="D103" s="133"/>
      <c r="E103" s="133"/>
      <c r="F103" s="133"/>
      <c r="G103" s="133"/>
      <c r="H103" s="133"/>
      <c r="I103" s="133"/>
      <c r="J103" s="133"/>
      <c r="K103" s="133"/>
      <c r="L103" s="133"/>
      <c r="M103" s="133"/>
    </row>
    <row r="104" spans="1:17">
      <c r="A104" s="133"/>
      <c r="B104" s="133"/>
      <c r="C104" s="133"/>
      <c r="D104" s="133"/>
      <c r="E104" s="133"/>
      <c r="F104" s="133"/>
      <c r="G104" s="133"/>
      <c r="H104" s="133"/>
      <c r="I104" s="133"/>
      <c r="J104" s="133"/>
      <c r="K104" s="133"/>
      <c r="L104" s="133"/>
      <c r="M104" s="133"/>
    </row>
    <row r="105" spans="1:17">
      <c r="A105" s="133"/>
      <c r="B105" s="133"/>
      <c r="C105" s="133"/>
      <c r="D105" s="133"/>
      <c r="E105" s="133"/>
      <c r="F105" s="133"/>
      <c r="G105" s="133"/>
      <c r="H105" s="133"/>
      <c r="I105" s="133"/>
      <c r="J105" s="133"/>
      <c r="K105" s="133"/>
      <c r="L105" s="133"/>
      <c r="M105" s="133"/>
    </row>
    <row r="106" spans="1:17">
      <c r="A106" s="134" t="s">
        <v>95</v>
      </c>
      <c r="B106" s="133"/>
      <c r="C106" s="133"/>
      <c r="D106" s="133"/>
      <c r="E106" s="133"/>
      <c r="F106" s="133"/>
      <c r="G106" s="133"/>
      <c r="H106" s="133"/>
      <c r="I106" s="133"/>
      <c r="J106" s="133"/>
      <c r="K106" s="133"/>
      <c r="L106" s="133"/>
      <c r="M106" s="133"/>
    </row>
    <row r="107" spans="1:17">
      <c r="A107" s="141" t="s">
        <v>75</v>
      </c>
      <c r="B107" s="131">
        <v>908.41600000000005</v>
      </c>
      <c r="C107" s="133"/>
      <c r="D107" s="133"/>
      <c r="E107" s="133"/>
      <c r="F107" s="133"/>
      <c r="G107" s="133"/>
      <c r="H107" s="133"/>
      <c r="I107" s="133"/>
      <c r="J107" s="133"/>
      <c r="K107" s="133"/>
      <c r="L107" s="133"/>
      <c r="M107" s="133"/>
    </row>
    <row r="108" spans="1:17">
      <c r="A108" s="141" t="s">
        <v>76</v>
      </c>
      <c r="B108" s="131">
        <v>816.88800000000003</v>
      </c>
      <c r="C108" s="133"/>
      <c r="D108" s="133"/>
      <c r="E108" s="133"/>
      <c r="F108" s="133"/>
      <c r="G108" s="133"/>
      <c r="H108" s="133"/>
      <c r="I108" s="133"/>
      <c r="J108" s="133"/>
      <c r="K108" s="133"/>
      <c r="L108" s="133"/>
      <c r="M108" s="133"/>
    </row>
    <row r="109" spans="1:17">
      <c r="A109" s="141" t="s">
        <v>77</v>
      </c>
      <c r="B109" s="131">
        <v>819.10699999999997</v>
      </c>
      <c r="C109" s="133"/>
      <c r="D109" s="133"/>
      <c r="E109" s="133"/>
      <c r="F109" s="133"/>
      <c r="G109" s="133"/>
      <c r="H109" s="133"/>
      <c r="I109" s="133"/>
      <c r="J109" s="133"/>
      <c r="K109" s="133"/>
      <c r="L109" s="133"/>
      <c r="M109" s="133"/>
    </row>
    <row r="110" spans="1:17">
      <c r="A110" s="141" t="s">
        <v>78</v>
      </c>
      <c r="B110" s="131">
        <v>817.55200000000002</v>
      </c>
      <c r="C110" s="133"/>
      <c r="D110" s="133"/>
      <c r="E110" s="133"/>
      <c r="F110" s="133"/>
      <c r="G110" s="133"/>
      <c r="H110" s="133"/>
      <c r="I110" s="133"/>
      <c r="J110" s="133"/>
      <c r="K110" s="133"/>
      <c r="L110" s="133"/>
      <c r="M110" s="133"/>
    </row>
    <row r="111" spans="1:17">
      <c r="A111" s="141" t="s">
        <v>79</v>
      </c>
      <c r="B111" s="131">
        <v>825.96799999999996</v>
      </c>
      <c r="C111" s="133"/>
      <c r="D111" s="133"/>
      <c r="E111" s="133"/>
      <c r="F111" s="133"/>
      <c r="G111" s="133"/>
      <c r="H111" s="133"/>
      <c r="I111" s="133"/>
      <c r="J111" s="133"/>
      <c r="K111" s="133"/>
      <c r="L111" s="133"/>
      <c r="M111" s="133"/>
    </row>
    <row r="112" spans="1:17">
      <c r="A112" s="141" t="s">
        <v>80</v>
      </c>
      <c r="B112" s="131">
        <v>814.89700000000005</v>
      </c>
      <c r="C112" s="133"/>
      <c r="D112" s="133"/>
      <c r="E112" s="133"/>
      <c r="F112" s="133"/>
      <c r="G112" s="133"/>
      <c r="H112" s="133"/>
      <c r="I112" s="133"/>
      <c r="J112" s="133"/>
      <c r="K112" s="133"/>
      <c r="L112" s="133"/>
      <c r="M112" s="133"/>
    </row>
    <row r="113" spans="1:13">
      <c r="A113" s="141" t="s">
        <v>81</v>
      </c>
      <c r="B113" s="131">
        <v>835.22</v>
      </c>
      <c r="C113" s="133"/>
      <c r="D113" s="133"/>
      <c r="E113" s="133"/>
      <c r="F113" s="133"/>
      <c r="G113" s="133"/>
      <c r="H113" s="133"/>
      <c r="I113" s="133"/>
      <c r="J113" s="133"/>
      <c r="K113" s="133"/>
      <c r="L113" s="133"/>
      <c r="M113" s="133"/>
    </row>
    <row r="114" spans="1:13">
      <c r="A114" s="141" t="s">
        <v>82</v>
      </c>
      <c r="B114" s="131">
        <v>835.28099999999995</v>
      </c>
      <c r="C114" s="133"/>
      <c r="D114" s="133"/>
      <c r="E114" s="133"/>
      <c r="F114" s="133"/>
      <c r="G114" s="133"/>
      <c r="H114" s="133"/>
      <c r="I114" s="133"/>
      <c r="J114" s="133"/>
      <c r="K114" s="133"/>
      <c r="L114" s="133"/>
      <c r="M114" s="133"/>
    </row>
    <row r="115" spans="1:13">
      <c r="A115" s="141" t="s">
        <v>83</v>
      </c>
      <c r="B115" s="131">
        <v>879.596</v>
      </c>
      <c r="C115" s="133"/>
      <c r="D115" s="133"/>
      <c r="E115" s="133"/>
      <c r="F115" s="133"/>
      <c r="G115" s="133"/>
      <c r="H115" s="133"/>
      <c r="I115" s="133"/>
      <c r="J115" s="133"/>
      <c r="K115" s="133"/>
      <c r="L115" s="133"/>
      <c r="M115" s="133"/>
    </row>
    <row r="116" spans="1:13">
      <c r="A116" s="141" t="s">
        <v>84</v>
      </c>
      <c r="B116" s="131">
        <v>934.62</v>
      </c>
      <c r="C116" s="133"/>
      <c r="D116" s="133"/>
      <c r="E116" s="133"/>
      <c r="F116" s="133"/>
      <c r="G116" s="133"/>
      <c r="H116" s="133"/>
      <c r="I116" s="133"/>
      <c r="J116" s="133"/>
      <c r="K116" s="133"/>
      <c r="L116" s="133"/>
      <c r="M116" s="133"/>
    </row>
    <row r="117" spans="1:13">
      <c r="A117" s="141" t="s">
        <v>85</v>
      </c>
      <c r="B117" s="131">
        <v>976.41200000000003</v>
      </c>
      <c r="C117" s="133"/>
      <c r="D117" s="133"/>
      <c r="E117" s="133"/>
      <c r="F117" s="133"/>
      <c r="G117" s="133"/>
      <c r="H117" s="133"/>
      <c r="I117" s="133"/>
      <c r="J117" s="133"/>
      <c r="K117" s="133"/>
      <c r="L117" s="133"/>
      <c r="M117" s="133"/>
    </row>
    <row r="118" spans="1:13">
      <c r="A118" s="141" t="s">
        <v>86</v>
      </c>
      <c r="B118" s="131">
        <v>997.75400000000002</v>
      </c>
      <c r="C118" s="133"/>
      <c r="D118" s="133"/>
      <c r="E118" s="133"/>
      <c r="F118" s="133"/>
      <c r="G118" s="133"/>
      <c r="H118" s="133"/>
      <c r="I118" s="133"/>
      <c r="J118" s="133"/>
      <c r="K118" s="133"/>
      <c r="L118" s="133"/>
      <c r="M118" s="133"/>
    </row>
    <row r="119" spans="1:13">
      <c r="A119" s="141" t="s">
        <v>87</v>
      </c>
      <c r="B119" s="131">
        <v>1013.598</v>
      </c>
      <c r="C119" s="133"/>
      <c r="D119" s="133"/>
      <c r="E119" s="133"/>
      <c r="F119" s="133"/>
      <c r="G119" s="133"/>
      <c r="H119" s="133"/>
      <c r="I119" s="133"/>
      <c r="J119" s="133"/>
      <c r="K119" s="133"/>
      <c r="L119" s="133"/>
      <c r="M119" s="133"/>
    </row>
    <row r="120" spans="1:13">
      <c r="A120" s="141" t="s">
        <v>88</v>
      </c>
      <c r="B120" s="131">
        <v>1100.701</v>
      </c>
      <c r="C120" s="133"/>
      <c r="D120" s="133"/>
      <c r="E120" s="133"/>
      <c r="F120" s="133"/>
      <c r="G120" s="133"/>
      <c r="H120" s="133"/>
      <c r="I120" s="133"/>
      <c r="J120" s="133"/>
      <c r="K120" s="133"/>
      <c r="L120" s="133"/>
      <c r="M120" s="133"/>
    </row>
    <row r="121" spans="1:13">
      <c r="A121" s="141" t="s">
        <v>89</v>
      </c>
      <c r="B121" s="131">
        <v>1150.3</v>
      </c>
      <c r="C121" s="133"/>
      <c r="D121" s="133"/>
      <c r="E121" s="133"/>
      <c r="F121" s="133"/>
      <c r="G121" s="133"/>
      <c r="H121" s="133"/>
      <c r="I121" s="133"/>
      <c r="J121" s="133"/>
      <c r="K121" s="133"/>
      <c r="L121" s="133"/>
      <c r="M121" s="133"/>
    </row>
    <row r="122" spans="1:13">
      <c r="A122" s="141" t="s">
        <v>90</v>
      </c>
      <c r="B122" s="131">
        <v>1172.0250000000001</v>
      </c>
      <c r="C122" s="133"/>
      <c r="D122" s="133"/>
      <c r="E122" s="133"/>
      <c r="F122" s="133"/>
      <c r="G122" s="133"/>
      <c r="H122" s="133"/>
      <c r="I122" s="133"/>
      <c r="J122" s="133"/>
      <c r="K122" s="133"/>
      <c r="L122" s="133"/>
      <c r="M122" s="133"/>
    </row>
    <row r="123" spans="1:13">
      <c r="A123" s="141" t="s">
        <v>91</v>
      </c>
      <c r="B123" s="131">
        <v>1189.6510000000001</v>
      </c>
      <c r="C123" s="133"/>
      <c r="D123" s="133"/>
      <c r="E123" s="133"/>
      <c r="F123" s="133"/>
      <c r="G123" s="133"/>
      <c r="H123" s="133"/>
      <c r="I123" s="133"/>
      <c r="J123" s="133"/>
      <c r="K123" s="133"/>
      <c r="L123" s="133"/>
      <c r="M123" s="133"/>
    </row>
    <row r="124" spans="1:13">
      <c r="A124" s="141" t="s">
        <v>92</v>
      </c>
      <c r="B124" s="131">
        <v>1372.393</v>
      </c>
      <c r="C124" s="133"/>
      <c r="D124" s="133"/>
      <c r="E124" s="133"/>
      <c r="F124" s="133"/>
      <c r="G124" s="133"/>
      <c r="H124" s="133"/>
      <c r="I124" s="133"/>
      <c r="J124" s="133"/>
      <c r="K124" s="133"/>
      <c r="L124" s="133"/>
      <c r="M124" s="133"/>
    </row>
    <row r="125" spans="1:13">
      <c r="A125" s="141" t="s">
        <v>98</v>
      </c>
      <c r="B125" s="131">
        <v>1446.885</v>
      </c>
      <c r="C125" s="133"/>
      <c r="D125" s="133"/>
      <c r="E125" s="133"/>
      <c r="F125" s="133"/>
      <c r="G125" s="133"/>
      <c r="H125" s="133"/>
      <c r="I125" s="133"/>
      <c r="J125" s="133"/>
      <c r="K125" s="133"/>
      <c r="L125" s="133"/>
      <c r="M125" s="133"/>
    </row>
    <row r="126" spans="1:13">
      <c r="A126" s="141" t="s">
        <v>120</v>
      </c>
      <c r="B126" s="131">
        <v>1486.566</v>
      </c>
      <c r="C126" s="133"/>
      <c r="D126" s="133"/>
      <c r="E126" s="133"/>
      <c r="F126" s="133"/>
      <c r="G126" s="133"/>
      <c r="H126" s="133"/>
      <c r="I126" s="133"/>
      <c r="J126" s="133"/>
      <c r="K126" s="133"/>
      <c r="L126" s="133"/>
      <c r="M126" s="133"/>
    </row>
    <row r="127" spans="1:13">
      <c r="A127" s="141" t="s">
        <v>121</v>
      </c>
      <c r="B127" s="131">
        <v>1529.1969999999999</v>
      </c>
      <c r="C127" s="133"/>
      <c r="D127" s="133"/>
      <c r="E127" s="133"/>
      <c r="F127" s="133"/>
      <c r="G127" s="133"/>
      <c r="H127" s="133"/>
      <c r="I127" s="133"/>
      <c r="J127" s="133"/>
      <c r="K127" s="133"/>
      <c r="L127" s="133"/>
      <c r="M127" s="133"/>
    </row>
    <row r="128" spans="1:13">
      <c r="A128" s="141" t="s">
        <v>122</v>
      </c>
      <c r="B128" s="131">
        <v>1688.425</v>
      </c>
      <c r="C128" s="133"/>
      <c r="D128" s="133"/>
      <c r="E128" s="133"/>
      <c r="F128" s="133"/>
      <c r="G128" s="133"/>
      <c r="H128" s="133"/>
      <c r="I128" s="133"/>
      <c r="J128" s="133"/>
      <c r="K128" s="133"/>
      <c r="L128" s="133"/>
      <c r="M128" s="133"/>
    </row>
    <row r="129" spans="1:13">
      <c r="A129" s="141" t="s">
        <v>124</v>
      </c>
      <c r="B129" s="131">
        <v>1737.2049999999999</v>
      </c>
      <c r="C129" s="133"/>
      <c r="D129" s="133"/>
      <c r="E129" s="133"/>
      <c r="F129" s="133"/>
      <c r="G129" s="133"/>
      <c r="H129" s="133"/>
      <c r="I129" s="133"/>
      <c r="J129" s="133"/>
      <c r="K129" s="133"/>
      <c r="L129" s="133"/>
      <c r="M129" s="133"/>
    </row>
    <row r="130" spans="1:13">
      <c r="A130" s="141" t="s">
        <v>125</v>
      </c>
      <c r="B130" s="131">
        <v>1786.5250000000001</v>
      </c>
      <c r="C130" s="133"/>
      <c r="D130" s="133"/>
      <c r="E130" s="133"/>
      <c r="F130" s="133"/>
      <c r="G130" s="133"/>
      <c r="H130" s="133"/>
      <c r="I130" s="133"/>
      <c r="J130" s="133"/>
      <c r="K130" s="133"/>
      <c r="L130" s="133"/>
      <c r="M130" s="133"/>
    </row>
    <row r="131" spans="1:13">
      <c r="A131" s="141" t="s">
        <v>127</v>
      </c>
      <c r="B131" s="131">
        <v>1793.289</v>
      </c>
      <c r="C131" s="133"/>
      <c r="D131" s="133"/>
      <c r="E131" s="133"/>
      <c r="F131" s="133"/>
      <c r="G131" s="133"/>
      <c r="H131" s="133"/>
      <c r="I131" s="133"/>
      <c r="J131" s="133"/>
      <c r="K131" s="133"/>
      <c r="L131" s="133"/>
      <c r="M131" s="133"/>
    </row>
    <row r="132" spans="1:13">
      <c r="A132" s="141" t="s">
        <v>126</v>
      </c>
      <c r="B132" s="131">
        <v>1864.7660000000001</v>
      </c>
      <c r="C132" s="133"/>
      <c r="D132" s="133"/>
      <c r="E132" s="133"/>
      <c r="F132" s="133"/>
      <c r="G132" s="133"/>
      <c r="H132" s="133"/>
      <c r="I132" s="133"/>
      <c r="J132" s="133"/>
      <c r="K132" s="133"/>
      <c r="L132" s="133"/>
      <c r="M132" s="133"/>
    </row>
    <row r="133" spans="1:13">
      <c r="A133" s="141" t="s">
        <v>128</v>
      </c>
      <c r="B133" s="131">
        <v>1967.5350000000001</v>
      </c>
      <c r="C133" s="133"/>
      <c r="D133" s="133"/>
      <c r="E133" s="133"/>
      <c r="F133" s="133"/>
      <c r="G133" s="133"/>
      <c r="H133" s="133"/>
      <c r="I133" s="133"/>
      <c r="J133" s="133"/>
      <c r="K133" s="133"/>
      <c r="L133" s="133"/>
      <c r="M133" s="133"/>
    </row>
    <row r="134" spans="1:13">
      <c r="A134" s="141" t="s">
        <v>129</v>
      </c>
      <c r="B134" s="131">
        <v>2010.838</v>
      </c>
      <c r="C134" s="133"/>
      <c r="D134" s="133"/>
      <c r="E134" s="133"/>
      <c r="F134" s="133"/>
      <c r="G134" s="133"/>
      <c r="H134" s="133"/>
      <c r="I134" s="133"/>
      <c r="J134" s="133"/>
      <c r="K134" s="133"/>
      <c r="L134" s="133"/>
      <c r="M134" s="133"/>
    </row>
    <row r="135" spans="1:13">
      <c r="A135" s="141" t="s">
        <v>130</v>
      </c>
      <c r="B135" s="131">
        <v>1995.4190000000001</v>
      </c>
      <c r="C135" s="133"/>
      <c r="D135" s="133"/>
      <c r="E135" s="133"/>
      <c r="F135" s="133"/>
      <c r="G135" s="133"/>
      <c r="H135" s="133"/>
      <c r="I135" s="133"/>
      <c r="J135" s="133"/>
      <c r="K135" s="133"/>
      <c r="L135" s="133"/>
      <c r="M135" s="133"/>
    </row>
    <row r="136" spans="1:13">
      <c r="A136" s="141" t="s">
        <v>131</v>
      </c>
      <c r="B136" s="131">
        <v>2074.018</v>
      </c>
      <c r="C136" s="133"/>
      <c r="D136" s="133"/>
      <c r="E136" s="133"/>
      <c r="F136" s="133"/>
      <c r="G136" s="133"/>
      <c r="H136" s="133"/>
      <c r="I136" s="133"/>
      <c r="J136" s="133"/>
      <c r="K136" s="133"/>
      <c r="L136" s="133"/>
      <c r="M136" s="133"/>
    </row>
    <row r="137" spans="1:13">
      <c r="A137" s="141" t="s">
        <v>132</v>
      </c>
      <c r="B137" s="131">
        <v>2097.0949999999998</v>
      </c>
      <c r="C137" s="133"/>
      <c r="D137" s="133"/>
      <c r="E137" s="133"/>
      <c r="F137" s="133"/>
      <c r="G137" s="133"/>
      <c r="H137" s="133"/>
      <c r="I137" s="133"/>
      <c r="J137" s="133"/>
      <c r="K137" s="133"/>
      <c r="L137" s="133"/>
      <c r="M137" s="133"/>
    </row>
    <row r="138" spans="1:13">
      <c r="A138" s="141" t="s">
        <v>134</v>
      </c>
      <c r="B138" s="131">
        <v>2212.1379999999999</v>
      </c>
      <c r="C138" s="133"/>
      <c r="D138" s="133"/>
      <c r="E138" s="133"/>
      <c r="F138" s="133"/>
      <c r="G138" s="133"/>
      <c r="H138" s="133"/>
      <c r="I138" s="133"/>
      <c r="J138" s="133"/>
      <c r="K138" s="133"/>
      <c r="L138" s="133"/>
      <c r="M138" s="133"/>
    </row>
    <row r="139" spans="1:13">
      <c r="A139" s="141" t="s">
        <v>136</v>
      </c>
      <c r="B139" s="131">
        <v>2235.0819999999999</v>
      </c>
      <c r="C139" s="133"/>
      <c r="D139" s="133"/>
      <c r="E139" s="133"/>
      <c r="F139" s="133"/>
      <c r="G139" s="133"/>
      <c r="H139" s="133"/>
      <c r="I139" s="133"/>
      <c r="J139" s="133"/>
      <c r="K139" s="133"/>
      <c r="L139" s="133"/>
      <c r="M139" s="133"/>
    </row>
    <row r="140" spans="1:13">
      <c r="A140" s="141" t="s">
        <v>141</v>
      </c>
      <c r="B140" s="131">
        <v>2268.67</v>
      </c>
      <c r="C140" s="133"/>
      <c r="D140" s="133"/>
      <c r="E140" s="133"/>
      <c r="F140" s="133"/>
      <c r="G140" s="133"/>
      <c r="H140" s="133"/>
      <c r="I140" s="133"/>
      <c r="J140" s="133"/>
      <c r="K140" s="133"/>
      <c r="L140" s="133"/>
      <c r="M140" s="133"/>
    </row>
    <row r="141" spans="1:13">
      <c r="A141" s="141" t="s">
        <v>138</v>
      </c>
      <c r="B141" s="131">
        <v>2384.125</v>
      </c>
      <c r="C141" s="133"/>
      <c r="D141" s="133"/>
      <c r="E141" s="133"/>
      <c r="F141" s="133"/>
      <c r="G141" s="133"/>
      <c r="H141" s="133"/>
      <c r="I141" s="133"/>
      <c r="J141" s="133"/>
      <c r="K141" s="133"/>
      <c r="L141" s="133"/>
      <c r="M141" s="133"/>
    </row>
    <row r="142" spans="1:13">
      <c r="A142" s="141" t="s">
        <v>139</v>
      </c>
      <c r="B142" s="131">
        <v>2335.8490000000002</v>
      </c>
      <c r="C142" s="133"/>
      <c r="D142" s="133"/>
      <c r="E142" s="133"/>
      <c r="F142" s="133"/>
      <c r="G142" s="133"/>
      <c r="H142" s="133"/>
      <c r="I142" s="133"/>
      <c r="J142" s="133"/>
      <c r="K142" s="133"/>
      <c r="L142" s="133"/>
      <c r="M142" s="133"/>
    </row>
    <row r="143" spans="1:13">
      <c r="A143" s="141" t="s">
        <v>140</v>
      </c>
      <c r="B143" s="131">
        <v>2343.7759999999998</v>
      </c>
      <c r="C143" s="133"/>
      <c r="D143" s="133"/>
      <c r="E143" s="133"/>
      <c r="F143" s="133"/>
      <c r="G143" s="133"/>
      <c r="H143" s="133"/>
      <c r="I143" s="133"/>
      <c r="J143" s="133"/>
      <c r="K143" s="133"/>
      <c r="L143" s="133"/>
      <c r="M143" s="133"/>
    </row>
    <row r="144" spans="1:13">
      <c r="A144" s="141" t="s">
        <v>142</v>
      </c>
      <c r="B144" s="131">
        <v>2353.2860000000001</v>
      </c>
      <c r="C144" s="133"/>
      <c r="D144" s="133"/>
      <c r="E144" s="133"/>
      <c r="F144" s="133"/>
      <c r="G144" s="133"/>
      <c r="H144" s="133"/>
      <c r="I144" s="133"/>
      <c r="J144" s="133"/>
      <c r="K144" s="133"/>
      <c r="L144" s="133"/>
      <c r="M144" s="133"/>
    </row>
    <row r="145" spans="1:13">
      <c r="A145" s="141" t="s">
        <v>143</v>
      </c>
      <c r="B145" s="131">
        <v>2351.2809999999999</v>
      </c>
      <c r="C145" s="133"/>
      <c r="D145" s="133"/>
      <c r="E145" s="133"/>
      <c r="F145" s="133"/>
      <c r="G145" s="133"/>
      <c r="H145" s="133"/>
      <c r="I145" s="133"/>
      <c r="J145" s="133"/>
      <c r="K145" s="133"/>
      <c r="L145" s="133"/>
      <c r="M145" s="133"/>
    </row>
    <row r="146" spans="1:13">
      <c r="A146" s="141" t="s">
        <v>144</v>
      </c>
      <c r="B146" s="131">
        <v>2384.6179999999999</v>
      </c>
      <c r="C146" s="133"/>
      <c r="D146" s="133"/>
      <c r="E146" s="133"/>
      <c r="F146" s="133"/>
      <c r="G146" s="133"/>
      <c r="H146" s="133"/>
      <c r="I146" s="133"/>
      <c r="J146" s="133"/>
      <c r="K146" s="133"/>
      <c r="L146" s="133"/>
      <c r="M146" s="133"/>
    </row>
    <row r="147" spans="1:13">
      <c r="A147" s="141" t="s">
        <v>146</v>
      </c>
      <c r="B147" s="131">
        <v>2424.277</v>
      </c>
      <c r="C147" s="133"/>
      <c r="D147" s="133"/>
      <c r="E147" s="133"/>
      <c r="F147" s="133"/>
      <c r="G147" s="133"/>
      <c r="H147" s="133"/>
      <c r="I147" s="133"/>
      <c r="J147" s="133"/>
      <c r="K147" s="133"/>
      <c r="L147" s="133"/>
      <c r="M147" s="133"/>
    </row>
    <row r="148" spans="1:13">
      <c r="A148" s="141" t="s">
        <v>147</v>
      </c>
      <c r="B148" s="131">
        <v>2457.6660000000002</v>
      </c>
      <c r="C148" s="133"/>
      <c r="D148" s="133"/>
      <c r="E148" s="133"/>
      <c r="F148" s="133"/>
      <c r="G148" s="133"/>
      <c r="H148" s="133"/>
      <c r="I148" s="133"/>
      <c r="J148" s="133"/>
      <c r="K148" s="133"/>
      <c r="L148" s="133"/>
      <c r="M148" s="133"/>
    </row>
    <row r="149" spans="1:13">
      <c r="A149" s="141" t="s">
        <v>148</v>
      </c>
      <c r="B149" s="131">
        <v>2457.37</v>
      </c>
      <c r="C149" s="133"/>
      <c r="D149" s="133"/>
      <c r="E149" s="133"/>
      <c r="F149" s="133"/>
      <c r="G149" s="133"/>
      <c r="H149" s="133"/>
      <c r="I149" s="133"/>
      <c r="J149" s="133"/>
      <c r="K149" s="133"/>
      <c r="L149" s="133"/>
      <c r="M149" s="133"/>
    </row>
    <row r="150" spans="1:13">
      <c r="A150" s="141" t="s">
        <v>149</v>
      </c>
      <c r="B150" s="131">
        <v>2517.0639999999999</v>
      </c>
      <c r="C150" s="133"/>
      <c r="D150" s="133"/>
      <c r="E150" s="133"/>
      <c r="F150" s="133"/>
      <c r="G150" s="133"/>
      <c r="H150" s="133"/>
      <c r="I150" s="133"/>
      <c r="J150" s="133"/>
      <c r="K150" s="133"/>
      <c r="L150" s="133"/>
      <c r="M150" s="133"/>
    </row>
    <row r="151" spans="1:13">
      <c r="A151" s="141" t="s">
        <v>150</v>
      </c>
      <c r="B151" s="131">
        <v>2569.962</v>
      </c>
      <c r="C151" s="133"/>
      <c r="D151" s="133"/>
      <c r="E151" s="133"/>
      <c r="F151" s="133"/>
      <c r="G151" s="133"/>
      <c r="H151" s="133"/>
      <c r="I151" s="133"/>
      <c r="J151" s="133"/>
      <c r="K151" s="133"/>
      <c r="L151" s="133"/>
      <c r="M151" s="133"/>
    </row>
    <row r="152" spans="1:13">
      <c r="A152" s="141" t="s">
        <v>151</v>
      </c>
      <c r="B152" s="131">
        <v>2640.759</v>
      </c>
      <c r="C152" s="133"/>
      <c r="D152" s="133"/>
      <c r="E152" s="133"/>
      <c r="F152" s="133"/>
      <c r="G152" s="133"/>
      <c r="H152" s="133"/>
      <c r="I152" s="133"/>
      <c r="J152" s="133"/>
      <c r="K152" s="133"/>
      <c r="L152" s="133"/>
      <c r="M152" s="133"/>
    </row>
    <row r="153" spans="1:13">
      <c r="A153" s="141" t="s">
        <v>152</v>
      </c>
      <c r="B153" s="131">
        <v>2609.0160000000001</v>
      </c>
      <c r="C153" s="133"/>
      <c r="D153" s="133"/>
      <c r="E153" s="133"/>
      <c r="F153" s="133"/>
      <c r="G153" s="133"/>
      <c r="H153" s="133"/>
      <c r="I153" s="133"/>
      <c r="J153" s="133"/>
      <c r="K153" s="133"/>
      <c r="L153" s="133"/>
      <c r="M153" s="133"/>
    </row>
    <row r="154" spans="1:13">
      <c r="A154" s="141" t="s">
        <v>153</v>
      </c>
      <c r="B154" s="131">
        <v>2639.404</v>
      </c>
      <c r="C154" s="133"/>
      <c r="D154" s="133"/>
      <c r="E154" s="133"/>
      <c r="F154" s="133"/>
      <c r="G154" s="133"/>
      <c r="H154" s="133"/>
      <c r="I154" s="133"/>
      <c r="J154" s="133"/>
      <c r="K154" s="133"/>
      <c r="L154" s="133"/>
      <c r="M154" s="133"/>
    </row>
    <row r="155" spans="1:13">
      <c r="A155" s="141" t="s">
        <v>154</v>
      </c>
      <c r="B155" s="131">
        <v>2669.518</v>
      </c>
      <c r="C155" s="133"/>
      <c r="D155" s="133"/>
      <c r="E155" s="133"/>
      <c r="F155" s="133"/>
      <c r="G155" s="133"/>
      <c r="H155" s="133"/>
      <c r="I155" s="133"/>
      <c r="J155" s="133"/>
      <c r="K155" s="133"/>
      <c r="L155" s="133"/>
      <c r="M155" s="133"/>
    </row>
    <row r="156" spans="1:13">
      <c r="A156" s="141" t="s">
        <v>156</v>
      </c>
      <c r="B156" s="131">
        <v>2594.4189999999999</v>
      </c>
      <c r="C156" s="133"/>
      <c r="D156" s="133"/>
      <c r="E156" s="133"/>
      <c r="F156" s="133"/>
      <c r="G156" s="133"/>
      <c r="H156" s="133"/>
      <c r="I156" s="133"/>
      <c r="J156" s="133"/>
      <c r="K156" s="133"/>
      <c r="L156" s="133"/>
      <c r="M156" s="133"/>
    </row>
    <row r="157" spans="1:13">
      <c r="A157" s="141" t="s">
        <v>159</v>
      </c>
      <c r="B157" s="131">
        <v>2517.3000000000002</v>
      </c>
      <c r="C157" s="133"/>
      <c r="D157" s="133"/>
      <c r="E157" s="133"/>
      <c r="F157" s="133"/>
      <c r="G157" s="133"/>
      <c r="H157" s="133"/>
      <c r="I157" s="133"/>
      <c r="J157" s="133"/>
      <c r="K157" s="133"/>
      <c r="L157" s="133"/>
      <c r="M157" s="133"/>
    </row>
    <row r="158" spans="1:13">
      <c r="A158" s="141" t="s">
        <v>160</v>
      </c>
      <c r="B158" s="131">
        <v>2520.2649999999999</v>
      </c>
      <c r="C158" s="133"/>
      <c r="D158" s="133"/>
      <c r="E158" s="133"/>
      <c r="F158" s="133"/>
      <c r="G158" s="133"/>
      <c r="H158" s="133"/>
      <c r="I158" s="133"/>
      <c r="J158" s="133"/>
      <c r="K158" s="133"/>
      <c r="L158" s="133"/>
      <c r="M158" s="133"/>
    </row>
    <row r="159" spans="1:13">
      <c r="A159" s="141" t="s">
        <v>161</v>
      </c>
      <c r="B159" s="131">
        <v>2778.1619999999998</v>
      </c>
      <c r="C159" s="133"/>
      <c r="D159" s="133"/>
      <c r="E159" s="133"/>
      <c r="F159" s="133"/>
      <c r="G159" s="133"/>
      <c r="H159" s="133"/>
      <c r="I159" s="133"/>
      <c r="J159" s="133"/>
      <c r="K159" s="133"/>
      <c r="L159" s="133"/>
      <c r="M159" s="133"/>
    </row>
    <row r="160" spans="1:13">
      <c r="A160" s="141" t="s">
        <v>164</v>
      </c>
      <c r="B160" s="131">
        <v>2708.9560000000001</v>
      </c>
      <c r="C160" s="133"/>
      <c r="D160" s="133"/>
      <c r="E160" s="133"/>
      <c r="F160" s="133"/>
      <c r="G160" s="133"/>
      <c r="H160" s="133"/>
      <c r="I160" s="133"/>
      <c r="J160" s="133"/>
      <c r="K160" s="133"/>
      <c r="L160" s="133"/>
      <c r="M160" s="133"/>
    </row>
    <row r="161" spans="1:13">
      <c r="A161" s="141" t="s">
        <v>165</v>
      </c>
      <c r="B161" s="131">
        <v>2680.0320000000002</v>
      </c>
      <c r="C161" s="133"/>
      <c r="D161" s="133"/>
      <c r="E161" s="133"/>
      <c r="F161" s="133"/>
      <c r="G161" s="133"/>
      <c r="H161" s="133"/>
      <c r="I161" s="133"/>
      <c r="J161" s="133"/>
      <c r="K161" s="133"/>
      <c r="L161" s="133"/>
      <c r="M161" s="133"/>
    </row>
    <row r="162" spans="1:13">
      <c r="A162" s="141" t="s">
        <v>167</v>
      </c>
      <c r="B162" s="131">
        <v>2661.7179999999998</v>
      </c>
      <c r="C162" s="133"/>
      <c r="D162" s="133"/>
      <c r="E162" s="133"/>
      <c r="F162" s="133"/>
      <c r="G162" s="133"/>
      <c r="H162" s="133"/>
      <c r="I162" s="133"/>
      <c r="J162" s="133"/>
      <c r="K162" s="133"/>
      <c r="L162" s="133"/>
      <c r="M162" s="133"/>
    </row>
    <row r="163" spans="1:13">
      <c r="A163" s="141" t="s">
        <v>192</v>
      </c>
      <c r="B163" s="131">
        <v>2658.9940000000001</v>
      </c>
      <c r="C163" s="133"/>
      <c r="D163" s="133"/>
      <c r="E163" s="133"/>
      <c r="F163" s="133"/>
      <c r="G163" s="133"/>
      <c r="H163" s="133"/>
      <c r="I163" s="133"/>
      <c r="J163" s="133"/>
      <c r="K163" s="133"/>
      <c r="L163" s="133"/>
      <c r="M163" s="133"/>
    </row>
    <row r="164" spans="1:13">
      <c r="A164" s="141" t="s">
        <v>193</v>
      </c>
      <c r="B164" s="131">
        <v>2670.0970000000002</v>
      </c>
      <c r="C164" s="133"/>
      <c r="D164" s="133"/>
      <c r="E164" s="133"/>
      <c r="F164" s="133"/>
      <c r="G164" s="133"/>
      <c r="H164" s="133"/>
      <c r="I164" s="133"/>
      <c r="J164" s="133"/>
      <c r="K164" s="133"/>
      <c r="L164" s="133"/>
      <c r="M164" s="133"/>
    </row>
    <row r="165" spans="1:13">
      <c r="A165" s="141" t="s">
        <v>195</v>
      </c>
      <c r="B165" s="131">
        <v>2643.777</v>
      </c>
      <c r="C165" s="133"/>
      <c r="D165" s="133"/>
      <c r="E165" s="133"/>
      <c r="F165" s="133"/>
      <c r="G165" s="133"/>
      <c r="H165" s="133"/>
      <c r="I165" s="133"/>
      <c r="J165" s="133"/>
      <c r="K165" s="133"/>
      <c r="L165" s="133"/>
      <c r="M165" s="133"/>
    </row>
    <row r="166" spans="1:13">
      <c r="A166" s="141" t="s">
        <v>196</v>
      </c>
      <c r="B166" s="131">
        <v>2582.864</v>
      </c>
      <c r="C166" s="133"/>
      <c r="D166" s="133"/>
      <c r="E166" s="133"/>
      <c r="F166" s="133"/>
      <c r="G166" s="133"/>
      <c r="H166" s="133"/>
      <c r="I166" s="133"/>
      <c r="J166" s="133"/>
      <c r="K166" s="133"/>
      <c r="L166" s="133"/>
      <c r="M166" s="133"/>
    </row>
    <row r="167" spans="1:13">
      <c r="A167" s="141" t="s">
        <v>197</v>
      </c>
      <c r="B167" s="131">
        <v>2603.6529999999998</v>
      </c>
      <c r="C167" s="133"/>
      <c r="D167" s="133"/>
      <c r="E167" s="133"/>
      <c r="F167" s="133"/>
      <c r="G167" s="133"/>
      <c r="H167" s="133"/>
      <c r="I167" s="133"/>
      <c r="J167" s="133"/>
      <c r="K167" s="133"/>
      <c r="L167" s="133"/>
      <c r="M167" s="133"/>
    </row>
    <row r="168" spans="1:13">
      <c r="A168" s="141" t="s">
        <v>198</v>
      </c>
      <c r="B168" s="131">
        <v>2674.6619999999998</v>
      </c>
      <c r="C168" s="133"/>
      <c r="D168" s="133"/>
      <c r="E168" s="133"/>
      <c r="F168" s="133"/>
      <c r="G168" s="133"/>
      <c r="H168" s="133"/>
      <c r="I168" s="133"/>
      <c r="J168" s="133"/>
      <c r="K168" s="133"/>
      <c r="L168" s="133"/>
      <c r="M168" s="133"/>
    </row>
    <row r="169" spans="1:13">
      <c r="A169" s="141" t="s">
        <v>199</v>
      </c>
      <c r="B169" s="131">
        <v>2627.864</v>
      </c>
      <c r="C169" s="133"/>
      <c r="D169" s="133"/>
      <c r="E169" s="133"/>
      <c r="F169" s="133"/>
      <c r="G169" s="133"/>
      <c r="H169" s="133"/>
      <c r="I169" s="133"/>
      <c r="J169" s="133"/>
      <c r="K169" s="133"/>
      <c r="L169" s="133"/>
      <c r="M169" s="133"/>
    </row>
    <row r="170" spans="1:13">
      <c r="A170" s="141" t="s">
        <v>200</v>
      </c>
      <c r="B170" s="131">
        <v>2630.8330000000001</v>
      </c>
      <c r="C170" s="133"/>
      <c r="D170" s="133"/>
      <c r="E170" s="133"/>
      <c r="F170" s="133"/>
      <c r="G170" s="133"/>
      <c r="H170" s="133"/>
      <c r="I170" s="133"/>
      <c r="J170" s="133"/>
      <c r="K170" s="133"/>
      <c r="L170" s="133"/>
      <c r="M170" s="133"/>
    </row>
    <row r="171" spans="1:13">
      <c r="A171" s="141" t="s">
        <v>201</v>
      </c>
      <c r="B171" s="131">
        <v>2649.8139999999999</v>
      </c>
      <c r="C171" s="133"/>
      <c r="D171" s="133"/>
      <c r="E171" s="133"/>
      <c r="F171" s="133"/>
      <c r="G171" s="133"/>
      <c r="H171" s="133"/>
      <c r="I171" s="133"/>
      <c r="J171" s="133"/>
      <c r="K171" s="133"/>
      <c r="L171" s="133"/>
      <c r="M171" s="133"/>
    </row>
    <row r="172" spans="1:13">
      <c r="A172" s="141" t="s">
        <v>212</v>
      </c>
      <c r="B172" s="131">
        <v>2676.9839999999999</v>
      </c>
      <c r="C172" s="133"/>
      <c r="D172" s="133"/>
      <c r="E172" s="133"/>
      <c r="F172" s="133"/>
      <c r="G172" s="133"/>
      <c r="H172" s="133"/>
      <c r="I172" s="133"/>
      <c r="J172" s="133"/>
      <c r="K172" s="133"/>
      <c r="L172" s="133"/>
      <c r="M172" s="133"/>
    </row>
    <row r="173" spans="1:13">
      <c r="A173" s="141" t="s">
        <v>219</v>
      </c>
      <c r="B173" s="131">
        <v>2656.134</v>
      </c>
      <c r="C173" s="131">
        <f>+'Tab12'!D34/1000</f>
        <v>2656.134</v>
      </c>
      <c r="D173" s="133"/>
      <c r="E173" s="133"/>
      <c r="F173" s="133"/>
      <c r="G173" s="133"/>
      <c r="H173" s="133"/>
      <c r="I173" s="133"/>
      <c r="J173" s="133"/>
      <c r="K173" s="133"/>
      <c r="L173" s="133"/>
      <c r="M173" s="133"/>
    </row>
    <row r="174" spans="1:13">
      <c r="A174" s="141"/>
      <c r="B174" s="131"/>
      <c r="C174" s="133"/>
      <c r="D174" s="133"/>
      <c r="E174" s="133"/>
      <c r="F174" s="133"/>
      <c r="G174" s="133"/>
      <c r="H174" s="133"/>
      <c r="I174" s="133"/>
      <c r="J174" s="133"/>
      <c r="K174" s="133"/>
      <c r="L174" s="133"/>
      <c r="M174" s="133"/>
    </row>
    <row r="175" spans="1:13">
      <c r="A175" s="141"/>
      <c r="B175" s="131"/>
      <c r="C175" s="133"/>
      <c r="D175" s="133"/>
      <c r="E175" s="133"/>
      <c r="F175" s="133"/>
      <c r="G175" s="133"/>
      <c r="H175" s="133"/>
      <c r="I175" s="133"/>
      <c r="J175" s="133"/>
      <c r="K175" s="133"/>
      <c r="L175" s="133"/>
      <c r="M175" s="133"/>
    </row>
    <row r="176" spans="1:13">
      <c r="A176" s="141"/>
      <c r="B176" s="131"/>
      <c r="C176" s="133"/>
      <c r="D176" s="133"/>
      <c r="E176" s="133"/>
      <c r="F176" s="133"/>
      <c r="G176" s="133"/>
      <c r="H176" s="133"/>
      <c r="I176" s="133"/>
      <c r="J176" s="133"/>
      <c r="K176" s="133"/>
      <c r="L176" s="133"/>
      <c r="M176" s="133"/>
    </row>
    <row r="177" spans="1:13">
      <c r="A177" s="141"/>
      <c r="B177" s="131"/>
      <c r="C177" s="133"/>
      <c r="D177" s="133"/>
      <c r="E177" s="133"/>
      <c r="F177" s="133"/>
      <c r="G177" s="133"/>
      <c r="H177" s="133"/>
      <c r="I177" s="133"/>
      <c r="J177" s="133"/>
      <c r="K177" s="133"/>
      <c r="L177" s="133"/>
      <c r="M177" s="133"/>
    </row>
    <row r="178" spans="1:13">
      <c r="A178" s="141"/>
      <c r="B178" s="131"/>
      <c r="C178" s="133"/>
      <c r="D178" s="133"/>
      <c r="E178" s="133"/>
      <c r="F178" s="133"/>
      <c r="G178" s="133"/>
      <c r="H178" s="133"/>
      <c r="I178" s="133"/>
      <c r="J178" s="133"/>
      <c r="K178" s="133"/>
      <c r="L178" s="133"/>
      <c r="M178" s="133"/>
    </row>
    <row r="179" spans="1:13">
      <c r="A179" s="141"/>
      <c r="B179" s="131"/>
      <c r="C179" s="133"/>
      <c r="D179" s="133"/>
      <c r="E179" s="133"/>
      <c r="F179" s="133"/>
      <c r="G179" s="133"/>
      <c r="H179" s="133"/>
      <c r="I179" s="133"/>
      <c r="J179" s="133"/>
      <c r="K179" s="133"/>
      <c r="L179" s="133"/>
      <c r="M179" s="133"/>
    </row>
    <row r="180" spans="1:13">
      <c r="A180" s="84"/>
      <c r="B180"/>
    </row>
    <row r="181" spans="1:13">
      <c r="A181" s="84"/>
      <c r="B181"/>
    </row>
    <row r="182" spans="1:13">
      <c r="A182" s="84"/>
      <c r="B182"/>
    </row>
    <row r="183" spans="1:13">
      <c r="A183" s="84"/>
      <c r="B183"/>
    </row>
    <row r="184" spans="1:13">
      <c r="A184" s="84"/>
      <c r="B184"/>
    </row>
    <row r="185" spans="1:13">
      <c r="A185" s="84"/>
      <c r="B185"/>
    </row>
    <row r="186" spans="1:13">
      <c r="A186" s="84"/>
      <c r="B186"/>
    </row>
    <row r="187" spans="1:13">
      <c r="A187" s="84"/>
      <c r="B187"/>
    </row>
    <row r="188" spans="1:13">
      <c r="A188" s="84"/>
      <c r="B188"/>
    </row>
    <row r="189" spans="1:13">
      <c r="A189" s="84"/>
      <c r="B189"/>
    </row>
    <row r="190" spans="1:13">
      <c r="A190" s="84"/>
      <c r="B190"/>
    </row>
    <row r="191" spans="1:13">
      <c r="A191" s="84"/>
      <c r="B191"/>
    </row>
  </sheetData>
  <mergeCells count="2">
    <mergeCell ref="K64:K65"/>
    <mergeCell ref="A64:A65"/>
  </mergeCells>
  <phoneticPr fontId="0" type="noConversion"/>
  <hyperlinks>
    <hyperlink ref="A2" location="Innhold!A11" tooltip="Move to Tab2" display="Tilbake til innholdsfortegnelsen"/>
    <hyperlink ref="A1" location="Innhold!A1" tooltip="Move to Tab2" display="Tilbake til innholdsfortegnelsen"/>
  </hyperlinks>
  <pageMargins left="0.78740157480314965" right="0.78740157480314965" top="0.98425196850393704" bottom="0.19685039370078741" header="3.937007874015748E-2" footer="3.937007874015748E-2"/>
  <pageSetup paperSize="9" scale="95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70"/>
  <sheetViews>
    <sheetView showGridLines="0" showRowColHeaders="0" topLeftCell="A2" zoomScaleNormal="100" workbookViewId="0"/>
  </sheetViews>
  <sheetFormatPr defaultColWidth="11.42578125" defaultRowHeight="12.75"/>
  <cols>
    <col min="1" max="1" width="29.7109375" style="1" customWidth="1"/>
    <col min="2" max="2" width="13" style="1" customWidth="1"/>
    <col min="3" max="5" width="14.140625" style="1" customWidth="1"/>
    <col min="6" max="16384" width="11.42578125" style="1"/>
  </cols>
  <sheetData>
    <row r="1" spans="1:5" ht="5.25" customHeight="1"/>
    <row r="2" spans="1:5">
      <c r="A2" s="78" t="s">
        <v>0</v>
      </c>
      <c r="B2" s="2"/>
      <c r="C2" s="3"/>
      <c r="D2" s="3"/>
    </row>
    <row r="3" spans="1:5" ht="6" customHeight="1">
      <c r="A3" s="4"/>
      <c r="B3" s="4"/>
      <c r="C3" s="3"/>
      <c r="D3" s="3"/>
    </row>
    <row r="4" spans="1:5" ht="16.5" thickBot="1">
      <c r="A4" s="5" t="s">
        <v>61</v>
      </c>
      <c r="B4" s="5"/>
      <c r="C4" s="6"/>
      <c r="D4" s="6"/>
    </row>
    <row r="5" spans="1:5">
      <c r="A5" s="32"/>
      <c r="B5" s="45"/>
      <c r="C5" s="126" t="s">
        <v>2</v>
      </c>
      <c r="D5" s="127"/>
      <c r="E5" s="36" t="s">
        <v>15</v>
      </c>
    </row>
    <row r="6" spans="1:5" ht="13.5" thickBot="1">
      <c r="A6" s="33" t="s">
        <v>14</v>
      </c>
      <c r="B6" s="46"/>
      <c r="C6" s="34" t="s">
        <v>199</v>
      </c>
      <c r="D6" s="72" t="s">
        <v>219</v>
      </c>
      <c r="E6" s="37" t="s">
        <v>16</v>
      </c>
    </row>
    <row r="7" spans="1:5">
      <c r="A7" s="48" t="s">
        <v>17</v>
      </c>
      <c r="B7" s="49"/>
      <c r="C7" s="63"/>
      <c r="D7" s="27"/>
      <c r="E7" s="35"/>
    </row>
    <row r="8" spans="1:5">
      <c r="A8" s="52" t="s">
        <v>18</v>
      </c>
      <c r="B8" s="53"/>
      <c r="C8" s="64">
        <v>15454980</v>
      </c>
      <c r="D8" s="64">
        <v>16181100</v>
      </c>
      <c r="E8" s="104">
        <v>4.6982914245117104</v>
      </c>
    </row>
    <row r="9" spans="1:5">
      <c r="A9" s="52" t="s">
        <v>19</v>
      </c>
      <c r="B9" s="53"/>
      <c r="C9" s="64">
        <v>1263074</v>
      </c>
      <c r="D9" s="64">
        <v>1295714</v>
      </c>
      <c r="E9" s="104">
        <v>2.5841716320658965</v>
      </c>
    </row>
    <row r="10" spans="1:5">
      <c r="A10" s="52" t="s">
        <v>20</v>
      </c>
      <c r="B10" s="53"/>
      <c r="C10" s="64">
        <v>559370</v>
      </c>
      <c r="D10" s="64">
        <v>574787</v>
      </c>
      <c r="E10" s="104">
        <v>2.756136367699376</v>
      </c>
    </row>
    <row r="11" spans="1:5">
      <c r="A11" s="52" t="s">
        <v>21</v>
      </c>
      <c r="B11" s="53"/>
      <c r="C11" s="64">
        <v>838087</v>
      </c>
      <c r="D11" s="64">
        <v>904923</v>
      </c>
      <c r="E11" s="104">
        <v>7.9748283889381408</v>
      </c>
    </row>
    <row r="12" spans="1:5">
      <c r="A12" s="52" t="s">
        <v>22</v>
      </c>
      <c r="B12" s="53"/>
      <c r="C12" s="64">
        <v>573889</v>
      </c>
      <c r="D12" s="64">
        <v>566829</v>
      </c>
      <c r="E12" s="104">
        <v>-1.2302030532036683</v>
      </c>
    </row>
    <row r="13" spans="1:5">
      <c r="A13" s="50" t="s">
        <v>5</v>
      </c>
      <c r="B13" s="51"/>
      <c r="C13" s="65">
        <v>18689400</v>
      </c>
      <c r="D13" s="65">
        <v>19523353</v>
      </c>
      <c r="E13" s="105">
        <v>4.4621710702323245</v>
      </c>
    </row>
    <row r="14" spans="1:5">
      <c r="A14" s="52"/>
      <c r="B14" s="53"/>
      <c r="C14" s="65"/>
      <c r="D14" s="41"/>
      <c r="E14" s="39"/>
    </row>
    <row r="15" spans="1:5">
      <c r="A15" s="38" t="s">
        <v>23</v>
      </c>
      <c r="B15" s="47"/>
      <c r="C15" s="65"/>
      <c r="D15" s="41"/>
      <c r="E15" s="39"/>
    </row>
    <row r="16" spans="1:5">
      <c r="A16" s="52" t="s">
        <v>18</v>
      </c>
      <c r="B16" s="53"/>
      <c r="C16" s="64">
        <v>6284564</v>
      </c>
      <c r="D16" s="64">
        <v>6469182</v>
      </c>
      <c r="E16" s="104">
        <v>2.9376421339650611</v>
      </c>
    </row>
    <row r="17" spans="1:5">
      <c r="A17" s="52" t="s">
        <v>19</v>
      </c>
      <c r="B17" s="53"/>
      <c r="C17" s="64">
        <v>475645</v>
      </c>
      <c r="D17" s="64">
        <v>454170</v>
      </c>
      <c r="E17" s="104">
        <v>-4.5149218429711233</v>
      </c>
    </row>
    <row r="18" spans="1:5">
      <c r="A18" s="52" t="s">
        <v>20</v>
      </c>
      <c r="B18" s="53"/>
      <c r="C18" s="64">
        <v>278436</v>
      </c>
      <c r="D18" s="64">
        <v>310737</v>
      </c>
      <c r="E18" s="104">
        <v>11.600870577080549</v>
      </c>
    </row>
    <row r="19" spans="1:5">
      <c r="A19" s="52" t="s">
        <v>21</v>
      </c>
      <c r="B19" s="53"/>
      <c r="C19" s="64">
        <v>158007</v>
      </c>
      <c r="D19" s="64">
        <v>268540</v>
      </c>
      <c r="E19" s="104">
        <v>69.954495686899946</v>
      </c>
    </row>
    <row r="20" spans="1:5">
      <c r="A20" s="52" t="s">
        <v>22</v>
      </c>
      <c r="B20" s="53"/>
      <c r="C20" s="64">
        <v>141885</v>
      </c>
      <c r="D20" s="64">
        <v>118242</v>
      </c>
      <c r="E20" s="104">
        <v>-16.663495084046939</v>
      </c>
    </row>
    <row r="21" spans="1:5">
      <c r="A21" s="50" t="s">
        <v>5</v>
      </c>
      <c r="B21" s="51"/>
      <c r="C21" s="65">
        <v>7338537</v>
      </c>
      <c r="D21" s="65">
        <v>7620871</v>
      </c>
      <c r="E21" s="105">
        <v>3.8472790966373815</v>
      </c>
    </row>
    <row r="22" spans="1:5">
      <c r="A22" s="50"/>
      <c r="B22" s="51"/>
      <c r="C22" s="64"/>
      <c r="D22" s="27"/>
      <c r="E22" s="35"/>
    </row>
    <row r="23" spans="1:5">
      <c r="A23" s="50" t="s">
        <v>202</v>
      </c>
      <c r="B23" s="51"/>
      <c r="C23" s="65"/>
      <c r="D23" s="41"/>
      <c r="E23" s="39"/>
    </row>
    <row r="24" spans="1:5">
      <c r="A24" s="52" t="s">
        <v>24</v>
      </c>
      <c r="B24" s="53"/>
      <c r="C24" s="64">
        <v>1867513</v>
      </c>
      <c r="D24" s="64">
        <v>1916901</v>
      </c>
      <c r="E24" s="104">
        <v>2.6445866775760063</v>
      </c>
    </row>
    <row r="25" spans="1:5">
      <c r="A25" s="52" t="s">
        <v>25</v>
      </c>
      <c r="B25" s="53"/>
      <c r="C25" s="64">
        <v>6202232</v>
      </c>
      <c r="D25" s="64">
        <v>6482651</v>
      </c>
      <c r="E25" s="104">
        <v>4.5212594433745785</v>
      </c>
    </row>
    <row r="26" spans="1:5">
      <c r="A26" s="52" t="s">
        <v>26</v>
      </c>
      <c r="B26" s="53"/>
      <c r="C26" s="64">
        <v>1091041</v>
      </c>
      <c r="D26" s="64">
        <v>1154666</v>
      </c>
      <c r="E26" s="104">
        <v>5.8315865306620012</v>
      </c>
    </row>
    <row r="27" spans="1:5">
      <c r="A27" s="52" t="s">
        <v>27</v>
      </c>
      <c r="B27" s="53"/>
      <c r="C27" s="64">
        <v>463796</v>
      </c>
      <c r="D27" s="64">
        <v>389060</v>
      </c>
      <c r="E27" s="104">
        <v>-16.113981146883543</v>
      </c>
    </row>
    <row r="28" spans="1:5">
      <c r="A28" s="50" t="s">
        <v>42</v>
      </c>
      <c r="B28" s="51"/>
      <c r="C28" s="65">
        <v>9624582</v>
      </c>
      <c r="D28" s="65">
        <v>9943278</v>
      </c>
      <c r="E28" s="105">
        <v>3.3112710764997377</v>
      </c>
    </row>
    <row r="29" spans="1:5">
      <c r="A29" s="50"/>
      <c r="B29" s="51"/>
      <c r="C29" s="64"/>
      <c r="D29" s="27"/>
      <c r="E29" s="35"/>
    </row>
    <row r="30" spans="1:5">
      <c r="A30" s="50" t="s">
        <v>203</v>
      </c>
      <c r="B30" s="51"/>
      <c r="C30" s="65"/>
      <c r="D30" s="41"/>
      <c r="E30" s="39"/>
    </row>
    <row r="31" spans="1:5">
      <c r="A31" s="52" t="s">
        <v>157</v>
      </c>
      <c r="B31" s="53"/>
      <c r="C31" s="64">
        <v>1222131</v>
      </c>
      <c r="D31" s="64">
        <v>1197062</v>
      </c>
      <c r="E31" s="104">
        <v>-2.051253098072138</v>
      </c>
    </row>
    <row r="32" spans="1:5">
      <c r="A32" s="50" t="s">
        <v>170</v>
      </c>
      <c r="B32" s="51"/>
      <c r="C32" s="65">
        <v>7305699</v>
      </c>
      <c r="D32" s="65">
        <v>7534692</v>
      </c>
      <c r="E32" s="105">
        <v>3.1344433982292452</v>
      </c>
    </row>
    <row r="33" spans="1:5">
      <c r="A33" s="50"/>
      <c r="B33" s="51"/>
      <c r="C33" s="64"/>
      <c r="D33" s="27"/>
      <c r="E33" s="35"/>
    </row>
    <row r="34" spans="1:5">
      <c r="A34" s="50" t="s">
        <v>204</v>
      </c>
      <c r="B34" s="51"/>
      <c r="C34" s="65"/>
      <c r="D34" s="41"/>
      <c r="E34" s="39"/>
    </row>
    <row r="35" spans="1:5">
      <c r="A35" s="52" t="s">
        <v>30</v>
      </c>
      <c r="B35" s="53"/>
      <c r="C35" s="64">
        <v>806296</v>
      </c>
      <c r="D35" s="64">
        <v>894389</v>
      </c>
      <c r="E35" s="104">
        <v>10.925640211535217</v>
      </c>
    </row>
    <row r="36" spans="1:5">
      <c r="A36" s="52" t="s">
        <v>31</v>
      </c>
      <c r="B36" s="53"/>
      <c r="C36" s="64">
        <v>371683</v>
      </c>
      <c r="D36" s="64">
        <v>319839</v>
      </c>
      <c r="E36" s="104">
        <v>-13.948445314959253</v>
      </c>
    </row>
    <row r="37" spans="1:5">
      <c r="A37" s="50" t="s">
        <v>43</v>
      </c>
      <c r="B37" s="51"/>
      <c r="C37" s="65">
        <v>1177979</v>
      </c>
      <c r="D37" s="65">
        <v>1214228</v>
      </c>
      <c r="E37" s="105">
        <v>3.0772195429629901</v>
      </c>
    </row>
    <row r="38" spans="1:5">
      <c r="A38" s="50"/>
      <c r="B38" s="51"/>
      <c r="C38" s="65"/>
      <c r="D38" s="41"/>
      <c r="E38" s="39"/>
    </row>
    <row r="39" spans="1:5">
      <c r="A39" s="50" t="s">
        <v>206</v>
      </c>
      <c r="B39" s="51"/>
      <c r="C39" s="65"/>
      <c r="D39" s="41"/>
      <c r="E39" s="39"/>
    </row>
    <row r="40" spans="1:5">
      <c r="A40" s="52" t="s">
        <v>68</v>
      </c>
      <c r="B40" s="53"/>
      <c r="C40" s="64">
        <v>2627864</v>
      </c>
      <c r="D40" s="64">
        <v>2656134</v>
      </c>
      <c r="E40" s="104">
        <v>1.0757786552119897</v>
      </c>
    </row>
    <row r="41" spans="1:5">
      <c r="A41" s="52" t="s">
        <v>211</v>
      </c>
      <c r="B41" s="53"/>
      <c r="C41" s="64">
        <v>1603941</v>
      </c>
      <c r="D41" s="64">
        <v>1773273</v>
      </c>
      <c r="E41" s="104">
        <v>10.55724618299551</v>
      </c>
    </row>
    <row r="42" spans="1:5">
      <c r="A42" s="50" t="s">
        <v>207</v>
      </c>
      <c r="B42" s="51"/>
      <c r="C42" s="65">
        <v>4231805</v>
      </c>
      <c r="D42" s="65">
        <v>4429407</v>
      </c>
      <c r="E42" s="105">
        <v>4.6694495611210822</v>
      </c>
    </row>
    <row r="43" spans="1:5">
      <c r="A43" s="50"/>
      <c r="B43" s="51"/>
      <c r="C43" s="65"/>
      <c r="D43" s="41"/>
      <c r="E43" s="39"/>
    </row>
    <row r="44" spans="1:5">
      <c r="A44" s="50" t="s">
        <v>208</v>
      </c>
      <c r="B44" s="51"/>
      <c r="C44" s="65"/>
      <c r="D44" s="41"/>
      <c r="E44" s="39"/>
    </row>
    <row r="45" spans="1:5">
      <c r="A45" s="52" t="s">
        <v>32</v>
      </c>
      <c r="B45" s="53"/>
      <c r="C45" s="64">
        <v>766598</v>
      </c>
      <c r="D45" s="64">
        <v>776586</v>
      </c>
      <c r="E45" s="104">
        <v>1.3028993031549783</v>
      </c>
    </row>
    <row r="46" spans="1:5">
      <c r="A46" s="52" t="s">
        <v>213</v>
      </c>
      <c r="B46" s="53"/>
      <c r="C46" s="64">
        <v>0</v>
      </c>
      <c r="D46" s="64">
        <v>223190</v>
      </c>
      <c r="E46" s="104">
        <v>0</v>
      </c>
    </row>
    <row r="47" spans="1:5">
      <c r="A47" s="52" t="s">
        <v>214</v>
      </c>
      <c r="B47" s="53"/>
      <c r="C47" s="64">
        <v>0</v>
      </c>
      <c r="D47" s="64">
        <v>121429</v>
      </c>
      <c r="E47" s="104">
        <v>0</v>
      </c>
    </row>
    <row r="48" spans="1:5">
      <c r="A48" s="52" t="s">
        <v>215</v>
      </c>
      <c r="B48" s="53"/>
      <c r="C48" s="64">
        <v>0</v>
      </c>
      <c r="D48" s="64">
        <v>421644</v>
      </c>
      <c r="E48" s="104">
        <v>0</v>
      </c>
    </row>
    <row r="49" spans="1:5">
      <c r="A49" s="52" t="s">
        <v>33</v>
      </c>
      <c r="B49" s="53"/>
      <c r="C49" s="64">
        <v>2350744</v>
      </c>
      <c r="D49" s="64">
        <v>2654257</v>
      </c>
      <c r="E49" s="104">
        <v>12.911359127152936</v>
      </c>
    </row>
    <row r="50" spans="1:5">
      <c r="A50" s="52" t="s">
        <v>34</v>
      </c>
      <c r="B50" s="53"/>
      <c r="C50" s="64">
        <v>1308439</v>
      </c>
      <c r="D50" s="64">
        <v>1515258</v>
      </c>
      <c r="E50" s="104">
        <v>15.806545051011167</v>
      </c>
    </row>
    <row r="51" spans="1:5">
      <c r="A51" s="52" t="s">
        <v>205</v>
      </c>
      <c r="B51" s="53"/>
      <c r="C51" s="64">
        <v>204521</v>
      </c>
      <c r="D51" s="64">
        <v>200436</v>
      </c>
      <c r="E51" s="104">
        <v>-1.9973499053886887</v>
      </c>
    </row>
    <row r="52" spans="1:5">
      <c r="A52" s="52" t="s">
        <v>35</v>
      </c>
      <c r="B52" s="53"/>
      <c r="C52" s="64">
        <v>353195</v>
      </c>
      <c r="D52" s="64">
        <v>392612</v>
      </c>
      <c r="E52" s="104">
        <v>11.160124010815554</v>
      </c>
    </row>
    <row r="53" spans="1:5">
      <c r="A53" s="52" t="s">
        <v>36</v>
      </c>
      <c r="B53" s="53"/>
      <c r="C53" s="64">
        <v>974250</v>
      </c>
      <c r="D53" s="64">
        <v>130200</v>
      </c>
      <c r="E53" s="104">
        <v>-86.635873749037728</v>
      </c>
    </row>
    <row r="54" spans="1:5">
      <c r="A54" s="50" t="s">
        <v>44</v>
      </c>
      <c r="B54" s="51"/>
      <c r="C54" s="65">
        <v>5957747</v>
      </c>
      <c r="D54" s="65">
        <v>6435612</v>
      </c>
      <c r="E54" s="105">
        <v>8.0209011896611244</v>
      </c>
    </row>
    <row r="55" spans="1:5">
      <c r="A55" s="70"/>
      <c r="B55" s="71"/>
      <c r="C55" s="64"/>
      <c r="D55" s="64"/>
      <c r="E55" s="35"/>
    </row>
    <row r="56" spans="1:5">
      <c r="A56" s="50"/>
      <c r="B56" s="51"/>
      <c r="C56" s="65"/>
      <c r="D56" s="41"/>
      <c r="E56" s="39"/>
    </row>
    <row r="57" spans="1:5" ht="13.5" thickBot="1">
      <c r="A57" s="101" t="s">
        <v>45</v>
      </c>
      <c r="B57" s="102"/>
      <c r="C57" s="66">
        <v>46987212</v>
      </c>
      <c r="D57" s="66">
        <v>49080570</v>
      </c>
      <c r="E57" s="113">
        <v>4.4551653756345511</v>
      </c>
    </row>
    <row r="62" spans="1:5">
      <c r="A62" s="24"/>
      <c r="B62" s="24"/>
      <c r="C62" s="24"/>
      <c r="D62" s="24"/>
      <c r="E62" s="24"/>
    </row>
    <row r="63" spans="1:5" ht="12.75" customHeight="1">
      <c r="A63" s="124">
        <v>6</v>
      </c>
      <c r="E63" s="25" t="s">
        <v>220</v>
      </c>
    </row>
    <row r="64" spans="1:5" ht="12.75" customHeight="1">
      <c r="A64" s="125"/>
      <c r="E64" s="25" t="s">
        <v>221</v>
      </c>
    </row>
    <row r="69" spans="1:5">
      <c r="A69" s="56"/>
      <c r="B69" s="56"/>
      <c r="C69" s="56"/>
      <c r="D69" s="56"/>
      <c r="E69" s="56"/>
    </row>
    <row r="70" spans="1:5">
      <c r="A70" s="56"/>
      <c r="B70" s="56"/>
      <c r="C70" s="56"/>
      <c r="D70" s="56"/>
      <c r="E70" s="56"/>
    </row>
  </sheetData>
  <mergeCells count="2">
    <mergeCell ref="C5:D5"/>
    <mergeCell ref="A63:A64"/>
  </mergeCells>
  <phoneticPr fontId="0" type="noConversion"/>
  <hyperlinks>
    <hyperlink ref="A2" location="Innhold!A19" tooltip="Move to Tab2" display="Tilbake til innholdsfortegnelsen"/>
  </hyperlinks>
  <pageMargins left="0.78740157480314965" right="0.78740157480314965" top="0.78740157480314965" bottom="0.19685039370078741" header="3.937007874015748E-2" footer="3.937007874015748E-2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4"/>
  <sheetViews>
    <sheetView showGridLines="0" showRowColHeaders="0" topLeftCell="A2" zoomScaleNormal="100" workbookViewId="0"/>
  </sheetViews>
  <sheetFormatPr defaultColWidth="11.42578125" defaultRowHeight="12.75"/>
  <cols>
    <col min="1" max="1" width="29.7109375" style="1" customWidth="1"/>
    <col min="2" max="2" width="13" style="1" customWidth="1"/>
    <col min="3" max="5" width="14.140625" style="1" customWidth="1"/>
    <col min="6" max="16384" width="11.42578125" style="1"/>
  </cols>
  <sheetData>
    <row r="1" spans="1:5" ht="5.25" customHeight="1"/>
    <row r="2" spans="1:5">
      <c r="A2" s="78" t="s">
        <v>0</v>
      </c>
      <c r="B2" s="2"/>
      <c r="C2" s="3"/>
      <c r="D2" s="3"/>
    </row>
    <row r="3" spans="1:5" ht="6" customHeight="1">
      <c r="A3" s="4"/>
      <c r="B3" s="4"/>
      <c r="C3" s="3"/>
      <c r="D3" s="3"/>
    </row>
    <row r="4" spans="1:5" ht="16.5" thickBot="1">
      <c r="A4" s="5" t="s">
        <v>62</v>
      </c>
      <c r="B4" s="5"/>
      <c r="C4" s="6"/>
      <c r="D4" s="6"/>
    </row>
    <row r="5" spans="1:5">
      <c r="A5" s="32"/>
      <c r="B5" s="45"/>
      <c r="C5" s="126" t="s">
        <v>63</v>
      </c>
      <c r="D5" s="127"/>
      <c r="E5" s="36" t="s">
        <v>15</v>
      </c>
    </row>
    <row r="6" spans="1:5" ht="13.5" thickBot="1">
      <c r="A6" s="33" t="s">
        <v>14</v>
      </c>
      <c r="B6" s="46"/>
      <c r="C6" s="34" t="s">
        <v>199</v>
      </c>
      <c r="D6" s="72" t="s">
        <v>219</v>
      </c>
      <c r="E6" s="37" t="s">
        <v>16</v>
      </c>
    </row>
    <row r="7" spans="1:5">
      <c r="A7" s="48" t="s">
        <v>17</v>
      </c>
      <c r="B7" s="49"/>
      <c r="C7" s="128" t="s">
        <v>37</v>
      </c>
      <c r="D7" s="129"/>
      <c r="E7" s="35"/>
    </row>
    <row r="8" spans="1:5">
      <c r="A8" s="52" t="s">
        <v>18</v>
      </c>
      <c r="B8" s="53"/>
      <c r="C8" s="64">
        <v>2747415</v>
      </c>
      <c r="D8" s="64">
        <v>2803643</v>
      </c>
      <c r="E8" s="104">
        <v>2.0465783290838844</v>
      </c>
    </row>
    <row r="9" spans="1:5">
      <c r="A9" s="52" t="s">
        <v>19</v>
      </c>
      <c r="B9" s="53"/>
      <c r="C9" s="64">
        <v>92537</v>
      </c>
      <c r="D9" s="64">
        <v>100257</v>
      </c>
      <c r="E9" s="104">
        <v>8.3426089023849919</v>
      </c>
    </row>
    <row r="10" spans="1:5">
      <c r="A10" s="52" t="s">
        <v>20</v>
      </c>
      <c r="B10" s="53"/>
      <c r="C10" s="64">
        <v>288266</v>
      </c>
      <c r="D10" s="64">
        <v>283560</v>
      </c>
      <c r="E10" s="104">
        <v>-1.6325199641997321</v>
      </c>
    </row>
    <row r="11" spans="1:5">
      <c r="A11" s="52" t="s">
        <v>21</v>
      </c>
      <c r="B11" s="53"/>
      <c r="C11" s="64">
        <v>381018</v>
      </c>
      <c r="D11" s="64">
        <v>386569</v>
      </c>
      <c r="E11" s="104">
        <v>1.4568865512915401</v>
      </c>
    </row>
    <row r="12" spans="1:5">
      <c r="A12" s="52" t="s">
        <v>22</v>
      </c>
      <c r="B12" s="53"/>
      <c r="C12" s="64">
        <v>433415</v>
      </c>
      <c r="D12" s="64">
        <v>436482</v>
      </c>
      <c r="E12" s="104">
        <v>0.70763586862475913</v>
      </c>
    </row>
    <row r="13" spans="1:5">
      <c r="A13" s="50" t="s">
        <v>5</v>
      </c>
      <c r="B13" s="51"/>
      <c r="C13" s="65">
        <v>3942651</v>
      </c>
      <c r="D13" s="65">
        <v>4010511</v>
      </c>
      <c r="E13" s="105">
        <v>1.7211769441424056</v>
      </c>
    </row>
    <row r="14" spans="1:5">
      <c r="A14" s="52"/>
      <c r="B14" s="53"/>
      <c r="C14" s="65"/>
      <c r="D14" s="41"/>
      <c r="E14" s="103"/>
    </row>
    <row r="15" spans="1:5">
      <c r="A15" s="38" t="s">
        <v>23</v>
      </c>
      <c r="B15" s="47"/>
      <c r="C15" s="65"/>
      <c r="D15" s="41"/>
      <c r="E15" s="103"/>
    </row>
    <row r="16" spans="1:5">
      <c r="A16" s="52" t="s">
        <v>18</v>
      </c>
      <c r="B16" s="53"/>
      <c r="C16" s="64">
        <v>2689370</v>
      </c>
      <c r="D16" s="64">
        <v>2765677</v>
      </c>
      <c r="E16" s="104">
        <v>2.8373559606896781</v>
      </c>
    </row>
    <row r="17" spans="1:5">
      <c r="A17" s="52" t="s">
        <v>19</v>
      </c>
      <c r="B17" s="53"/>
      <c r="C17" s="64">
        <v>75962</v>
      </c>
      <c r="D17" s="64">
        <v>72600</v>
      </c>
      <c r="E17" s="104">
        <v>-4.4258971591058689</v>
      </c>
    </row>
    <row r="18" spans="1:5">
      <c r="A18" s="52" t="s">
        <v>20</v>
      </c>
      <c r="B18" s="53"/>
      <c r="C18" s="64">
        <v>274198</v>
      </c>
      <c r="D18" s="64">
        <v>280611</v>
      </c>
      <c r="E18" s="104">
        <v>2.3388208520849898</v>
      </c>
    </row>
    <row r="19" spans="1:5">
      <c r="A19" s="52" t="s">
        <v>21</v>
      </c>
      <c r="B19" s="53"/>
      <c r="C19" s="64">
        <v>215983</v>
      </c>
      <c r="D19" s="64">
        <v>347024</v>
      </c>
      <c r="E19" s="104">
        <v>60.671904733242897</v>
      </c>
    </row>
    <row r="20" spans="1:5">
      <c r="A20" s="52" t="s">
        <v>22</v>
      </c>
      <c r="B20" s="53"/>
      <c r="C20" s="64">
        <v>186643</v>
      </c>
      <c r="D20" s="64">
        <v>201865</v>
      </c>
      <c r="E20" s="104">
        <v>8.1556768804616304</v>
      </c>
    </row>
    <row r="21" spans="1:5">
      <c r="A21" s="50" t="s">
        <v>5</v>
      </c>
      <c r="B21" s="51"/>
      <c r="C21" s="65">
        <v>3442156</v>
      </c>
      <c r="D21" s="65">
        <v>3667777</v>
      </c>
      <c r="E21" s="105">
        <v>6.5546419162873502</v>
      </c>
    </row>
    <row r="22" spans="1:5">
      <c r="A22" s="50"/>
      <c r="B22" s="51"/>
      <c r="C22" s="65"/>
      <c r="D22" s="41"/>
      <c r="E22" s="103"/>
    </row>
    <row r="23" spans="1:5">
      <c r="A23" s="50" t="s">
        <v>202</v>
      </c>
      <c r="B23" s="51"/>
      <c r="C23" s="65"/>
      <c r="D23" s="41"/>
      <c r="E23" s="103"/>
    </row>
    <row r="24" spans="1:5">
      <c r="A24" s="52" t="s">
        <v>24</v>
      </c>
      <c r="B24" s="53"/>
      <c r="C24" s="64">
        <v>1893482</v>
      </c>
      <c r="D24" s="64">
        <v>1867348</v>
      </c>
      <c r="E24" s="104">
        <v>-1.380208525879834</v>
      </c>
    </row>
    <row r="25" spans="1:5">
      <c r="A25" s="52" t="s">
        <v>25</v>
      </c>
      <c r="B25" s="53"/>
      <c r="C25" s="64">
        <v>1213691</v>
      </c>
      <c r="D25" s="64">
        <v>1261503</v>
      </c>
      <c r="E25" s="104">
        <v>3.939388196830989</v>
      </c>
    </row>
    <row r="26" spans="1:5">
      <c r="A26" s="52" t="s">
        <v>26</v>
      </c>
      <c r="B26" s="53"/>
      <c r="C26" s="64">
        <v>523161</v>
      </c>
      <c r="D26" s="64">
        <v>541166</v>
      </c>
      <c r="E26" s="104">
        <v>3.4415791697011056</v>
      </c>
    </row>
    <row r="27" spans="1:5">
      <c r="A27" s="52" t="s">
        <v>27</v>
      </c>
      <c r="B27" s="53"/>
      <c r="C27" s="64"/>
      <c r="D27" s="64"/>
      <c r="E27" s="104"/>
    </row>
    <row r="28" spans="1:5">
      <c r="A28" s="50" t="s">
        <v>42</v>
      </c>
      <c r="B28" s="51"/>
      <c r="C28" s="65">
        <v>3630334</v>
      </c>
      <c r="D28" s="65">
        <v>3670017</v>
      </c>
      <c r="E28" s="105">
        <v>1.0930950154999513</v>
      </c>
    </row>
    <row r="29" spans="1:5">
      <c r="A29" s="50"/>
      <c r="B29" s="51"/>
      <c r="C29" s="65"/>
      <c r="D29" s="41"/>
      <c r="E29" s="39"/>
    </row>
    <row r="30" spans="1:5">
      <c r="A30" s="50" t="s">
        <v>203</v>
      </c>
      <c r="B30" s="51"/>
      <c r="C30" s="128" t="s">
        <v>38</v>
      </c>
      <c r="D30" s="129"/>
      <c r="E30" s="39"/>
    </row>
    <row r="31" spans="1:5">
      <c r="A31" s="52" t="s">
        <v>158</v>
      </c>
      <c r="B31" s="53"/>
      <c r="C31" s="83">
        <v>839033</v>
      </c>
      <c r="D31" s="83">
        <v>865008</v>
      </c>
      <c r="E31" s="104">
        <v>3.0958257899272139</v>
      </c>
    </row>
    <row r="32" spans="1:5">
      <c r="A32" s="50" t="s">
        <v>170</v>
      </c>
      <c r="B32" s="119"/>
      <c r="C32" s="65">
        <v>7715005</v>
      </c>
      <c r="D32" s="65">
        <v>8061296</v>
      </c>
      <c r="E32" s="105">
        <v>4.4885388927162069</v>
      </c>
    </row>
    <row r="33" spans="1:5">
      <c r="A33" s="50"/>
      <c r="B33" s="51"/>
      <c r="C33" s="65"/>
      <c r="D33" s="41"/>
      <c r="E33" s="39"/>
    </row>
    <row r="34" spans="1:5">
      <c r="A34" s="50" t="s">
        <v>204</v>
      </c>
      <c r="B34" s="51"/>
      <c r="C34" s="128" t="s">
        <v>39</v>
      </c>
      <c r="D34" s="129"/>
      <c r="E34" s="39"/>
    </row>
    <row r="35" spans="1:5">
      <c r="A35" s="52" t="s">
        <v>30</v>
      </c>
      <c r="B35" s="53"/>
      <c r="C35" s="64">
        <v>1179078</v>
      </c>
      <c r="D35" s="64">
        <v>1582126</v>
      </c>
      <c r="E35" s="104">
        <v>34.183319508972268</v>
      </c>
    </row>
    <row r="36" spans="1:5">
      <c r="A36" s="52" t="s">
        <v>31</v>
      </c>
      <c r="B36" s="53"/>
      <c r="C36" s="64">
        <v>2323632</v>
      </c>
      <c r="D36" s="64">
        <v>2014526</v>
      </c>
      <c r="E36" s="104">
        <v>-13.302708862677051</v>
      </c>
    </row>
    <row r="37" spans="1:5">
      <c r="A37" s="50" t="s">
        <v>43</v>
      </c>
      <c r="B37" s="51"/>
      <c r="C37" s="65">
        <v>3502710</v>
      </c>
      <c r="D37" s="65">
        <v>3596652</v>
      </c>
      <c r="E37" s="105">
        <v>2.6819805236516867</v>
      </c>
    </row>
    <row r="38" spans="1:5">
      <c r="A38" s="50"/>
      <c r="B38" s="51"/>
      <c r="C38" s="65"/>
      <c r="D38" s="41"/>
      <c r="E38" s="39"/>
    </row>
    <row r="39" spans="1:5">
      <c r="A39" s="50" t="s">
        <v>206</v>
      </c>
      <c r="B39" s="51"/>
      <c r="C39" s="128" t="s">
        <v>209</v>
      </c>
      <c r="D39" s="129"/>
      <c r="E39" s="39"/>
    </row>
    <row r="40" spans="1:5">
      <c r="A40" s="52" t="s">
        <v>68</v>
      </c>
      <c r="B40" s="53"/>
      <c r="C40" s="64">
        <v>1634686</v>
      </c>
      <c r="D40" s="64">
        <v>1717158</v>
      </c>
      <c r="E40" s="104">
        <v>5.0451279328262428</v>
      </c>
    </row>
    <row r="41" spans="1:5">
      <c r="A41" s="52" t="s">
        <v>211</v>
      </c>
      <c r="B41" s="53"/>
      <c r="C41" s="64">
        <v>1689310</v>
      </c>
      <c r="D41" s="64">
        <v>1889946</v>
      </c>
      <c r="E41" s="104">
        <v>11.876801771137329</v>
      </c>
    </row>
    <row r="42" spans="1:5">
      <c r="A42" s="50" t="s">
        <v>207</v>
      </c>
      <c r="B42" s="51"/>
      <c r="C42" s="65">
        <v>3323996</v>
      </c>
      <c r="D42" s="65">
        <v>3607104</v>
      </c>
      <c r="E42" s="105">
        <v>8.5170980951842292</v>
      </c>
    </row>
    <row r="43" spans="1:5">
      <c r="A43" s="50"/>
      <c r="B43" s="51"/>
      <c r="C43" s="65"/>
      <c r="D43" s="41"/>
      <c r="E43" s="39"/>
    </row>
    <row r="44" spans="1:5">
      <c r="A44" s="50" t="s">
        <v>208</v>
      </c>
      <c r="B44" s="51"/>
      <c r="C44" s="128" t="s">
        <v>210</v>
      </c>
      <c r="D44" s="129"/>
      <c r="E44" s="39"/>
    </row>
    <row r="45" spans="1:5">
      <c r="A45" s="52" t="s">
        <v>32</v>
      </c>
      <c r="B45" s="53"/>
      <c r="C45" s="64">
        <v>320683</v>
      </c>
      <c r="D45" s="64">
        <v>317522</v>
      </c>
      <c r="E45" s="104">
        <v>-0.98570862814679916</v>
      </c>
    </row>
    <row r="46" spans="1:5">
      <c r="A46" s="52" t="s">
        <v>213</v>
      </c>
      <c r="B46" s="53"/>
      <c r="C46" s="64">
        <v>0</v>
      </c>
      <c r="D46" s="64">
        <v>98416</v>
      </c>
      <c r="E46" s="104">
        <v>0</v>
      </c>
    </row>
    <row r="47" spans="1:5">
      <c r="A47" s="52" t="s">
        <v>214</v>
      </c>
      <c r="B47" s="53"/>
      <c r="C47" s="64">
        <v>0</v>
      </c>
      <c r="D47" s="64">
        <v>25919</v>
      </c>
      <c r="E47" s="104">
        <v>0</v>
      </c>
    </row>
    <row r="48" spans="1:5">
      <c r="A48" s="52" t="s">
        <v>215</v>
      </c>
      <c r="B48" s="53"/>
      <c r="C48" s="64">
        <v>0</v>
      </c>
      <c r="D48" s="64">
        <v>29123</v>
      </c>
      <c r="E48" s="104">
        <v>0</v>
      </c>
    </row>
    <row r="49" spans="1:5">
      <c r="A49" s="52" t="s">
        <v>33</v>
      </c>
      <c r="B49" s="53"/>
      <c r="C49" s="64">
        <v>2284937</v>
      </c>
      <c r="D49" s="64">
        <v>2173561</v>
      </c>
      <c r="E49" s="104">
        <v>-4.8743575862266662</v>
      </c>
    </row>
    <row r="50" spans="1:5">
      <c r="A50" s="52" t="s">
        <v>34</v>
      </c>
      <c r="B50" s="53"/>
      <c r="C50" s="64">
        <v>123758</v>
      </c>
      <c r="D50" s="64">
        <v>143452</v>
      </c>
      <c r="E50" s="104">
        <v>15.913314694807609</v>
      </c>
    </row>
    <row r="51" spans="1:5">
      <c r="A51" s="52" t="s">
        <v>205</v>
      </c>
      <c r="B51" s="53"/>
      <c r="C51" s="64">
        <v>788</v>
      </c>
      <c r="D51" s="64">
        <v>701</v>
      </c>
      <c r="E51" s="35">
        <v>-11.040609137055835</v>
      </c>
    </row>
    <row r="52" spans="1:5">
      <c r="A52" s="52" t="s">
        <v>35</v>
      </c>
      <c r="B52" s="53"/>
      <c r="C52" s="64"/>
      <c r="D52" s="64"/>
      <c r="E52" s="35"/>
    </row>
    <row r="53" spans="1:5">
      <c r="A53" s="52" t="s">
        <v>36</v>
      </c>
      <c r="B53" s="53"/>
      <c r="C53" s="64"/>
      <c r="D53" s="40"/>
      <c r="E53" s="35"/>
    </row>
    <row r="54" spans="1:5" ht="13.5" thickBot="1">
      <c r="A54" s="101" t="s">
        <v>44</v>
      </c>
      <c r="B54" s="102"/>
      <c r="C54" s="66">
        <v>2730166</v>
      </c>
      <c r="D54" s="66">
        <v>2788694</v>
      </c>
      <c r="E54" s="112">
        <v>2.1437524311708422</v>
      </c>
    </row>
    <row r="55" spans="1:5">
      <c r="E55" s="25"/>
    </row>
    <row r="60" spans="1:5">
      <c r="E60" s="25"/>
    </row>
    <row r="61" spans="1:5">
      <c r="E61" s="25"/>
    </row>
    <row r="62" spans="1:5">
      <c r="A62" s="24"/>
      <c r="B62" s="24"/>
      <c r="C62" s="24"/>
      <c r="D62" s="24"/>
      <c r="E62" s="24"/>
    </row>
    <row r="63" spans="1:5" ht="12.75" customHeight="1">
      <c r="A63" s="124">
        <v>8</v>
      </c>
      <c r="E63" s="25" t="s">
        <v>220</v>
      </c>
    </row>
    <row r="64" spans="1:5" ht="12.75" customHeight="1">
      <c r="A64" s="125"/>
      <c r="E64" s="25" t="s">
        <v>221</v>
      </c>
    </row>
  </sheetData>
  <mergeCells count="7">
    <mergeCell ref="C5:D5"/>
    <mergeCell ref="C7:D7"/>
    <mergeCell ref="A63:A64"/>
    <mergeCell ref="C34:D34"/>
    <mergeCell ref="C30:D30"/>
    <mergeCell ref="C39:D39"/>
    <mergeCell ref="C44:D44"/>
  </mergeCells>
  <phoneticPr fontId="0" type="noConversion"/>
  <hyperlinks>
    <hyperlink ref="A2" location="Innhold!A20" tooltip="Move to Tab2" display="Tilbake til innholdsfortegnelsen"/>
  </hyperlinks>
  <pageMargins left="0.78740157480314965" right="0.78740157480314965" top="0.78740157480314965" bottom="0.19685039370078741" header="3.937007874015748E-2" footer="3.937007874015748E-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4"/>
  <sheetViews>
    <sheetView showGridLines="0" showRowColHeaders="0" topLeftCell="A2" zoomScaleNormal="100" workbookViewId="0"/>
  </sheetViews>
  <sheetFormatPr defaultColWidth="11.42578125" defaultRowHeight="12.75"/>
  <cols>
    <col min="1" max="1" width="25.42578125" style="1" customWidth="1"/>
    <col min="2" max="4" width="10.5703125" style="1" customWidth="1"/>
    <col min="5" max="7" width="9.85546875" style="1" customWidth="1"/>
    <col min="8" max="16384" width="11.42578125" style="1"/>
  </cols>
  <sheetData>
    <row r="1" spans="1:7" ht="5.25" customHeight="1"/>
    <row r="2" spans="1:7">
      <c r="A2" s="78" t="s">
        <v>0</v>
      </c>
      <c r="B2" s="3"/>
      <c r="C2" s="3"/>
      <c r="D2" s="3"/>
      <c r="E2" s="3"/>
      <c r="F2" s="3"/>
    </row>
    <row r="3" spans="1:7" ht="6" customHeight="1">
      <c r="A3" s="4"/>
      <c r="B3" s="3"/>
      <c r="C3" s="3"/>
      <c r="D3" s="3"/>
      <c r="E3" s="3"/>
      <c r="F3" s="3"/>
    </row>
    <row r="4" spans="1:7" ht="16.5" thickBot="1">
      <c r="A4" s="5" t="s">
        <v>40</v>
      </c>
      <c r="B4" s="6"/>
      <c r="C4" s="6"/>
      <c r="D4" s="6"/>
      <c r="E4" s="6"/>
      <c r="F4" s="6"/>
    </row>
    <row r="5" spans="1:7">
      <c r="A5" s="7"/>
      <c r="B5" s="8"/>
      <c r="C5" s="9" t="s">
        <v>2</v>
      </c>
      <c r="D5" s="10"/>
      <c r="E5" s="11"/>
      <c r="F5" s="9" t="s">
        <v>3</v>
      </c>
      <c r="G5" s="12"/>
    </row>
    <row r="6" spans="1:7">
      <c r="A6" s="13" t="s">
        <v>4</v>
      </c>
      <c r="B6" s="14" t="s">
        <v>195</v>
      </c>
      <c r="C6" s="15" t="s">
        <v>199</v>
      </c>
      <c r="D6" s="73" t="s">
        <v>219</v>
      </c>
      <c r="E6" s="15" t="s">
        <v>195</v>
      </c>
      <c r="F6" s="15" t="s">
        <v>199</v>
      </c>
      <c r="G6" s="16" t="s">
        <v>219</v>
      </c>
    </row>
    <row r="7" spans="1:7">
      <c r="A7" s="17" t="s">
        <v>135</v>
      </c>
      <c r="B7" s="18">
        <v>11217974</v>
      </c>
      <c r="C7" s="18">
        <v>11791651</v>
      </c>
      <c r="D7" s="18">
        <v>12256387</v>
      </c>
      <c r="E7" s="108">
        <v>25.093419406630744</v>
      </c>
      <c r="F7" s="109">
        <v>25.095447246369929</v>
      </c>
      <c r="G7" s="107">
        <v>24.971973634373033</v>
      </c>
    </row>
    <row r="8" spans="1:7">
      <c r="A8" s="17" t="s">
        <v>222</v>
      </c>
      <c r="B8" s="18">
        <v>630036</v>
      </c>
      <c r="C8" s="18">
        <v>685525</v>
      </c>
      <c r="D8" s="18">
        <v>857578</v>
      </c>
      <c r="E8" s="108">
        <v>1.4093237860308829</v>
      </c>
      <c r="F8" s="109">
        <v>1.4589607912893405</v>
      </c>
      <c r="G8" s="107">
        <v>1.7472861460247915</v>
      </c>
    </row>
    <row r="9" spans="1:7">
      <c r="A9" s="17" t="s">
        <v>137</v>
      </c>
      <c r="B9" s="18">
        <v>11982230</v>
      </c>
      <c r="C9" s="18">
        <v>12148999</v>
      </c>
      <c r="D9" s="18">
        <v>12446271</v>
      </c>
      <c r="E9" s="108">
        <v>26.802979113404355</v>
      </c>
      <c r="F9" s="109">
        <v>25.855969066647326</v>
      </c>
      <c r="G9" s="107">
        <v>25.358855856808511</v>
      </c>
    </row>
    <row r="10" spans="1:7">
      <c r="A10" s="17" t="s">
        <v>166</v>
      </c>
      <c r="B10" s="18">
        <v>7484856</v>
      </c>
      <c r="C10" s="18">
        <v>7406179</v>
      </c>
      <c r="D10" s="18">
        <v>7331147</v>
      </c>
      <c r="E10" s="108">
        <v>16.742829926886671</v>
      </c>
      <c r="F10" s="109">
        <v>15.762116296663867</v>
      </c>
      <c r="G10" s="107">
        <v>14.936963853516779</v>
      </c>
    </row>
    <row r="11" spans="1:7">
      <c r="A11" s="17" t="s">
        <v>223</v>
      </c>
      <c r="B11" s="18">
        <v>4579654</v>
      </c>
      <c r="C11" s="18">
        <v>4817059</v>
      </c>
      <c r="D11" s="18">
        <v>4990830</v>
      </c>
      <c r="E11" s="108">
        <v>10.244200829780326</v>
      </c>
      <c r="F11" s="109">
        <v>10.251851078118872</v>
      </c>
      <c r="G11" s="107">
        <v>10.16864718563782</v>
      </c>
    </row>
    <row r="12" spans="1:7">
      <c r="A12" s="17" t="s">
        <v>224</v>
      </c>
      <c r="B12" s="18">
        <v>536878</v>
      </c>
      <c r="C12" s="18">
        <v>588867</v>
      </c>
      <c r="D12" s="18">
        <v>631220</v>
      </c>
      <c r="E12" s="108">
        <v>1.2009392091827902</v>
      </c>
      <c r="F12" s="109">
        <v>1.2532495011621461</v>
      </c>
      <c r="G12" s="107">
        <v>1.2860893832325093</v>
      </c>
    </row>
    <row r="13" spans="1:7">
      <c r="A13" s="17" t="s">
        <v>225</v>
      </c>
      <c r="B13" s="18">
        <v>1214347</v>
      </c>
      <c r="C13" s="18">
        <v>1326010</v>
      </c>
      <c r="D13" s="18">
        <v>1172613</v>
      </c>
      <c r="E13" s="108">
        <v>2.7163655911650202</v>
      </c>
      <c r="F13" s="109">
        <v>2.8220657143905452</v>
      </c>
      <c r="G13" s="107">
        <v>2.3891592946047693</v>
      </c>
    </row>
    <row r="14" spans="1:7">
      <c r="A14" s="17" t="s">
        <v>226</v>
      </c>
      <c r="B14" s="18">
        <v>939647</v>
      </c>
      <c r="C14" s="18">
        <v>1124965</v>
      </c>
      <c r="D14" s="18">
        <v>1217781</v>
      </c>
      <c r="E14" s="108">
        <v>2.1018907928635207</v>
      </c>
      <c r="F14" s="109">
        <v>2.3941939777146173</v>
      </c>
      <c r="G14" s="107">
        <v>2.4811875656700808</v>
      </c>
    </row>
    <row r="15" spans="1:7">
      <c r="A15" s="17" t="s">
        <v>227</v>
      </c>
      <c r="B15" s="18">
        <v>600565</v>
      </c>
      <c r="C15" s="18">
        <v>676295</v>
      </c>
      <c r="D15" s="18">
        <v>731010</v>
      </c>
      <c r="E15" s="108">
        <v>1.3434002811865309</v>
      </c>
      <c r="F15" s="109">
        <v>1.4393171486744096</v>
      </c>
      <c r="G15" s="107">
        <v>1.4894081303456745</v>
      </c>
    </row>
    <row r="16" spans="1:7">
      <c r="A16" s="17" t="s">
        <v>228</v>
      </c>
      <c r="B16" s="18">
        <v>1859109</v>
      </c>
      <c r="C16" s="18">
        <v>2054470</v>
      </c>
      <c r="D16" s="18">
        <v>2228401</v>
      </c>
      <c r="E16" s="108">
        <v>4.1586298791245087</v>
      </c>
      <c r="F16" s="109">
        <v>4.3724024315381813</v>
      </c>
      <c r="G16" s="107">
        <v>4.5402916062303271</v>
      </c>
    </row>
    <row r="17" spans="1:8">
      <c r="A17" s="17" t="s">
        <v>229</v>
      </c>
      <c r="B17" s="18">
        <v>1803103</v>
      </c>
      <c r="C17" s="18">
        <v>1963651</v>
      </c>
      <c r="D17" s="18">
        <v>2091230</v>
      </c>
      <c r="E17" s="108">
        <v>4.0333503903961727</v>
      </c>
      <c r="F17" s="109">
        <v>4.1791179268095329</v>
      </c>
      <c r="G17" s="107">
        <v>4.2608103369622645</v>
      </c>
    </row>
    <row r="18" spans="1:8">
      <c r="A18" s="17" t="s">
        <v>230</v>
      </c>
      <c r="B18" s="18">
        <v>17880</v>
      </c>
      <c r="C18" s="18">
        <v>17756</v>
      </c>
      <c r="D18" s="18">
        <v>16496</v>
      </c>
      <c r="E18" s="108">
        <v>3.9995665794069206E-2</v>
      </c>
      <c r="F18" s="109">
        <v>3.7789005229763369E-2</v>
      </c>
      <c r="G18" s="107">
        <v>3.3610041611171183E-2</v>
      </c>
    </row>
    <row r="19" spans="1:8">
      <c r="A19" s="17" t="s">
        <v>231</v>
      </c>
      <c r="B19" s="18">
        <v>359074</v>
      </c>
      <c r="C19" s="18">
        <v>463996</v>
      </c>
      <c r="D19" s="18">
        <v>516506</v>
      </c>
      <c r="E19" s="108">
        <v>0.80321049772592878</v>
      </c>
      <c r="F19" s="109">
        <v>0.98749421438326668</v>
      </c>
      <c r="G19" s="107">
        <v>1.0523634912960464</v>
      </c>
    </row>
    <row r="20" spans="1:8">
      <c r="A20" s="17" t="s">
        <v>232</v>
      </c>
      <c r="B20" s="18">
        <v>0</v>
      </c>
      <c r="C20" s="18">
        <v>0</v>
      </c>
      <c r="D20" s="18">
        <v>328493</v>
      </c>
      <c r="E20" s="108" t="s">
        <v>233</v>
      </c>
      <c r="F20" s="109" t="s">
        <v>233</v>
      </c>
      <c r="G20" s="107">
        <v>0.66929336802730699</v>
      </c>
    </row>
    <row r="21" spans="1:8">
      <c r="A21" s="17" t="s">
        <v>234</v>
      </c>
      <c r="B21" s="18">
        <v>0</v>
      </c>
      <c r="C21" s="18">
        <v>0</v>
      </c>
      <c r="D21" s="18">
        <v>109360</v>
      </c>
      <c r="E21" s="108" t="s">
        <v>233</v>
      </c>
      <c r="F21" s="109" t="s">
        <v>233</v>
      </c>
      <c r="G21" s="107">
        <v>0.22281729816911255</v>
      </c>
    </row>
    <row r="22" spans="1:8">
      <c r="A22" s="17" t="s">
        <v>235</v>
      </c>
      <c r="B22" s="18">
        <v>0</v>
      </c>
      <c r="C22" s="18">
        <v>0</v>
      </c>
      <c r="D22" s="18">
        <v>47617</v>
      </c>
      <c r="E22" s="108" t="s">
        <v>233</v>
      </c>
      <c r="F22" s="109" t="s">
        <v>233</v>
      </c>
      <c r="G22" s="107">
        <v>9.7018025666776073E-2</v>
      </c>
    </row>
    <row r="23" spans="1:8">
      <c r="A23" s="17" t="s">
        <v>236</v>
      </c>
      <c r="B23" s="18">
        <v>61536</v>
      </c>
      <c r="C23" s="18">
        <v>75498</v>
      </c>
      <c r="D23" s="18">
        <v>87440</v>
      </c>
      <c r="E23" s="108">
        <v>0.13764951288052812</v>
      </c>
      <c r="F23" s="109">
        <v>0.16067776057877195</v>
      </c>
      <c r="G23" s="107">
        <v>0.17815604016008779</v>
      </c>
    </row>
    <row r="24" spans="1:8">
      <c r="A24" s="17" t="s">
        <v>237</v>
      </c>
      <c r="B24" s="18">
        <v>345502</v>
      </c>
      <c r="C24" s="18">
        <v>526967</v>
      </c>
      <c r="D24" s="18">
        <v>221781</v>
      </c>
      <c r="E24" s="108">
        <v>0.77285137154264538</v>
      </c>
      <c r="F24" s="109">
        <v>1.1215115295625542</v>
      </c>
      <c r="G24" s="107">
        <v>0.45187128022351819</v>
      </c>
    </row>
    <row r="25" spans="1:8">
      <c r="A25" s="17" t="s">
        <v>238</v>
      </c>
      <c r="B25" s="18">
        <v>72682</v>
      </c>
      <c r="C25" s="18">
        <v>72682</v>
      </c>
      <c r="D25" s="18">
        <v>61610</v>
      </c>
      <c r="E25" s="108">
        <v>0.16258193407407931</v>
      </c>
      <c r="F25" s="109">
        <v>0.15468464057837694</v>
      </c>
      <c r="G25" s="107">
        <v>0.12552828950438025</v>
      </c>
    </row>
    <row r="26" spans="1:8">
      <c r="A26" s="17" t="s">
        <v>239</v>
      </c>
      <c r="B26" s="18">
        <v>703192</v>
      </c>
      <c r="C26" s="18">
        <v>885603</v>
      </c>
      <c r="D26" s="18">
        <v>1034404</v>
      </c>
      <c r="E26" s="108">
        <v>1.5729660078894359</v>
      </c>
      <c r="F26" s="109">
        <v>1.8847745212037692</v>
      </c>
      <c r="G26" s="107">
        <v>2.107563135472958</v>
      </c>
      <c r="H26"/>
    </row>
    <row r="27" spans="1:8">
      <c r="A27" s="17" t="s">
        <v>240</v>
      </c>
      <c r="B27" s="18">
        <v>145181</v>
      </c>
      <c r="C27" s="18">
        <v>160795</v>
      </c>
      <c r="D27" s="18">
        <v>177991</v>
      </c>
      <c r="E27" s="108">
        <v>0.32475451653516563</v>
      </c>
      <c r="F27" s="109">
        <v>0.34221013155664565</v>
      </c>
      <c r="G27" s="107">
        <v>0.362650637512971</v>
      </c>
      <c r="H27"/>
    </row>
    <row r="28" spans="1:8">
      <c r="A28" s="17" t="s">
        <v>241</v>
      </c>
      <c r="B28" s="18">
        <v>117339</v>
      </c>
      <c r="C28" s="18">
        <v>162539</v>
      </c>
      <c r="D28" s="18">
        <v>276294</v>
      </c>
      <c r="E28" s="108">
        <v>0.26247491211466928</v>
      </c>
      <c r="F28" s="109">
        <v>0.34592177973870847</v>
      </c>
      <c r="G28" s="107">
        <v>0.56293967246101662</v>
      </c>
      <c r="H28"/>
    </row>
    <row r="29" spans="1:8">
      <c r="A29" s="17" t="s">
        <v>242</v>
      </c>
      <c r="B29" s="18">
        <v>34059</v>
      </c>
      <c r="C29" s="18">
        <v>37705</v>
      </c>
      <c r="D29" s="18">
        <v>45176</v>
      </c>
      <c r="E29" s="108">
        <v>7.6186374791957667E-2</v>
      </c>
      <c r="F29" s="109">
        <v>8.0245237789379795E-2</v>
      </c>
      <c r="G29" s="107">
        <v>9.2044570794511962E-2</v>
      </c>
    </row>
    <row r="30" spans="1:8">
      <c r="A30" s="17" t="s">
        <v>243</v>
      </c>
      <c r="B30" s="18">
        <v>0</v>
      </c>
      <c r="C30" s="18">
        <v>0</v>
      </c>
      <c r="D30" s="18">
        <v>7468</v>
      </c>
      <c r="E30" s="108" t="s">
        <v>233</v>
      </c>
      <c r="F30" s="109" t="s">
        <v>233</v>
      </c>
      <c r="G30" s="107">
        <v>1.5215797208549127E-2</v>
      </c>
    </row>
    <row r="31" spans="1:8">
      <c r="A31" s="17" t="s">
        <v>244</v>
      </c>
      <c r="B31" s="18">
        <v>0</v>
      </c>
      <c r="C31" s="18">
        <v>0</v>
      </c>
      <c r="D31" s="18">
        <v>50625</v>
      </c>
      <c r="E31" s="108" t="s">
        <v>233</v>
      </c>
      <c r="F31" s="109" t="s">
        <v>233</v>
      </c>
      <c r="G31" s="107">
        <v>0.1031467238461167</v>
      </c>
    </row>
    <row r="32" spans="1:8">
      <c r="A32" s="17" t="s">
        <v>245</v>
      </c>
      <c r="B32" s="18">
        <v>0</v>
      </c>
      <c r="C32" s="18">
        <v>0</v>
      </c>
      <c r="D32" s="18">
        <v>18479</v>
      </c>
      <c r="E32" s="108" t="s">
        <v>233</v>
      </c>
      <c r="F32" s="109" t="s">
        <v>233</v>
      </c>
      <c r="G32" s="107">
        <v>3.7650336986713884E-2</v>
      </c>
    </row>
    <row r="33" spans="1:8">
      <c r="A33" s="17" t="s">
        <v>246</v>
      </c>
      <c r="B33" s="18">
        <v>0</v>
      </c>
      <c r="C33" s="18">
        <v>0</v>
      </c>
      <c r="D33" s="18">
        <v>126362</v>
      </c>
      <c r="E33" s="99" t="s">
        <v>233</v>
      </c>
      <c r="F33" s="100" t="s">
        <v>233</v>
      </c>
      <c r="G33" s="28">
        <v>0.2574582976522074</v>
      </c>
      <c r="H33"/>
    </row>
    <row r="34" spans="1:8">
      <c r="A34" s="17" t="s">
        <v>8</v>
      </c>
      <c r="B34" s="18" t="s">
        <v>8</v>
      </c>
      <c r="C34" s="18" t="s">
        <v>8</v>
      </c>
      <c r="D34" s="18" t="s">
        <v>8</v>
      </c>
      <c r="E34" s="99" t="s">
        <v>8</v>
      </c>
      <c r="F34" s="100" t="s">
        <v>8</v>
      </c>
      <c r="G34" s="28" t="s">
        <v>8</v>
      </c>
      <c r="H34"/>
    </row>
    <row r="35" spans="1:8" ht="13.5" thickBot="1">
      <c r="A35" s="20" t="s">
        <v>5</v>
      </c>
      <c r="B35" s="21">
        <v>44704844</v>
      </c>
      <c r="C35" s="21">
        <v>46987212</v>
      </c>
      <c r="D35" s="22">
        <v>49080570</v>
      </c>
      <c r="E35" s="110">
        <v>100</v>
      </c>
      <c r="F35" s="110">
        <v>100</v>
      </c>
      <c r="G35" s="111">
        <v>100</v>
      </c>
      <c r="H35"/>
    </row>
    <row r="36" spans="1:8">
      <c r="H36"/>
    </row>
    <row r="37" spans="1:8">
      <c r="A37"/>
      <c r="B37"/>
      <c r="C37"/>
      <c r="D37"/>
      <c r="E37"/>
      <c r="F37"/>
      <c r="G37"/>
      <c r="H37"/>
    </row>
    <row r="38" spans="1:8">
      <c r="A38"/>
      <c r="B38"/>
      <c r="C38"/>
      <c r="D38"/>
      <c r="E38"/>
      <c r="F38"/>
      <c r="G38"/>
      <c r="H38"/>
    </row>
    <row r="39" spans="1:8">
      <c r="A39"/>
      <c r="B39"/>
      <c r="C39"/>
      <c r="D39"/>
      <c r="E39"/>
      <c r="F39"/>
      <c r="G39"/>
      <c r="H39"/>
    </row>
    <row r="40" spans="1:8">
      <c r="A40"/>
      <c r="B40"/>
      <c r="C40"/>
      <c r="D40"/>
      <c r="E40"/>
      <c r="F40"/>
      <c r="G40"/>
      <c r="H40"/>
    </row>
    <row r="41" spans="1:8">
      <c r="A41"/>
      <c r="B41"/>
      <c r="C41"/>
      <c r="D41"/>
      <c r="E41"/>
      <c r="F41"/>
      <c r="G41"/>
      <c r="H41"/>
    </row>
    <row r="42" spans="1:8">
      <c r="A42"/>
      <c r="B42"/>
      <c r="C42"/>
      <c r="D42"/>
      <c r="E42"/>
      <c r="F42"/>
      <c r="G42"/>
      <c r="H42"/>
    </row>
    <row r="43" spans="1:8">
      <c r="A43"/>
      <c r="B43"/>
      <c r="C43"/>
      <c r="D43"/>
      <c r="E43"/>
      <c r="F43"/>
      <c r="G43"/>
      <c r="H43"/>
    </row>
    <row r="44" spans="1:8">
      <c r="A44"/>
      <c r="B44"/>
      <c r="C44"/>
      <c r="D44"/>
      <c r="E44"/>
      <c r="F44"/>
      <c r="G44"/>
      <c r="H44"/>
    </row>
    <row r="45" spans="1:8">
      <c r="A45"/>
      <c r="B45"/>
      <c r="C45"/>
      <c r="D45"/>
      <c r="E45"/>
      <c r="F45"/>
      <c r="G45"/>
      <c r="H45"/>
    </row>
    <row r="46" spans="1:8">
      <c r="A46"/>
      <c r="B46"/>
      <c r="C46"/>
      <c r="D46"/>
      <c r="E46"/>
      <c r="F46"/>
      <c r="G46"/>
      <c r="H46"/>
    </row>
    <row r="47" spans="1:8">
      <c r="A47"/>
      <c r="B47"/>
      <c r="C47"/>
      <c r="D47"/>
      <c r="E47"/>
      <c r="F47"/>
      <c r="G47"/>
      <c r="H47"/>
    </row>
    <row r="48" spans="1:8">
      <c r="A48"/>
      <c r="B48"/>
      <c r="C48"/>
      <c r="D48"/>
      <c r="E48"/>
      <c r="F48"/>
      <c r="G48"/>
      <c r="H48"/>
    </row>
    <row r="49" spans="1:8">
      <c r="A49"/>
      <c r="B49"/>
      <c r="C49"/>
      <c r="D49"/>
      <c r="E49"/>
      <c r="F49"/>
      <c r="G49"/>
      <c r="H49"/>
    </row>
    <row r="50" spans="1:8">
      <c r="A50"/>
      <c r="B50"/>
      <c r="C50"/>
      <c r="D50"/>
      <c r="E50"/>
      <c r="F50"/>
      <c r="G50"/>
      <c r="H50"/>
    </row>
    <row r="51" spans="1:8">
      <c r="A51"/>
      <c r="B51"/>
      <c r="C51"/>
      <c r="D51"/>
      <c r="E51"/>
      <c r="F51"/>
      <c r="G51"/>
      <c r="H51"/>
    </row>
    <row r="52" spans="1:8">
      <c r="A52"/>
      <c r="B52"/>
      <c r="C52"/>
      <c r="D52"/>
      <c r="E52"/>
      <c r="F52"/>
      <c r="G52"/>
      <c r="H52"/>
    </row>
    <row r="53" spans="1:8">
      <c r="A53"/>
      <c r="B53"/>
      <c r="C53"/>
      <c r="D53"/>
      <c r="E53"/>
      <c r="F53"/>
      <c r="G53"/>
      <c r="H53"/>
    </row>
    <row r="54" spans="1:8">
      <c r="A54"/>
      <c r="B54"/>
      <c r="C54"/>
      <c r="D54"/>
      <c r="E54"/>
      <c r="F54"/>
      <c r="G54"/>
      <c r="H54"/>
    </row>
    <row r="55" spans="1:8">
      <c r="A55"/>
      <c r="B55"/>
      <c r="C55"/>
      <c r="D55"/>
      <c r="E55"/>
      <c r="F55"/>
      <c r="G55"/>
      <c r="H55"/>
    </row>
    <row r="56" spans="1:8">
      <c r="A56"/>
      <c r="B56"/>
      <c r="C56"/>
      <c r="D56"/>
      <c r="E56"/>
      <c r="F56"/>
      <c r="G56"/>
      <c r="H56"/>
    </row>
    <row r="57" spans="1:8">
      <c r="A57"/>
      <c r="B57"/>
      <c r="C57"/>
      <c r="D57"/>
      <c r="E57"/>
      <c r="F57"/>
      <c r="G57"/>
      <c r="H57"/>
    </row>
    <row r="58" spans="1:8">
      <c r="A58"/>
      <c r="B58"/>
      <c r="C58"/>
      <c r="D58"/>
      <c r="E58"/>
      <c r="F58"/>
      <c r="G58"/>
      <c r="H58"/>
    </row>
    <row r="59" spans="1:8">
      <c r="A59"/>
      <c r="B59"/>
      <c r="C59"/>
      <c r="D59"/>
      <c r="E59"/>
      <c r="F59"/>
      <c r="G59"/>
      <c r="H59"/>
    </row>
    <row r="60" spans="1:8">
      <c r="A60"/>
      <c r="B60"/>
      <c r="C60"/>
      <c r="D60"/>
      <c r="E60"/>
      <c r="F60"/>
      <c r="G60"/>
      <c r="H60"/>
    </row>
    <row r="61" spans="1:8">
      <c r="A61" s="56"/>
      <c r="B61" s="56"/>
      <c r="C61" s="56"/>
      <c r="D61" s="56"/>
      <c r="E61" s="56"/>
      <c r="F61" s="56"/>
      <c r="G61" s="56"/>
      <c r="H61"/>
    </row>
    <row r="62" spans="1:8">
      <c r="A62" s="24"/>
      <c r="B62" s="24"/>
      <c r="C62" s="24"/>
      <c r="D62" s="24"/>
      <c r="E62" s="24"/>
      <c r="F62" s="24"/>
      <c r="G62" s="24"/>
      <c r="H62"/>
    </row>
    <row r="63" spans="1:8">
      <c r="A63" s="124">
        <v>10</v>
      </c>
      <c r="F63" s="25"/>
      <c r="G63" s="25" t="s">
        <v>220</v>
      </c>
      <c r="H63"/>
    </row>
    <row r="64" spans="1:8">
      <c r="A64" s="125"/>
      <c r="F64" s="25"/>
      <c r="G64" s="25" t="s">
        <v>221</v>
      </c>
    </row>
  </sheetData>
  <mergeCells count="1">
    <mergeCell ref="A63:A64"/>
  </mergeCells>
  <phoneticPr fontId="0" type="noConversion"/>
  <hyperlinks>
    <hyperlink ref="A2" location="Innhold!A23" tooltip="Move to Tab2" display="Tilbake til innholdsfortegnelsen"/>
  </hyperlinks>
  <pageMargins left="0.78740157480314965" right="0.78740157480314965" top="0.78740157480314965" bottom="0.19685039370078741" header="3.937007874015748E-2" footer="3.937007874015748E-2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5"/>
  <sheetViews>
    <sheetView showGridLines="0" showRowColHeaders="0" topLeftCell="A2" zoomScaleNormal="100" workbookViewId="0"/>
  </sheetViews>
  <sheetFormatPr defaultColWidth="11.42578125" defaultRowHeight="12.75"/>
  <cols>
    <col min="1" max="1" width="25.42578125" style="1" customWidth="1"/>
    <col min="2" max="4" width="10.5703125" style="1" customWidth="1"/>
    <col min="5" max="7" width="9.85546875" style="1" customWidth="1"/>
    <col min="8" max="16384" width="11.42578125" style="1"/>
  </cols>
  <sheetData>
    <row r="1" spans="1:7" ht="5.25" customHeight="1"/>
    <row r="2" spans="1:7">
      <c r="A2" s="78" t="s">
        <v>0</v>
      </c>
      <c r="B2" s="3"/>
      <c r="C2" s="3"/>
      <c r="D2" s="3"/>
      <c r="E2" s="3"/>
      <c r="F2" s="3"/>
    </row>
    <row r="3" spans="1:7" ht="6" customHeight="1">
      <c r="A3" s="4"/>
      <c r="B3" s="3"/>
      <c r="C3" s="3"/>
      <c r="D3" s="3"/>
      <c r="E3" s="3"/>
      <c r="F3" s="3"/>
    </row>
    <row r="4" spans="1:7" ht="16.5" thickBot="1">
      <c r="A4" s="5" t="s">
        <v>41</v>
      </c>
      <c r="B4" s="6"/>
      <c r="C4" s="6"/>
      <c r="D4" s="6"/>
      <c r="E4" s="6"/>
      <c r="F4" s="6"/>
    </row>
    <row r="5" spans="1:7">
      <c r="A5" s="7"/>
      <c r="B5" s="8"/>
      <c r="C5" s="9" t="s">
        <v>2</v>
      </c>
      <c r="D5" s="10"/>
      <c r="E5" s="11"/>
      <c r="F5" s="9" t="s">
        <v>3</v>
      </c>
      <c r="G5" s="12"/>
    </row>
    <row r="6" spans="1:7">
      <c r="A6" s="13" t="s">
        <v>4</v>
      </c>
      <c r="B6" s="14" t="s">
        <v>195</v>
      </c>
      <c r="C6" s="15" t="s">
        <v>199</v>
      </c>
      <c r="D6" s="73" t="s">
        <v>219</v>
      </c>
      <c r="E6" s="15" t="s">
        <v>195</v>
      </c>
      <c r="F6" s="15" t="s">
        <v>199</v>
      </c>
      <c r="G6" s="16" t="s">
        <v>219</v>
      </c>
    </row>
    <row r="7" spans="1:7">
      <c r="A7" s="17" t="s">
        <v>135</v>
      </c>
      <c r="B7" s="18">
        <v>4535106</v>
      </c>
      <c r="C7" s="18">
        <v>4790817</v>
      </c>
      <c r="D7" s="19">
        <v>4967857</v>
      </c>
      <c r="E7" s="106">
        <v>25.414587127686403</v>
      </c>
      <c r="F7" s="106">
        <v>25.633872676490416</v>
      </c>
      <c r="G7" s="107">
        <v>25.445716214832565</v>
      </c>
    </row>
    <row r="8" spans="1:7">
      <c r="A8" s="17" t="s">
        <v>222</v>
      </c>
      <c r="B8" s="18">
        <v>316427</v>
      </c>
      <c r="C8" s="18">
        <v>342683</v>
      </c>
      <c r="D8" s="19">
        <v>429113</v>
      </c>
      <c r="E8" s="106">
        <v>1.7732466586343132</v>
      </c>
      <c r="F8" s="106">
        <v>1.8335687609019016</v>
      </c>
      <c r="G8" s="107">
        <v>2.1979472480982136</v>
      </c>
    </row>
    <row r="9" spans="1:7">
      <c r="A9" s="17" t="s">
        <v>137</v>
      </c>
      <c r="B9" s="18">
        <v>4912249</v>
      </c>
      <c r="C9" s="18">
        <v>4871901</v>
      </c>
      <c r="D9" s="19">
        <v>5032364</v>
      </c>
      <c r="E9" s="106">
        <v>27.52808428367284</v>
      </c>
      <c r="F9" s="106">
        <v>26.06772288034929</v>
      </c>
      <c r="G9" s="107">
        <v>25.776125648089241</v>
      </c>
    </row>
    <row r="10" spans="1:7">
      <c r="A10" s="17" t="s">
        <v>166</v>
      </c>
      <c r="B10" s="18">
        <v>2956974</v>
      </c>
      <c r="C10" s="18">
        <v>3023908</v>
      </c>
      <c r="D10" s="19">
        <v>3034263</v>
      </c>
      <c r="E10" s="106">
        <v>16.570786516853932</v>
      </c>
      <c r="F10" s="106">
        <v>16.179802454867463</v>
      </c>
      <c r="G10" s="107">
        <v>15.541710483849776</v>
      </c>
    </row>
    <row r="11" spans="1:7">
      <c r="A11" s="17" t="s">
        <v>223</v>
      </c>
      <c r="B11" s="18">
        <v>1799973</v>
      </c>
      <c r="C11" s="18">
        <v>1869964</v>
      </c>
      <c r="D11" s="19">
        <v>1928269</v>
      </c>
      <c r="E11" s="106">
        <v>10.086990389195551</v>
      </c>
      <c r="F11" s="106">
        <v>10.005479041595772</v>
      </c>
      <c r="G11" s="107">
        <v>9.8767307029689011</v>
      </c>
    </row>
    <row r="12" spans="1:7">
      <c r="A12" s="17" t="s">
        <v>224</v>
      </c>
      <c r="B12" s="18">
        <v>318859</v>
      </c>
      <c r="C12" s="18">
        <v>349430</v>
      </c>
      <c r="D12" s="19">
        <v>372989</v>
      </c>
      <c r="E12" s="106">
        <v>1.7868755078595646</v>
      </c>
      <c r="F12" s="106">
        <v>1.869669438291224</v>
      </c>
      <c r="G12" s="107">
        <v>1.9104761359383298</v>
      </c>
    </row>
    <row r="13" spans="1:7">
      <c r="A13" s="17" t="s">
        <v>225</v>
      </c>
      <c r="B13" s="18">
        <v>578988</v>
      </c>
      <c r="C13" s="18">
        <v>537367</v>
      </c>
      <c r="D13" s="19">
        <v>544402</v>
      </c>
      <c r="E13" s="106">
        <v>3.2446299980386115</v>
      </c>
      <c r="F13" s="106">
        <v>2.8752501417916037</v>
      </c>
      <c r="G13" s="107">
        <v>2.7884656902940801</v>
      </c>
    </row>
    <row r="14" spans="1:7">
      <c r="A14" s="17" t="s">
        <v>226</v>
      </c>
      <c r="B14" s="18">
        <v>74715</v>
      </c>
      <c r="C14" s="18">
        <v>76977</v>
      </c>
      <c r="D14" s="19">
        <v>97055</v>
      </c>
      <c r="E14" s="106">
        <v>0.41870043991145733</v>
      </c>
      <c r="F14" s="106">
        <v>0.41187518058364636</v>
      </c>
      <c r="G14" s="107">
        <v>0.49712259979113221</v>
      </c>
    </row>
    <row r="15" spans="1:7">
      <c r="A15" s="17" t="s">
        <v>227</v>
      </c>
      <c r="B15" s="18">
        <v>140279</v>
      </c>
      <c r="C15" s="18">
        <v>177414</v>
      </c>
      <c r="D15" s="19">
        <v>215307</v>
      </c>
      <c r="E15" s="106">
        <v>0.78611897223234051</v>
      </c>
      <c r="F15" s="106">
        <v>0.94927606022665256</v>
      </c>
      <c r="G15" s="107">
        <v>1.1028177383259934</v>
      </c>
    </row>
    <row r="16" spans="1:7">
      <c r="A16" s="17" t="s">
        <v>228</v>
      </c>
      <c r="B16" s="18">
        <v>613833</v>
      </c>
      <c r="C16" s="18">
        <v>671232</v>
      </c>
      <c r="D16" s="19">
        <v>728979</v>
      </c>
      <c r="E16" s="106">
        <v>3.4399002493765587</v>
      </c>
      <c r="F16" s="106">
        <v>3.5915117660278018</v>
      </c>
      <c r="G16" s="107">
        <v>3.7338821871427514</v>
      </c>
    </row>
    <row r="17" spans="1:7">
      <c r="A17" s="17" t="s">
        <v>229</v>
      </c>
      <c r="B17" s="18">
        <v>894314</v>
      </c>
      <c r="C17" s="18">
        <v>954958</v>
      </c>
      <c r="D17" s="19">
        <v>1004880</v>
      </c>
      <c r="E17" s="106">
        <v>5.0117066883353418</v>
      </c>
      <c r="F17" s="106">
        <v>5.1096236369278847</v>
      </c>
      <c r="G17" s="107">
        <v>5.1470666949473278</v>
      </c>
    </row>
    <row r="18" spans="1:7">
      <c r="A18" s="17" t="s">
        <v>230</v>
      </c>
      <c r="B18" s="18">
        <v>0</v>
      </c>
      <c r="C18" s="18">
        <v>0</v>
      </c>
      <c r="D18" s="19">
        <v>0</v>
      </c>
      <c r="E18" s="106" t="s">
        <v>233</v>
      </c>
      <c r="F18" s="106" t="s">
        <v>233</v>
      </c>
      <c r="G18" s="107" t="s">
        <v>233</v>
      </c>
    </row>
    <row r="19" spans="1:7">
      <c r="A19" s="17" t="s">
        <v>231</v>
      </c>
      <c r="B19" s="18">
        <v>158682</v>
      </c>
      <c r="C19" s="18">
        <v>261538</v>
      </c>
      <c r="D19" s="19">
        <v>297019</v>
      </c>
      <c r="E19" s="106">
        <v>0.88924878814200459</v>
      </c>
      <c r="F19" s="106">
        <v>1.3993921688229691</v>
      </c>
      <c r="G19" s="107">
        <v>1.5213524029402121</v>
      </c>
    </row>
    <row r="20" spans="1:7">
      <c r="A20" s="17" t="s">
        <v>232</v>
      </c>
      <c r="B20" s="18">
        <v>0</v>
      </c>
      <c r="C20" s="18">
        <v>0</v>
      </c>
      <c r="D20" s="19">
        <v>3409</v>
      </c>
      <c r="E20" s="106" t="s">
        <v>233</v>
      </c>
      <c r="F20" s="106" t="s">
        <v>233</v>
      </c>
      <c r="G20" s="107">
        <v>1.7461139999876047E-2</v>
      </c>
    </row>
    <row r="21" spans="1:7">
      <c r="A21" s="17" t="s">
        <v>234</v>
      </c>
      <c r="B21" s="18">
        <v>0</v>
      </c>
      <c r="C21" s="18">
        <v>0</v>
      </c>
      <c r="D21" s="19">
        <v>4905</v>
      </c>
      <c r="E21" s="106" t="s">
        <v>233</v>
      </c>
      <c r="F21" s="106" t="s">
        <v>233</v>
      </c>
      <c r="G21" s="107">
        <v>2.5123758198706953E-2</v>
      </c>
    </row>
    <row r="22" spans="1:7">
      <c r="A22" s="17" t="s">
        <v>235</v>
      </c>
      <c r="B22" s="18">
        <v>0</v>
      </c>
      <c r="C22" s="18">
        <v>0</v>
      </c>
      <c r="D22" s="19">
        <v>5347</v>
      </c>
      <c r="E22" s="106" t="s">
        <v>233</v>
      </c>
      <c r="F22" s="106" t="s">
        <v>233</v>
      </c>
      <c r="G22" s="107">
        <v>2.7387713575634267E-2</v>
      </c>
    </row>
    <row r="23" spans="1:7">
      <c r="A23" s="17" t="s">
        <v>236</v>
      </c>
      <c r="B23" s="18">
        <v>0</v>
      </c>
      <c r="C23" s="18">
        <v>0</v>
      </c>
      <c r="D23" s="19">
        <v>0</v>
      </c>
      <c r="E23" s="106" t="s">
        <v>233</v>
      </c>
      <c r="F23" s="106" t="s">
        <v>233</v>
      </c>
      <c r="G23" s="107" t="s">
        <v>233</v>
      </c>
    </row>
    <row r="24" spans="1:7">
      <c r="A24" s="17" t="s">
        <v>237</v>
      </c>
      <c r="B24" s="18">
        <v>150773</v>
      </c>
      <c r="C24" s="18">
        <v>254355</v>
      </c>
      <c r="D24" s="19">
        <v>144929</v>
      </c>
      <c r="E24" s="106">
        <v>0.84492700832189194</v>
      </c>
      <c r="F24" s="106">
        <v>1.3609586182541975</v>
      </c>
      <c r="G24" s="107">
        <v>0.7423366262956983</v>
      </c>
    </row>
    <row r="25" spans="1:7">
      <c r="A25" s="17" t="s">
        <v>238</v>
      </c>
      <c r="B25" s="18">
        <v>0</v>
      </c>
      <c r="C25" s="18">
        <v>0</v>
      </c>
      <c r="D25" s="19">
        <v>0</v>
      </c>
      <c r="E25" s="106" t="s">
        <v>233</v>
      </c>
      <c r="F25" s="106" t="s">
        <v>233</v>
      </c>
      <c r="G25" s="107" t="s">
        <v>233</v>
      </c>
    </row>
    <row r="26" spans="1:7">
      <c r="A26" s="17" t="s">
        <v>239</v>
      </c>
      <c r="B26" s="18">
        <v>347291</v>
      </c>
      <c r="C26" s="18">
        <v>427707</v>
      </c>
      <c r="D26" s="19">
        <v>492308</v>
      </c>
      <c r="E26" s="106">
        <v>1.9462075149205638</v>
      </c>
      <c r="F26" s="106">
        <v>2.2885004334007513</v>
      </c>
      <c r="G26" s="107">
        <v>2.5216365242179455</v>
      </c>
    </row>
    <row r="27" spans="1:7">
      <c r="A27" s="17" t="s">
        <v>240</v>
      </c>
      <c r="B27" s="18">
        <v>14149</v>
      </c>
      <c r="C27" s="18">
        <v>25410</v>
      </c>
      <c r="D27" s="19">
        <v>26558</v>
      </c>
      <c r="E27" s="106">
        <v>7.9290537700692096E-2</v>
      </c>
      <c r="F27" s="106">
        <v>0.13595942084818133</v>
      </c>
      <c r="G27" s="107">
        <v>0.13603196131320269</v>
      </c>
    </row>
    <row r="28" spans="1:7">
      <c r="A28" s="17" t="s">
        <v>241</v>
      </c>
      <c r="B28" s="18">
        <v>20882</v>
      </c>
      <c r="C28" s="18">
        <v>41655</v>
      </c>
      <c r="D28" s="19">
        <v>103216</v>
      </c>
      <c r="E28" s="106">
        <v>0.11702205161254169</v>
      </c>
      <c r="F28" s="106">
        <v>0.22288034928890174</v>
      </c>
      <c r="G28" s="107">
        <v>0.52867967915142444</v>
      </c>
    </row>
    <row r="29" spans="1:7">
      <c r="A29" s="17" t="s">
        <v>242</v>
      </c>
      <c r="B29" s="18">
        <v>11006</v>
      </c>
      <c r="C29" s="18">
        <v>12084</v>
      </c>
      <c r="D29" s="19">
        <v>14407</v>
      </c>
      <c r="E29" s="106">
        <v>6.1677267505393818E-2</v>
      </c>
      <c r="F29" s="106">
        <v>6.4656971331342905E-2</v>
      </c>
      <c r="G29" s="107">
        <v>7.3793676731655669E-2</v>
      </c>
    </row>
    <row r="30" spans="1:7">
      <c r="A30" s="17" t="s">
        <v>243</v>
      </c>
      <c r="B30" s="18">
        <v>0</v>
      </c>
      <c r="C30" s="18">
        <v>0</v>
      </c>
      <c r="D30" s="19">
        <v>6496</v>
      </c>
      <c r="E30" s="106" t="s">
        <v>233</v>
      </c>
      <c r="F30" s="106" t="s">
        <v>233</v>
      </c>
      <c r="G30" s="107">
        <v>3.327297314144758E-2</v>
      </c>
    </row>
    <row r="31" spans="1:7">
      <c r="A31" s="17" t="s">
        <v>244</v>
      </c>
      <c r="B31" s="18">
        <v>0</v>
      </c>
      <c r="C31" s="18">
        <v>0</v>
      </c>
      <c r="D31" s="19">
        <v>50625</v>
      </c>
      <c r="E31" s="106" t="s">
        <v>233</v>
      </c>
      <c r="F31" s="106" t="s">
        <v>233</v>
      </c>
      <c r="G31" s="107">
        <v>0.25930484379399377</v>
      </c>
    </row>
    <row r="32" spans="1:7">
      <c r="A32" s="17" t="s">
        <v>245</v>
      </c>
      <c r="B32" s="18">
        <v>0</v>
      </c>
      <c r="C32" s="18">
        <v>0</v>
      </c>
      <c r="D32" s="19">
        <v>0</v>
      </c>
      <c r="E32" s="106" t="s">
        <v>233</v>
      </c>
      <c r="F32" s="106" t="s">
        <v>233</v>
      </c>
      <c r="G32" s="107" t="s">
        <v>233</v>
      </c>
    </row>
    <row r="33" spans="1:7">
      <c r="A33" s="17" t="s">
        <v>246</v>
      </c>
      <c r="B33" s="18">
        <v>0</v>
      </c>
      <c r="C33" s="18">
        <v>0</v>
      </c>
      <c r="D33" s="19">
        <v>18656</v>
      </c>
      <c r="E33" s="106" t="s">
        <v>233</v>
      </c>
      <c r="F33" s="106" t="s">
        <v>233</v>
      </c>
      <c r="G33" s="107">
        <v>9.5557356361891319E-2</v>
      </c>
    </row>
    <row r="34" spans="1:7" ht="13.5" thickBot="1">
      <c r="A34" s="20" t="s">
        <v>5</v>
      </c>
      <c r="B34" s="21">
        <v>17844500</v>
      </c>
      <c r="C34" s="21">
        <v>18689400</v>
      </c>
      <c r="D34" s="22">
        <v>19523353</v>
      </c>
      <c r="E34" s="110">
        <v>100</v>
      </c>
      <c r="F34" s="110">
        <v>100</v>
      </c>
      <c r="G34" s="111">
        <v>100</v>
      </c>
    </row>
    <row r="36" spans="1:7" ht="16.5" thickBot="1">
      <c r="A36" s="5" t="s">
        <v>46</v>
      </c>
      <c r="B36" s="6"/>
      <c r="C36" s="6"/>
      <c r="D36" s="6"/>
      <c r="E36" s="6"/>
      <c r="F36" s="6"/>
    </row>
    <row r="37" spans="1:7">
      <c r="A37" s="7"/>
      <c r="B37" s="117"/>
      <c r="C37" s="116" t="s">
        <v>37</v>
      </c>
      <c r="D37" s="118"/>
      <c r="E37" s="11"/>
      <c r="F37" s="9" t="s">
        <v>3</v>
      </c>
      <c r="G37" s="12"/>
    </row>
    <row r="38" spans="1:7">
      <c r="A38" s="13" t="s">
        <v>4</v>
      </c>
      <c r="B38" s="14" t="s">
        <v>195</v>
      </c>
      <c r="C38" s="15" t="s">
        <v>199</v>
      </c>
      <c r="D38" s="73" t="s">
        <v>219</v>
      </c>
      <c r="E38" s="15" t="s">
        <v>195</v>
      </c>
      <c r="F38" s="15" t="s">
        <v>199</v>
      </c>
      <c r="G38" s="16" t="s">
        <v>219</v>
      </c>
    </row>
    <row r="39" spans="1:7">
      <c r="A39" s="17" t="s">
        <v>135</v>
      </c>
      <c r="B39" s="18">
        <v>882070</v>
      </c>
      <c r="C39" s="18">
        <v>938934</v>
      </c>
      <c r="D39" s="19">
        <v>926130</v>
      </c>
      <c r="E39" s="106">
        <v>22.808761386021356</v>
      </c>
      <c r="F39" s="106">
        <v>23.814788577533239</v>
      </c>
      <c r="G39" s="107">
        <v>23.092568503115938</v>
      </c>
    </row>
    <row r="40" spans="1:7">
      <c r="A40" s="17" t="s">
        <v>222</v>
      </c>
      <c r="B40" s="18">
        <v>65697</v>
      </c>
      <c r="C40" s="18">
        <v>70071</v>
      </c>
      <c r="D40" s="19">
        <v>89425</v>
      </c>
      <c r="E40" s="106">
        <v>1.6988075739764927</v>
      </c>
      <c r="F40" s="106">
        <v>1.7772559630563294</v>
      </c>
      <c r="G40" s="107">
        <v>2.2297657330948599</v>
      </c>
    </row>
    <row r="41" spans="1:7">
      <c r="A41" s="17" t="s">
        <v>137</v>
      </c>
      <c r="B41" s="18">
        <v>1059298</v>
      </c>
      <c r="C41" s="18">
        <v>1051991</v>
      </c>
      <c r="D41" s="19">
        <v>1065723</v>
      </c>
      <c r="E41" s="106">
        <v>27.391562255478192</v>
      </c>
      <c r="F41" s="106">
        <v>26.682326181039102</v>
      </c>
      <c r="G41" s="107">
        <v>26.573247149802107</v>
      </c>
    </row>
    <row r="42" spans="1:7">
      <c r="A42" s="17" t="s">
        <v>166</v>
      </c>
      <c r="B42" s="18">
        <v>631967</v>
      </c>
      <c r="C42" s="18">
        <v>622577</v>
      </c>
      <c r="D42" s="19">
        <v>616074</v>
      </c>
      <c r="E42" s="106">
        <v>16.341542629088121</v>
      </c>
      <c r="F42" s="106">
        <v>15.790821962177226</v>
      </c>
      <c r="G42" s="107">
        <v>15.361483860784823</v>
      </c>
    </row>
    <row r="43" spans="1:7">
      <c r="A43" s="17" t="s">
        <v>223</v>
      </c>
      <c r="B43" s="18">
        <v>408659</v>
      </c>
      <c r="C43" s="18">
        <v>406893</v>
      </c>
      <c r="D43" s="19">
        <v>405750</v>
      </c>
      <c r="E43" s="106">
        <v>10.567194915653067</v>
      </c>
      <c r="F43" s="106">
        <v>10.3202895716613</v>
      </c>
      <c r="G43" s="107">
        <v>10.11716462066804</v>
      </c>
    </row>
    <row r="44" spans="1:7">
      <c r="A44" s="17" t="s">
        <v>224</v>
      </c>
      <c r="B44" s="18">
        <v>92957</v>
      </c>
      <c r="C44" s="18">
        <v>97563</v>
      </c>
      <c r="D44" s="19">
        <v>102039</v>
      </c>
      <c r="E44" s="106">
        <v>2.4037026904445078</v>
      </c>
      <c r="F44" s="106">
        <v>2.474553289144791</v>
      </c>
      <c r="G44" s="107">
        <v>2.5442892439392386</v>
      </c>
    </row>
    <row r="45" spans="1:7">
      <c r="A45" s="17" t="s">
        <v>225</v>
      </c>
      <c r="B45" s="18">
        <v>168931</v>
      </c>
      <c r="C45" s="18">
        <v>109407</v>
      </c>
      <c r="D45" s="19">
        <v>109984</v>
      </c>
      <c r="E45" s="106">
        <v>4.3682552061650135</v>
      </c>
      <c r="F45" s="106">
        <v>2.7749602995547917</v>
      </c>
      <c r="G45" s="107">
        <v>2.7423936750204652</v>
      </c>
    </row>
    <row r="46" spans="1:7">
      <c r="A46" s="17" t="s">
        <v>226</v>
      </c>
      <c r="B46" s="18">
        <v>18029</v>
      </c>
      <c r="C46" s="18">
        <v>19027</v>
      </c>
      <c r="D46" s="19">
        <v>25400</v>
      </c>
      <c r="E46" s="106">
        <v>0.46619787435076471</v>
      </c>
      <c r="F46" s="106">
        <v>0.48259407185672787</v>
      </c>
      <c r="G46" s="107">
        <v>0.6333357519777405</v>
      </c>
    </row>
    <row r="47" spans="1:7">
      <c r="A47" s="17" t="s">
        <v>227</v>
      </c>
      <c r="B47" s="18">
        <v>32696</v>
      </c>
      <c r="C47" s="18">
        <v>40596</v>
      </c>
      <c r="D47" s="19">
        <v>46731</v>
      </c>
      <c r="E47" s="106">
        <v>0.84546040821857027</v>
      </c>
      <c r="F47" s="106">
        <v>1.0296625290952712</v>
      </c>
      <c r="G47" s="107">
        <v>1.1652131112469208</v>
      </c>
    </row>
    <row r="48" spans="1:7">
      <c r="A48" s="17" t="s">
        <v>228</v>
      </c>
      <c r="B48" s="18">
        <v>131287</v>
      </c>
      <c r="C48" s="18">
        <v>136394</v>
      </c>
      <c r="D48" s="19">
        <v>140594</v>
      </c>
      <c r="E48" s="106">
        <v>3.3948483182588522</v>
      </c>
      <c r="F48" s="106">
        <v>3.4594489849596122</v>
      </c>
      <c r="G48" s="107">
        <v>3.5056380595889154</v>
      </c>
    </row>
    <row r="49" spans="1:7">
      <c r="A49" s="17" t="s">
        <v>229</v>
      </c>
      <c r="B49" s="18">
        <v>219963</v>
      </c>
      <c r="C49" s="18">
        <v>227907</v>
      </c>
      <c r="D49" s="19">
        <v>234167</v>
      </c>
      <c r="E49" s="106">
        <v>5.6878519627165822</v>
      </c>
      <c r="F49" s="106">
        <v>5.7805522223498862</v>
      </c>
      <c r="G49" s="107">
        <v>5.8388320091878567</v>
      </c>
    </row>
    <row r="50" spans="1:7">
      <c r="A50" s="17" t="s">
        <v>230</v>
      </c>
      <c r="B50" s="18">
        <v>0</v>
      </c>
      <c r="C50" s="18">
        <v>0</v>
      </c>
      <c r="D50" s="19">
        <v>0</v>
      </c>
      <c r="E50" s="106" t="s">
        <v>233</v>
      </c>
      <c r="F50" s="106" t="s">
        <v>233</v>
      </c>
      <c r="G50" s="107" t="s">
        <v>233</v>
      </c>
    </row>
    <row r="51" spans="1:7">
      <c r="A51" s="17" t="s">
        <v>231</v>
      </c>
      <c r="B51" s="18">
        <v>30240</v>
      </c>
      <c r="C51" s="18">
        <v>45189</v>
      </c>
      <c r="D51" s="19">
        <v>55705</v>
      </c>
      <c r="E51" s="106">
        <v>0.78195261636070357</v>
      </c>
      <c r="F51" s="106">
        <v>1.146157750204114</v>
      </c>
      <c r="G51" s="107">
        <v>1.3889751206267731</v>
      </c>
    </row>
    <row r="52" spans="1:7">
      <c r="A52" s="17" t="s">
        <v>232</v>
      </c>
      <c r="B52" s="18">
        <v>0</v>
      </c>
      <c r="C52" s="18">
        <v>0</v>
      </c>
      <c r="D52" s="19">
        <v>27</v>
      </c>
      <c r="E52" s="106" t="s">
        <v>233</v>
      </c>
      <c r="F52" s="106" t="s">
        <v>233</v>
      </c>
      <c r="G52" s="107">
        <v>6.7323091745665332E-4</v>
      </c>
    </row>
    <row r="53" spans="1:7">
      <c r="A53" s="17" t="s">
        <v>234</v>
      </c>
      <c r="B53" s="18">
        <v>0</v>
      </c>
      <c r="C53" s="18">
        <v>0</v>
      </c>
      <c r="D53" s="19">
        <v>1584</v>
      </c>
      <c r="E53" s="106" t="s">
        <v>233</v>
      </c>
      <c r="F53" s="106" t="s">
        <v>233</v>
      </c>
      <c r="G53" s="107">
        <v>3.949621382412366E-2</v>
      </c>
    </row>
    <row r="54" spans="1:7">
      <c r="A54" s="17" t="s">
        <v>235</v>
      </c>
      <c r="B54" s="18">
        <v>0</v>
      </c>
      <c r="C54" s="18">
        <v>0</v>
      </c>
      <c r="D54" s="19">
        <v>1126</v>
      </c>
      <c r="E54" s="106" t="s">
        <v>233</v>
      </c>
      <c r="F54" s="106" t="s">
        <v>233</v>
      </c>
      <c r="G54" s="107">
        <v>2.8076222705784873E-2</v>
      </c>
    </row>
    <row r="55" spans="1:7">
      <c r="A55" s="17" t="s">
        <v>236</v>
      </c>
      <c r="B55" s="18">
        <v>0</v>
      </c>
      <c r="C55" s="18">
        <v>0</v>
      </c>
      <c r="D55" s="19">
        <v>0</v>
      </c>
      <c r="E55" s="106" t="s">
        <v>233</v>
      </c>
      <c r="F55" s="106" t="s">
        <v>233</v>
      </c>
      <c r="G55" s="107" t="s">
        <v>233</v>
      </c>
    </row>
    <row r="56" spans="1:7">
      <c r="A56" s="17" t="s">
        <v>237</v>
      </c>
      <c r="B56" s="18">
        <v>31516</v>
      </c>
      <c r="C56" s="18">
        <v>55709</v>
      </c>
      <c r="D56" s="19">
        <v>26156</v>
      </c>
      <c r="E56" s="106">
        <v>0.81494770691878082</v>
      </c>
      <c r="F56" s="106">
        <v>1.4129832947425476</v>
      </c>
      <c r="G56" s="107">
        <v>0.65218621766652674</v>
      </c>
    </row>
    <row r="57" spans="1:7">
      <c r="A57" s="17" t="s">
        <v>238</v>
      </c>
      <c r="B57" s="18">
        <v>0</v>
      </c>
      <c r="C57" s="18">
        <v>0</v>
      </c>
      <c r="D57" s="19">
        <v>0</v>
      </c>
      <c r="E57" s="106" t="s">
        <v>233</v>
      </c>
      <c r="F57" s="106" t="s">
        <v>233</v>
      </c>
      <c r="G57" s="107" t="s">
        <v>233</v>
      </c>
    </row>
    <row r="58" spans="1:7">
      <c r="A58" s="17" t="s">
        <v>239</v>
      </c>
      <c r="B58" s="18">
        <v>87728</v>
      </c>
      <c r="C58" s="18">
        <v>104577</v>
      </c>
      <c r="D58" s="19">
        <v>116738</v>
      </c>
      <c r="E58" s="106">
        <v>2.2684900505321361</v>
      </c>
      <c r="F58" s="106">
        <v>2.6524538946003591</v>
      </c>
      <c r="G58" s="107">
        <v>2.9108011422983258</v>
      </c>
    </row>
    <row r="59" spans="1:7">
      <c r="A59" s="17" t="s">
        <v>240</v>
      </c>
      <c r="B59" s="18">
        <v>2582</v>
      </c>
      <c r="C59" s="18">
        <v>5883</v>
      </c>
      <c r="D59" s="19">
        <v>6076</v>
      </c>
      <c r="E59" s="106">
        <v>6.6765927759369598E-2</v>
      </c>
      <c r="F59" s="106">
        <v>0.1492143230531944</v>
      </c>
      <c r="G59" s="107">
        <v>0.1515018909061713</v>
      </c>
    </row>
    <row r="60" spans="1:7">
      <c r="A60" s="17" t="s">
        <v>241</v>
      </c>
      <c r="B60" s="18">
        <v>3622</v>
      </c>
      <c r="C60" s="18">
        <v>9933</v>
      </c>
      <c r="D60" s="19">
        <v>21487</v>
      </c>
      <c r="E60" s="106">
        <v>9.3658478057489031E-2</v>
      </c>
      <c r="F60" s="106">
        <v>0.25193708497150774</v>
      </c>
      <c r="G60" s="107">
        <v>0.53576713790337438</v>
      </c>
    </row>
    <row r="61" spans="1:7">
      <c r="A61" s="17" t="s">
        <v>242</v>
      </c>
      <c r="B61" s="18">
        <v>0</v>
      </c>
      <c r="C61" s="18">
        <v>0</v>
      </c>
      <c r="D61" s="19">
        <v>0</v>
      </c>
      <c r="E61" s="106" t="s">
        <v>233</v>
      </c>
      <c r="F61" s="106" t="s">
        <v>233</v>
      </c>
      <c r="G61" s="107" t="s">
        <v>233</v>
      </c>
    </row>
    <row r="62" spans="1:7">
      <c r="A62" s="17" t="s">
        <v>243</v>
      </c>
      <c r="B62" s="18">
        <v>0</v>
      </c>
      <c r="C62" s="18">
        <v>0</v>
      </c>
      <c r="D62" s="19">
        <v>2919</v>
      </c>
      <c r="E62" s="106" t="s">
        <v>233</v>
      </c>
      <c r="F62" s="106" t="s">
        <v>233</v>
      </c>
      <c r="G62" s="107">
        <v>7.2783742520591513E-2</v>
      </c>
    </row>
    <row r="63" spans="1:7">
      <c r="A63" s="17" t="s">
        <v>244</v>
      </c>
      <c r="B63" s="18">
        <v>0</v>
      </c>
      <c r="C63" s="18">
        <v>0</v>
      </c>
      <c r="D63" s="19">
        <v>16278</v>
      </c>
      <c r="E63" s="106" t="s">
        <v>233</v>
      </c>
      <c r="F63" s="106" t="s">
        <v>233</v>
      </c>
      <c r="G63" s="107">
        <v>0.40588343979108898</v>
      </c>
    </row>
    <row r="64" spans="1:7">
      <c r="A64" s="17" t="s">
        <v>245</v>
      </c>
      <c r="B64" s="18">
        <v>0</v>
      </c>
      <c r="C64" s="18">
        <v>0</v>
      </c>
      <c r="D64" s="19">
        <v>0</v>
      </c>
      <c r="E64" s="106" t="s">
        <v>233</v>
      </c>
      <c r="F64" s="106" t="s">
        <v>233</v>
      </c>
      <c r="G64" s="107" t="s">
        <v>233</v>
      </c>
    </row>
    <row r="65" spans="1:7">
      <c r="A65" s="17" t="s">
        <v>246</v>
      </c>
      <c r="B65" s="18">
        <v>0</v>
      </c>
      <c r="C65" s="18">
        <v>0</v>
      </c>
      <c r="D65" s="19">
        <v>398</v>
      </c>
      <c r="E65" s="106" t="s">
        <v>233</v>
      </c>
      <c r="F65" s="106" t="s">
        <v>233</v>
      </c>
      <c r="G65" s="107">
        <v>9.9239224128795551E-3</v>
      </c>
    </row>
    <row r="66" spans="1:7" ht="13.5" thickBot="1">
      <c r="A66" s="20" t="s">
        <v>5</v>
      </c>
      <c r="B66" s="21">
        <v>3867242</v>
      </c>
      <c r="C66" s="21">
        <v>3942651</v>
      </c>
      <c r="D66" s="22">
        <v>4010511</v>
      </c>
      <c r="E66" s="110">
        <v>100</v>
      </c>
      <c r="F66" s="110">
        <v>100</v>
      </c>
      <c r="G66" s="111">
        <v>100</v>
      </c>
    </row>
    <row r="67" spans="1:7">
      <c r="A67" s="24"/>
      <c r="B67" s="24"/>
      <c r="C67" s="24"/>
      <c r="D67" s="24"/>
      <c r="E67" s="24"/>
      <c r="F67" s="24"/>
      <c r="G67" s="24"/>
    </row>
    <row r="68" spans="1:7">
      <c r="A68" s="26" t="s">
        <v>220</v>
      </c>
      <c r="F68" s="25"/>
      <c r="G68" s="121">
        <v>11</v>
      </c>
    </row>
    <row r="69" spans="1:7">
      <c r="A69" s="26" t="s">
        <v>221</v>
      </c>
      <c r="F69" s="25"/>
      <c r="G69" s="122"/>
    </row>
    <row r="74" spans="1:7" ht="12.75" customHeight="1"/>
    <row r="75" spans="1:7" ht="12.75" customHeight="1"/>
  </sheetData>
  <mergeCells count="1">
    <mergeCell ref="G68:G69"/>
  </mergeCells>
  <phoneticPr fontId="0" type="noConversion"/>
  <hyperlinks>
    <hyperlink ref="A2" location="Innhold!A24" tooltip="Move to Tab2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96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9"/>
  <sheetViews>
    <sheetView showGridLines="0" showRowColHeaders="0" topLeftCell="A2" zoomScaleNormal="100" workbookViewId="0"/>
  </sheetViews>
  <sheetFormatPr defaultColWidth="11.42578125" defaultRowHeight="12.75"/>
  <cols>
    <col min="1" max="1" width="25.42578125" style="1" customWidth="1"/>
    <col min="2" max="4" width="10.5703125" style="1" customWidth="1"/>
    <col min="5" max="7" width="9.85546875" style="1" customWidth="1"/>
    <col min="8" max="16384" width="11.42578125" style="1"/>
  </cols>
  <sheetData>
    <row r="1" spans="1:7" ht="5.25" customHeight="1"/>
    <row r="2" spans="1:7">
      <c r="A2" s="78" t="s">
        <v>0</v>
      </c>
      <c r="B2" s="3"/>
      <c r="C2" s="3"/>
      <c r="D2" s="3"/>
      <c r="E2" s="3"/>
      <c r="F2" s="3"/>
    </row>
    <row r="3" spans="1:7" ht="6" customHeight="1">
      <c r="A3" s="4"/>
      <c r="B3" s="3"/>
      <c r="C3" s="3"/>
      <c r="D3" s="3"/>
      <c r="E3" s="3"/>
      <c r="F3" s="3"/>
    </row>
    <row r="4" spans="1:7" ht="16.5" thickBot="1">
      <c r="A4" s="5" t="s">
        <v>1</v>
      </c>
      <c r="B4" s="6"/>
      <c r="C4" s="6"/>
      <c r="D4" s="6"/>
      <c r="E4" s="6"/>
      <c r="F4" s="6"/>
    </row>
    <row r="5" spans="1:7">
      <c r="A5" s="7"/>
      <c r="B5" s="8"/>
      <c r="C5" s="9" t="s">
        <v>2</v>
      </c>
      <c r="D5" s="10"/>
      <c r="E5" s="11"/>
      <c r="F5" s="9" t="s">
        <v>3</v>
      </c>
      <c r="G5" s="12"/>
    </row>
    <row r="6" spans="1:7">
      <c r="A6" s="13" t="s">
        <v>4</v>
      </c>
      <c r="B6" s="14" t="s">
        <v>195</v>
      </c>
      <c r="C6" s="15" t="s">
        <v>199</v>
      </c>
      <c r="D6" s="73" t="s">
        <v>219</v>
      </c>
      <c r="E6" s="15" t="s">
        <v>195</v>
      </c>
      <c r="F6" s="15" t="s">
        <v>199</v>
      </c>
      <c r="G6" s="16" t="s">
        <v>219</v>
      </c>
    </row>
    <row r="7" spans="1:7">
      <c r="A7" s="17" t="s">
        <v>135</v>
      </c>
      <c r="B7" s="18">
        <v>3583144</v>
      </c>
      <c r="C7" s="18">
        <v>3819860</v>
      </c>
      <c r="D7" s="18">
        <v>3989841</v>
      </c>
      <c r="E7" s="114">
        <v>24.535657546657475</v>
      </c>
      <c r="F7" s="106">
        <v>24.716046219406302</v>
      </c>
      <c r="G7" s="107">
        <v>24.657415132469364</v>
      </c>
    </row>
    <row r="8" spans="1:7">
      <c r="A8" s="17" t="s">
        <v>222</v>
      </c>
      <c r="B8" s="18">
        <v>302104</v>
      </c>
      <c r="C8" s="18">
        <v>327095</v>
      </c>
      <c r="D8" s="18">
        <v>407456</v>
      </c>
      <c r="E8" s="108">
        <v>2.06866380125259</v>
      </c>
      <c r="F8" s="106">
        <v>2.1164375495794885</v>
      </c>
      <c r="G8" s="107">
        <v>2.5180982751481666</v>
      </c>
    </row>
    <row r="9" spans="1:7">
      <c r="A9" s="17" t="s">
        <v>137</v>
      </c>
      <c r="B9" s="18">
        <v>3866657</v>
      </c>
      <c r="C9" s="18">
        <v>3948209</v>
      </c>
      <c r="D9" s="18">
        <v>4085335</v>
      </c>
      <c r="E9" s="108">
        <v>26.477019065487166</v>
      </c>
      <c r="F9" s="106">
        <v>25.546516397950693</v>
      </c>
      <c r="G9" s="107">
        <v>25.247572785533741</v>
      </c>
    </row>
    <row r="10" spans="1:7">
      <c r="A10" s="17" t="s">
        <v>166</v>
      </c>
      <c r="B10" s="18">
        <v>2436203</v>
      </c>
      <c r="C10" s="18">
        <v>2475500</v>
      </c>
      <c r="D10" s="18">
        <v>2474516</v>
      </c>
      <c r="E10" s="108">
        <v>16.681953759642251</v>
      </c>
      <c r="F10" s="106">
        <v>16.01749080231744</v>
      </c>
      <c r="G10" s="107">
        <v>15.292631526904845</v>
      </c>
    </row>
    <row r="11" spans="1:7">
      <c r="A11" s="17" t="s">
        <v>223</v>
      </c>
      <c r="B11" s="18">
        <v>1589028</v>
      </c>
      <c r="C11" s="18">
        <v>1649467</v>
      </c>
      <c r="D11" s="18">
        <v>1688564</v>
      </c>
      <c r="E11" s="108">
        <v>10.880904267327809</v>
      </c>
      <c r="F11" s="106">
        <v>10.672721672884727</v>
      </c>
      <c r="G11" s="107">
        <v>10.435409211981881</v>
      </c>
    </row>
    <row r="12" spans="1:7">
      <c r="A12" s="17" t="s">
        <v>224</v>
      </c>
      <c r="B12" s="18">
        <v>294131</v>
      </c>
      <c r="C12" s="18">
        <v>322624</v>
      </c>
      <c r="D12" s="18">
        <v>344364</v>
      </c>
      <c r="E12" s="108">
        <v>2.0140685079516509</v>
      </c>
      <c r="F12" s="106">
        <v>2.0875083630001461</v>
      </c>
      <c r="G12" s="107">
        <v>2.1281865880564363</v>
      </c>
    </row>
    <row r="13" spans="1:7">
      <c r="A13" s="17" t="s">
        <v>225</v>
      </c>
      <c r="B13" s="18">
        <v>478877</v>
      </c>
      <c r="C13" s="18">
        <v>445694</v>
      </c>
      <c r="D13" s="18">
        <v>452680</v>
      </c>
      <c r="E13" s="108">
        <v>3.2791208165149635</v>
      </c>
      <c r="F13" s="106">
        <v>2.8838212666726193</v>
      </c>
      <c r="G13" s="107">
        <v>2.7975848366303899</v>
      </c>
    </row>
    <row r="14" spans="1:7">
      <c r="A14" s="17" t="s">
        <v>226</v>
      </c>
      <c r="B14" s="18">
        <v>51975</v>
      </c>
      <c r="C14" s="18">
        <v>52004</v>
      </c>
      <c r="D14" s="18">
        <v>64514</v>
      </c>
      <c r="E14" s="108">
        <v>0.35589995852455897</v>
      </c>
      <c r="F14" s="106">
        <v>0.3364870093652661</v>
      </c>
      <c r="G14" s="107">
        <v>0.39869971757173495</v>
      </c>
    </row>
    <row r="15" spans="1:7">
      <c r="A15" s="17" t="s">
        <v>227</v>
      </c>
      <c r="B15" s="18">
        <v>97382</v>
      </c>
      <c r="C15" s="18">
        <v>129741</v>
      </c>
      <c r="D15" s="18">
        <v>163694</v>
      </c>
      <c r="E15" s="108">
        <v>0.66682539222777493</v>
      </c>
      <c r="F15" s="106">
        <v>0.83947698411774074</v>
      </c>
      <c r="G15" s="107">
        <v>1.0116370333290072</v>
      </c>
    </row>
    <row r="16" spans="1:7">
      <c r="A16" s="17" t="s">
        <v>228</v>
      </c>
      <c r="B16" s="18">
        <v>589153</v>
      </c>
      <c r="C16" s="18">
        <v>645694</v>
      </c>
      <c r="D16" s="18">
        <v>701133</v>
      </c>
      <c r="E16" s="108">
        <v>4.0342381580494369</v>
      </c>
      <c r="F16" s="106">
        <v>4.1779025272112937</v>
      </c>
      <c r="G16" s="107">
        <v>4.3330366909542617</v>
      </c>
    </row>
    <row r="17" spans="1:7">
      <c r="A17" s="17" t="s">
        <v>229</v>
      </c>
      <c r="B17" s="18">
        <v>739467</v>
      </c>
      <c r="C17" s="18">
        <v>797010</v>
      </c>
      <c r="D17" s="18">
        <v>835597</v>
      </c>
      <c r="E17" s="108">
        <v>5.0635165874031749</v>
      </c>
      <c r="F17" s="106">
        <v>5.1569785273096436</v>
      </c>
      <c r="G17" s="107">
        <v>5.1640308755276214</v>
      </c>
    </row>
    <row r="18" spans="1:7">
      <c r="A18" s="17" t="s">
        <v>230</v>
      </c>
      <c r="B18" s="18">
        <v>0</v>
      </c>
      <c r="C18" s="18">
        <v>0</v>
      </c>
      <c r="D18" s="18">
        <v>0</v>
      </c>
      <c r="E18" s="108" t="s">
        <v>233</v>
      </c>
      <c r="F18" s="106" t="s">
        <v>233</v>
      </c>
      <c r="G18" s="107" t="s">
        <v>233</v>
      </c>
    </row>
    <row r="19" spans="1:7">
      <c r="A19" s="17" t="s">
        <v>231</v>
      </c>
      <c r="B19" s="18">
        <v>116106</v>
      </c>
      <c r="C19" s="18">
        <v>202378</v>
      </c>
      <c r="D19" s="18">
        <v>244475</v>
      </c>
      <c r="E19" s="108">
        <v>0.79503839508326002</v>
      </c>
      <c r="F19" s="106">
        <v>1.3094678867264791</v>
      </c>
      <c r="G19" s="107">
        <v>1.5108676171582895</v>
      </c>
    </row>
    <row r="20" spans="1:7">
      <c r="A20" s="17" t="s">
        <v>232</v>
      </c>
      <c r="B20" s="18">
        <v>0</v>
      </c>
      <c r="C20" s="18">
        <v>0</v>
      </c>
      <c r="D20" s="18">
        <v>3409</v>
      </c>
      <c r="E20" s="108" t="s">
        <v>233</v>
      </c>
      <c r="F20" s="106" t="s">
        <v>233</v>
      </c>
      <c r="G20" s="107">
        <v>2.106778896366749E-2</v>
      </c>
    </row>
    <row r="21" spans="1:7">
      <c r="A21" s="17" t="s">
        <v>234</v>
      </c>
      <c r="B21" s="18">
        <v>0</v>
      </c>
      <c r="C21" s="18">
        <v>0</v>
      </c>
      <c r="D21" s="18">
        <v>3428</v>
      </c>
      <c r="E21" s="108" t="s">
        <v>233</v>
      </c>
      <c r="F21" s="106" t="s">
        <v>233</v>
      </c>
      <c r="G21" s="107">
        <v>2.1185209905383442E-2</v>
      </c>
    </row>
    <row r="22" spans="1:7">
      <c r="A22" s="17" t="s">
        <v>235</v>
      </c>
      <c r="B22" s="18">
        <v>0</v>
      </c>
      <c r="C22" s="18">
        <v>0</v>
      </c>
      <c r="D22" s="18">
        <v>4028</v>
      </c>
      <c r="E22" s="108" t="s">
        <v>233</v>
      </c>
      <c r="F22" s="106" t="s">
        <v>233</v>
      </c>
      <c r="G22" s="107">
        <v>2.4893239643781942E-2</v>
      </c>
    </row>
    <row r="23" spans="1:7">
      <c r="A23" s="17" t="s">
        <v>236</v>
      </c>
      <c r="B23" s="18">
        <v>0</v>
      </c>
      <c r="C23" s="18">
        <v>0</v>
      </c>
      <c r="D23" s="18">
        <v>0</v>
      </c>
      <c r="E23" s="108" t="s">
        <v>233</v>
      </c>
      <c r="F23" s="106" t="s">
        <v>233</v>
      </c>
      <c r="G23" s="107" t="s">
        <v>233</v>
      </c>
    </row>
    <row r="24" spans="1:7">
      <c r="A24" s="17" t="s">
        <v>237</v>
      </c>
      <c r="B24" s="18">
        <v>119106</v>
      </c>
      <c r="C24" s="18">
        <v>202767</v>
      </c>
      <c r="D24" s="18">
        <v>124435</v>
      </c>
      <c r="E24" s="108">
        <v>0.81558096123186374</v>
      </c>
      <c r="F24" s="106">
        <v>1.3119848747782268</v>
      </c>
      <c r="G24" s="107">
        <v>0.76901446749602931</v>
      </c>
    </row>
    <row r="25" spans="1:7">
      <c r="A25" s="17" t="s">
        <v>238</v>
      </c>
      <c r="B25" s="18">
        <v>0</v>
      </c>
      <c r="C25" s="18">
        <v>0</v>
      </c>
      <c r="D25" s="18">
        <v>0</v>
      </c>
      <c r="E25" s="108" t="s">
        <v>233</v>
      </c>
      <c r="F25" s="106" t="s">
        <v>233</v>
      </c>
      <c r="G25" s="107" t="s">
        <v>233</v>
      </c>
    </row>
    <row r="26" spans="1:7">
      <c r="A26" s="17" t="s">
        <v>239</v>
      </c>
      <c r="B26" s="18">
        <v>308258</v>
      </c>
      <c r="C26" s="18">
        <v>378600</v>
      </c>
      <c r="D26" s="18">
        <v>433934</v>
      </c>
      <c r="E26" s="108">
        <v>2.1108034519454257</v>
      </c>
      <c r="F26" s="106">
        <v>2.4496958261997106</v>
      </c>
      <c r="G26" s="107">
        <v>2.6817336275036925</v>
      </c>
    </row>
    <row r="27" spans="1:7">
      <c r="A27" s="17" t="s">
        <v>240</v>
      </c>
      <c r="B27" s="18">
        <v>12897</v>
      </c>
      <c r="C27" s="18">
        <v>21321</v>
      </c>
      <c r="D27" s="18">
        <v>22690</v>
      </c>
      <c r="E27" s="108">
        <v>8.8312491872847274E-2</v>
      </c>
      <c r="F27" s="106">
        <v>0.13795553277972536</v>
      </c>
      <c r="G27" s="107">
        <v>0.14022532460710335</v>
      </c>
    </row>
    <row r="28" spans="1:7">
      <c r="A28" s="17" t="s">
        <v>241</v>
      </c>
      <c r="B28" s="18">
        <v>19335</v>
      </c>
      <c r="C28" s="18">
        <v>37016</v>
      </c>
      <c r="D28" s="18">
        <v>70017</v>
      </c>
      <c r="E28" s="108">
        <v>0.1323968388277508</v>
      </c>
      <c r="F28" s="106">
        <v>0.23950855970049784</v>
      </c>
      <c r="G28" s="107">
        <v>0.43270853032241319</v>
      </c>
    </row>
    <row r="29" spans="1:7">
      <c r="A29" s="17" t="s">
        <v>242</v>
      </c>
      <c r="B29" s="18">
        <v>0</v>
      </c>
      <c r="C29" s="18">
        <v>0</v>
      </c>
      <c r="D29" s="18">
        <v>0</v>
      </c>
      <c r="E29" s="108" t="s">
        <v>233</v>
      </c>
      <c r="F29" s="106" t="s">
        <v>233</v>
      </c>
      <c r="G29" s="107" t="s">
        <v>233</v>
      </c>
    </row>
    <row r="30" spans="1:7">
      <c r="A30" s="17" t="s">
        <v>243</v>
      </c>
      <c r="B30" s="18">
        <v>0</v>
      </c>
      <c r="C30" s="18">
        <v>0</v>
      </c>
      <c r="D30" s="18">
        <v>6477</v>
      </c>
      <c r="E30" s="108" t="s">
        <v>233</v>
      </c>
      <c r="F30" s="106" t="s">
        <v>233</v>
      </c>
      <c r="G30" s="107">
        <v>4.0028181026011828E-2</v>
      </c>
    </row>
    <row r="31" spans="1:7">
      <c r="A31" s="17" t="s">
        <v>244</v>
      </c>
      <c r="B31" s="18">
        <v>0</v>
      </c>
      <c r="C31" s="18">
        <v>0</v>
      </c>
      <c r="D31" s="18">
        <v>50625</v>
      </c>
      <c r="E31" s="108" t="s">
        <v>233</v>
      </c>
      <c r="F31" s="106" t="s">
        <v>233</v>
      </c>
      <c r="G31" s="107">
        <v>0.31286500917737359</v>
      </c>
    </row>
    <row r="32" spans="1:7">
      <c r="A32" s="17" t="s">
        <v>245</v>
      </c>
      <c r="B32" s="18">
        <v>0</v>
      </c>
      <c r="C32" s="18">
        <v>0</v>
      </c>
      <c r="D32" s="18">
        <v>0</v>
      </c>
      <c r="E32" s="108" t="s">
        <v>233</v>
      </c>
      <c r="F32" s="106" t="s">
        <v>233</v>
      </c>
      <c r="G32" s="107" t="s">
        <v>233</v>
      </c>
    </row>
    <row r="33" spans="1:7">
      <c r="A33" s="17" t="s">
        <v>246</v>
      </c>
      <c r="B33" s="18">
        <v>0</v>
      </c>
      <c r="C33" s="18">
        <v>0</v>
      </c>
      <c r="D33" s="18">
        <v>9888</v>
      </c>
      <c r="E33" s="108" t="s">
        <v>233</v>
      </c>
      <c r="F33" s="106" t="s">
        <v>233</v>
      </c>
      <c r="G33" s="107">
        <v>6.1108330088807311E-2</v>
      </c>
    </row>
    <row r="34" spans="1:7" ht="13.5" thickBot="1">
      <c r="A34" s="20" t="s">
        <v>5</v>
      </c>
      <c r="B34" s="21">
        <v>14603823</v>
      </c>
      <c r="C34" s="21">
        <v>15454980</v>
      </c>
      <c r="D34" s="21">
        <v>16181100</v>
      </c>
      <c r="E34" s="115">
        <v>100</v>
      </c>
      <c r="F34" s="110">
        <v>100</v>
      </c>
      <c r="G34" s="111">
        <v>100</v>
      </c>
    </row>
    <row r="36" spans="1:7" ht="16.5" thickBot="1">
      <c r="A36" s="5" t="s">
        <v>6</v>
      </c>
      <c r="B36" s="6"/>
      <c r="C36" s="6"/>
      <c r="D36" s="6"/>
      <c r="E36" s="6"/>
      <c r="F36" s="6"/>
    </row>
    <row r="37" spans="1:7">
      <c r="A37" s="7"/>
      <c r="B37" s="8"/>
      <c r="C37" s="9" t="s">
        <v>7</v>
      </c>
      <c r="D37" s="10"/>
      <c r="E37" s="11"/>
      <c r="F37" s="9" t="s">
        <v>3</v>
      </c>
      <c r="G37" s="12"/>
    </row>
    <row r="38" spans="1:7">
      <c r="A38" s="13" t="s">
        <v>4</v>
      </c>
      <c r="B38" s="14" t="s">
        <v>195</v>
      </c>
      <c r="C38" s="15" t="s">
        <v>199</v>
      </c>
      <c r="D38" s="73" t="s">
        <v>219</v>
      </c>
      <c r="E38" s="15" t="s">
        <v>195</v>
      </c>
      <c r="F38" s="15" t="s">
        <v>199</v>
      </c>
      <c r="G38" s="16" t="s">
        <v>219</v>
      </c>
    </row>
    <row r="39" spans="1:7">
      <c r="A39" s="17" t="s">
        <v>135</v>
      </c>
      <c r="B39" s="18">
        <v>597989</v>
      </c>
      <c r="C39" s="18">
        <v>622751</v>
      </c>
      <c r="D39" s="18">
        <v>624346</v>
      </c>
      <c r="E39" s="114">
        <v>22.005633251344282</v>
      </c>
      <c r="F39" s="106">
        <v>23.1560179521598</v>
      </c>
      <c r="G39" s="107">
        <v>22.5747981416485</v>
      </c>
    </row>
    <row r="40" spans="1:7">
      <c r="A40" s="17" t="s">
        <v>222</v>
      </c>
      <c r="B40" s="18">
        <v>56539</v>
      </c>
      <c r="C40" s="18">
        <v>59946</v>
      </c>
      <c r="D40" s="18">
        <v>75091</v>
      </c>
      <c r="E40" s="108">
        <v>2.0806009782751094</v>
      </c>
      <c r="F40" s="106">
        <v>2.2289978693894854</v>
      </c>
      <c r="G40" s="107">
        <v>2.7151037521735186</v>
      </c>
    </row>
    <row r="41" spans="1:7">
      <c r="A41" s="17" t="s">
        <v>137</v>
      </c>
      <c r="B41" s="18">
        <v>673366</v>
      </c>
      <c r="C41" s="18">
        <v>668664</v>
      </c>
      <c r="D41" s="18">
        <v>678712</v>
      </c>
      <c r="E41" s="108">
        <v>24.779461227421731</v>
      </c>
      <c r="F41" s="106">
        <v>24.863220754303054</v>
      </c>
      <c r="G41" s="107">
        <v>24.540537452493549</v>
      </c>
    </row>
    <row r="42" spans="1:7">
      <c r="A42" s="17" t="s">
        <v>166</v>
      </c>
      <c r="B42" s="18">
        <v>459385</v>
      </c>
      <c r="C42" s="18">
        <v>449552</v>
      </c>
      <c r="D42" s="18">
        <v>435275</v>
      </c>
      <c r="E42" s="108">
        <v>16.905089945080583</v>
      </c>
      <c r="F42" s="106">
        <v>16.715885132949353</v>
      </c>
      <c r="G42" s="107">
        <v>15.738461143510252</v>
      </c>
    </row>
    <row r="43" spans="1:7">
      <c r="A43" s="17" t="s">
        <v>223</v>
      </c>
      <c r="B43" s="18">
        <v>298005</v>
      </c>
      <c r="C43" s="18">
        <v>291578</v>
      </c>
      <c r="D43" s="18">
        <v>294152</v>
      </c>
      <c r="E43" s="108">
        <v>10.966403624593182</v>
      </c>
      <c r="F43" s="106">
        <v>10.841870029040258</v>
      </c>
      <c r="G43" s="107">
        <v>10.635804542612894</v>
      </c>
    </row>
    <row r="44" spans="1:7">
      <c r="A44" s="17" t="s">
        <v>224</v>
      </c>
      <c r="B44" s="18">
        <v>70802</v>
      </c>
      <c r="C44" s="18">
        <v>74380</v>
      </c>
      <c r="D44" s="18">
        <v>77753</v>
      </c>
      <c r="E44" s="108">
        <v>2.6054707452171826</v>
      </c>
      <c r="F44" s="106">
        <v>2.7657034918958714</v>
      </c>
      <c r="G44" s="107">
        <v>2.8113550497762394</v>
      </c>
    </row>
    <row r="45" spans="1:7">
      <c r="A45" s="17" t="s">
        <v>225</v>
      </c>
      <c r="B45" s="18">
        <v>148096</v>
      </c>
      <c r="C45" s="18">
        <v>85208</v>
      </c>
      <c r="D45" s="18">
        <v>84825</v>
      </c>
      <c r="E45" s="108">
        <v>5.4498431609796878</v>
      </c>
      <c r="F45" s="106">
        <v>3.1683256673496025</v>
      </c>
      <c r="G45" s="107">
        <v>3.0670609763902292</v>
      </c>
    </row>
    <row r="46" spans="1:7">
      <c r="A46" s="17" t="s">
        <v>226</v>
      </c>
      <c r="B46" s="18">
        <v>11159</v>
      </c>
      <c r="C46" s="18">
        <v>11884</v>
      </c>
      <c r="D46" s="18">
        <v>15711</v>
      </c>
      <c r="E46" s="108">
        <v>0.41064444572015679</v>
      </c>
      <c r="F46" s="106">
        <v>0.44188787708645522</v>
      </c>
      <c r="G46" s="107">
        <v>0.56807067491973939</v>
      </c>
    </row>
    <row r="47" spans="1:7">
      <c r="A47" s="17" t="s">
        <v>227</v>
      </c>
      <c r="B47" s="18">
        <v>21642</v>
      </c>
      <c r="C47" s="18">
        <v>28037</v>
      </c>
      <c r="D47" s="18">
        <v>33746</v>
      </c>
      <c r="E47" s="108">
        <v>0.79641250060719004</v>
      </c>
      <c r="F47" s="106">
        <v>1.0425118150347479</v>
      </c>
      <c r="G47" s="107">
        <v>1.2201714083025603</v>
      </c>
    </row>
    <row r="48" spans="1:7">
      <c r="A48" s="17" t="s">
        <v>228</v>
      </c>
      <c r="B48" s="18">
        <v>115526</v>
      </c>
      <c r="C48" s="18">
        <v>119577</v>
      </c>
      <c r="D48" s="18">
        <v>122506</v>
      </c>
      <c r="E48" s="108">
        <v>4.2512868748334824</v>
      </c>
      <c r="F48" s="106">
        <v>4.4462829584623904</v>
      </c>
      <c r="G48" s="107">
        <v>4.4295121953865184</v>
      </c>
    </row>
    <row r="49" spans="1:7">
      <c r="A49" s="17" t="s">
        <v>229</v>
      </c>
      <c r="B49" s="18">
        <v>150813</v>
      </c>
      <c r="C49" s="18">
        <v>156780</v>
      </c>
      <c r="D49" s="18">
        <v>160296</v>
      </c>
      <c r="E49" s="108">
        <v>5.5498271164435886</v>
      </c>
      <c r="F49" s="106">
        <v>5.8296180889948204</v>
      </c>
      <c r="G49" s="107">
        <v>5.79590458321778</v>
      </c>
    </row>
    <row r="50" spans="1:7">
      <c r="A50" s="17" t="s">
        <v>230</v>
      </c>
      <c r="B50" s="18">
        <v>0</v>
      </c>
      <c r="C50" s="18">
        <v>0</v>
      </c>
      <c r="D50" s="18">
        <v>0</v>
      </c>
      <c r="E50" s="108" t="s">
        <v>233</v>
      </c>
      <c r="F50" s="106" t="s">
        <v>233</v>
      </c>
      <c r="G50" s="107" t="s">
        <v>233</v>
      </c>
    </row>
    <row r="51" spans="1:7">
      <c r="A51" s="17" t="s">
        <v>231</v>
      </c>
      <c r="B51" s="18">
        <v>21819</v>
      </c>
      <c r="C51" s="18">
        <v>35432</v>
      </c>
      <c r="D51" s="18">
        <v>44629</v>
      </c>
      <c r="E51" s="108">
        <v>0.80292599347325933</v>
      </c>
      <c r="F51" s="106">
        <v>1.3174832767525479</v>
      </c>
      <c r="G51" s="107">
        <v>1.613673614091595</v>
      </c>
    </row>
    <row r="52" spans="1:7">
      <c r="A52" s="17" t="s">
        <v>232</v>
      </c>
      <c r="B52" s="18">
        <v>0</v>
      </c>
      <c r="C52" s="18">
        <v>0</v>
      </c>
      <c r="D52" s="18">
        <v>0</v>
      </c>
      <c r="E52" s="108" t="s">
        <v>233</v>
      </c>
      <c r="F52" s="106" t="s">
        <v>233</v>
      </c>
      <c r="G52" s="107" t="s">
        <v>233</v>
      </c>
    </row>
    <row r="53" spans="1:7">
      <c r="A53" s="17" t="s">
        <v>234</v>
      </c>
      <c r="B53" s="18">
        <v>0</v>
      </c>
      <c r="C53" s="18">
        <v>0</v>
      </c>
      <c r="D53" s="18">
        <v>1031</v>
      </c>
      <c r="E53" s="108" t="s">
        <v>233</v>
      </c>
      <c r="F53" s="106" t="s">
        <v>233</v>
      </c>
      <c r="G53" s="107">
        <v>3.7278395127124386E-2</v>
      </c>
    </row>
    <row r="54" spans="1:7">
      <c r="A54" s="17" t="s">
        <v>235</v>
      </c>
      <c r="B54" s="18">
        <v>0</v>
      </c>
      <c r="C54" s="18">
        <v>0</v>
      </c>
      <c r="D54" s="18">
        <v>677</v>
      </c>
      <c r="E54" s="108" t="s">
        <v>233</v>
      </c>
      <c r="F54" s="106" t="s">
        <v>233</v>
      </c>
      <c r="G54" s="107">
        <v>2.4478635791525909E-2</v>
      </c>
    </row>
    <row r="55" spans="1:7">
      <c r="A55" s="17" t="s">
        <v>236</v>
      </c>
      <c r="B55" s="18">
        <v>0</v>
      </c>
      <c r="C55" s="18">
        <v>0</v>
      </c>
      <c r="D55" s="18">
        <v>0</v>
      </c>
      <c r="E55" s="108" t="s">
        <v>233</v>
      </c>
      <c r="F55" s="106" t="s">
        <v>233</v>
      </c>
      <c r="G55" s="107" t="s">
        <v>233</v>
      </c>
    </row>
    <row r="56" spans="1:7">
      <c r="A56" s="17" t="s">
        <v>237</v>
      </c>
      <c r="B56" s="18">
        <v>22180</v>
      </c>
      <c r="C56" s="18">
        <v>0</v>
      </c>
      <c r="D56" s="18">
        <v>0</v>
      </c>
      <c r="E56" s="108">
        <v>0.81621057496846294</v>
      </c>
      <c r="F56" s="106" t="s">
        <v>233</v>
      </c>
      <c r="G56" s="107" t="s">
        <v>233</v>
      </c>
    </row>
    <row r="57" spans="1:7">
      <c r="A57" s="17" t="s">
        <v>238</v>
      </c>
      <c r="B57" s="18">
        <v>0</v>
      </c>
      <c r="C57" s="18">
        <v>0</v>
      </c>
      <c r="D57" s="18">
        <v>0</v>
      </c>
      <c r="E57" s="108" t="s">
        <v>233</v>
      </c>
      <c r="F57" s="106" t="s">
        <v>233</v>
      </c>
      <c r="G57" s="107" t="s">
        <v>233</v>
      </c>
    </row>
    <row r="58" spans="1:7">
      <c r="A58" s="17" t="s">
        <v>239</v>
      </c>
      <c r="B58" s="18">
        <v>66691</v>
      </c>
      <c r="C58" s="18">
        <v>78158</v>
      </c>
      <c r="D58" s="18">
        <v>86464</v>
      </c>
      <c r="E58" s="108">
        <v>2.4541884335086457</v>
      </c>
      <c r="F58" s="106">
        <v>2.9061824888356753</v>
      </c>
      <c r="G58" s="107">
        <v>3.1263231389638051</v>
      </c>
    </row>
    <row r="59" spans="1:7">
      <c r="A59" s="17" t="s">
        <v>240</v>
      </c>
      <c r="B59" s="18">
        <v>906</v>
      </c>
      <c r="C59" s="18">
        <v>425</v>
      </c>
      <c r="D59" s="18">
        <v>401</v>
      </c>
      <c r="E59" s="108">
        <v>3.3340251619541364E-2</v>
      </c>
      <c r="F59" s="106">
        <v>1.5802957569988511E-2</v>
      </c>
      <c r="G59" s="107">
        <v>1.4499162411228788E-2</v>
      </c>
    </row>
    <row r="60" spans="1:7">
      <c r="A60" s="17" t="s">
        <v>241</v>
      </c>
      <c r="B60" s="18">
        <v>2518</v>
      </c>
      <c r="C60" s="18">
        <v>6998</v>
      </c>
      <c r="D60" s="18">
        <v>12574</v>
      </c>
      <c r="E60" s="108">
        <v>9.2660875913912963E-2</v>
      </c>
      <c r="F60" s="106">
        <v>0.260209640175952</v>
      </c>
      <c r="G60" s="107">
        <v>0.45464455899947825</v>
      </c>
    </row>
    <row r="61" spans="1:7">
      <c r="A61" s="17" t="s">
        <v>242</v>
      </c>
      <c r="B61" s="18">
        <v>0</v>
      </c>
      <c r="C61" s="18">
        <v>0</v>
      </c>
      <c r="D61" s="18">
        <v>0</v>
      </c>
      <c r="E61" s="108" t="s">
        <v>233</v>
      </c>
      <c r="F61" s="106" t="s">
        <v>233</v>
      </c>
      <c r="G61" s="107" t="s">
        <v>233</v>
      </c>
    </row>
    <row r="62" spans="1:7">
      <c r="A62" s="17" t="s">
        <v>243</v>
      </c>
      <c r="B62" s="18">
        <v>0</v>
      </c>
      <c r="C62" s="18">
        <v>0</v>
      </c>
      <c r="D62" s="18">
        <v>1023</v>
      </c>
      <c r="E62" s="108" t="s">
        <v>233</v>
      </c>
      <c r="F62" s="106" t="s">
        <v>233</v>
      </c>
      <c r="G62" s="107">
        <v>3.6989135029144762E-2</v>
      </c>
    </row>
    <row r="63" spans="1:7">
      <c r="A63" s="17" t="s">
        <v>244</v>
      </c>
      <c r="B63" s="18">
        <v>0</v>
      </c>
      <c r="C63" s="18">
        <v>0</v>
      </c>
      <c r="D63" s="18">
        <v>16278</v>
      </c>
      <c r="E63" s="108" t="s">
        <v>233</v>
      </c>
      <c r="F63" s="106" t="s">
        <v>233</v>
      </c>
      <c r="G63" s="107">
        <v>0.58857198436404545</v>
      </c>
    </row>
    <row r="64" spans="1:7">
      <c r="A64" s="17" t="s">
        <v>245</v>
      </c>
      <c r="B64" s="18">
        <v>0</v>
      </c>
      <c r="C64" s="18">
        <v>0</v>
      </c>
      <c r="D64" s="18">
        <v>0</v>
      </c>
      <c r="E64" s="108" t="s">
        <v>233</v>
      </c>
      <c r="F64" s="106" t="s">
        <v>233</v>
      </c>
      <c r="G64" s="107" t="s">
        <v>233</v>
      </c>
    </row>
    <row r="65" spans="1:7">
      <c r="A65" s="17" t="s">
        <v>246</v>
      </c>
      <c r="B65" s="18">
        <v>0</v>
      </c>
      <c r="C65" s="18">
        <v>0</v>
      </c>
      <c r="D65" s="18">
        <v>187</v>
      </c>
      <c r="E65" s="108" t="s">
        <v>233</v>
      </c>
      <c r="F65" s="106" t="s">
        <v>233</v>
      </c>
      <c r="G65" s="107">
        <v>6.7614547902737736E-3</v>
      </c>
    </row>
    <row r="66" spans="1:7" ht="13.5" thickBot="1">
      <c r="A66" s="20" t="s">
        <v>5</v>
      </c>
      <c r="B66" s="21">
        <v>2717436</v>
      </c>
      <c r="C66" s="21">
        <v>2689370</v>
      </c>
      <c r="D66" s="21">
        <v>2765677</v>
      </c>
      <c r="E66" s="115">
        <v>100</v>
      </c>
      <c r="F66" s="110">
        <v>100</v>
      </c>
      <c r="G66" s="111">
        <v>100</v>
      </c>
    </row>
    <row r="67" spans="1:7">
      <c r="A67" s="24"/>
      <c r="B67" s="24"/>
      <c r="C67" s="24"/>
      <c r="D67" s="24"/>
      <c r="E67" s="24"/>
      <c r="F67" s="24"/>
      <c r="G67" s="24"/>
    </row>
    <row r="68" spans="1:7">
      <c r="A68" s="124">
        <v>12</v>
      </c>
      <c r="F68" s="25"/>
      <c r="G68" s="25" t="s">
        <v>220</v>
      </c>
    </row>
    <row r="69" spans="1:7">
      <c r="A69" s="125"/>
      <c r="F69" s="25"/>
      <c r="G69" s="25" t="s">
        <v>221</v>
      </c>
    </row>
  </sheetData>
  <mergeCells count="1">
    <mergeCell ref="A68:A69"/>
  </mergeCells>
  <phoneticPr fontId="0" type="noConversion"/>
  <hyperlinks>
    <hyperlink ref="A2" location="Innhold!A26" tooltip="Move to Tab2" display="Tilbake til innholdsfortegnelsen"/>
  </hyperlinks>
  <pageMargins left="0.78740157480314965" right="0.78740157480314965" top="0.39370078740157483" bottom="0.19685039370078741" header="3.937007874015748E-2" footer="3.937007874015748E-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20</vt:i4>
      </vt:variant>
    </vt:vector>
  </HeadingPairs>
  <TitlesOfParts>
    <vt:vector size="37" baseType="lpstr">
      <vt:lpstr>Forside</vt:lpstr>
      <vt:lpstr>Innhold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Dato_1årsiden</vt:lpstr>
      <vt:lpstr>Dato_2årsiden</vt:lpstr>
      <vt:lpstr>Dato_nå</vt:lpstr>
      <vt:lpstr>Innhold!Print_Area</vt:lpstr>
      <vt:lpstr>'Tab1'!Print_Area</vt:lpstr>
      <vt:lpstr>'Tab10'!Print_Area</vt:lpstr>
      <vt:lpstr>'Tab11'!Print_Area</vt:lpstr>
      <vt:lpstr>'Tab12'!Print_Area</vt:lpstr>
      <vt:lpstr>'Tab13'!Print_Area</vt:lpstr>
      <vt:lpstr>'Tab14'!Print_Area</vt:lpstr>
      <vt:lpstr>'Tab15'!Print_Area</vt:lpstr>
      <vt:lpstr>'Tab2'!Print_Area</vt:lpstr>
      <vt:lpstr>'Tab3'!Print_Area</vt:lpstr>
      <vt:lpstr>'Tab4'!Print_Area</vt:lpstr>
      <vt:lpstr>'Tab5'!Print_Area</vt:lpstr>
      <vt:lpstr>'Tab6'!Print_Area</vt:lpstr>
      <vt:lpstr>'Tab7'!Print_Area</vt:lpstr>
      <vt:lpstr>'Tab8'!Print_Area</vt:lpstr>
      <vt:lpstr>'Tab9'!Print_Area</vt:lpstr>
      <vt:lpstr>Print_Area</vt:lpstr>
    </vt:vector>
  </TitlesOfParts>
  <Company>Norges Forsikringsforbund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Rendedal</dc:creator>
  <cp:lastModifiedBy>hmoseby</cp:lastModifiedBy>
  <cp:lastPrinted>2013-08-13T08:26:24Z</cp:lastPrinted>
  <dcterms:created xsi:type="dcterms:W3CDTF">2001-06-06T07:37:41Z</dcterms:created>
  <dcterms:modified xsi:type="dcterms:W3CDTF">2013-08-13T08:33:39Z</dcterms:modified>
</cp:coreProperties>
</file>