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forsikringsdrift.sharepoint.com/sites/soa/Delte dokumenter/Kvartalstatistikkene/Premiestatistikk/Rapport/"/>
    </mc:Choice>
  </mc:AlternateContent>
  <xr:revisionPtr revIDLastSave="166" documentId="13_ncr:1_{EA2136B3-E387-4133-9659-05210FFB6EBD}" xr6:coauthVersionLast="47" xr6:coauthVersionMax="47" xr10:uidLastSave="{B43D2798-3886-4FA0-9073-23D5E9D67C0E}"/>
  <bookViews>
    <workbookView xWindow="19320" yWindow="-21600" windowWidth="38610" windowHeight="20985" tabRatio="805" xr2:uid="{00000000-000D-0000-FFFF-FFFF00000000}"/>
  </bookViews>
  <sheets>
    <sheet name="Forside" sheetId="63" r:id="rId1"/>
    <sheet name="Innhold" sheetId="2" r:id="rId2"/>
    <sheet name="Tab1" sheetId="3" r:id="rId3"/>
    <sheet name="Tab2" sheetId="4" r:id="rId4"/>
    <sheet name="Tab3" sheetId="5" r:id="rId5"/>
    <sheet name="Tab4" sheetId="6" r:id="rId6"/>
    <sheet name="Tab5" sheetId="7" r:id="rId7"/>
    <sheet name="Tab6" sheetId="8" r:id="rId8"/>
    <sheet name="Tab7" sheetId="60" r:id="rId9"/>
    <sheet name="Tab8" sheetId="10" r:id="rId10"/>
    <sheet name="Tab9" sheetId="55" r:id="rId11"/>
    <sheet name="Tab10" sheetId="14" r:id="rId12"/>
    <sheet name="Tab11" sheetId="15" r:id="rId13"/>
    <sheet name="Tab12" sheetId="52" r:id="rId14"/>
    <sheet name="Tab13" sheetId="53" r:id="rId15"/>
    <sheet name="Tab14" sheetId="54" r:id="rId16"/>
    <sheet name="Tab15" sheetId="16" r:id="rId17"/>
    <sheet name="Tab16" sheetId="17" r:id="rId18"/>
    <sheet name="Tab17" sheetId="18" r:id="rId19"/>
  </sheets>
  <externalReferences>
    <externalReference r:id="rId20"/>
  </externalReferences>
  <definedNames>
    <definedName name="DATA_11">#REF!</definedName>
    <definedName name="DATA_12">#REF!</definedName>
    <definedName name="DATA_21">#REF!</definedName>
    <definedName name="DATA_31">#REF!</definedName>
    <definedName name="DATA_32">#REF!</definedName>
    <definedName name="DATA_41">#REF!</definedName>
    <definedName name="DATA_42">#REF!</definedName>
    <definedName name="DATA_51">#REF!</definedName>
    <definedName name="DATA_52">#REF!</definedName>
    <definedName name="DATA_61">#REF!</definedName>
    <definedName name="DATA_62">#REF!</definedName>
    <definedName name="DATA_63">#REF!</definedName>
    <definedName name="DATA_64">#REF!</definedName>
    <definedName name="DATA_71">#REF!</definedName>
    <definedName name="DATA_72">#REF!</definedName>
    <definedName name="DATA_81">#REF!</definedName>
    <definedName name="DATA_82">#REF!</definedName>
    <definedName name="DATA_91">#REF!</definedName>
    <definedName name="DATA_92">#REF!</definedName>
    <definedName name="DATA_93">#REF!</definedName>
    <definedName name="DATA_B1">#REF!</definedName>
    <definedName name="DATA_B2">#REF!</definedName>
    <definedName name="DATA_K1">#REF!</definedName>
    <definedName name="DATA_K2">#REF!</definedName>
    <definedName name="DATA_M1">#REF!</definedName>
    <definedName name="DATA_M2">#REF!</definedName>
    <definedName name="DATA_P1">#REF!</definedName>
    <definedName name="DATA_P2">#REF!</definedName>
    <definedName name="Dato_1årsiden" localSheetId="0">[1]Tab5!$C$6</definedName>
    <definedName name="Dato_1årsiden">'Tab5'!$C$6</definedName>
    <definedName name="Dato_2årsiden">'Tab5'!$B$6</definedName>
    <definedName name="Dato_nå" localSheetId="0">[1]Tab5!$D$6</definedName>
    <definedName name="Dato_nå">'Tab5'!$D$6</definedName>
    <definedName name="_xlnm.Print_Area" localSheetId="1">Innhold!$A$1:$H$54</definedName>
    <definedName name="_xlnm.Print_Area" localSheetId="2">'Tab1'!$A$1:$C$53</definedName>
    <definedName name="_xlnm.Print_Area" localSheetId="16">'Tab15'!$A$1:$U$65</definedName>
    <definedName name="_xlnm.Print_Area" localSheetId="18">'Tab17'!$A$1:$C$53</definedName>
    <definedName name="_xlnm.Print_Area" localSheetId="3">'Tab2'!$A$1:$K$65</definedName>
    <definedName name="_xlnm.Print_Area">'Tab5'!$A$4:$G$62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2" l="1"/>
  <c r="K64" i="4" l="1"/>
  <c r="B53" i="2" l="1"/>
  <c r="A73" i="60" l="1"/>
  <c r="G72" i="60"/>
  <c r="H26" i="2"/>
  <c r="C52" i="18" l="1"/>
  <c r="G72" i="17"/>
  <c r="U64" i="16"/>
  <c r="U72" i="54"/>
  <c r="U72" i="53"/>
  <c r="U72" i="52"/>
  <c r="G72" i="15"/>
  <c r="U72" i="14"/>
  <c r="U72" i="8"/>
  <c r="U61" i="7"/>
  <c r="L55" i="6"/>
  <c r="L55" i="5"/>
  <c r="E64" i="4"/>
  <c r="C52" i="3"/>
  <c r="H24" i="2" l="1"/>
  <c r="H28" i="2" l="1"/>
  <c r="U72" i="10"/>
  <c r="A73" i="55" l="1"/>
  <c r="B97" i="4"/>
  <c r="C97" i="4"/>
  <c r="D97" i="4"/>
  <c r="B99" i="4"/>
  <c r="C99" i="4"/>
  <c r="D99" i="4"/>
  <c r="C91" i="4" l="1"/>
  <c r="B91" i="4"/>
  <c r="C87" i="4"/>
  <c r="B87" i="4"/>
  <c r="B88" i="4" l="1"/>
  <c r="G101" i="4"/>
  <c r="C88" i="4"/>
  <c r="C89" i="4"/>
  <c r="B89" i="4"/>
  <c r="G98" i="4"/>
  <c r="G97" i="4" l="1"/>
  <c r="G99" i="4"/>
  <c r="A72" i="55" l="1"/>
  <c r="A72" i="60"/>
  <c r="A73" i="53"/>
  <c r="A73" i="52"/>
  <c r="A73" i="54"/>
  <c r="A72" i="54"/>
  <c r="A72" i="53"/>
  <c r="A72" i="52"/>
  <c r="B107" i="4"/>
  <c r="B90" i="4" l="1"/>
  <c r="C90" i="4"/>
  <c r="B77" i="4" l="1"/>
  <c r="B106" i="4" l="1"/>
  <c r="A52" i="3"/>
  <c r="E101" i="4"/>
  <c r="E98" i="4"/>
  <c r="C84" i="4"/>
  <c r="C85" i="4"/>
  <c r="C82" i="4"/>
  <c r="B84" i="4"/>
  <c r="B85" i="4"/>
  <c r="B82" i="4"/>
  <c r="E99" i="4" l="1"/>
  <c r="E97" i="4"/>
  <c r="B86" i="4"/>
  <c r="C86" i="4"/>
  <c r="H32" i="2"/>
  <c r="H34" i="2" s="1"/>
  <c r="A73" i="10"/>
  <c r="A62" i="7"/>
  <c r="A65" i="16"/>
  <c r="A73" i="8"/>
  <c r="A56" i="6"/>
  <c r="A65" i="4"/>
  <c r="A56" i="5"/>
  <c r="A53" i="18"/>
  <c r="G65" i="4"/>
  <c r="A73" i="17"/>
  <c r="A73" i="15"/>
  <c r="A73" i="14"/>
  <c r="A53" i="3"/>
  <c r="A72" i="8"/>
  <c r="A61" i="7"/>
  <c r="A55" i="6"/>
  <c r="A72" i="17"/>
  <c r="A64" i="16"/>
  <c r="A72" i="15"/>
  <c r="A72" i="14"/>
  <c r="A72" i="10"/>
  <c r="A55" i="5"/>
  <c r="A64" i="4"/>
  <c r="G64" i="4"/>
  <c r="A52" i="18"/>
  <c r="B83" i="4"/>
  <c r="C83" i="4"/>
  <c r="H30" i="2" l="1"/>
  <c r="U72" i="55"/>
  <c r="G96" i="4"/>
  <c r="E96" i="4" s="1"/>
  <c r="H36" i="2"/>
  <c r="H38" i="2" s="1"/>
  <c r="H40" i="2" s="1"/>
  <c r="H43" i="2" s="1"/>
  <c r="B74" i="4" l="1"/>
  <c r="B75" i="4"/>
  <c r="B76" i="4"/>
  <c r="B78" i="4" l="1"/>
</calcChain>
</file>

<file path=xl/sharedStrings.xml><?xml version="1.0" encoding="utf-8"?>
<sst xmlns="http://schemas.openxmlformats.org/spreadsheetml/2006/main" count="3796" uniqueCount="181">
  <si>
    <t>Tilbake til innholdsfortegnelsen</t>
  </si>
  <si>
    <t>Bestandspremie i 1000 kr</t>
  </si>
  <si>
    <t>Markedsandel i prosent</t>
  </si>
  <si>
    <t>Selskap</t>
  </si>
  <si>
    <t>I ALT</t>
  </si>
  <si>
    <t xml:space="preserve"> </t>
  </si>
  <si>
    <t>INNHOLDSFORTEGNELSE</t>
  </si>
  <si>
    <t>Figur 1. Markedsandeler til de fire største selskaper, landbasert forsikring i alt ……………………………</t>
  </si>
  <si>
    <t>Figur 2. Bestandspremie i de største bransjene utenom motorvogn ………………………………………..</t>
  </si>
  <si>
    <t>Alle selskap</t>
  </si>
  <si>
    <t xml:space="preserve">Endring </t>
  </si>
  <si>
    <t>i prosent</t>
  </si>
  <si>
    <t>1. Motorvogn - totalt</t>
  </si>
  <si>
    <t>Personbil og varebil &lt; 3,5 t.</t>
  </si>
  <si>
    <t>Lastebil, buss og varebil &gt; 3,5 t.</t>
  </si>
  <si>
    <t>To-hjul</t>
  </si>
  <si>
    <t>Traktor, arbeidsmaskiner</t>
  </si>
  <si>
    <t>2. Motorvogn - herav trafikkforsikring</t>
  </si>
  <si>
    <t>Hjem</t>
  </si>
  <si>
    <t xml:space="preserve">Villa </t>
  </si>
  <si>
    <t>Hytte</t>
  </si>
  <si>
    <t>Andre</t>
  </si>
  <si>
    <t>Sum alle selskaper</t>
  </si>
  <si>
    <t>Markedsandeler - selskapstall</t>
  </si>
  <si>
    <t>Fritidsbåt</t>
  </si>
  <si>
    <t>Reise</t>
  </si>
  <si>
    <t>Ansvar</t>
  </si>
  <si>
    <t>Transport</t>
  </si>
  <si>
    <t>Andre bransjer</t>
  </si>
  <si>
    <t>Antall forsikringer</t>
  </si>
  <si>
    <t>Fors.sum (mill. kr.)</t>
  </si>
  <si>
    <t>Antall forsikrede</t>
  </si>
  <si>
    <t>Tabell 2.1 Landbasert forsikring i alt</t>
  </si>
  <si>
    <t>Tabell 3.1 Motorvogn i alt, bestandspremie</t>
  </si>
  <si>
    <t>SPESIAL I ALT</t>
  </si>
  <si>
    <t>I ALT LANDBASERT FORSIKRING</t>
  </si>
  <si>
    <t>Tabell 3.2 Motorvogn i alt, antall forsikringer</t>
  </si>
  <si>
    <t>Forsikringssum i mill. kr.</t>
  </si>
  <si>
    <t xml:space="preserve">Antall forsikrede </t>
  </si>
  <si>
    <t>Spesifikke kommentarer</t>
  </si>
  <si>
    <t>Tabell 1.1 Bestandspremie …………………………………………………………………………</t>
  </si>
  <si>
    <t>Tabell 1.2 Antall forsikringer / forsikringssum ………………………………………………….</t>
  </si>
  <si>
    <t>Tabell 2.1 Landbasert forsikring i alt ……………………………………………………………………</t>
  </si>
  <si>
    <t>Tabell 3.1 Motorvogn i alt, bestandspremie   …………………………………………………………..</t>
  </si>
  <si>
    <t>Tabell 3.2 Motorvogn i alt, antall forsikringer   …………………………………………………………</t>
  </si>
  <si>
    <t>2. FIGURDEL</t>
  </si>
  <si>
    <t>3. TABELLDEL</t>
  </si>
  <si>
    <t>Tabell 1.1  Bestandspremie</t>
  </si>
  <si>
    <t>Tabell 1.2  Antall forsikringer / forsikringssum</t>
  </si>
  <si>
    <t>Bestandsstatistikk</t>
  </si>
  <si>
    <t>4. PRINSIPPER, BEGREPER OG DEFINISJONER</t>
  </si>
  <si>
    <t>Privat</t>
  </si>
  <si>
    <t>Ulykke</t>
  </si>
  <si>
    <t>Yrkesskade</t>
  </si>
  <si>
    <t>Villa</t>
  </si>
  <si>
    <t>Øvrig-Privat</t>
  </si>
  <si>
    <t>Totalt</t>
  </si>
  <si>
    <t>Øvrig</t>
  </si>
  <si>
    <t>Trafikk</t>
  </si>
  <si>
    <t>FIG 1</t>
  </si>
  <si>
    <t>FIG 4</t>
  </si>
  <si>
    <t>FIG 3</t>
  </si>
  <si>
    <t>FIG 2</t>
  </si>
  <si>
    <t>Figur 2. Bestandspremie i de største bransjene utenom motorvogn</t>
  </si>
  <si>
    <t>Tab3</t>
  </si>
  <si>
    <t>1. HOVEDTREKK …………………………………………………………………………………………………..</t>
  </si>
  <si>
    <t>4. PRINSIPPER, BEGREPER OG DEFINISJONER …………………………………………………</t>
  </si>
  <si>
    <t>For mer detaljert beskrivelse av statistikkens innhold henviser vi til punkt 4. Prinsipper,</t>
  </si>
  <si>
    <t>Tab1</t>
  </si>
  <si>
    <t>Tab2</t>
  </si>
  <si>
    <t>Tab4</t>
  </si>
  <si>
    <t>Tab5</t>
  </si>
  <si>
    <t>Tab6</t>
  </si>
  <si>
    <t>Tab8</t>
  </si>
  <si>
    <t>Tab11</t>
  </si>
  <si>
    <t>Tab12</t>
  </si>
  <si>
    <t>Tab13</t>
  </si>
  <si>
    <t>Tab14</t>
  </si>
  <si>
    <t>Tab15</t>
  </si>
  <si>
    <t>gjeldende</t>
  </si>
  <si>
    <t>Figur 1. Markedsandeler til de fire største selskapene, landbasert forsikring i alt</t>
  </si>
  <si>
    <t>If Skadeforsikring</t>
  </si>
  <si>
    <t>Gjensidige</t>
  </si>
  <si>
    <t>Tab10</t>
  </si>
  <si>
    <t>Tryg</t>
  </si>
  <si>
    <t>Næring</t>
  </si>
  <si>
    <t>Fiskeoppdrett</t>
  </si>
  <si>
    <t>PERSON I ALT</t>
  </si>
  <si>
    <t xml:space="preserve">   Antall forsikringer</t>
  </si>
  <si>
    <t>Andre personprodukter (inkl. trygghet)</t>
  </si>
  <si>
    <t>Eierskifte</t>
  </si>
  <si>
    <t>PRIVAT</t>
  </si>
  <si>
    <t>NÆRING</t>
  </si>
  <si>
    <t>3. Brann-kombinert</t>
  </si>
  <si>
    <t>Hobbydyr / Kjæledyr / Husdyr</t>
  </si>
  <si>
    <t>Landbruk</t>
  </si>
  <si>
    <t>Barn</t>
  </si>
  <si>
    <t>Behandling</t>
  </si>
  <si>
    <t>Kritisk sykdom</t>
  </si>
  <si>
    <t>4. Person</t>
  </si>
  <si>
    <t>5. Spesial</t>
  </si>
  <si>
    <t>BRANN-KOMBINERT I ALT</t>
  </si>
  <si>
    <t>Tab17</t>
  </si>
  <si>
    <t>Tab16</t>
  </si>
  <si>
    <t>TOTALT</t>
  </si>
  <si>
    <t>MOTORVOGN I ALT</t>
  </si>
  <si>
    <t>begreper og definisjoner på side 23.</t>
  </si>
  <si>
    <t>INDIVIDUELL</t>
  </si>
  <si>
    <t>KOLLEKTIV</t>
  </si>
  <si>
    <t>Tabell 4.1 Brann-kombinert, bestandspremie</t>
  </si>
  <si>
    <t>Tabell 4.2 Brann-kombinert, antall forsikringer / forsikringssum</t>
  </si>
  <si>
    <t>Tabell 5.1 Person i alt, bestandspremie</t>
  </si>
  <si>
    <t>Tabell 5.2  Person i alt, antall forsikrede</t>
  </si>
  <si>
    <t>Tabell 5.3 Person - herav Ulykke, bestandspremie</t>
  </si>
  <si>
    <t>Tabell 5.4 Person - herav Ulykke, antall forsikrede</t>
  </si>
  <si>
    <t>Tabell 5.5 Person - herav Yrkesskade, bestandspremie</t>
  </si>
  <si>
    <t>Tabell 5.6 Person - herav Yrkesskade, antall forsikrede</t>
  </si>
  <si>
    <t>Tabell 5.7 Person - herav Barn, bestandspremie</t>
  </si>
  <si>
    <t>Tabell 5.8 Person - herav Barn, antall forsikrede</t>
  </si>
  <si>
    <t>Tabell 5.9 Person - herav Kritisk sykdom, bestandspremie</t>
  </si>
  <si>
    <t>Tabell 5.10 Person - herav Kritisk sykdom, antall forsikrede</t>
  </si>
  <si>
    <t>Tabell 5.11 Person - herav Behandling, bestandspremie</t>
  </si>
  <si>
    <t>Tabell 5.12 Person - herav Behandling, antall forsikrede</t>
  </si>
  <si>
    <t>Tabell 6.1 Spesial i alt, bestandspremie</t>
  </si>
  <si>
    <t>Tabell 6.2 Spesial - herav Ansvar, bestandspremie</t>
  </si>
  <si>
    <t>Tabell 6.3 Spesial - herav Ansvar, antall forsikringer</t>
  </si>
  <si>
    <t>Tabell 4.1 Brann-kombinert, bestandspremie   ……………………………………………</t>
  </si>
  <si>
    <t>Tabell 4.2 Brann-kombinert, antall forsikringer   ……………………………………………</t>
  </si>
  <si>
    <t>Tabell 5.1 Person i alt, bestandspremie   …………………………………………</t>
  </si>
  <si>
    <t>Tabell 5.2 Person i alt, antall forsikrede   ……………………………………………</t>
  </si>
  <si>
    <t>Tabell 5.3 Person - herav Ulykke, bestandspremie   …………………………………………………………………</t>
  </si>
  <si>
    <t>Tabell 5.4 Person - herav Ulykke, antall forsikrede   …………………………………………………………………</t>
  </si>
  <si>
    <t>Tabell 5.5 Person - herav Yrkesskade, bestandspremie   …………………………………………………………..</t>
  </si>
  <si>
    <t>Tabell 5.6 Person - herav Yrkesskade, antall forsikrede   …………………………………………………………</t>
  </si>
  <si>
    <t>Tabell 5.7 Person - herav Barn, bestandspremie   …………………………………………………………..</t>
  </si>
  <si>
    <t>Tabell 5.8 Person - herav Barn, antall forsikrede   …………………………………………………………</t>
  </si>
  <si>
    <t>Tabell 5.9 Person - herav Kritisk sykdom, bestandspremie   …………………………………………………………..</t>
  </si>
  <si>
    <t>Tabell 5.10 Person - herav Kritisk sykdom, antall forsikrede   …………………………………………………………</t>
  </si>
  <si>
    <t>Tabell 5.11.Person - herav Behandling, bestandspremie   …………………………………………………………..</t>
  </si>
  <si>
    <t>Tabell 5.12 Person - herav Behandling, antall forsikrede   …………………………………………………………</t>
  </si>
  <si>
    <t>Tabell 6.1  Spesial i alt, bestandspremie   ………………………………………………………………</t>
  </si>
  <si>
    <t>Tabell 6.2  Spesial - herav Ansvar, bestandspremie   …………………………………………………………………….</t>
  </si>
  <si>
    <t>Tabell 6.3  Spesial - herav Ansvar, antall forsikringer   ……………………………………………………….</t>
  </si>
  <si>
    <t>Tab9</t>
  </si>
  <si>
    <t>Tab7</t>
  </si>
  <si>
    <t>Antall trafikkforsikringer</t>
  </si>
  <si>
    <t>Tabell 3.3 Person og varebil &lt; 3.5 t, bestandspremie</t>
  </si>
  <si>
    <t>Tabell 3.4 Person og varebil &lt; 3.5 t, antall trafikkforsikringer</t>
  </si>
  <si>
    <t>Tabell 3.3 Personbil og varebil &lt;3.5 t, bestandspremie   ………………………………………………</t>
  </si>
  <si>
    <t>Tabell 3.4 Personbil og varebil &lt;3.5 t, antall trafikkforsikringer   ………………………………………</t>
  </si>
  <si>
    <t>Figur 3. Bestandspremie fordelt på private forsikringer og næringslivsforsikringer</t>
  </si>
  <si>
    <t>Figur 3. Bestandspremie fordelt på private forsikringer og næringslivsforsikringer ………………………………………………</t>
  </si>
  <si>
    <t>Fremtind</t>
  </si>
  <si>
    <t>31.03.2025</t>
  </si>
  <si>
    <t>31.03.2026</t>
  </si>
  <si>
    <t>31.03.2024</t>
  </si>
  <si>
    <t>Storebrand</t>
  </si>
  <si>
    <t>EGRO Forsikring</t>
  </si>
  <si>
    <t xml:space="preserve">-   </t>
  </si>
  <si>
    <t>JBF Forsikring Gjensidig</t>
  </si>
  <si>
    <t>Protector Forsikring</t>
  </si>
  <si>
    <t>KLP Skadeforsikring</t>
  </si>
  <si>
    <t>DNB Livsforsikring</t>
  </si>
  <si>
    <t>Nordea</t>
  </si>
  <si>
    <t>Gar-Bo Försäkring AB</t>
  </si>
  <si>
    <t>Ly Forsikring</t>
  </si>
  <si>
    <t>Eika Forsikring</t>
  </si>
  <si>
    <t>Telenor Forsikring</t>
  </si>
  <si>
    <t>YouPlus Livsforsikring</t>
  </si>
  <si>
    <t>Eir Försäkring AB</t>
  </si>
  <si>
    <t>Oslo Forsikring</t>
  </si>
  <si>
    <t>Frende Forsikring</t>
  </si>
  <si>
    <t>KNIF Trygghet Forsikring</t>
  </si>
  <si>
    <t>Landkreditt Forsikring</t>
  </si>
  <si>
    <t>Granne Forsikring</t>
  </si>
  <si>
    <t>Euro Insurance LTD</t>
  </si>
  <si>
    <t>Skogbrand</t>
  </si>
  <si>
    <t>W R Berkley</t>
  </si>
  <si>
    <t>WaterCircles</t>
  </si>
  <si>
    <t>Euro Accident</t>
  </si>
  <si>
    <t>HDI Global Specialty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</si>
</sst>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0.0_)"/>
    <numFmt numFmtId="166" formatCode="_ * #,##0_ ;_ * \-#,##0_ ;_ * &quot;-&quot;??_ ;_ @_ "/>
    <numFmt numFmtId="167" formatCode="0.0"/>
    <numFmt numFmtId="168" formatCode="0.0\ %"/>
    <numFmt numFmtId="169" formatCode="#,##0.000"/>
    <numFmt numFmtId="170" formatCode="_ * #.0_ ;_ * \-#.0_ ;_ * &quot;-&quot;??_ ;_ @_ "/>
    <numFmt numFmtId="171" formatCode="_ * 0.0_)\ ;_ * \-0.0_)\ ;_ * &quot;-&quot;??_ ;_ @_ 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2"/>
      <color indexed="12"/>
      <name val="System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0"/>
      <name val="Arial"/>
      <family val="2"/>
    </font>
    <font>
      <i/>
      <sz val="12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2"/>
      <name val="Arial"/>
      <family val="2"/>
    </font>
    <font>
      <sz val="18"/>
      <color indexed="23"/>
      <name val="Times New Roman"/>
      <family val="1"/>
    </font>
    <font>
      <sz val="14"/>
      <color indexed="23"/>
      <name val="Times New Roman"/>
      <family val="1"/>
    </font>
    <font>
      <sz val="10"/>
      <color indexed="2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8"/>
      <color rgb="FF3B6E8F"/>
      <name val="Cambria"/>
      <family val="1"/>
      <scheme val="maj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26"/>
      <color rgb="FF3B6E8F"/>
      <name val="Cambria"/>
      <family val="1"/>
      <scheme val="major"/>
    </font>
    <font>
      <b/>
      <sz val="28"/>
      <color rgb="FF54758C"/>
      <name val="Arial"/>
      <family val="2"/>
    </font>
    <font>
      <sz val="26"/>
      <color rgb="FF54758C"/>
      <name val="Arial"/>
      <family val="2"/>
    </font>
    <font>
      <sz val="14"/>
      <name val="Arial"/>
      <family val="2"/>
    </font>
    <font>
      <sz val="14"/>
      <color indexed="22"/>
      <name val="Times New Roman"/>
      <family val="1"/>
    </font>
    <font>
      <sz val="10"/>
      <name val="Arial"/>
      <family val="2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Times New Roman"/>
      <family val="1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164" fontId="6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6" fillId="0" borderId="0"/>
    <xf numFmtId="9" fontId="6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30" fillId="0" borderId="0"/>
    <xf numFmtId="43" fontId="30" fillId="0" borderId="0" applyFont="0" applyFill="0" applyBorder="0" applyAlignment="0" applyProtection="0"/>
    <xf numFmtId="0" fontId="6" fillId="0" borderId="0"/>
    <xf numFmtId="0" fontId="36" fillId="0" borderId="0"/>
    <xf numFmtId="0" fontId="6" fillId="0" borderId="0"/>
  </cellStyleXfs>
  <cellXfs count="188">
    <xf numFmtId="0" fontId="0" fillId="0" borderId="0" xfId="0"/>
    <xf numFmtId="0" fontId="9" fillId="0" borderId="0" xfId="0" applyFont="1"/>
    <xf numFmtId="0" fontId="8" fillId="0" borderId="0" xfId="4" applyAlignment="1" applyProtection="1">
      <alignment horizontal="left"/>
    </xf>
    <xf numFmtId="0" fontId="9" fillId="0" borderId="0" xfId="0" applyFont="1" applyAlignment="1">
      <alignment horizontal="left"/>
    </xf>
    <xf numFmtId="0" fontId="10" fillId="0" borderId="0" xfId="4" applyFont="1" applyAlignment="1" applyProtection="1">
      <alignment horizontal="left"/>
    </xf>
    <xf numFmtId="0" fontId="11" fillId="2" borderId="0" xfId="0" applyFont="1" applyFill="1"/>
    <xf numFmtId="165" fontId="9" fillId="0" borderId="0" xfId="0" applyNumberFormat="1" applyFont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3" xfId="0" applyFont="1" applyFill="1" applyBorder="1" applyAlignment="1">
      <alignment horizontal="center"/>
    </xf>
    <xf numFmtId="0" fontId="9" fillId="2" borderId="3" xfId="0" applyFont="1" applyFill="1" applyBorder="1"/>
    <xf numFmtId="0" fontId="9" fillId="2" borderId="2" xfId="0" applyFont="1" applyFill="1" applyBorder="1"/>
    <xf numFmtId="0" fontId="9" fillId="2" borderId="4" xfId="0" applyFont="1" applyFill="1" applyBorder="1"/>
    <xf numFmtId="0" fontId="12" fillId="2" borderId="5" xfId="0" applyFont="1" applyFill="1" applyBorder="1" applyAlignment="1">
      <alignment horizontal="left"/>
    </xf>
    <xf numFmtId="14" fontId="12" fillId="2" borderId="6" xfId="0" applyNumberFormat="1" applyFont="1" applyFill="1" applyBorder="1" applyAlignment="1">
      <alignment horizontal="right"/>
    </xf>
    <xf numFmtId="14" fontId="12" fillId="2" borderId="7" xfId="0" applyNumberFormat="1" applyFont="1" applyFill="1" applyBorder="1" applyAlignment="1">
      <alignment horizontal="right"/>
    </xf>
    <xf numFmtId="14" fontId="12" fillId="2" borderId="8" xfId="0" applyNumberFormat="1" applyFont="1" applyFill="1" applyBorder="1" applyAlignment="1">
      <alignment horizontal="right"/>
    </xf>
    <xf numFmtId="0" fontId="9" fillId="0" borderId="9" xfId="0" applyFont="1" applyBorder="1"/>
    <xf numFmtId="166" fontId="9" fillId="0" borderId="0" xfId="1" applyNumberFormat="1" applyFont="1" applyProtection="1"/>
    <xf numFmtId="166" fontId="9" fillId="0" borderId="10" xfId="1" applyNumberFormat="1" applyFont="1" applyBorder="1" applyProtection="1"/>
    <xf numFmtId="0" fontId="12" fillId="0" borderId="11" xfId="0" applyFont="1" applyBorder="1"/>
    <xf numFmtId="166" fontId="12" fillId="0" borderId="12" xfId="1" applyNumberFormat="1" applyFont="1" applyBorder="1" applyProtection="1"/>
    <xf numFmtId="166" fontId="12" fillId="0" borderId="13" xfId="1" applyNumberFormat="1" applyFont="1" applyBorder="1" applyProtection="1"/>
    <xf numFmtId="165" fontId="12" fillId="0" borderId="12" xfId="0" applyNumberFormat="1" applyFont="1" applyBorder="1"/>
    <xf numFmtId="0" fontId="9" fillId="0" borderId="7" xfId="0" applyFont="1" applyBorder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165" fontId="9" fillId="0" borderId="0" xfId="0" applyNumberFormat="1" applyFont="1" applyAlignment="1">
      <alignment horizontal="right"/>
    </xf>
    <xf numFmtId="165" fontId="9" fillId="0" borderId="14" xfId="0" applyNumberFormat="1" applyFont="1" applyBorder="1" applyAlignment="1">
      <alignment horizontal="righ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12" fillId="2" borderId="15" xfId="0" applyFont="1" applyFill="1" applyBorder="1" applyAlignment="1">
      <alignment horizontal="left"/>
    </xf>
    <xf numFmtId="14" fontId="12" fillId="2" borderId="16" xfId="0" applyNumberFormat="1" applyFont="1" applyFill="1" applyBorder="1" applyAlignment="1">
      <alignment horizontal="center"/>
    </xf>
    <xf numFmtId="165" fontId="9" fillId="0" borderId="17" xfId="0" applyNumberFormat="1" applyFont="1" applyBorder="1" applyAlignment="1">
      <alignment horizontal="right"/>
    </xf>
    <xf numFmtId="0" fontId="12" fillId="2" borderId="18" xfId="0" applyFont="1" applyFill="1" applyBorder="1" applyAlignment="1">
      <alignment horizontal="center"/>
    </xf>
    <xf numFmtId="14" fontId="12" fillId="2" borderId="19" xfId="0" applyNumberFormat="1" applyFont="1" applyFill="1" applyBorder="1" applyAlignment="1">
      <alignment horizontal="center"/>
    </xf>
    <xf numFmtId="165" fontId="12" fillId="0" borderId="17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0" fontId="16" fillId="0" borderId="0" xfId="0" applyFont="1"/>
    <xf numFmtId="0" fontId="12" fillId="2" borderId="3" xfId="0" applyFont="1" applyFill="1" applyBorder="1"/>
    <xf numFmtId="0" fontId="12" fillId="0" borderId="0" xfId="0" applyFont="1"/>
    <xf numFmtId="0" fontId="12" fillId="0" borderId="1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165" fontId="12" fillId="0" borderId="22" xfId="0" applyNumberFormat="1" applyFont="1" applyBorder="1"/>
    <xf numFmtId="0" fontId="8" fillId="0" borderId="0" xfId="4" applyAlignment="1" applyProtection="1"/>
    <xf numFmtId="166" fontId="12" fillId="0" borderId="0" xfId="1" applyNumberFormat="1" applyFont="1" applyBorder="1" applyProtection="1"/>
    <xf numFmtId="165" fontId="12" fillId="0" borderId="0" xfId="0" applyNumberFormat="1" applyFont="1"/>
    <xf numFmtId="165" fontId="17" fillId="0" borderId="0" xfId="0" applyNumberFormat="1" applyFont="1"/>
    <xf numFmtId="0" fontId="18" fillId="0" borderId="0" xfId="0" applyFont="1"/>
    <xf numFmtId="0" fontId="15" fillId="0" borderId="7" xfId="0" applyFont="1" applyBorder="1"/>
    <xf numFmtId="166" fontId="9" fillId="0" borderId="23" xfId="1" applyNumberFormat="1" applyFont="1" applyBorder="1" applyAlignment="1" applyProtection="1">
      <alignment horizontal="center"/>
    </xf>
    <xf numFmtId="166" fontId="9" fillId="0" borderId="24" xfId="1" applyNumberFormat="1" applyFont="1" applyBorder="1" applyAlignment="1" applyProtection="1">
      <alignment horizontal="center"/>
    </xf>
    <xf numFmtId="166" fontId="12" fillId="0" borderId="24" xfId="1" applyNumberFormat="1" applyFont="1" applyBorder="1" applyAlignment="1" applyProtection="1">
      <alignment horizontal="center"/>
    </xf>
    <xf numFmtId="166" fontId="12" fillId="0" borderId="25" xfId="1" applyNumberFormat="1" applyFont="1" applyBorder="1" applyAlignment="1" applyProtection="1">
      <alignment horizontal="center"/>
    </xf>
    <xf numFmtId="0" fontId="14" fillId="0" borderId="26" xfId="0" applyFont="1" applyBorder="1" applyAlignment="1">
      <alignment horizontal="left"/>
    </xf>
    <xf numFmtId="0" fontId="9" fillId="0" borderId="26" xfId="0" applyFont="1" applyBorder="1"/>
    <xf numFmtId="0" fontId="12" fillId="0" borderId="21" xfId="0" applyFont="1" applyBorder="1" applyAlignment="1">
      <alignment horizontal="center"/>
    </xf>
    <xf numFmtId="14" fontId="12" fillId="2" borderId="12" xfId="0" applyNumberFormat="1" applyFont="1" applyFill="1" applyBorder="1" applyAlignment="1">
      <alignment horizontal="center"/>
    </xf>
    <xf numFmtId="14" fontId="12" fillId="2" borderId="27" xfId="0" applyNumberFormat="1" applyFont="1" applyFill="1" applyBorder="1" applyAlignment="1">
      <alignment horizontal="right"/>
    </xf>
    <xf numFmtId="14" fontId="17" fillId="0" borderId="0" xfId="0" quotePrefix="1" applyNumberFormat="1" applyFont="1" applyAlignment="1">
      <alignment horizontal="right"/>
    </xf>
    <xf numFmtId="14" fontId="0" fillId="0" borderId="0" xfId="0" quotePrefix="1" applyNumberFormat="1"/>
    <xf numFmtId="168" fontId="6" fillId="0" borderId="0" xfId="7" applyNumberFormat="1"/>
    <xf numFmtId="0" fontId="10" fillId="0" borderId="0" xfId="3" applyFont="1" applyAlignment="1" applyProtection="1">
      <alignment horizontal="left"/>
    </xf>
    <xf numFmtId="14" fontId="19" fillId="0" borderId="0" xfId="0" quotePrefix="1" applyNumberFormat="1" applyFont="1"/>
    <xf numFmtId="0" fontId="7" fillId="0" borderId="0" xfId="4" applyFont="1" applyAlignment="1" applyProtection="1"/>
    <xf numFmtId="0" fontId="7" fillId="0" borderId="0" xfId="4" applyFont="1" applyAlignment="1" applyProtection="1">
      <alignment horizontal="left"/>
    </xf>
    <xf numFmtId="0" fontId="7" fillId="0" borderId="0" xfId="5" applyAlignment="1" applyProtection="1"/>
    <xf numFmtId="14" fontId="6" fillId="0" borderId="0" xfId="0" quotePrefix="1" applyNumberFormat="1" applyFont="1"/>
    <xf numFmtId="165" fontId="9" fillId="0" borderId="28" xfId="0" applyNumberFormat="1" applyFont="1" applyBorder="1" applyAlignment="1">
      <alignment horizontal="right"/>
    </xf>
    <xf numFmtId="0" fontId="12" fillId="0" borderId="15" xfId="0" applyFont="1" applyBorder="1" applyAlignment="1">
      <alignment horizontal="left"/>
    </xf>
    <xf numFmtId="170" fontId="9" fillId="0" borderId="17" xfId="0" applyNumberFormat="1" applyFont="1" applyBorder="1" applyAlignment="1">
      <alignment horizontal="right"/>
    </xf>
    <xf numFmtId="171" fontId="9" fillId="0" borderId="17" xfId="0" applyNumberFormat="1" applyFont="1" applyBorder="1" applyAlignment="1">
      <alignment horizontal="right"/>
    </xf>
    <xf numFmtId="171" fontId="12" fillId="0" borderId="17" xfId="0" applyNumberFormat="1" applyFont="1" applyBorder="1" applyAlignment="1">
      <alignment horizontal="right"/>
    </xf>
    <xf numFmtId="171" fontId="9" fillId="0" borderId="0" xfId="0" applyNumberFormat="1" applyFont="1" applyAlignment="1">
      <alignment horizontal="right"/>
    </xf>
    <xf numFmtId="171" fontId="9" fillId="0" borderId="14" xfId="0" applyNumberFormat="1" applyFont="1" applyBorder="1" applyAlignment="1">
      <alignment horizontal="right"/>
    </xf>
    <xf numFmtId="171" fontId="9" fillId="0" borderId="28" xfId="0" applyNumberFormat="1" applyFont="1" applyBorder="1" applyAlignment="1">
      <alignment horizontal="right"/>
    </xf>
    <xf numFmtId="171" fontId="12" fillId="0" borderId="12" xfId="0" applyNumberFormat="1" applyFont="1" applyBorder="1"/>
    <xf numFmtId="171" fontId="12" fillId="0" borderId="22" xfId="0" applyNumberFormat="1" applyFont="1" applyBorder="1"/>
    <xf numFmtId="171" fontId="12" fillId="0" borderId="19" xfId="0" applyNumberFormat="1" applyFont="1" applyBorder="1" applyAlignment="1">
      <alignment horizontal="right"/>
    </xf>
    <xf numFmtId="171" fontId="12" fillId="0" borderId="22" xfId="0" applyNumberFormat="1" applyFont="1" applyBorder="1" applyAlignment="1">
      <alignment horizontal="right"/>
    </xf>
    <xf numFmtId="0" fontId="12" fillId="2" borderId="20" xfId="0" applyFont="1" applyFill="1" applyBorder="1"/>
    <xf numFmtId="166" fontId="9" fillId="0" borderId="9" xfId="1" applyNumberFormat="1" applyFont="1" applyBorder="1" applyAlignment="1" applyProtection="1">
      <alignment horizontal="center"/>
    </xf>
    <xf numFmtId="166" fontId="12" fillId="0" borderId="9" xfId="1" applyNumberFormat="1" applyFont="1" applyBorder="1" applyAlignment="1" applyProtection="1">
      <alignment horizontal="center"/>
    </xf>
    <xf numFmtId="166" fontId="12" fillId="0" borderId="11" xfId="1" applyNumberFormat="1" applyFont="1" applyBorder="1" applyAlignment="1" applyProtection="1">
      <alignment horizontal="center"/>
    </xf>
    <xf numFmtId="166" fontId="9" fillId="0" borderId="29" xfId="1" applyNumberFormat="1" applyFont="1" applyBorder="1" applyAlignment="1" applyProtection="1">
      <alignment horizontal="center"/>
    </xf>
    <xf numFmtId="14" fontId="12" fillId="2" borderId="15" xfId="0" applyNumberFormat="1" applyFont="1" applyFill="1" applyBorder="1" applyAlignment="1">
      <alignment horizontal="center"/>
    </xf>
    <xf numFmtId="0" fontId="14" fillId="0" borderId="26" xfId="0" applyFont="1" applyBorder="1" applyAlignment="1">
      <alignment horizontal="right"/>
    </xf>
    <xf numFmtId="14" fontId="12" fillId="2" borderId="5" xfId="0" applyNumberFormat="1" applyFont="1" applyFill="1" applyBorder="1" applyAlignment="1">
      <alignment horizontal="right"/>
    </xf>
    <xf numFmtId="166" fontId="9" fillId="0" borderId="21" xfId="1" applyNumberFormat="1" applyFont="1" applyBorder="1" applyProtection="1"/>
    <xf numFmtId="166" fontId="12" fillId="0" borderId="15" xfId="1" applyNumberFormat="1" applyFont="1" applyBorder="1" applyProtection="1"/>
    <xf numFmtId="0" fontId="12" fillId="0" borderId="21" xfId="0" applyFont="1" applyBorder="1"/>
    <xf numFmtId="14" fontId="12" fillId="2" borderId="13" xfId="0" applyNumberFormat="1" applyFont="1" applyFill="1" applyBorder="1" applyAlignment="1">
      <alignment horizontal="center"/>
    </xf>
    <xf numFmtId="3" fontId="12" fillId="0" borderId="10" xfId="0" applyNumberFormat="1" applyFont="1" applyBorder="1" applyAlignment="1">
      <alignment horizontal="right"/>
    </xf>
    <xf numFmtId="3" fontId="9" fillId="0" borderId="10" xfId="0" applyNumberFormat="1" applyFont="1" applyBorder="1" applyAlignment="1">
      <alignment horizontal="right"/>
    </xf>
    <xf numFmtId="0" fontId="9" fillId="0" borderId="21" xfId="0" applyFont="1" applyBorder="1"/>
    <xf numFmtId="0" fontId="9" fillId="0" borderId="3" xfId="0" applyFont="1" applyBorder="1"/>
    <xf numFmtId="0" fontId="0" fillId="0" borderId="26" xfId="0" applyBorder="1"/>
    <xf numFmtId="0" fontId="12" fillId="0" borderId="15" xfId="0" applyFont="1" applyBorder="1"/>
    <xf numFmtId="166" fontId="9" fillId="0" borderId="28" xfId="1" applyNumberFormat="1" applyFont="1" applyBorder="1" applyProtection="1"/>
    <xf numFmtId="166" fontId="12" fillId="0" borderId="16" xfId="1" applyNumberFormat="1" applyFont="1" applyBorder="1" applyProtection="1"/>
    <xf numFmtId="0" fontId="12" fillId="2" borderId="29" xfId="0" applyFont="1" applyFill="1" applyBorder="1"/>
    <xf numFmtId="0" fontId="12" fillId="2" borderId="30" xfId="0" applyFont="1" applyFill="1" applyBorder="1" applyAlignment="1">
      <alignment horizontal="left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9" fillId="2" borderId="0" xfId="0" applyFont="1" applyFill="1"/>
    <xf numFmtId="14" fontId="12" fillId="2" borderId="0" xfId="0" applyNumberFormat="1" applyFont="1" applyFill="1" applyAlignment="1">
      <alignment horizontal="right"/>
    </xf>
    <xf numFmtId="166" fontId="9" fillId="0" borderId="0" xfId="1" applyNumberFormat="1" applyFont="1" applyBorder="1" applyProtection="1"/>
    <xf numFmtId="171" fontId="12" fillId="0" borderId="0" xfId="0" applyNumberFormat="1" applyFont="1"/>
    <xf numFmtId="166" fontId="9" fillId="0" borderId="26" xfId="1" applyNumberFormat="1" applyFont="1" applyBorder="1" applyProtection="1"/>
    <xf numFmtId="171" fontId="9" fillId="0" borderId="26" xfId="0" applyNumberFormat="1" applyFont="1" applyBorder="1" applyAlignment="1">
      <alignment horizontal="right"/>
    </xf>
    <xf numFmtId="0" fontId="9" fillId="0" borderId="0" xfId="9" applyFont="1"/>
    <xf numFmtId="0" fontId="7" fillId="0" borderId="0" xfId="5" applyAlignment="1" applyProtection="1">
      <alignment horizontal="left"/>
    </xf>
    <xf numFmtId="0" fontId="9" fillId="0" borderId="0" xfId="9" applyFont="1" applyAlignment="1">
      <alignment horizontal="left"/>
    </xf>
    <xf numFmtId="0" fontId="10" fillId="0" borderId="0" xfId="5" applyFont="1" applyAlignment="1" applyProtection="1">
      <alignment horizontal="left"/>
    </xf>
    <xf numFmtId="0" fontId="11" fillId="2" borderId="0" xfId="9" applyFont="1" applyFill="1"/>
    <xf numFmtId="165" fontId="9" fillId="0" borderId="0" xfId="9" applyNumberFormat="1" applyFont="1"/>
    <xf numFmtId="0" fontId="12" fillId="2" borderId="1" xfId="9" applyFont="1" applyFill="1" applyBorder="1"/>
    <xf numFmtId="0" fontId="12" fillId="2" borderId="2" xfId="9" applyFont="1" applyFill="1" applyBorder="1"/>
    <xf numFmtId="0" fontId="12" fillId="2" borderId="3" xfId="9" applyFont="1" applyFill="1" applyBorder="1" applyAlignment="1">
      <alignment horizontal="center"/>
    </xf>
    <xf numFmtId="0" fontId="9" fillId="2" borderId="3" xfId="9" applyFont="1" applyFill="1" applyBorder="1"/>
    <xf numFmtId="0" fontId="9" fillId="2" borderId="2" xfId="9" applyFont="1" applyFill="1" applyBorder="1"/>
    <xf numFmtId="0" fontId="9" fillId="2" borderId="4" xfId="9" applyFont="1" applyFill="1" applyBorder="1"/>
    <xf numFmtId="0" fontId="12" fillId="2" borderId="5" xfId="9" applyFont="1" applyFill="1" applyBorder="1" applyAlignment="1">
      <alignment horizontal="left"/>
    </xf>
    <xf numFmtId="14" fontId="12" fillId="2" borderId="6" xfId="9" applyNumberFormat="1" applyFont="1" applyFill="1" applyBorder="1" applyAlignment="1">
      <alignment horizontal="right"/>
    </xf>
    <xf numFmtId="14" fontId="12" fillId="2" borderId="7" xfId="9" applyNumberFormat="1" applyFont="1" applyFill="1" applyBorder="1" applyAlignment="1">
      <alignment horizontal="right"/>
    </xf>
    <xf numFmtId="14" fontId="12" fillId="2" borderId="27" xfId="9" applyNumberFormat="1" applyFont="1" applyFill="1" applyBorder="1" applyAlignment="1">
      <alignment horizontal="right"/>
    </xf>
    <xf numFmtId="14" fontId="12" fillId="2" borderId="8" xfId="9" applyNumberFormat="1" applyFont="1" applyFill="1" applyBorder="1" applyAlignment="1">
      <alignment horizontal="right"/>
    </xf>
    <xf numFmtId="0" fontId="9" fillId="0" borderId="9" xfId="9" applyFont="1" applyBorder="1"/>
    <xf numFmtId="171" fontId="9" fillId="0" borderId="31" xfId="9" applyNumberFormat="1" applyFont="1" applyBorder="1" applyAlignment="1">
      <alignment horizontal="right"/>
    </xf>
    <xf numFmtId="171" fontId="9" fillId="0" borderId="0" xfId="9" applyNumberFormat="1" applyFont="1" applyAlignment="1">
      <alignment horizontal="right"/>
    </xf>
    <xf numFmtId="171" fontId="9" fillId="0" borderId="14" xfId="9" applyNumberFormat="1" applyFont="1" applyBorder="1" applyAlignment="1">
      <alignment horizontal="right"/>
    </xf>
    <xf numFmtId="171" fontId="9" fillId="0" borderId="28" xfId="9" applyNumberFormat="1" applyFont="1" applyBorder="1" applyAlignment="1">
      <alignment horizontal="right"/>
    </xf>
    <xf numFmtId="0" fontId="12" fillId="0" borderId="11" xfId="9" applyFont="1" applyBorder="1"/>
    <xf numFmtId="171" fontId="12" fillId="0" borderId="16" xfId="9" applyNumberFormat="1" applyFont="1" applyBorder="1"/>
    <xf numFmtId="171" fontId="12" fillId="0" borderId="12" xfId="9" applyNumberFormat="1" applyFont="1" applyBorder="1"/>
    <xf numFmtId="171" fontId="12" fillId="0" borderId="22" xfId="9" applyNumberFormat="1" applyFont="1" applyBorder="1"/>
    <xf numFmtId="0" fontId="9" fillId="0" borderId="7" xfId="9" applyFont="1" applyBorder="1"/>
    <xf numFmtId="0" fontId="14" fillId="0" borderId="0" xfId="9" applyFont="1" applyAlignment="1">
      <alignment horizontal="right"/>
    </xf>
    <xf numFmtId="0" fontId="14" fillId="0" borderId="0" xfId="9" applyFont="1" applyAlignment="1">
      <alignment horizontal="left"/>
    </xf>
    <xf numFmtId="0" fontId="24" fillId="0" borderId="0" xfId="16" applyFont="1"/>
    <xf numFmtId="0" fontId="6" fillId="0" borderId="0" xfId="16"/>
    <xf numFmtId="0" fontId="0" fillId="0" borderId="0" xfId="16" applyFont="1"/>
    <xf numFmtId="0" fontId="22" fillId="0" borderId="0" xfId="16" applyFont="1" applyAlignment="1">
      <alignment horizontal="right"/>
    </xf>
    <xf numFmtId="0" fontId="27" fillId="0" borderId="0" xfId="16" applyFont="1" applyAlignment="1">
      <alignment horizontal="left"/>
    </xf>
    <xf numFmtId="0" fontId="31" fillId="0" borderId="0" xfId="16" applyFont="1" applyAlignment="1">
      <alignment horizontal="left"/>
    </xf>
    <xf numFmtId="0" fontId="21" fillId="0" borderId="0" xfId="16" applyFont="1" applyAlignment="1">
      <alignment horizontal="right"/>
    </xf>
    <xf numFmtId="0" fontId="6" fillId="0" borderId="0" xfId="16" applyAlignment="1">
      <alignment horizontal="right"/>
    </xf>
    <xf numFmtId="0" fontId="28" fillId="0" borderId="0" xfId="16" applyFont="1" applyAlignment="1">
      <alignment horizontal="left"/>
    </xf>
    <xf numFmtId="14" fontId="29" fillId="0" borderId="0" xfId="16" applyNumberFormat="1" applyFont="1" applyAlignment="1">
      <alignment horizontal="left"/>
    </xf>
    <xf numFmtId="0" fontId="29" fillId="0" borderId="0" xfId="16" applyFont="1" applyAlignment="1">
      <alignment horizontal="left"/>
    </xf>
    <xf numFmtId="14" fontId="23" fillId="0" borderId="0" xfId="16" applyNumberFormat="1" applyFont="1"/>
    <xf numFmtId="14" fontId="35" fillId="0" borderId="0" xfId="16" applyNumberFormat="1" applyFont="1" applyAlignment="1">
      <alignment horizontal="right"/>
    </xf>
    <xf numFmtId="165" fontId="12" fillId="0" borderId="12" xfId="0" applyNumberFormat="1" applyFont="1" applyBorder="1" applyAlignment="1">
      <alignment horizontal="center"/>
    </xf>
    <xf numFmtId="0" fontId="13" fillId="0" borderId="26" xfId="0" applyFont="1" applyBorder="1" applyAlignment="1">
      <alignment horizontal="right"/>
    </xf>
    <xf numFmtId="0" fontId="13" fillId="0" borderId="0" xfId="0" applyFont="1" applyAlignment="1">
      <alignment horizontal="right"/>
    </xf>
    <xf numFmtId="14" fontId="20" fillId="0" borderId="0" xfId="16" applyNumberFormat="1" applyFont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166" fontId="12" fillId="0" borderId="21" xfId="1" applyNumberFormat="1" applyFont="1" applyBorder="1" applyAlignment="1" applyProtection="1">
      <alignment horizontal="center"/>
    </xf>
    <xf numFmtId="166" fontId="12" fillId="0" borderId="10" xfId="1" applyNumberFormat="1" applyFont="1" applyBorder="1" applyAlignment="1" applyProtection="1">
      <alignment horizontal="center"/>
    </xf>
    <xf numFmtId="166" fontId="12" fillId="0" borderId="1" xfId="1" applyNumberFormat="1" applyFont="1" applyBorder="1" applyAlignment="1" applyProtection="1">
      <alignment horizontal="center"/>
    </xf>
    <xf numFmtId="166" fontId="12" fillId="0" borderId="20" xfId="1" applyNumberFormat="1" applyFont="1" applyBorder="1" applyAlignment="1" applyProtection="1">
      <alignment horizontal="center"/>
    </xf>
    <xf numFmtId="166" fontId="12" fillId="0" borderId="2" xfId="1" applyNumberFormat="1" applyFont="1" applyBorder="1" applyAlignment="1" applyProtection="1">
      <alignment horizontal="center"/>
    </xf>
    <xf numFmtId="166" fontId="12" fillId="0" borderId="28" xfId="1" applyNumberFormat="1" applyFont="1" applyBorder="1" applyAlignment="1" applyProtection="1">
      <alignment horizontal="center"/>
    </xf>
    <xf numFmtId="0" fontId="13" fillId="0" borderId="26" xfId="9" applyFont="1" applyBorder="1" applyAlignment="1">
      <alignment horizontal="right"/>
    </xf>
    <xf numFmtId="0" fontId="13" fillId="0" borderId="0" xfId="9" applyFont="1" applyAlignment="1">
      <alignment horizontal="right"/>
    </xf>
    <xf numFmtId="165" fontId="12" fillId="0" borderId="0" xfId="0" applyNumberFormat="1" applyFont="1" applyAlignment="1">
      <alignment horizontal="center"/>
    </xf>
    <xf numFmtId="0" fontId="6" fillId="0" borderId="0" xfId="18"/>
    <xf numFmtId="0" fontId="20" fillId="0" borderId="0" xfId="18" applyFont="1" applyAlignment="1">
      <alignment horizontal="left"/>
    </xf>
    <xf numFmtId="0" fontId="32" fillId="0" borderId="0" xfId="18" applyFont="1" applyAlignment="1">
      <alignment vertical="center"/>
    </xf>
    <xf numFmtId="0" fontId="33" fillId="0" borderId="0" xfId="18" applyFont="1" applyAlignment="1">
      <alignment vertical="center"/>
    </xf>
    <xf numFmtId="0" fontId="34" fillId="0" borderId="0" xfId="18" applyFont="1"/>
    <xf numFmtId="0" fontId="37" fillId="0" borderId="0" xfId="0" applyFont="1"/>
    <xf numFmtId="0" fontId="38" fillId="0" borderId="0" xfId="0" applyFont="1"/>
    <xf numFmtId="168" fontId="38" fillId="0" borderId="0" xfId="7" applyNumberFormat="1" applyFont="1"/>
    <xf numFmtId="0" fontId="39" fillId="0" borderId="0" xfId="0" applyFont="1"/>
    <xf numFmtId="14" fontId="40" fillId="0" borderId="0" xfId="0" applyNumberFormat="1" applyFont="1"/>
    <xf numFmtId="167" fontId="38" fillId="0" borderId="0" xfId="0" applyNumberFormat="1" applyFont="1"/>
    <xf numFmtId="0" fontId="37" fillId="0" borderId="0" xfId="0" applyFont="1" applyAlignment="1">
      <alignment horizontal="right"/>
    </xf>
    <xf numFmtId="14" fontId="40" fillId="0" borderId="0" xfId="0" quotePrefix="1" applyNumberFormat="1" applyFont="1" applyAlignment="1">
      <alignment horizontal="right"/>
    </xf>
    <xf numFmtId="14" fontId="40" fillId="0" borderId="0" xfId="0" quotePrefix="1" applyNumberFormat="1" applyFont="1"/>
    <xf numFmtId="169" fontId="38" fillId="0" borderId="0" xfId="0" applyNumberFormat="1" applyFont="1"/>
    <xf numFmtId="3" fontId="37" fillId="0" borderId="0" xfId="0" applyNumberFormat="1" applyFont="1"/>
  </cellXfs>
  <cellStyles count="19">
    <cellStyle name="Comma 2" xfId="2" xr:uid="{00000000-0005-0000-0000-000001000000}"/>
    <cellStyle name="Hyperkobling" xfId="4" builtinId="8"/>
    <cellStyle name="Hyperkobling_premiestatistikken" xfId="3" xr:uid="{00000000-0005-0000-0000-000002000000}"/>
    <cellStyle name="Hyperlink 2" xfId="5" xr:uid="{00000000-0005-0000-0000-000004000000}"/>
    <cellStyle name="Komma" xfId="1" builtinId="3"/>
    <cellStyle name="Normal" xfId="0" builtinId="0"/>
    <cellStyle name="Normal 2" xfId="8" xr:uid="{00000000-0005-0000-0000-000006000000}"/>
    <cellStyle name="Normal 2 2" xfId="14" xr:uid="{00000000-0005-0000-0000-000007000000}"/>
    <cellStyle name="Normal 2 2 2" xfId="16" xr:uid="{00000000-0005-0000-0000-000008000000}"/>
    <cellStyle name="Normal 2 3" xfId="17" xr:uid="{00000000-0005-0000-0000-000009000000}"/>
    <cellStyle name="Normal 2 3 2" xfId="18" xr:uid="{8D99ED1C-3040-4A73-BF2B-8F1E663A070F}"/>
    <cellStyle name="Normal 3" xfId="9" xr:uid="{00000000-0005-0000-0000-00000A000000}"/>
    <cellStyle name="Normal 4" xfId="10" xr:uid="{00000000-0005-0000-0000-00000B000000}"/>
    <cellStyle name="Normal 5" xfId="11" xr:uid="{00000000-0005-0000-0000-00000C000000}"/>
    <cellStyle name="Normal 6" xfId="12" xr:uid="{00000000-0005-0000-0000-00000D000000}"/>
    <cellStyle name="Normal 7" xfId="13" xr:uid="{00000000-0005-0000-0000-00000E000000}"/>
    <cellStyle name="Normal 8" xfId="6" xr:uid="{00000000-0005-0000-0000-00000F000000}"/>
    <cellStyle name="Prosent" xfId="7" builtinId="5"/>
    <cellStyle name="Tusenskille 2" xfId="15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1419258688107541E-2"/>
          <c:y val="1.5243925132081769E-2"/>
          <c:w val="0.9477984711129237"/>
          <c:h val="0.85061102237021002"/>
        </c:manualLayout>
      </c:layout>
      <c:bubbleChart>
        <c:varyColors val="0"/>
        <c:ser>
          <c:idx val="0"/>
          <c:order val="0"/>
          <c:tx>
            <c:strRef>
              <c:f>'Tab2'!$A$74</c:f>
              <c:strCache>
                <c:ptCount val="1"/>
                <c:pt idx="0">
                  <c:v>Gjensidige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'Tab2'!$A$74:$A$78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bubbleSize>
            <c:numRef>
              <c:f>'Tab2'!$B$74:$B$78</c:f>
              <c:numCache>
                <c:formatCode>0.0\ %</c:formatCode>
                <c:ptCount val="5"/>
                <c:pt idx="0">
                  <c:v>0.26220465230754042</c:v>
                </c:pt>
                <c:pt idx="1">
                  <c:v>0.20530321277085808</c:v>
                </c:pt>
                <c:pt idx="2">
                  <c:v>0.1218283900062456</c:v>
                </c:pt>
                <c:pt idx="3">
                  <c:v>0.18303819361569626</c:v>
                </c:pt>
                <c:pt idx="4">
                  <c:v>0.22762555129965967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0-12E5-4DDD-A337-CE02AFE8F6A4}"/>
            </c:ext>
          </c:extLst>
        </c:ser>
        <c:ser>
          <c:idx val="1"/>
          <c:order val="1"/>
          <c:tx>
            <c:strRef>
              <c:f>'Tab2'!$A$75</c:f>
              <c:strCache>
                <c:ptCount val="1"/>
                <c:pt idx="0">
                  <c:v>If Skadeforsikring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'Tab2'!$C$74:$C$78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yVal>
          <c:bubbleSize>
            <c:numRef>
              <c:f>'Tab2'!$D$74:$D$78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bubbleSize>
          <c:bubble3D val="1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2E5-4DDD-A337-CE02AFE8F6A4}"/>
            </c:ext>
          </c:extLst>
        </c:ser>
        <c:ser>
          <c:idx val="2"/>
          <c:order val="2"/>
          <c:tx>
            <c:strRef>
              <c:f>'Tab2'!$A$76</c:f>
              <c:strCache>
                <c:ptCount val="1"/>
                <c:pt idx="0">
                  <c:v>Tryg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'Tab2'!$E$74:$E$78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bubbleSize>
            <c:numRef>
              <c:f>'Tab2'!$F$74:$F$78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bubbleSize>
          <c:bubble3D val="1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12E5-4DDD-A337-CE02AFE8F6A4}"/>
            </c:ext>
          </c:extLst>
        </c:ser>
        <c:ser>
          <c:idx val="3"/>
          <c:order val="3"/>
          <c:tx>
            <c:strRef>
              <c:f>'Tab2'!$A$77</c:f>
              <c:strCache>
                <c:ptCount val="1"/>
                <c:pt idx="0">
                  <c:v>Fremtind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'Tab2'!$G$74:$G$78</c:f>
              <c:numCache>
                <c:formatCode>General</c:formatCode>
                <c:ptCount val="5"/>
              </c:numCache>
            </c:numRef>
          </c:yVal>
          <c:bubbleSize>
            <c:numRef>
              <c:f>'Tab2'!$H$74:$H$78</c:f>
              <c:numCache>
                <c:formatCode>General</c:formatCode>
                <c:ptCount val="5"/>
              </c:numCache>
            </c:numRef>
          </c:bubbleSize>
          <c:bubble3D val="1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12E5-4DDD-A337-CE02AFE8F6A4}"/>
            </c:ext>
          </c:extLst>
        </c:ser>
        <c:ser>
          <c:idx val="4"/>
          <c:order val="4"/>
          <c:tx>
            <c:strRef>
              <c:f>'Tab2'!$A$78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'Tab2'!$I$74:$I$78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bubbleSize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bubbleSize>
          <c:bubble3D val="1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12E5-4DDD-A337-CE02AFE8F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20"/>
        <c:showNegBubbles val="0"/>
        <c:axId val="274056704"/>
        <c:axId val="274058240"/>
      </c:bubbleChart>
      <c:valAx>
        <c:axId val="274056704"/>
        <c:scaling>
          <c:orientation val="minMax"/>
        </c:scaling>
        <c:delete val="1"/>
        <c:axPos val="b"/>
        <c:majorTickMark val="out"/>
        <c:minorTickMark val="none"/>
        <c:tickLblPos val="none"/>
        <c:crossAx val="274058240"/>
        <c:crosses val="autoZero"/>
        <c:crossBetween val="midCat"/>
      </c:valAx>
      <c:valAx>
        <c:axId val="274058240"/>
        <c:scaling>
          <c:orientation val="minMax"/>
          <c:max val="0.2"/>
          <c:min val="-0.2"/>
        </c:scaling>
        <c:delete val="1"/>
        <c:axPos val="l"/>
        <c:numFmt formatCode="General" sourceLinked="1"/>
        <c:majorTickMark val="out"/>
        <c:minorTickMark val="none"/>
        <c:tickLblPos val="none"/>
        <c:crossAx val="27405670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566068515505873E-3"/>
          <c:y val="0.60061071634344043"/>
          <c:w val="0.88580818914760728"/>
          <c:h val="0.1097564176429165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376845891783923"/>
          <c:y val="2.5352147546417802E-2"/>
          <c:w val="0.81729265753459723"/>
          <c:h val="0.769015142241337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'Tab2'!$B$83</c:f>
              <c:strCache>
                <c:ptCount val="1"/>
                <c:pt idx="0">
                  <c:v>31.03.2025</c:v>
                </c:pt>
              </c:strCache>
            </c:strRef>
          </c:tx>
          <c:spPr>
            <a:pattFill prst="wdUpDiag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'Tab2'!$A$84:$A$91</c:f>
              <c:strCache>
                <c:ptCount val="8"/>
                <c:pt idx="0">
                  <c:v>Hjem</c:v>
                </c:pt>
                <c:pt idx="1">
                  <c:v>Villa</c:v>
                </c:pt>
                <c:pt idx="2">
                  <c:v>Øvrig-Privat</c:v>
                </c:pt>
                <c:pt idx="3">
                  <c:v>Næring</c:v>
                </c:pt>
                <c:pt idx="4">
                  <c:v>Ulykke</c:v>
                </c:pt>
                <c:pt idx="5">
                  <c:v>Yrkesskade</c:v>
                </c:pt>
                <c:pt idx="6">
                  <c:v>Reise</c:v>
                </c:pt>
                <c:pt idx="7">
                  <c:v>Ansvar</c:v>
                </c:pt>
              </c:strCache>
            </c:strRef>
          </c:cat>
          <c:val>
            <c:numRef>
              <c:f>'Tab2'!$B$84:$B$91</c:f>
              <c:numCache>
                <c:formatCode>0.0</c:formatCode>
                <c:ptCount val="8"/>
                <c:pt idx="0">
                  <c:v>3621.0149999999999</c:v>
                </c:pt>
                <c:pt idx="1">
                  <c:v>12380.214</c:v>
                </c:pt>
                <c:pt idx="2">
                  <c:v>2728.0060000000012</c:v>
                </c:pt>
                <c:pt idx="3">
                  <c:v>14206.013000000001</c:v>
                </c:pt>
                <c:pt idx="4">
                  <c:v>1641.2729999999999</c:v>
                </c:pt>
                <c:pt idx="5">
                  <c:v>2973.2809999999999</c:v>
                </c:pt>
                <c:pt idx="6">
                  <c:v>5061.6440000000002</c:v>
                </c:pt>
                <c:pt idx="7">
                  <c:v>3249.49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6-481E-A104-D9191D8713E3}"/>
            </c:ext>
          </c:extLst>
        </c:ser>
        <c:ser>
          <c:idx val="1"/>
          <c:order val="1"/>
          <c:tx>
            <c:strRef>
              <c:f>'Tab2'!$C$83</c:f>
              <c:strCache>
                <c:ptCount val="1"/>
                <c:pt idx="0">
                  <c:v>31.03.2026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'Tab2'!$A$84:$A$91</c:f>
              <c:strCache>
                <c:ptCount val="8"/>
                <c:pt idx="0">
                  <c:v>Hjem</c:v>
                </c:pt>
                <c:pt idx="1">
                  <c:v>Villa</c:v>
                </c:pt>
                <c:pt idx="2">
                  <c:v>Øvrig-Privat</c:v>
                </c:pt>
                <c:pt idx="3">
                  <c:v>Næring</c:v>
                </c:pt>
                <c:pt idx="4">
                  <c:v>Ulykke</c:v>
                </c:pt>
                <c:pt idx="5">
                  <c:v>Yrkesskade</c:v>
                </c:pt>
                <c:pt idx="6">
                  <c:v>Reise</c:v>
                </c:pt>
                <c:pt idx="7">
                  <c:v>Ansvar</c:v>
                </c:pt>
              </c:strCache>
            </c:strRef>
          </c:cat>
          <c:val>
            <c:numRef>
              <c:f>'Tab2'!$C$84:$C$91</c:f>
              <c:numCache>
                <c:formatCode>0.0</c:formatCode>
                <c:ptCount val="8"/>
                <c:pt idx="0">
                  <c:v>3972.2249999999999</c:v>
                </c:pt>
                <c:pt idx="1">
                  <c:v>14062.982</c:v>
                </c:pt>
                <c:pt idx="2">
                  <c:v>2963.7610000000022</c:v>
                </c:pt>
                <c:pt idx="3">
                  <c:v>15339.909</c:v>
                </c:pt>
                <c:pt idx="4">
                  <c:v>1842.0650000000001</c:v>
                </c:pt>
                <c:pt idx="5">
                  <c:v>3103.0859999999998</c:v>
                </c:pt>
                <c:pt idx="6">
                  <c:v>5515.81</c:v>
                </c:pt>
                <c:pt idx="7">
                  <c:v>3583.8150000000001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06-481E-A104-D9191D871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352448"/>
        <c:axId val="277353984"/>
        <c:axId val="0"/>
      </c:bar3DChart>
      <c:catAx>
        <c:axId val="27735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7735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35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millioner kroner</a:t>
                </a:r>
              </a:p>
            </c:rich>
          </c:tx>
          <c:layout>
            <c:manualLayout>
              <c:xMode val="edge"/>
              <c:yMode val="edge"/>
              <c:x val="5.7096247960850034E-2"/>
              <c:y val="0.315493253484159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77352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174602766826303"/>
          <c:y val="6.8544600938967137E-2"/>
          <c:w val="0.24306705544351814"/>
          <c:h val="0.129577760526413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ln w="15875"/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nb-N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'Tab2'!$A$106:$A$107</c:f>
              <c:strCache>
                <c:ptCount val="2"/>
                <c:pt idx="0">
                  <c:v>Privat</c:v>
                </c:pt>
                <c:pt idx="1">
                  <c:v>Næring</c:v>
                </c:pt>
              </c:strCache>
            </c:strRef>
          </c:cat>
          <c:val>
            <c:numRef>
              <c:f>'Tab2'!$B$106:$B$107</c:f>
              <c:numCache>
                <c:formatCode>#,##0</c:formatCode>
                <c:ptCount val="2"/>
                <c:pt idx="0">
                  <c:v>70408140</c:v>
                </c:pt>
                <c:pt idx="1">
                  <c:v>39781480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8-4FB8-9176-55D05E98D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 w="12700"/>
  </c:sp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108858</xdr:colOff>
      <xdr:row>4</xdr:row>
      <xdr:rowOff>123825</xdr:rowOff>
    </xdr:from>
    <xdr:to>
      <xdr:col>2</xdr:col>
      <xdr:colOff>346333</xdr:colOff>
      <xdr:row>7</xdr:row>
      <xdr:rowOff>149678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A5A29EB-7C64-49B1-800F-EF0107152258}"/>
            </a:ext>
          </a:extLst>
        </xdr:cNvPr>
        <xdr:cNvSpPr txBox="1"/>
      </xdr:nvSpPr>
      <xdr:spPr>
        <a:xfrm>
          <a:off x="105683" y="768350"/>
          <a:ext cx="2186925" cy="648153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20000"/>
            </a:lnSpc>
            <a:spcAft>
              <a:spcPts val="0"/>
            </a:spcAft>
          </a:pPr>
          <a:r>
            <a:rPr lang="nb-NO" sz="1400" cap="all">
              <a:ln w="0" cap="flat" cmpd="sng" algn="ctr">
                <a:noFill/>
                <a:prstDash val="solid"/>
                <a:round/>
              </a:ln>
              <a:solidFill>
                <a:schemeClr val="bg1"/>
              </a:solidFill>
              <a:effectLst/>
              <a:latin typeface="Arial"/>
              <a:ea typeface="ＭＳ 明朝"/>
              <a:cs typeface="Arial"/>
            </a:rPr>
            <a:t>SKADEFORSIKRING</a:t>
          </a:r>
          <a:endParaRPr lang="nb-NO" sz="1400">
            <a:ln w="0" cap="flat" cmpd="sng" algn="ctr">
              <a:noFill/>
              <a:prstDash val="solid"/>
              <a:round/>
            </a:ln>
            <a:solidFill>
              <a:schemeClr val="bg1"/>
            </a:solidFill>
            <a:effectLst/>
            <a:latin typeface="Arial"/>
            <a:ea typeface="ＭＳ 明朝"/>
            <a:cs typeface="Arial"/>
          </a:endParaRPr>
        </a:p>
        <a:p>
          <a:pPr>
            <a:spcAft>
              <a:spcPts val="0"/>
            </a:spcAft>
          </a:pP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108858</xdr:colOff>
      <xdr:row>4</xdr:row>
      <xdr:rowOff>123825</xdr:rowOff>
    </xdr:from>
    <xdr:to>
      <xdr:col>2</xdr:col>
      <xdr:colOff>346333</xdr:colOff>
      <xdr:row>7</xdr:row>
      <xdr:rowOff>149678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491FBC49-136E-4344-8855-A42DD736D46D}"/>
            </a:ext>
          </a:extLst>
        </xdr:cNvPr>
        <xdr:cNvSpPr txBox="1"/>
      </xdr:nvSpPr>
      <xdr:spPr>
        <a:xfrm>
          <a:off x="105683" y="768350"/>
          <a:ext cx="2186925" cy="648153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20000"/>
            </a:lnSpc>
            <a:spcAft>
              <a:spcPts val="0"/>
            </a:spcAft>
          </a:pPr>
          <a:r>
            <a:rPr lang="nb-NO" sz="1400" cap="all">
              <a:ln w="0" cap="flat" cmpd="sng" algn="ctr">
                <a:noFill/>
                <a:prstDash val="solid"/>
                <a:round/>
              </a:ln>
              <a:solidFill>
                <a:schemeClr val="bg1"/>
              </a:solidFill>
              <a:effectLst/>
              <a:latin typeface="Arial"/>
              <a:ea typeface="ＭＳ 明朝"/>
              <a:cs typeface="Arial"/>
            </a:rPr>
            <a:t>SKADEFORSIKRING</a:t>
          </a:r>
          <a:endParaRPr lang="nb-NO" sz="1400">
            <a:ln w="0" cap="flat" cmpd="sng" algn="ctr">
              <a:noFill/>
              <a:prstDash val="solid"/>
              <a:round/>
            </a:ln>
            <a:solidFill>
              <a:schemeClr val="bg1"/>
            </a:solidFill>
            <a:effectLst/>
            <a:latin typeface="Arial"/>
            <a:ea typeface="ＭＳ 明朝"/>
            <a:cs typeface="Arial"/>
          </a:endParaRPr>
        </a:p>
        <a:p>
          <a:pPr>
            <a:spcAft>
              <a:spcPts val="0"/>
            </a:spcAft>
          </a:pP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108858</xdr:colOff>
      <xdr:row>4</xdr:row>
      <xdr:rowOff>123825</xdr:rowOff>
    </xdr:from>
    <xdr:to>
      <xdr:col>2</xdr:col>
      <xdr:colOff>346333</xdr:colOff>
      <xdr:row>7</xdr:row>
      <xdr:rowOff>149678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4A5F0B05-8DDA-4C9F-AF3B-B216BFE2402C}"/>
            </a:ext>
          </a:extLst>
        </xdr:cNvPr>
        <xdr:cNvSpPr txBox="1"/>
      </xdr:nvSpPr>
      <xdr:spPr>
        <a:xfrm>
          <a:off x="105683" y="768350"/>
          <a:ext cx="2186925" cy="648153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20000"/>
            </a:lnSpc>
            <a:spcAft>
              <a:spcPts val="0"/>
            </a:spcAft>
          </a:pPr>
          <a:r>
            <a:rPr lang="nb-NO" sz="1400" cap="all">
              <a:ln w="0" cap="flat" cmpd="sng" algn="ctr">
                <a:noFill/>
                <a:prstDash val="solid"/>
                <a:round/>
              </a:ln>
              <a:solidFill>
                <a:schemeClr val="bg1"/>
              </a:solidFill>
              <a:effectLst/>
              <a:latin typeface="Arial"/>
              <a:ea typeface="ＭＳ 明朝"/>
              <a:cs typeface="Arial"/>
            </a:rPr>
            <a:t>SKADEFORSIKRING</a:t>
          </a:r>
          <a:endParaRPr lang="nb-NO" sz="1400">
            <a:ln w="0" cap="flat" cmpd="sng" algn="ctr">
              <a:noFill/>
              <a:prstDash val="solid"/>
              <a:round/>
            </a:ln>
            <a:solidFill>
              <a:schemeClr val="bg1"/>
            </a:solidFill>
            <a:effectLst/>
            <a:latin typeface="Arial"/>
            <a:ea typeface="ＭＳ 明朝"/>
            <a:cs typeface="Arial"/>
          </a:endParaRPr>
        </a:p>
        <a:p>
          <a:pPr>
            <a:spcAft>
              <a:spcPts val="0"/>
            </a:spcAft>
          </a:pP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108858</xdr:colOff>
      <xdr:row>4</xdr:row>
      <xdr:rowOff>123825</xdr:rowOff>
    </xdr:from>
    <xdr:to>
      <xdr:col>2</xdr:col>
      <xdr:colOff>346333</xdr:colOff>
      <xdr:row>7</xdr:row>
      <xdr:rowOff>149678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650096CB-AE3E-4A43-AA86-FCAED492C542}"/>
            </a:ext>
          </a:extLst>
        </xdr:cNvPr>
        <xdr:cNvSpPr txBox="1"/>
      </xdr:nvSpPr>
      <xdr:spPr>
        <a:xfrm>
          <a:off x="105683" y="768350"/>
          <a:ext cx="2186925" cy="648153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20000"/>
            </a:lnSpc>
            <a:spcAft>
              <a:spcPts val="0"/>
            </a:spcAft>
          </a:pPr>
          <a:r>
            <a:rPr lang="nb-NO" sz="1400" cap="all">
              <a:ln w="0" cap="flat" cmpd="sng" algn="ctr">
                <a:noFill/>
                <a:prstDash val="solid"/>
                <a:round/>
              </a:ln>
              <a:solidFill>
                <a:schemeClr val="bg1"/>
              </a:solidFill>
              <a:effectLst/>
              <a:latin typeface="Arial"/>
              <a:ea typeface="ＭＳ 明朝"/>
              <a:cs typeface="Arial"/>
            </a:rPr>
            <a:t>SKADEFORSIKRING</a:t>
          </a:r>
          <a:endParaRPr lang="nb-NO" sz="1400">
            <a:ln w="0" cap="flat" cmpd="sng" algn="ctr">
              <a:noFill/>
              <a:prstDash val="solid"/>
              <a:round/>
            </a:ln>
            <a:solidFill>
              <a:schemeClr val="bg1"/>
            </a:solidFill>
            <a:effectLst/>
            <a:latin typeface="Arial"/>
            <a:ea typeface="ＭＳ 明朝"/>
            <a:cs typeface="Arial"/>
          </a:endParaRPr>
        </a:p>
        <a:p>
          <a:pPr>
            <a:spcAft>
              <a:spcPts val="0"/>
            </a:spcAft>
          </a:pP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666017</xdr:colOff>
      <xdr:row>18</xdr:row>
      <xdr:rowOff>109170</xdr:rowOff>
    </xdr:from>
    <xdr:to>
      <xdr:col>4</xdr:col>
      <xdr:colOff>786684</xdr:colOff>
      <xdr:row>21</xdr:row>
      <xdr:rowOff>71070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3B5308F5-B527-449D-A512-2A8470DA1FD7}"/>
            </a:ext>
          </a:extLst>
        </xdr:cNvPr>
        <xdr:cNvSpPr txBox="1"/>
      </xdr:nvSpPr>
      <xdr:spPr>
        <a:xfrm>
          <a:off x="666017" y="4325570"/>
          <a:ext cx="3667142" cy="51435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nb-NO" sz="1600" b="1">
              <a:effectLst/>
              <a:latin typeface="Arial"/>
              <a:ea typeface="ＭＳ 明朝"/>
              <a:cs typeface="Times New Roman"/>
            </a:rPr>
            <a:t>1. KVARTAL 2026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(22. mai 2026)</a:t>
          </a:r>
          <a:endParaRPr lang="nb-NO" sz="1200"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0</xdr:col>
      <xdr:colOff>666750</xdr:colOff>
      <xdr:row>13</xdr:row>
      <xdr:rowOff>117231</xdr:rowOff>
    </xdr:from>
    <xdr:to>
      <xdr:col>7</xdr:col>
      <xdr:colOff>466725</xdr:colOff>
      <xdr:row>17</xdr:row>
      <xdr:rowOff>101600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4B9C4FF2-EAC9-4211-8F70-5DB1A684BE21}"/>
            </a:ext>
          </a:extLst>
        </xdr:cNvPr>
        <xdr:cNvSpPr txBox="1"/>
      </xdr:nvSpPr>
      <xdr:spPr>
        <a:xfrm>
          <a:off x="666750" y="2755656"/>
          <a:ext cx="5921375" cy="1159119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nb-NO" sz="2800" b="1">
              <a:solidFill>
                <a:srgbClr val="005670"/>
              </a:solidFill>
              <a:effectLst/>
              <a:latin typeface="Arial"/>
              <a:ea typeface="ＭＳ 明朝"/>
              <a:cs typeface="Times New Roman"/>
            </a:rPr>
            <a:t>PREMIESTATISTIKK	</a:t>
          </a:r>
          <a:endParaRPr lang="nb-NO" sz="1200">
            <a:solidFill>
              <a:srgbClr val="005670"/>
            </a:solidFill>
            <a:effectLst/>
            <a:ea typeface="ＭＳ 明朝"/>
            <a:cs typeface="Times New Roman"/>
          </a:endParaRPr>
        </a:p>
        <a:p>
          <a:pPr>
            <a:lnSpc>
              <a:spcPct val="120000"/>
            </a:lnSpc>
            <a:spcAft>
              <a:spcPts val="0"/>
            </a:spcAft>
          </a:pPr>
          <a:r>
            <a:rPr lang="en-GB" sz="2600">
              <a:solidFill>
                <a:srgbClr val="005670"/>
              </a:solidFill>
              <a:effectLst/>
              <a:latin typeface="Arial"/>
              <a:ea typeface="ＭＳ 明朝"/>
              <a:cs typeface="MinionPro-Regular"/>
            </a:rPr>
            <a:t>landbasert</a:t>
          </a:r>
          <a:r>
            <a:rPr lang="en-GB" sz="2600" baseline="0">
              <a:solidFill>
                <a:srgbClr val="005670"/>
              </a:solidFill>
              <a:effectLst/>
              <a:latin typeface="Arial"/>
              <a:ea typeface="ＭＳ 明朝"/>
              <a:cs typeface="MinionPro-Regular"/>
            </a:rPr>
            <a:t> skadeforsikring</a:t>
          </a: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654050</xdr:colOff>
      <xdr:row>16</xdr:row>
      <xdr:rowOff>410309</xdr:rowOff>
    </xdr:from>
    <xdr:to>
      <xdr:col>7</xdr:col>
      <xdr:colOff>295303</xdr:colOff>
      <xdr:row>18</xdr:row>
      <xdr:rowOff>43961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DBB13734-866C-4CEB-A65D-2B6B3B8B368A}"/>
            </a:ext>
          </a:extLst>
        </xdr:cNvPr>
        <xdr:cNvSpPr txBox="1"/>
      </xdr:nvSpPr>
      <xdr:spPr>
        <a:xfrm>
          <a:off x="657225" y="3807559"/>
          <a:ext cx="5759478" cy="459152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n-GB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Bransje- og selskapsfordelt premie og bestand</a:t>
          </a:r>
          <a:endParaRPr lang="nb-NO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nb-NO" sz="1400">
              <a:effectLst/>
              <a:latin typeface="Arial" panose="020B0604020202020204" pitchFamily="34" charset="0"/>
              <a:ea typeface="ＭＳ 明朝"/>
              <a:cs typeface="Arial" panose="020B0604020202020204" pitchFamily="34" charset="0"/>
            </a:rPr>
            <a:t> </a:t>
          </a:r>
        </a:p>
      </xdr:txBody>
    </xdr:sp>
    <xdr:clientData/>
  </xdr:twoCellAnchor>
  <xdr:oneCellAnchor>
    <xdr:from>
      <xdr:col>0</xdr:col>
      <xdr:colOff>433754</xdr:colOff>
      <xdr:row>5</xdr:row>
      <xdr:rowOff>14653</xdr:rowOff>
    </xdr:from>
    <xdr:ext cx="8012235" cy="1795029"/>
    <xdr:pic>
      <xdr:nvPicPr>
        <xdr:cNvPr id="14" name="Bilde 7">
          <a:extLst>
            <a:ext uri="{FF2B5EF4-FFF2-40B4-BE49-F238E27FC236}">
              <a16:creationId xmlns:a16="http://schemas.microsoft.com/office/drawing/2014/main" id="{A7E3CBDA-0835-4739-8FE2-3922EBCFA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79" y="821103"/>
          <a:ext cx="8012235" cy="179502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0</xdr:rowOff>
    </xdr:from>
    <xdr:to>
      <xdr:col>0</xdr:col>
      <xdr:colOff>2562225</xdr:colOff>
      <xdr:row>45</xdr:row>
      <xdr:rowOff>133350</xdr:rowOff>
    </xdr:to>
    <xdr:sp macro="" textlink="">
      <xdr:nvSpPr>
        <xdr:cNvPr id="13315" name="Text Box 3">
          <a:extLst>
            <a:ext uri="{FF2B5EF4-FFF2-40B4-BE49-F238E27FC236}">
              <a16:creationId xmlns:a16="http://schemas.microsoft.com/office/drawing/2014/main" id="{00000000-0008-0000-0200-000003340000}"/>
            </a:ext>
          </a:extLst>
        </xdr:cNvPr>
        <xdr:cNvSpPr txBox="1">
          <a:spLocks noChangeArrowheads="1"/>
        </xdr:cNvSpPr>
      </xdr:nvSpPr>
      <xdr:spPr bwMode="auto">
        <a:xfrm>
          <a:off x="19050" y="1114425"/>
          <a:ext cx="2543175" cy="769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Mange kan ha flere enn én reiseforsikring (individuelle- og kollektive forsikringer, f. eks. via kredittkort). Antallet reiseforsikringer representerer derfor antall avtaler og ikke antall forsikrede. Over tid kan det være forskjellige tellemåter som medfører svigninger i antallet på skade.</a:t>
          </a:r>
          <a:endParaRPr lang="nb-NO" sz="1200">
            <a:effectLst/>
          </a:endParaRPr>
        </a:p>
      </xdr:txBody>
    </xdr:sp>
    <xdr:clientData/>
  </xdr:twoCellAnchor>
  <xdr:twoCellAnchor>
    <xdr:from>
      <xdr:col>1</xdr:col>
      <xdr:colOff>142875</xdr:colOff>
      <xdr:row>6</xdr:row>
      <xdr:rowOff>190500</xdr:rowOff>
    </xdr:from>
    <xdr:to>
      <xdr:col>3</xdr:col>
      <xdr:colOff>0</xdr:colOff>
      <xdr:row>45</xdr:row>
      <xdr:rowOff>133350</xdr:rowOff>
    </xdr:to>
    <xdr:sp macro="" textlink="">
      <xdr:nvSpPr>
        <xdr:cNvPr id="13316" name="Text Box 4">
          <a:extLst>
            <a:ext uri="{FF2B5EF4-FFF2-40B4-BE49-F238E27FC236}">
              <a16:creationId xmlns:a16="http://schemas.microsoft.com/office/drawing/2014/main" id="{00000000-0008-0000-0200-000004340000}"/>
            </a:ext>
          </a:extLst>
        </xdr:cNvPr>
        <xdr:cNvSpPr txBox="1">
          <a:spLocks noChangeArrowheads="1"/>
        </xdr:cNvSpPr>
      </xdr:nvSpPr>
      <xdr:spPr bwMode="auto">
        <a:xfrm>
          <a:off x="2771775" y="1104900"/>
          <a:ext cx="2867025" cy="770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 fontAlgn="base"/>
          <a:r>
            <a:rPr lang="en-US" sz="1100" b="0" i="1" baseline="0">
              <a:effectLst/>
              <a:latin typeface="+mn-lt"/>
              <a:ea typeface="+mn-ea"/>
              <a:cs typeface="+mn-cs"/>
            </a:rPr>
            <a:t>Endringer pr 30.6.2022:</a:t>
          </a:r>
          <a:endParaRPr lang="nb-NO">
            <a:effectLst/>
          </a:endParaRPr>
        </a:p>
        <a:p>
          <a:pPr rtl="0" fontAlgn="base"/>
          <a:r>
            <a:rPr lang="en-US" sz="1100" b="0" i="1" baseline="0">
              <a:effectLst/>
              <a:latin typeface="+mn-lt"/>
              <a:ea typeface="+mn-ea"/>
              <a:cs typeface="+mn-cs"/>
            </a:rPr>
            <a:t>Ly Forsikring er med i statistikken f.o.m. 2.kvartal 2022.</a:t>
          </a:r>
          <a:endParaRPr lang="nb-NO">
            <a:effectLst/>
          </a:endParaRPr>
        </a:p>
        <a:p>
          <a:pPr rtl="0" fontAlgn="base"/>
          <a:r>
            <a:rPr lang="en-US" sz="1100" b="0" i="1" baseline="0">
              <a:effectLst/>
              <a:latin typeface="+mn-lt"/>
              <a:ea typeface="+mn-ea"/>
              <a:cs typeface="+mn-cs"/>
            </a:rPr>
            <a:t>Møretrygd har byttet navn til Granne Forsikring.</a:t>
          </a:r>
          <a:endParaRPr lang="nb-NO">
            <a:effectLst/>
          </a:endParaRPr>
        </a:p>
        <a:p>
          <a:pPr rtl="0" fontAlgn="base"/>
          <a:r>
            <a:rPr lang="en-US" sz="1100" b="0" i="1" baseline="0">
              <a:effectLst/>
              <a:latin typeface="+mn-lt"/>
              <a:ea typeface="+mn-ea"/>
              <a:cs typeface="+mn-cs"/>
            </a:rPr>
            <a:t>Norske Codan ble en del av Tryg Norge fra 1. april 2022 etter oppkjøpet av britiske RSA.</a:t>
          </a:r>
        </a:p>
        <a:p>
          <a:pPr rtl="0" fontAlgn="base"/>
          <a:endParaRPr lang="nb-NO">
            <a:effectLst/>
          </a:endParaRPr>
        </a:p>
        <a:p>
          <a:pPr rtl="0" fontAlgn="base"/>
          <a:r>
            <a:rPr lang="en-US" sz="1100" b="0" i="1" baseline="0">
              <a:effectLst/>
              <a:latin typeface="+mn-lt"/>
              <a:ea typeface="+mn-ea"/>
              <a:cs typeface="+mn-cs"/>
            </a:rPr>
            <a:t>Endringer pr 30.9.2022:</a:t>
          </a:r>
          <a:endParaRPr lang="nb-NO">
            <a:effectLst/>
          </a:endParaRPr>
        </a:p>
        <a:p>
          <a:pPr rtl="0" fontAlgn="base"/>
          <a:r>
            <a:rPr lang="en-US" sz="1100" b="0" i="1" baseline="0">
              <a:effectLst/>
              <a:latin typeface="+mn-lt"/>
              <a:ea typeface="+mn-ea"/>
              <a:cs typeface="+mn-cs"/>
            </a:rPr>
            <a:t>Små elektriske kjøretøy (el-sparkesykler mm.) ble i juni 2022 omklassifisert fra sykkel til motorvogn og omfattes dermed av bilansvarslova. Forsikringsplikt for utleiefirmaer trådte i kraft 1. september 2022, og  fra 1. januar 2023 gjaldt også forsikringsplikten for privateide små elektriske kjøretøy. Disse tallene rapporteres derfor nå inn under 'Motorvogn'-tallene.</a:t>
          </a:r>
        </a:p>
        <a:p>
          <a:pPr rtl="0" fontAlgn="base"/>
          <a:endParaRPr lang="nb-NO">
            <a:effectLst/>
          </a:endParaRPr>
        </a:p>
        <a:p>
          <a:pPr rtl="0" fontAlgn="base"/>
          <a:r>
            <a:rPr lang="en-US" sz="1100" b="0" i="1" baseline="0">
              <a:effectLst/>
              <a:latin typeface="+mn-lt"/>
              <a:ea typeface="+mn-ea"/>
              <a:cs typeface="+mn-cs"/>
            </a:rPr>
            <a:t>Endringer pr 31.3.2023:</a:t>
          </a:r>
          <a:endParaRPr lang="nb-NO">
            <a:effectLst/>
          </a:endParaRPr>
        </a:p>
        <a:p>
          <a:pPr rtl="0" fontAlgn="base"/>
          <a:r>
            <a:rPr lang="en-US" sz="1100" b="0" i="1" baseline="0">
              <a:effectLst/>
              <a:latin typeface="+mn-lt"/>
              <a:ea typeface="+mn-ea"/>
              <a:cs typeface="+mn-cs"/>
            </a:rPr>
            <a:t>Tidlig i januar 2023 ble det gjennomført fusjon mellom Storebrand Livsforsikring AS (overtakende selskap) og Storebrand Danica Pensjonsforsikring AS (overdragende selskap). Historiske Danica-tall legges derfor f.o.m. 1.kv. 2023 inn i Storebrand.</a:t>
          </a:r>
          <a:endParaRPr lang="nb-NO">
            <a:effectLst/>
          </a:endParaRPr>
        </a:p>
        <a:p>
          <a:pPr rtl="0" fontAlgn="base"/>
          <a:r>
            <a:rPr lang="en-US" sz="1100" b="0" i="1" baseline="0">
              <a:effectLst/>
              <a:latin typeface="+mn-lt"/>
              <a:ea typeface="+mn-ea"/>
              <a:cs typeface="+mn-cs"/>
            </a:rPr>
            <a:t>Etter ønske fra selskapet vil vi fra 1.kv. 2023 presentere Fremtind-tall i en rad (tidligere har det vært splittet på Fremtind Skadeforsikring og Fremtind Livsforsikring)</a:t>
          </a:r>
        </a:p>
        <a:p>
          <a:pPr rtl="0" fontAlgn="base"/>
          <a:endParaRPr lang="nb-NO">
            <a:effectLst/>
          </a:endParaRPr>
        </a:p>
        <a:p>
          <a:pPr rtl="0" fontAlgn="base"/>
          <a:r>
            <a:rPr lang="en-US" sz="1100" b="0" i="1" baseline="0">
              <a:effectLst/>
              <a:latin typeface="+mn-lt"/>
              <a:ea typeface="+mn-ea"/>
              <a:cs typeface="+mn-cs"/>
            </a:rPr>
            <a:t>Endringer pr 30.9.2023:</a:t>
          </a:r>
          <a:endParaRPr lang="nb-NO">
            <a:effectLst/>
          </a:endParaRPr>
        </a:p>
        <a:p>
          <a:pPr rtl="0" fontAlgn="base"/>
          <a:r>
            <a:rPr lang="en-US" sz="1100" b="0" i="1" baseline="0">
              <a:effectLst/>
              <a:latin typeface="+mn-lt"/>
              <a:ea typeface="+mn-ea"/>
              <a:cs typeface="+mn-cs"/>
            </a:rPr>
            <a:t>W R Berkley har ikke levert oppdaterte premietall.</a:t>
          </a:r>
          <a:endParaRPr lang="nb-NO">
            <a:effectLst/>
          </a:endParaRPr>
        </a:p>
        <a:p>
          <a:pPr rtl="0" fontAlgn="base"/>
          <a:r>
            <a:rPr lang="en-US" sz="1100" b="0" i="1" baseline="0">
              <a:effectLst/>
              <a:latin typeface="+mn-lt"/>
              <a:ea typeface="+mn-ea"/>
              <a:cs typeface="+mn-cs"/>
            </a:rPr>
            <a:t>Motorvogntall for Gjensidige ble oppdatert etter opprinnelig rapportpublisering og ny rapport ble derfor lagt ut 30.11.2023</a:t>
          </a:r>
        </a:p>
        <a:p>
          <a:pPr rtl="0" fontAlgn="base"/>
          <a:endParaRPr lang="nb-NO">
            <a:effectLst/>
          </a:endParaRPr>
        </a:p>
        <a:p>
          <a:pPr rtl="0" fontAlgn="base"/>
          <a:r>
            <a:rPr lang="en-US" sz="1100" b="0" i="1" baseline="0">
              <a:effectLst/>
              <a:latin typeface="+mn-lt"/>
              <a:ea typeface="+mn-ea"/>
              <a:cs typeface="+mn-cs"/>
            </a:rPr>
            <a:t>Endringer pr 31.3.2024:</a:t>
          </a:r>
          <a:endParaRPr lang="nb-NO">
            <a:effectLst/>
          </a:endParaRPr>
        </a:p>
        <a:p>
          <a:pPr rtl="0" fontAlgn="base"/>
          <a:r>
            <a:rPr lang="en-US" sz="1100" b="0" i="1" baseline="0">
              <a:effectLst/>
              <a:latin typeface="+mn-lt"/>
              <a:ea typeface="+mn-ea"/>
              <a:cs typeface="+mn-cs"/>
            </a:rPr>
            <a:t>Eir Försäkring AB har ikke levert oppdaterte premietall.</a:t>
          </a:r>
        </a:p>
        <a:p>
          <a:pPr rtl="0" fontAlgn="base"/>
          <a:endParaRPr lang="nb-NO">
            <a:effectLst/>
          </a:endParaRPr>
        </a:p>
        <a:p>
          <a:pPr rtl="0" fontAlgn="base"/>
          <a:r>
            <a:rPr lang="en-US" sz="1100" b="0" i="1" baseline="0">
              <a:effectLst/>
              <a:latin typeface="+mn-lt"/>
              <a:ea typeface="+mn-ea"/>
              <a:cs typeface="+mn-cs"/>
            </a:rPr>
            <a:t>Endringer pr 30.6.2024:</a:t>
          </a:r>
          <a:endParaRPr lang="nb-NO">
            <a:effectLst/>
          </a:endParaRPr>
        </a:p>
        <a:p>
          <a:pPr rtl="0" fontAlgn="base"/>
          <a:r>
            <a:rPr lang="en-US" sz="1100" b="0" i="1" baseline="0">
              <a:effectLst/>
              <a:latin typeface="+mn-lt"/>
              <a:ea typeface="+mn-ea"/>
              <a:cs typeface="+mn-cs"/>
            </a:rPr>
            <a:t>ERGO  forsikring overtok Storebrand Helse 2. april 2024 og gjelder kun behandlingsforsikring.</a:t>
          </a:r>
        </a:p>
        <a:p>
          <a:pPr rtl="0" fontAlgn="base"/>
          <a:endParaRPr lang="en-US" sz="1100" b="0" i="1" baseline="0">
            <a:effectLst/>
            <a:latin typeface="+mn-lt"/>
            <a:ea typeface="+mn-ea"/>
            <a:cs typeface="+mn-cs"/>
          </a:endParaRPr>
        </a:p>
        <a:p>
          <a:pPr rtl="0" fontAlgn="base"/>
          <a:r>
            <a:rPr lang="en-US" sz="1100" b="0" i="1" baseline="0">
              <a:effectLst/>
              <a:latin typeface="+mn-lt"/>
              <a:ea typeface="+mn-ea"/>
              <a:cs typeface="+mn-cs"/>
            </a:rPr>
            <a:t>Endring pr 21.3.2026:</a:t>
          </a:r>
        </a:p>
        <a:p>
          <a:pPr rtl="0" fontAlgn="base"/>
          <a:r>
            <a:rPr lang="en-US" sz="1100" b="0" i="1" baseline="0">
              <a:effectLst/>
              <a:latin typeface="+mn-lt"/>
              <a:ea typeface="+mn-ea"/>
              <a:cs typeface="+mn-cs"/>
            </a:rPr>
            <a:t>Granne sine tall er ute fra 1.kv.2025 i statistikken.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38100</xdr:rowOff>
    </xdr:from>
    <xdr:to>
      <xdr:col>5</xdr:col>
      <xdr:colOff>266700</xdr:colOff>
      <xdr:row>25</xdr:row>
      <xdr:rowOff>85725</xdr:rowOff>
    </xdr:to>
    <xdr:graphicFrame macro="">
      <xdr:nvGraphicFramePr>
        <xdr:cNvPr id="2277" name="Chart 1">
          <a:extLst>
            <a:ext uri="{FF2B5EF4-FFF2-40B4-BE49-F238E27FC236}">
              <a16:creationId xmlns:a16="http://schemas.microsoft.com/office/drawing/2014/main" id="{00000000-0008-0000-0300-0000E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133350</xdr:rowOff>
    </xdr:from>
    <xdr:to>
      <xdr:col>5</xdr:col>
      <xdr:colOff>247650</xdr:colOff>
      <xdr:row>52</xdr:row>
      <xdr:rowOff>114300</xdr:rowOff>
    </xdr:to>
    <xdr:graphicFrame macro="">
      <xdr:nvGraphicFramePr>
        <xdr:cNvPr id="2278" name="Chart 2">
          <a:extLst>
            <a:ext uri="{FF2B5EF4-FFF2-40B4-BE49-F238E27FC236}">
              <a16:creationId xmlns:a16="http://schemas.microsoft.com/office/drawing/2014/main" id="{00000000-0008-0000-0300-0000E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571500</xdr:colOff>
      <xdr:row>7</xdr:row>
      <xdr:rowOff>9546</xdr:rowOff>
    </xdr:from>
    <xdr:to>
      <xdr:col>10</xdr:col>
      <xdr:colOff>133350</xdr:colOff>
      <xdr:row>22</xdr:row>
      <xdr:rowOff>157184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38100</xdr:rowOff>
    </xdr:from>
    <xdr:to>
      <xdr:col>1</xdr:col>
      <xdr:colOff>123825</xdr:colOff>
      <xdr:row>50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200-000001380000}"/>
            </a:ext>
          </a:extLst>
        </xdr:cNvPr>
        <xdr:cNvSpPr txBox="1">
          <a:spLocks noChangeArrowheads="1"/>
        </xdr:cNvSpPr>
      </xdr:nvSpPr>
      <xdr:spPr bwMode="auto">
        <a:xfrm>
          <a:off x="0" y="561975"/>
          <a:ext cx="2686050" cy="9286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Formål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Hovedformålet med statistikken er å gi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bestandsmessige utviklingstrekk for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hovedbransjene innen landbasert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skadeforsikring, samt vise markeds-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andelene til forsikringsselskapene.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Datagrunnlag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Følgende selskaper inngår i statistikken: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ACE European Group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AIG Europe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Codan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Danica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DNB Livsforsikring</a:t>
          </a:r>
          <a:endParaRPr lang="nb-NO" sz="1000">
            <a:effectLst/>
          </a:endParaRPr>
        </a:p>
        <a:p>
          <a:pPr rtl="0" eaLnBrk="1" fontAlgn="auto" latinLnBrk="0" hangingPunct="1"/>
          <a:r>
            <a:rPr lang="en-US" sz="1100" b="0" i="0">
              <a:effectLst/>
              <a:latin typeface="+mn-lt"/>
              <a:ea typeface="+mn-ea"/>
              <a:cs typeface="+mn-cs"/>
            </a:rPr>
            <a:t>   DNB Skadeforsikring</a:t>
          </a:r>
          <a:endParaRPr lang="nb-NO" sz="1000">
            <a:effectLst/>
          </a:endParaRPr>
        </a:p>
        <a:p>
          <a:pPr rtl="0" eaLnBrk="1" fontAlgn="auto" latinLnBrk="0" hangingPunct="1"/>
          <a:r>
            <a:rPr lang="en-US" sz="1100" b="0" i="0">
              <a:effectLst/>
              <a:latin typeface="+mn-lt"/>
              <a:ea typeface="+mn-ea"/>
              <a:cs typeface="+mn-cs"/>
            </a:rPr>
            <a:t>   Eika Forsikring</a:t>
          </a:r>
          <a:endParaRPr lang="nb-NO" sz="1000">
            <a:effectLst/>
          </a:endParaRPr>
        </a:p>
        <a:p>
          <a:pPr rtl="0" eaLnBrk="1" fontAlgn="auto" latinLnBrk="0" hangingPunct="1"/>
          <a:r>
            <a:rPr lang="en-US" sz="1100" b="0" i="0">
              <a:effectLst/>
              <a:latin typeface="+mn-lt"/>
              <a:ea typeface="+mn-ea"/>
              <a:cs typeface="+mn-cs"/>
            </a:rPr>
            <a:t>   Euro Insurance LTD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Frende Forsikring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Gjensidige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If Skadeforsikring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Insr (tidl. Vardia)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Inter Hannover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Jernbanepersonalets bank og forsikring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KLP skadeforsikring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KNIF Trygghet Forsikring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Landbruksforsikring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Møretrygd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NEMI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Nordea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OBOS Skadeforsikring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Oslo Forsikring</a:t>
          </a: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Protector Forsikring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Skogbrand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SpareBank 1 Skadeforsikring</a:t>
          </a:r>
          <a:endParaRPr lang="nb-NO" sz="1000">
            <a:effectLst/>
          </a:endParaRPr>
        </a:p>
        <a:p>
          <a:pPr rtl="0" eaLnBrk="1" fontAlgn="auto" latinLnBrk="0" hangingPunct="1"/>
          <a:r>
            <a:rPr lang="en-US" sz="1100" b="0" i="0">
              <a:effectLst/>
              <a:latin typeface="+mn-lt"/>
              <a:ea typeface="+mn-ea"/>
              <a:cs typeface="+mn-cs"/>
            </a:rPr>
            <a:t>   SpareBank 1 Livsforsikring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Storebrand Forsikring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Telenor Forsikring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Troll Forsikring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  Tryg</a:t>
          </a:r>
          <a:endParaRPr lang="nb-NO" sz="1000">
            <a:effectLst/>
          </a:endParaRPr>
        </a:p>
        <a:p>
          <a:pPr rtl="0" eaLnBrk="1" fontAlgn="auto" latinLnBrk="0" hangingPunct="1"/>
          <a:r>
            <a:rPr lang="en-US" sz="1100" b="0" i="0">
              <a:effectLst/>
              <a:latin typeface="+mn-lt"/>
              <a:ea typeface="+mn-ea"/>
              <a:cs typeface="+mn-cs"/>
            </a:rPr>
            <a:t>   W R Berkley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 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Disse selskapene utgjør hovedtyngden av 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det norske markedet for landbasert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skadeforsikring, men vi gjør oppmerksom 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på at dette varierer fra bransje til bransje.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For eksempel vil disse selskapene utgjøre 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så å si hele motorvognmarkedet, mens for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industriforsikring eksisterer det en rekke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andre aktører (captives og utenlandske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selskaper) som ikke rapporterer til denne</a:t>
          </a:r>
          <a:endParaRPr lang="nb-NO" sz="1000">
            <a:effectLst/>
          </a:endParaRPr>
        </a:p>
        <a:p>
          <a:pPr rtl="0"/>
          <a:r>
            <a:rPr lang="en-US" sz="1100" b="0" i="0">
              <a:effectLst/>
              <a:latin typeface="+mn-lt"/>
              <a:ea typeface="+mn-ea"/>
              <a:cs typeface="+mn-cs"/>
            </a:rPr>
            <a:t>statistikken.</a:t>
          </a:r>
          <a:endParaRPr lang="nb-NO" sz="1000">
            <a:effectLst/>
          </a:endParaRP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130175</xdr:colOff>
      <xdr:row>4</xdr:row>
      <xdr:rowOff>28575</xdr:rowOff>
    </xdr:from>
    <xdr:to>
      <xdr:col>2</xdr:col>
      <xdr:colOff>2533650</xdr:colOff>
      <xdr:row>50</xdr:row>
      <xdr:rowOff>161925</xdr:rowOff>
    </xdr:to>
    <xdr:sp macro="" textlink="">
      <xdr:nvSpPr>
        <xdr:cNvPr id="14338" name="Text Box 2">
          <a:extLst>
            <a:ext uri="{FF2B5EF4-FFF2-40B4-BE49-F238E27FC236}">
              <a16:creationId xmlns:a16="http://schemas.microsoft.com/office/drawing/2014/main" id="{00000000-0008-0000-1200-000002380000}"/>
            </a:ext>
          </a:extLst>
        </xdr:cNvPr>
        <xdr:cNvSpPr txBox="1">
          <a:spLocks noChangeArrowheads="1"/>
        </xdr:cNvSpPr>
      </xdr:nvSpPr>
      <xdr:spPr bwMode="auto">
        <a:xfrm>
          <a:off x="2686050" y="552450"/>
          <a:ext cx="2784475" cy="9578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endParaRPr lang="en-US" sz="1200" b="1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Begreper</a:t>
          </a:r>
        </a:p>
        <a:p>
          <a:pPr rtl="0"/>
          <a:r>
            <a:rPr lang="en-US" sz="12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Definisjon av bestandspremie:</a:t>
          </a:r>
          <a:endParaRPr lang="nb-NO" sz="12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Bestandspremie er en sum av premie for forsikringene i bestanden på betraktnings-tidspunktet for den avtaleperioden som da gjelder. Premien som summeres er premien for forsikringene som er i kraft slik de er på betraktningstidspunktet, men til den tariffpremie som gjaldt da avtaleperioden ble påbegynt.</a:t>
          </a:r>
          <a:endParaRPr lang="nb-NO" sz="12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Andre premiebegreper: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Bestandspremie er et begrep som er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velegnet til å studere endringer i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markedsandeler. Ved årets slutt vil den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som regel være ganske lik den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forfalte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premie,</a:t>
          </a: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som er premie ved hovedforfall, et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begrep som ofte finnes i andre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publikasjoner. Et annet premiebegrep som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er vanlig å bruke er inntektsbegrepet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opptjent premie.</a:t>
          </a: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Bestandspremien pr.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30/06 i et regnskapsår kan gi en god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tilnærming av hva den opptjente premie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blir for regnskapsåret. Mens forfalt og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opptjent premie vokser raskt gjennom året,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vil bestandspremien vise små variasjoner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med mindre det har funnet sted store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premiepåslag eller nytegning.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miestatistikken_2015q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side "/>
      <sheetName val="Innhold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C6" t="str">
            <v>31.12.2014</v>
          </cell>
          <cell r="D6" t="str">
            <v>31.12.2015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57"/>
  <sheetViews>
    <sheetView showGridLines="0" showRowColHeaders="0" tabSelected="1" zoomScale="65" zoomScaleNormal="65" zoomScaleSheetLayoutView="100" workbookViewId="0"/>
  </sheetViews>
  <sheetFormatPr baseColWidth="10" defaultColWidth="11.453125" defaultRowHeight="12.5"/>
  <cols>
    <col min="1" max="1" width="16.36328125" style="144" customWidth="1"/>
    <col min="2" max="4" width="11.453125" style="144"/>
    <col min="5" max="5" width="14.08984375" style="144" bestFit="1" customWidth="1"/>
    <col min="6" max="7" width="11.453125" style="144"/>
    <col min="8" max="8" width="13.453125" style="144" customWidth="1"/>
    <col min="9" max="9" width="11.453125" style="144"/>
    <col min="10" max="10" width="13.453125" style="144" bestFit="1" customWidth="1"/>
    <col min="11" max="256" width="11.453125" style="144"/>
    <col min="257" max="257" width="16.36328125" style="144" customWidth="1"/>
    <col min="258" max="260" width="11.453125" style="144"/>
    <col min="261" max="261" width="14.08984375" style="144" bestFit="1" customWidth="1"/>
    <col min="262" max="263" width="11.453125" style="144"/>
    <col min="264" max="264" width="13.453125" style="144" customWidth="1"/>
    <col min="265" max="265" width="11.453125" style="144"/>
    <col min="266" max="266" width="13.453125" style="144" bestFit="1" customWidth="1"/>
    <col min="267" max="512" width="11.453125" style="144"/>
    <col min="513" max="513" width="16.36328125" style="144" customWidth="1"/>
    <col min="514" max="516" width="11.453125" style="144"/>
    <col min="517" max="517" width="14.08984375" style="144" bestFit="1" customWidth="1"/>
    <col min="518" max="519" width="11.453125" style="144"/>
    <col min="520" max="520" width="13.453125" style="144" customWidth="1"/>
    <col min="521" max="521" width="11.453125" style="144"/>
    <col min="522" max="522" width="13.453125" style="144" bestFit="1" customWidth="1"/>
    <col min="523" max="768" width="11.453125" style="144"/>
    <col min="769" max="769" width="16.36328125" style="144" customWidth="1"/>
    <col min="770" max="772" width="11.453125" style="144"/>
    <col min="773" max="773" width="14.08984375" style="144" bestFit="1" customWidth="1"/>
    <col min="774" max="775" width="11.453125" style="144"/>
    <col min="776" max="776" width="13.453125" style="144" customWidth="1"/>
    <col min="777" max="777" width="11.453125" style="144"/>
    <col min="778" max="778" width="13.453125" style="144" bestFit="1" customWidth="1"/>
    <col min="779" max="1024" width="11.453125" style="144"/>
    <col min="1025" max="1025" width="16.36328125" style="144" customWidth="1"/>
    <col min="1026" max="1028" width="11.453125" style="144"/>
    <col min="1029" max="1029" width="14.08984375" style="144" bestFit="1" customWidth="1"/>
    <col min="1030" max="1031" width="11.453125" style="144"/>
    <col min="1032" max="1032" width="13.453125" style="144" customWidth="1"/>
    <col min="1033" max="1033" width="11.453125" style="144"/>
    <col min="1034" max="1034" width="13.453125" style="144" bestFit="1" customWidth="1"/>
    <col min="1035" max="1280" width="11.453125" style="144"/>
    <col min="1281" max="1281" width="16.36328125" style="144" customWidth="1"/>
    <col min="1282" max="1284" width="11.453125" style="144"/>
    <col min="1285" max="1285" width="14.08984375" style="144" bestFit="1" customWidth="1"/>
    <col min="1286" max="1287" width="11.453125" style="144"/>
    <col min="1288" max="1288" width="13.453125" style="144" customWidth="1"/>
    <col min="1289" max="1289" width="11.453125" style="144"/>
    <col min="1290" max="1290" width="13.453125" style="144" bestFit="1" customWidth="1"/>
    <col min="1291" max="1536" width="11.453125" style="144"/>
    <col min="1537" max="1537" width="16.36328125" style="144" customWidth="1"/>
    <col min="1538" max="1540" width="11.453125" style="144"/>
    <col min="1541" max="1541" width="14.08984375" style="144" bestFit="1" customWidth="1"/>
    <col min="1542" max="1543" width="11.453125" style="144"/>
    <col min="1544" max="1544" width="13.453125" style="144" customWidth="1"/>
    <col min="1545" max="1545" width="11.453125" style="144"/>
    <col min="1546" max="1546" width="13.453125" style="144" bestFit="1" customWidth="1"/>
    <col min="1547" max="1792" width="11.453125" style="144"/>
    <col min="1793" max="1793" width="16.36328125" style="144" customWidth="1"/>
    <col min="1794" max="1796" width="11.453125" style="144"/>
    <col min="1797" max="1797" width="14.08984375" style="144" bestFit="1" customWidth="1"/>
    <col min="1798" max="1799" width="11.453125" style="144"/>
    <col min="1800" max="1800" width="13.453125" style="144" customWidth="1"/>
    <col min="1801" max="1801" width="11.453125" style="144"/>
    <col min="1802" max="1802" width="13.453125" style="144" bestFit="1" customWidth="1"/>
    <col min="1803" max="2048" width="11.453125" style="144"/>
    <col min="2049" max="2049" width="16.36328125" style="144" customWidth="1"/>
    <col min="2050" max="2052" width="11.453125" style="144"/>
    <col min="2053" max="2053" width="14.08984375" style="144" bestFit="1" customWidth="1"/>
    <col min="2054" max="2055" width="11.453125" style="144"/>
    <col min="2056" max="2056" width="13.453125" style="144" customWidth="1"/>
    <col min="2057" max="2057" width="11.453125" style="144"/>
    <col min="2058" max="2058" width="13.453125" style="144" bestFit="1" customWidth="1"/>
    <col min="2059" max="2304" width="11.453125" style="144"/>
    <col min="2305" max="2305" width="16.36328125" style="144" customWidth="1"/>
    <col min="2306" max="2308" width="11.453125" style="144"/>
    <col min="2309" max="2309" width="14.08984375" style="144" bestFit="1" customWidth="1"/>
    <col min="2310" max="2311" width="11.453125" style="144"/>
    <col min="2312" max="2312" width="13.453125" style="144" customWidth="1"/>
    <col min="2313" max="2313" width="11.453125" style="144"/>
    <col min="2314" max="2314" width="13.453125" style="144" bestFit="1" customWidth="1"/>
    <col min="2315" max="2560" width="11.453125" style="144"/>
    <col min="2561" max="2561" width="16.36328125" style="144" customWidth="1"/>
    <col min="2562" max="2564" width="11.453125" style="144"/>
    <col min="2565" max="2565" width="14.08984375" style="144" bestFit="1" customWidth="1"/>
    <col min="2566" max="2567" width="11.453125" style="144"/>
    <col min="2568" max="2568" width="13.453125" style="144" customWidth="1"/>
    <col min="2569" max="2569" width="11.453125" style="144"/>
    <col min="2570" max="2570" width="13.453125" style="144" bestFit="1" customWidth="1"/>
    <col min="2571" max="2816" width="11.453125" style="144"/>
    <col min="2817" max="2817" width="16.36328125" style="144" customWidth="1"/>
    <col min="2818" max="2820" width="11.453125" style="144"/>
    <col min="2821" max="2821" width="14.08984375" style="144" bestFit="1" customWidth="1"/>
    <col min="2822" max="2823" width="11.453125" style="144"/>
    <col min="2824" max="2824" width="13.453125" style="144" customWidth="1"/>
    <col min="2825" max="2825" width="11.453125" style="144"/>
    <col min="2826" max="2826" width="13.453125" style="144" bestFit="1" customWidth="1"/>
    <col min="2827" max="3072" width="11.453125" style="144"/>
    <col min="3073" max="3073" width="16.36328125" style="144" customWidth="1"/>
    <col min="3074" max="3076" width="11.453125" style="144"/>
    <col min="3077" max="3077" width="14.08984375" style="144" bestFit="1" customWidth="1"/>
    <col min="3078" max="3079" width="11.453125" style="144"/>
    <col min="3080" max="3080" width="13.453125" style="144" customWidth="1"/>
    <col min="3081" max="3081" width="11.453125" style="144"/>
    <col min="3082" max="3082" width="13.453125" style="144" bestFit="1" customWidth="1"/>
    <col min="3083" max="3328" width="11.453125" style="144"/>
    <col min="3329" max="3329" width="16.36328125" style="144" customWidth="1"/>
    <col min="3330" max="3332" width="11.453125" style="144"/>
    <col min="3333" max="3333" width="14.08984375" style="144" bestFit="1" customWidth="1"/>
    <col min="3334" max="3335" width="11.453125" style="144"/>
    <col min="3336" max="3336" width="13.453125" style="144" customWidth="1"/>
    <col min="3337" max="3337" width="11.453125" style="144"/>
    <col min="3338" max="3338" width="13.453125" style="144" bestFit="1" customWidth="1"/>
    <col min="3339" max="3584" width="11.453125" style="144"/>
    <col min="3585" max="3585" width="16.36328125" style="144" customWidth="1"/>
    <col min="3586" max="3588" width="11.453125" style="144"/>
    <col min="3589" max="3589" width="14.08984375" style="144" bestFit="1" customWidth="1"/>
    <col min="3590" max="3591" width="11.453125" style="144"/>
    <col min="3592" max="3592" width="13.453125" style="144" customWidth="1"/>
    <col min="3593" max="3593" width="11.453125" style="144"/>
    <col min="3594" max="3594" width="13.453125" style="144" bestFit="1" customWidth="1"/>
    <col min="3595" max="3840" width="11.453125" style="144"/>
    <col min="3841" max="3841" width="16.36328125" style="144" customWidth="1"/>
    <col min="3842" max="3844" width="11.453125" style="144"/>
    <col min="3845" max="3845" width="14.08984375" style="144" bestFit="1" customWidth="1"/>
    <col min="3846" max="3847" width="11.453125" style="144"/>
    <col min="3848" max="3848" width="13.453125" style="144" customWidth="1"/>
    <col min="3849" max="3849" width="11.453125" style="144"/>
    <col min="3850" max="3850" width="13.453125" style="144" bestFit="1" customWidth="1"/>
    <col min="3851" max="4096" width="11.453125" style="144"/>
    <col min="4097" max="4097" width="16.36328125" style="144" customWidth="1"/>
    <col min="4098" max="4100" width="11.453125" style="144"/>
    <col min="4101" max="4101" width="14.08984375" style="144" bestFit="1" customWidth="1"/>
    <col min="4102" max="4103" width="11.453125" style="144"/>
    <col min="4104" max="4104" width="13.453125" style="144" customWidth="1"/>
    <col min="4105" max="4105" width="11.453125" style="144"/>
    <col min="4106" max="4106" width="13.453125" style="144" bestFit="1" customWidth="1"/>
    <col min="4107" max="4352" width="11.453125" style="144"/>
    <col min="4353" max="4353" width="16.36328125" style="144" customWidth="1"/>
    <col min="4354" max="4356" width="11.453125" style="144"/>
    <col min="4357" max="4357" width="14.08984375" style="144" bestFit="1" customWidth="1"/>
    <col min="4358" max="4359" width="11.453125" style="144"/>
    <col min="4360" max="4360" width="13.453125" style="144" customWidth="1"/>
    <col min="4361" max="4361" width="11.453125" style="144"/>
    <col min="4362" max="4362" width="13.453125" style="144" bestFit="1" customWidth="1"/>
    <col min="4363" max="4608" width="11.453125" style="144"/>
    <col min="4609" max="4609" width="16.36328125" style="144" customWidth="1"/>
    <col min="4610" max="4612" width="11.453125" style="144"/>
    <col min="4613" max="4613" width="14.08984375" style="144" bestFit="1" customWidth="1"/>
    <col min="4614" max="4615" width="11.453125" style="144"/>
    <col min="4616" max="4616" width="13.453125" style="144" customWidth="1"/>
    <col min="4617" max="4617" width="11.453125" style="144"/>
    <col min="4618" max="4618" width="13.453125" style="144" bestFit="1" customWidth="1"/>
    <col min="4619" max="4864" width="11.453125" style="144"/>
    <col min="4865" max="4865" width="16.36328125" style="144" customWidth="1"/>
    <col min="4866" max="4868" width="11.453125" style="144"/>
    <col min="4869" max="4869" width="14.08984375" style="144" bestFit="1" customWidth="1"/>
    <col min="4870" max="4871" width="11.453125" style="144"/>
    <col min="4872" max="4872" width="13.453125" style="144" customWidth="1"/>
    <col min="4873" max="4873" width="11.453125" style="144"/>
    <col min="4874" max="4874" width="13.453125" style="144" bestFit="1" customWidth="1"/>
    <col min="4875" max="5120" width="11.453125" style="144"/>
    <col min="5121" max="5121" width="16.36328125" style="144" customWidth="1"/>
    <col min="5122" max="5124" width="11.453125" style="144"/>
    <col min="5125" max="5125" width="14.08984375" style="144" bestFit="1" customWidth="1"/>
    <col min="5126" max="5127" width="11.453125" style="144"/>
    <col min="5128" max="5128" width="13.453125" style="144" customWidth="1"/>
    <col min="5129" max="5129" width="11.453125" style="144"/>
    <col min="5130" max="5130" width="13.453125" style="144" bestFit="1" customWidth="1"/>
    <col min="5131" max="5376" width="11.453125" style="144"/>
    <col min="5377" max="5377" width="16.36328125" style="144" customWidth="1"/>
    <col min="5378" max="5380" width="11.453125" style="144"/>
    <col min="5381" max="5381" width="14.08984375" style="144" bestFit="1" customWidth="1"/>
    <col min="5382" max="5383" width="11.453125" style="144"/>
    <col min="5384" max="5384" width="13.453125" style="144" customWidth="1"/>
    <col min="5385" max="5385" width="11.453125" style="144"/>
    <col min="5386" max="5386" width="13.453125" style="144" bestFit="1" customWidth="1"/>
    <col min="5387" max="5632" width="11.453125" style="144"/>
    <col min="5633" max="5633" width="16.36328125" style="144" customWidth="1"/>
    <col min="5634" max="5636" width="11.453125" style="144"/>
    <col min="5637" max="5637" width="14.08984375" style="144" bestFit="1" customWidth="1"/>
    <col min="5638" max="5639" width="11.453125" style="144"/>
    <col min="5640" max="5640" width="13.453125" style="144" customWidth="1"/>
    <col min="5641" max="5641" width="11.453125" style="144"/>
    <col min="5642" max="5642" width="13.453125" style="144" bestFit="1" customWidth="1"/>
    <col min="5643" max="5888" width="11.453125" style="144"/>
    <col min="5889" max="5889" width="16.36328125" style="144" customWidth="1"/>
    <col min="5890" max="5892" width="11.453125" style="144"/>
    <col min="5893" max="5893" width="14.08984375" style="144" bestFit="1" customWidth="1"/>
    <col min="5894" max="5895" width="11.453125" style="144"/>
    <col min="5896" max="5896" width="13.453125" style="144" customWidth="1"/>
    <col min="5897" max="5897" width="11.453125" style="144"/>
    <col min="5898" max="5898" width="13.453125" style="144" bestFit="1" customWidth="1"/>
    <col min="5899" max="6144" width="11.453125" style="144"/>
    <col min="6145" max="6145" width="16.36328125" style="144" customWidth="1"/>
    <col min="6146" max="6148" width="11.453125" style="144"/>
    <col min="6149" max="6149" width="14.08984375" style="144" bestFit="1" customWidth="1"/>
    <col min="6150" max="6151" width="11.453125" style="144"/>
    <col min="6152" max="6152" width="13.453125" style="144" customWidth="1"/>
    <col min="6153" max="6153" width="11.453125" style="144"/>
    <col min="6154" max="6154" width="13.453125" style="144" bestFit="1" customWidth="1"/>
    <col min="6155" max="6400" width="11.453125" style="144"/>
    <col min="6401" max="6401" width="16.36328125" style="144" customWidth="1"/>
    <col min="6402" max="6404" width="11.453125" style="144"/>
    <col min="6405" max="6405" width="14.08984375" style="144" bestFit="1" customWidth="1"/>
    <col min="6406" max="6407" width="11.453125" style="144"/>
    <col min="6408" max="6408" width="13.453125" style="144" customWidth="1"/>
    <col min="6409" max="6409" width="11.453125" style="144"/>
    <col min="6410" max="6410" width="13.453125" style="144" bestFit="1" customWidth="1"/>
    <col min="6411" max="6656" width="11.453125" style="144"/>
    <col min="6657" max="6657" width="16.36328125" style="144" customWidth="1"/>
    <col min="6658" max="6660" width="11.453125" style="144"/>
    <col min="6661" max="6661" width="14.08984375" style="144" bestFit="1" customWidth="1"/>
    <col min="6662" max="6663" width="11.453125" style="144"/>
    <col min="6664" max="6664" width="13.453125" style="144" customWidth="1"/>
    <col min="6665" max="6665" width="11.453125" style="144"/>
    <col min="6666" max="6666" width="13.453125" style="144" bestFit="1" customWidth="1"/>
    <col min="6667" max="6912" width="11.453125" style="144"/>
    <col min="6913" max="6913" width="16.36328125" style="144" customWidth="1"/>
    <col min="6914" max="6916" width="11.453125" style="144"/>
    <col min="6917" max="6917" width="14.08984375" style="144" bestFit="1" customWidth="1"/>
    <col min="6918" max="6919" width="11.453125" style="144"/>
    <col min="6920" max="6920" width="13.453125" style="144" customWidth="1"/>
    <col min="6921" max="6921" width="11.453125" style="144"/>
    <col min="6922" max="6922" width="13.453125" style="144" bestFit="1" customWidth="1"/>
    <col min="6923" max="7168" width="11.453125" style="144"/>
    <col min="7169" max="7169" width="16.36328125" style="144" customWidth="1"/>
    <col min="7170" max="7172" width="11.453125" style="144"/>
    <col min="7173" max="7173" width="14.08984375" style="144" bestFit="1" customWidth="1"/>
    <col min="7174" max="7175" width="11.453125" style="144"/>
    <col min="7176" max="7176" width="13.453125" style="144" customWidth="1"/>
    <col min="7177" max="7177" width="11.453125" style="144"/>
    <col min="7178" max="7178" width="13.453125" style="144" bestFit="1" customWidth="1"/>
    <col min="7179" max="7424" width="11.453125" style="144"/>
    <col min="7425" max="7425" width="16.36328125" style="144" customWidth="1"/>
    <col min="7426" max="7428" width="11.453125" style="144"/>
    <col min="7429" max="7429" width="14.08984375" style="144" bestFit="1" customWidth="1"/>
    <col min="7430" max="7431" width="11.453125" style="144"/>
    <col min="7432" max="7432" width="13.453125" style="144" customWidth="1"/>
    <col min="7433" max="7433" width="11.453125" style="144"/>
    <col min="7434" max="7434" width="13.453125" style="144" bestFit="1" customWidth="1"/>
    <col min="7435" max="7680" width="11.453125" style="144"/>
    <col min="7681" max="7681" width="16.36328125" style="144" customWidth="1"/>
    <col min="7682" max="7684" width="11.453125" style="144"/>
    <col min="7685" max="7685" width="14.08984375" style="144" bestFit="1" customWidth="1"/>
    <col min="7686" max="7687" width="11.453125" style="144"/>
    <col min="7688" max="7688" width="13.453125" style="144" customWidth="1"/>
    <col min="7689" max="7689" width="11.453125" style="144"/>
    <col min="7690" max="7690" width="13.453125" style="144" bestFit="1" customWidth="1"/>
    <col min="7691" max="7936" width="11.453125" style="144"/>
    <col min="7937" max="7937" width="16.36328125" style="144" customWidth="1"/>
    <col min="7938" max="7940" width="11.453125" style="144"/>
    <col min="7941" max="7941" width="14.08984375" style="144" bestFit="1" customWidth="1"/>
    <col min="7942" max="7943" width="11.453125" style="144"/>
    <col min="7944" max="7944" width="13.453125" style="144" customWidth="1"/>
    <col min="7945" max="7945" width="11.453125" style="144"/>
    <col min="7946" max="7946" width="13.453125" style="144" bestFit="1" customWidth="1"/>
    <col min="7947" max="8192" width="11.453125" style="144"/>
    <col min="8193" max="8193" width="16.36328125" style="144" customWidth="1"/>
    <col min="8194" max="8196" width="11.453125" style="144"/>
    <col min="8197" max="8197" width="14.08984375" style="144" bestFit="1" customWidth="1"/>
    <col min="8198" max="8199" width="11.453125" style="144"/>
    <col min="8200" max="8200" width="13.453125" style="144" customWidth="1"/>
    <col min="8201" max="8201" width="11.453125" style="144"/>
    <col min="8202" max="8202" width="13.453125" style="144" bestFit="1" customWidth="1"/>
    <col min="8203" max="8448" width="11.453125" style="144"/>
    <col min="8449" max="8449" width="16.36328125" style="144" customWidth="1"/>
    <col min="8450" max="8452" width="11.453125" style="144"/>
    <col min="8453" max="8453" width="14.08984375" style="144" bestFit="1" customWidth="1"/>
    <col min="8454" max="8455" width="11.453125" style="144"/>
    <col min="8456" max="8456" width="13.453125" style="144" customWidth="1"/>
    <col min="8457" max="8457" width="11.453125" style="144"/>
    <col min="8458" max="8458" width="13.453125" style="144" bestFit="1" customWidth="1"/>
    <col min="8459" max="8704" width="11.453125" style="144"/>
    <col min="8705" max="8705" width="16.36328125" style="144" customWidth="1"/>
    <col min="8706" max="8708" width="11.453125" style="144"/>
    <col min="8709" max="8709" width="14.08984375" style="144" bestFit="1" customWidth="1"/>
    <col min="8710" max="8711" width="11.453125" style="144"/>
    <col min="8712" max="8712" width="13.453125" style="144" customWidth="1"/>
    <col min="8713" max="8713" width="11.453125" style="144"/>
    <col min="8714" max="8714" width="13.453125" style="144" bestFit="1" customWidth="1"/>
    <col min="8715" max="8960" width="11.453125" style="144"/>
    <col min="8961" max="8961" width="16.36328125" style="144" customWidth="1"/>
    <col min="8962" max="8964" width="11.453125" style="144"/>
    <col min="8965" max="8965" width="14.08984375" style="144" bestFit="1" customWidth="1"/>
    <col min="8966" max="8967" width="11.453125" style="144"/>
    <col min="8968" max="8968" width="13.453125" style="144" customWidth="1"/>
    <col min="8969" max="8969" width="11.453125" style="144"/>
    <col min="8970" max="8970" width="13.453125" style="144" bestFit="1" customWidth="1"/>
    <col min="8971" max="9216" width="11.453125" style="144"/>
    <col min="9217" max="9217" width="16.36328125" style="144" customWidth="1"/>
    <col min="9218" max="9220" width="11.453125" style="144"/>
    <col min="9221" max="9221" width="14.08984375" style="144" bestFit="1" customWidth="1"/>
    <col min="9222" max="9223" width="11.453125" style="144"/>
    <col min="9224" max="9224" width="13.453125" style="144" customWidth="1"/>
    <col min="9225" max="9225" width="11.453125" style="144"/>
    <col min="9226" max="9226" width="13.453125" style="144" bestFit="1" customWidth="1"/>
    <col min="9227" max="9472" width="11.453125" style="144"/>
    <col min="9473" max="9473" width="16.36328125" style="144" customWidth="1"/>
    <col min="9474" max="9476" width="11.453125" style="144"/>
    <col min="9477" max="9477" width="14.08984375" style="144" bestFit="1" customWidth="1"/>
    <col min="9478" max="9479" width="11.453125" style="144"/>
    <col min="9480" max="9480" width="13.453125" style="144" customWidth="1"/>
    <col min="9481" max="9481" width="11.453125" style="144"/>
    <col min="9482" max="9482" width="13.453125" style="144" bestFit="1" customWidth="1"/>
    <col min="9483" max="9728" width="11.453125" style="144"/>
    <col min="9729" max="9729" width="16.36328125" style="144" customWidth="1"/>
    <col min="9730" max="9732" width="11.453125" style="144"/>
    <col min="9733" max="9733" width="14.08984375" style="144" bestFit="1" customWidth="1"/>
    <col min="9734" max="9735" width="11.453125" style="144"/>
    <col min="9736" max="9736" width="13.453125" style="144" customWidth="1"/>
    <col min="9737" max="9737" width="11.453125" style="144"/>
    <col min="9738" max="9738" width="13.453125" style="144" bestFit="1" customWidth="1"/>
    <col min="9739" max="9984" width="11.453125" style="144"/>
    <col min="9985" max="9985" width="16.36328125" style="144" customWidth="1"/>
    <col min="9986" max="9988" width="11.453125" style="144"/>
    <col min="9989" max="9989" width="14.08984375" style="144" bestFit="1" customWidth="1"/>
    <col min="9990" max="9991" width="11.453125" style="144"/>
    <col min="9992" max="9992" width="13.453125" style="144" customWidth="1"/>
    <col min="9993" max="9993" width="11.453125" style="144"/>
    <col min="9994" max="9994" width="13.453125" style="144" bestFit="1" customWidth="1"/>
    <col min="9995" max="10240" width="11.453125" style="144"/>
    <col min="10241" max="10241" width="16.36328125" style="144" customWidth="1"/>
    <col min="10242" max="10244" width="11.453125" style="144"/>
    <col min="10245" max="10245" width="14.08984375" style="144" bestFit="1" customWidth="1"/>
    <col min="10246" max="10247" width="11.453125" style="144"/>
    <col min="10248" max="10248" width="13.453125" style="144" customWidth="1"/>
    <col min="10249" max="10249" width="11.453125" style="144"/>
    <col min="10250" max="10250" width="13.453125" style="144" bestFit="1" customWidth="1"/>
    <col min="10251" max="10496" width="11.453125" style="144"/>
    <col min="10497" max="10497" width="16.36328125" style="144" customWidth="1"/>
    <col min="10498" max="10500" width="11.453125" style="144"/>
    <col min="10501" max="10501" width="14.08984375" style="144" bestFit="1" customWidth="1"/>
    <col min="10502" max="10503" width="11.453125" style="144"/>
    <col min="10504" max="10504" width="13.453125" style="144" customWidth="1"/>
    <col min="10505" max="10505" width="11.453125" style="144"/>
    <col min="10506" max="10506" width="13.453125" style="144" bestFit="1" customWidth="1"/>
    <col min="10507" max="10752" width="11.453125" style="144"/>
    <col min="10753" max="10753" width="16.36328125" style="144" customWidth="1"/>
    <col min="10754" max="10756" width="11.453125" style="144"/>
    <col min="10757" max="10757" width="14.08984375" style="144" bestFit="1" customWidth="1"/>
    <col min="10758" max="10759" width="11.453125" style="144"/>
    <col min="10760" max="10760" width="13.453125" style="144" customWidth="1"/>
    <col min="10761" max="10761" width="11.453125" style="144"/>
    <col min="10762" max="10762" width="13.453125" style="144" bestFit="1" customWidth="1"/>
    <col min="10763" max="11008" width="11.453125" style="144"/>
    <col min="11009" max="11009" width="16.36328125" style="144" customWidth="1"/>
    <col min="11010" max="11012" width="11.453125" style="144"/>
    <col min="11013" max="11013" width="14.08984375" style="144" bestFit="1" customWidth="1"/>
    <col min="11014" max="11015" width="11.453125" style="144"/>
    <col min="11016" max="11016" width="13.453125" style="144" customWidth="1"/>
    <col min="11017" max="11017" width="11.453125" style="144"/>
    <col min="11018" max="11018" width="13.453125" style="144" bestFit="1" customWidth="1"/>
    <col min="11019" max="11264" width="11.453125" style="144"/>
    <col min="11265" max="11265" width="16.36328125" style="144" customWidth="1"/>
    <col min="11266" max="11268" width="11.453125" style="144"/>
    <col min="11269" max="11269" width="14.08984375" style="144" bestFit="1" customWidth="1"/>
    <col min="11270" max="11271" width="11.453125" style="144"/>
    <col min="11272" max="11272" width="13.453125" style="144" customWidth="1"/>
    <col min="11273" max="11273" width="11.453125" style="144"/>
    <col min="11274" max="11274" width="13.453125" style="144" bestFit="1" customWidth="1"/>
    <col min="11275" max="11520" width="11.453125" style="144"/>
    <col min="11521" max="11521" width="16.36328125" style="144" customWidth="1"/>
    <col min="11522" max="11524" width="11.453125" style="144"/>
    <col min="11525" max="11525" width="14.08984375" style="144" bestFit="1" customWidth="1"/>
    <col min="11526" max="11527" width="11.453125" style="144"/>
    <col min="11528" max="11528" width="13.453125" style="144" customWidth="1"/>
    <col min="11529" max="11529" width="11.453125" style="144"/>
    <col min="11530" max="11530" width="13.453125" style="144" bestFit="1" customWidth="1"/>
    <col min="11531" max="11776" width="11.453125" style="144"/>
    <col min="11777" max="11777" width="16.36328125" style="144" customWidth="1"/>
    <col min="11778" max="11780" width="11.453125" style="144"/>
    <col min="11781" max="11781" width="14.08984375" style="144" bestFit="1" customWidth="1"/>
    <col min="11782" max="11783" width="11.453125" style="144"/>
    <col min="11784" max="11784" width="13.453125" style="144" customWidth="1"/>
    <col min="11785" max="11785" width="11.453125" style="144"/>
    <col min="11786" max="11786" width="13.453125" style="144" bestFit="1" customWidth="1"/>
    <col min="11787" max="12032" width="11.453125" style="144"/>
    <col min="12033" max="12033" width="16.36328125" style="144" customWidth="1"/>
    <col min="12034" max="12036" width="11.453125" style="144"/>
    <col min="12037" max="12037" width="14.08984375" style="144" bestFit="1" customWidth="1"/>
    <col min="12038" max="12039" width="11.453125" style="144"/>
    <col min="12040" max="12040" width="13.453125" style="144" customWidth="1"/>
    <col min="12041" max="12041" width="11.453125" style="144"/>
    <col min="12042" max="12042" width="13.453125" style="144" bestFit="1" customWidth="1"/>
    <col min="12043" max="12288" width="11.453125" style="144"/>
    <col min="12289" max="12289" width="16.36328125" style="144" customWidth="1"/>
    <col min="12290" max="12292" width="11.453125" style="144"/>
    <col min="12293" max="12293" width="14.08984375" style="144" bestFit="1" customWidth="1"/>
    <col min="12294" max="12295" width="11.453125" style="144"/>
    <col min="12296" max="12296" width="13.453125" style="144" customWidth="1"/>
    <col min="12297" max="12297" width="11.453125" style="144"/>
    <col min="12298" max="12298" width="13.453125" style="144" bestFit="1" customWidth="1"/>
    <col min="12299" max="12544" width="11.453125" style="144"/>
    <col min="12545" max="12545" width="16.36328125" style="144" customWidth="1"/>
    <col min="12546" max="12548" width="11.453125" style="144"/>
    <col min="12549" max="12549" width="14.08984375" style="144" bestFit="1" customWidth="1"/>
    <col min="12550" max="12551" width="11.453125" style="144"/>
    <col min="12552" max="12552" width="13.453125" style="144" customWidth="1"/>
    <col min="12553" max="12553" width="11.453125" style="144"/>
    <col min="12554" max="12554" width="13.453125" style="144" bestFit="1" customWidth="1"/>
    <col min="12555" max="12800" width="11.453125" style="144"/>
    <col min="12801" max="12801" width="16.36328125" style="144" customWidth="1"/>
    <col min="12802" max="12804" width="11.453125" style="144"/>
    <col min="12805" max="12805" width="14.08984375" style="144" bestFit="1" customWidth="1"/>
    <col min="12806" max="12807" width="11.453125" style="144"/>
    <col min="12808" max="12808" width="13.453125" style="144" customWidth="1"/>
    <col min="12809" max="12809" width="11.453125" style="144"/>
    <col min="12810" max="12810" width="13.453125" style="144" bestFit="1" customWidth="1"/>
    <col min="12811" max="13056" width="11.453125" style="144"/>
    <col min="13057" max="13057" width="16.36328125" style="144" customWidth="1"/>
    <col min="13058" max="13060" width="11.453125" style="144"/>
    <col min="13061" max="13061" width="14.08984375" style="144" bestFit="1" customWidth="1"/>
    <col min="13062" max="13063" width="11.453125" style="144"/>
    <col min="13064" max="13064" width="13.453125" style="144" customWidth="1"/>
    <col min="13065" max="13065" width="11.453125" style="144"/>
    <col min="13066" max="13066" width="13.453125" style="144" bestFit="1" customWidth="1"/>
    <col min="13067" max="13312" width="11.453125" style="144"/>
    <col min="13313" max="13313" width="16.36328125" style="144" customWidth="1"/>
    <col min="13314" max="13316" width="11.453125" style="144"/>
    <col min="13317" max="13317" width="14.08984375" style="144" bestFit="1" customWidth="1"/>
    <col min="13318" max="13319" width="11.453125" style="144"/>
    <col min="13320" max="13320" width="13.453125" style="144" customWidth="1"/>
    <col min="13321" max="13321" width="11.453125" style="144"/>
    <col min="13322" max="13322" width="13.453125" style="144" bestFit="1" customWidth="1"/>
    <col min="13323" max="13568" width="11.453125" style="144"/>
    <col min="13569" max="13569" width="16.36328125" style="144" customWidth="1"/>
    <col min="13570" max="13572" width="11.453125" style="144"/>
    <col min="13573" max="13573" width="14.08984375" style="144" bestFit="1" customWidth="1"/>
    <col min="13574" max="13575" width="11.453125" style="144"/>
    <col min="13576" max="13576" width="13.453125" style="144" customWidth="1"/>
    <col min="13577" max="13577" width="11.453125" style="144"/>
    <col min="13578" max="13578" width="13.453125" style="144" bestFit="1" customWidth="1"/>
    <col min="13579" max="13824" width="11.453125" style="144"/>
    <col min="13825" max="13825" width="16.36328125" style="144" customWidth="1"/>
    <col min="13826" max="13828" width="11.453125" style="144"/>
    <col min="13829" max="13829" width="14.08984375" style="144" bestFit="1" customWidth="1"/>
    <col min="13830" max="13831" width="11.453125" style="144"/>
    <col min="13832" max="13832" width="13.453125" style="144" customWidth="1"/>
    <col min="13833" max="13833" width="11.453125" style="144"/>
    <col min="13834" max="13834" width="13.453125" style="144" bestFit="1" customWidth="1"/>
    <col min="13835" max="14080" width="11.453125" style="144"/>
    <col min="14081" max="14081" width="16.36328125" style="144" customWidth="1"/>
    <col min="14082" max="14084" width="11.453125" style="144"/>
    <col min="14085" max="14085" width="14.08984375" style="144" bestFit="1" customWidth="1"/>
    <col min="14086" max="14087" width="11.453125" style="144"/>
    <col min="14088" max="14088" width="13.453125" style="144" customWidth="1"/>
    <col min="14089" max="14089" width="11.453125" style="144"/>
    <col min="14090" max="14090" width="13.453125" style="144" bestFit="1" customWidth="1"/>
    <col min="14091" max="14336" width="11.453125" style="144"/>
    <col min="14337" max="14337" width="16.36328125" style="144" customWidth="1"/>
    <col min="14338" max="14340" width="11.453125" style="144"/>
    <col min="14341" max="14341" width="14.08984375" style="144" bestFit="1" customWidth="1"/>
    <col min="14342" max="14343" width="11.453125" style="144"/>
    <col min="14344" max="14344" width="13.453125" style="144" customWidth="1"/>
    <col min="14345" max="14345" width="11.453125" style="144"/>
    <col min="14346" max="14346" width="13.453125" style="144" bestFit="1" customWidth="1"/>
    <col min="14347" max="14592" width="11.453125" style="144"/>
    <col min="14593" max="14593" width="16.36328125" style="144" customWidth="1"/>
    <col min="14594" max="14596" width="11.453125" style="144"/>
    <col min="14597" max="14597" width="14.08984375" style="144" bestFit="1" customWidth="1"/>
    <col min="14598" max="14599" width="11.453125" style="144"/>
    <col min="14600" max="14600" width="13.453125" style="144" customWidth="1"/>
    <col min="14601" max="14601" width="11.453125" style="144"/>
    <col min="14602" max="14602" width="13.453125" style="144" bestFit="1" customWidth="1"/>
    <col min="14603" max="14848" width="11.453125" style="144"/>
    <col min="14849" max="14849" width="16.36328125" style="144" customWidth="1"/>
    <col min="14850" max="14852" width="11.453125" style="144"/>
    <col min="14853" max="14853" width="14.08984375" style="144" bestFit="1" customWidth="1"/>
    <col min="14854" max="14855" width="11.453125" style="144"/>
    <col min="14856" max="14856" width="13.453125" style="144" customWidth="1"/>
    <col min="14857" max="14857" width="11.453125" style="144"/>
    <col min="14858" max="14858" width="13.453125" style="144" bestFit="1" customWidth="1"/>
    <col min="14859" max="15104" width="11.453125" style="144"/>
    <col min="15105" max="15105" width="16.36328125" style="144" customWidth="1"/>
    <col min="15106" max="15108" width="11.453125" style="144"/>
    <col min="15109" max="15109" width="14.08984375" style="144" bestFit="1" customWidth="1"/>
    <col min="15110" max="15111" width="11.453125" style="144"/>
    <col min="15112" max="15112" width="13.453125" style="144" customWidth="1"/>
    <col min="15113" max="15113" width="11.453125" style="144"/>
    <col min="15114" max="15114" width="13.453125" style="144" bestFit="1" customWidth="1"/>
    <col min="15115" max="15360" width="11.453125" style="144"/>
    <col min="15361" max="15361" width="16.36328125" style="144" customWidth="1"/>
    <col min="15362" max="15364" width="11.453125" style="144"/>
    <col min="15365" max="15365" width="14.08984375" style="144" bestFit="1" customWidth="1"/>
    <col min="15366" max="15367" width="11.453125" style="144"/>
    <col min="15368" max="15368" width="13.453125" style="144" customWidth="1"/>
    <col min="15369" max="15369" width="11.453125" style="144"/>
    <col min="15370" max="15370" width="13.453125" style="144" bestFit="1" customWidth="1"/>
    <col min="15371" max="15616" width="11.453125" style="144"/>
    <col min="15617" max="15617" width="16.36328125" style="144" customWidth="1"/>
    <col min="15618" max="15620" width="11.453125" style="144"/>
    <col min="15621" max="15621" width="14.08984375" style="144" bestFit="1" customWidth="1"/>
    <col min="15622" max="15623" width="11.453125" style="144"/>
    <col min="15624" max="15624" width="13.453125" style="144" customWidth="1"/>
    <col min="15625" max="15625" width="11.453125" style="144"/>
    <col min="15626" max="15626" width="13.453125" style="144" bestFit="1" customWidth="1"/>
    <col min="15627" max="15872" width="11.453125" style="144"/>
    <col min="15873" max="15873" width="16.36328125" style="144" customWidth="1"/>
    <col min="15874" max="15876" width="11.453125" style="144"/>
    <col min="15877" max="15877" width="14.08984375" style="144" bestFit="1" customWidth="1"/>
    <col min="15878" max="15879" width="11.453125" style="144"/>
    <col min="15880" max="15880" width="13.453125" style="144" customWidth="1"/>
    <col min="15881" max="15881" width="11.453125" style="144"/>
    <col min="15882" max="15882" width="13.453125" style="144" bestFit="1" customWidth="1"/>
    <col min="15883" max="16128" width="11.453125" style="144"/>
    <col min="16129" max="16129" width="16.36328125" style="144" customWidth="1"/>
    <col min="16130" max="16132" width="11.453125" style="144"/>
    <col min="16133" max="16133" width="14.08984375" style="144" bestFit="1" customWidth="1"/>
    <col min="16134" max="16135" width="11.453125" style="144"/>
    <col min="16136" max="16136" width="13.453125" style="144" customWidth="1"/>
    <col min="16137" max="16137" width="11.453125" style="144"/>
    <col min="16138" max="16138" width="13.453125" style="144" bestFit="1" customWidth="1"/>
    <col min="16139" max="16384" width="11.453125" style="144"/>
  </cols>
  <sheetData>
    <row r="5" spans="2:9">
      <c r="B5" s="143"/>
      <c r="C5" s="143"/>
      <c r="D5" s="143"/>
      <c r="E5" s="143"/>
      <c r="F5" s="143"/>
      <c r="G5" s="143"/>
      <c r="H5" s="143"/>
    </row>
    <row r="6" spans="2:9" ht="23">
      <c r="B6" s="145"/>
      <c r="C6" s="143"/>
      <c r="D6" s="143"/>
      <c r="E6" s="143"/>
      <c r="F6" s="143"/>
      <c r="G6" s="143"/>
      <c r="H6" s="143"/>
      <c r="I6" s="146"/>
    </row>
    <row r="7" spans="2:9">
      <c r="B7" s="143"/>
      <c r="C7" s="143"/>
      <c r="D7" s="143"/>
      <c r="E7" s="143"/>
      <c r="F7" s="143"/>
      <c r="G7" s="143"/>
      <c r="H7" s="143"/>
      <c r="I7" s="143"/>
    </row>
    <row r="8" spans="2:9">
      <c r="B8" s="143"/>
      <c r="C8" s="143"/>
      <c r="D8" s="143"/>
      <c r="F8" s="143"/>
      <c r="G8" s="143"/>
      <c r="H8" s="143"/>
    </row>
    <row r="9" spans="2:9">
      <c r="B9" s="143"/>
      <c r="C9" s="143"/>
      <c r="D9" s="143"/>
      <c r="E9" s="143"/>
      <c r="F9" s="143"/>
      <c r="G9" s="143"/>
      <c r="H9" s="143"/>
    </row>
    <row r="10" spans="2:9" ht="23">
      <c r="B10" s="143"/>
      <c r="C10" s="143"/>
      <c r="D10" s="143"/>
      <c r="I10" s="146"/>
    </row>
    <row r="11" spans="2:9">
      <c r="B11" s="143"/>
      <c r="C11" s="143"/>
      <c r="D11" s="143"/>
    </row>
    <row r="12" spans="2:9" ht="27" customHeight="1">
      <c r="B12" s="143"/>
      <c r="C12" s="143"/>
      <c r="D12" s="143"/>
      <c r="E12" s="143"/>
      <c r="F12" s="143"/>
      <c r="G12" s="143"/>
      <c r="H12" s="143"/>
      <c r="I12" s="146"/>
    </row>
    <row r="13" spans="2:9" ht="19.5" customHeight="1">
      <c r="B13" s="143"/>
      <c r="C13" s="172"/>
      <c r="D13" s="172"/>
      <c r="E13" s="172"/>
      <c r="F13" s="172"/>
      <c r="G13" s="172"/>
      <c r="H13" s="172"/>
      <c r="I13" s="146"/>
    </row>
    <row r="14" spans="2:9">
      <c r="B14" s="143"/>
      <c r="C14" s="143"/>
      <c r="D14" s="143"/>
      <c r="F14" s="143"/>
      <c r="G14" s="143"/>
      <c r="H14" s="143"/>
    </row>
    <row r="15" spans="2:9">
      <c r="B15" s="143"/>
      <c r="C15" s="143"/>
      <c r="D15" s="143"/>
      <c r="F15" s="143"/>
      <c r="G15" s="143"/>
      <c r="H15" s="143"/>
      <c r="I15" s="143"/>
    </row>
    <row r="16" spans="2:9" ht="34.5">
      <c r="B16" s="143"/>
      <c r="C16" s="143"/>
      <c r="D16" s="143"/>
      <c r="E16" s="147"/>
      <c r="F16" s="143"/>
      <c r="G16" s="143"/>
      <c r="H16" s="143"/>
      <c r="I16" s="143"/>
    </row>
    <row r="17" spans="2:9" ht="32.5">
      <c r="B17" s="143"/>
      <c r="C17" s="143"/>
      <c r="D17" s="143"/>
      <c r="E17" s="148"/>
      <c r="F17" s="143"/>
      <c r="G17" s="143"/>
      <c r="H17" s="143"/>
      <c r="I17" s="143"/>
    </row>
    <row r="18" spans="2:9" ht="32.5">
      <c r="D18" s="148"/>
    </row>
    <row r="19" spans="2:9" ht="18">
      <c r="E19" s="173"/>
      <c r="I19" s="149"/>
    </row>
    <row r="21" spans="2:9">
      <c r="E21" s="150"/>
    </row>
    <row r="22" spans="2:9" ht="26">
      <c r="E22" s="151"/>
    </row>
    <row r="25" spans="2:9" ht="18.5">
      <c r="E25" s="152"/>
    </row>
    <row r="26" spans="2:9" ht="18.5">
      <c r="E26" s="153"/>
    </row>
    <row r="28" spans="2:9">
      <c r="D28" s="172"/>
      <c r="E28" s="172"/>
      <c r="F28" s="172"/>
      <c r="G28" s="172"/>
      <c r="H28" s="172"/>
    </row>
    <row r="33" spans="1:9" ht="35">
      <c r="A33" s="174"/>
    </row>
    <row r="36" spans="1:9" ht="32.5">
      <c r="B36" s="175"/>
    </row>
    <row r="39" spans="1:9" ht="17.5">
      <c r="B39" s="176"/>
    </row>
    <row r="41" spans="1:9" ht="18">
      <c r="I41" s="154"/>
    </row>
    <row r="43" spans="1:9" ht="18">
      <c r="B43" s="159"/>
      <c r="C43" s="159"/>
      <c r="D43" s="159"/>
    </row>
    <row r="57" spans="10:10" ht="18">
      <c r="J57" s="155"/>
    </row>
  </sheetData>
  <mergeCells count="1">
    <mergeCell ref="B43:D43"/>
  </mergeCells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79"/>
  <sheetViews>
    <sheetView showGridLines="0" showRowColHeaders="0" zoomScaleNormal="100" workbookViewId="0"/>
  </sheetViews>
  <sheetFormatPr baseColWidth="10" defaultColWidth="11.453125" defaultRowHeight="13"/>
  <cols>
    <col min="1" max="1" width="26.54296875" style="1" customWidth="1"/>
    <col min="2" max="4" width="11.6328125" customWidth="1"/>
    <col min="5" max="7" width="9.6328125" customWidth="1"/>
    <col min="8" max="8" width="6.6328125" style="1" customWidth="1"/>
    <col min="9" max="11" width="11.6328125" style="1" customWidth="1"/>
    <col min="12" max="14" width="9.6328125" style="1" customWidth="1"/>
    <col min="15" max="15" width="6.6328125" style="1" customWidth="1"/>
    <col min="16" max="18" width="11.6328125" style="1" customWidth="1"/>
    <col min="19" max="21" width="9.6328125" style="1" customWidth="1"/>
    <col min="22" max="16384" width="11.453125" style="1"/>
  </cols>
  <sheetData>
    <row r="1" spans="1:21" ht="5.25" customHeight="1"/>
    <row r="2" spans="1:21">
      <c r="A2" s="69" t="s">
        <v>0</v>
      </c>
      <c r="I2" s="3"/>
      <c r="J2" s="3"/>
      <c r="K2" s="3"/>
      <c r="L2" s="3"/>
      <c r="M2" s="3"/>
    </row>
    <row r="3" spans="1:21" ht="6" customHeight="1">
      <c r="A3" s="4"/>
      <c r="I3" s="3"/>
      <c r="J3" s="3"/>
      <c r="K3" s="3"/>
      <c r="L3" s="3"/>
      <c r="M3" s="3"/>
    </row>
    <row r="4" spans="1:21" ht="15.5" thickBot="1">
      <c r="A4" s="5" t="s">
        <v>109</v>
      </c>
      <c r="D4" s="156" t="s">
        <v>104</v>
      </c>
      <c r="E4" s="156"/>
      <c r="I4" s="156" t="s">
        <v>91</v>
      </c>
      <c r="J4" s="156"/>
      <c r="K4" s="156"/>
      <c r="L4" s="156"/>
      <c r="M4" s="156"/>
      <c r="N4" s="156"/>
      <c r="P4" s="156" t="s">
        <v>92</v>
      </c>
      <c r="Q4" s="156"/>
      <c r="R4" s="156"/>
      <c r="S4" s="156"/>
      <c r="T4" s="156"/>
      <c r="U4" s="156"/>
    </row>
    <row r="5" spans="1:21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>
      <c r="A6" s="13" t="s">
        <v>3</v>
      </c>
      <c r="B6" s="14" t="s">
        <v>155</v>
      </c>
      <c r="C6" s="15" t="s">
        <v>153</v>
      </c>
      <c r="D6" s="62" t="s">
        <v>154</v>
      </c>
      <c r="E6" s="15" t="s">
        <v>155</v>
      </c>
      <c r="F6" s="15" t="s">
        <v>153</v>
      </c>
      <c r="G6" s="16" t="s">
        <v>154</v>
      </c>
      <c r="I6" s="91" t="s">
        <v>155</v>
      </c>
      <c r="J6" s="15" t="s">
        <v>153</v>
      </c>
      <c r="K6" s="62" t="s">
        <v>154</v>
      </c>
      <c r="L6" s="15" t="s">
        <v>155</v>
      </c>
      <c r="M6" s="15" t="s">
        <v>153</v>
      </c>
      <c r="N6" s="16" t="s">
        <v>154</v>
      </c>
      <c r="P6" s="91" t="s">
        <v>155</v>
      </c>
      <c r="Q6" s="15" t="s">
        <v>153</v>
      </c>
      <c r="R6" s="62" t="s">
        <v>154</v>
      </c>
      <c r="S6" s="15" t="s">
        <v>155</v>
      </c>
      <c r="T6" s="15" t="s">
        <v>153</v>
      </c>
      <c r="U6" s="16" t="s">
        <v>154</v>
      </c>
    </row>
    <row r="7" spans="1:21">
      <c r="A7" s="98" t="s">
        <v>81</v>
      </c>
      <c r="B7" s="102">
        <v>6835900</v>
      </c>
      <c r="C7" s="18">
        <v>7307725</v>
      </c>
      <c r="D7" s="19">
        <v>8182960</v>
      </c>
      <c r="E7" s="27">
        <v>23.005054657322987</v>
      </c>
      <c r="F7" s="27">
        <v>22.18815841313841</v>
      </c>
      <c r="G7" s="28">
        <v>22.518472433806913</v>
      </c>
      <c r="I7" s="92">
        <v>2963674</v>
      </c>
      <c r="J7" s="18">
        <v>3354614</v>
      </c>
      <c r="K7" s="19">
        <v>3784591</v>
      </c>
      <c r="L7" s="27">
        <v>18.0294941191164</v>
      </c>
      <c r="M7" s="27">
        <v>17.91111062464644</v>
      </c>
      <c r="N7" s="28">
        <v>18.022747594072243</v>
      </c>
      <c r="P7" s="92">
        <v>3872226</v>
      </c>
      <c r="Q7" s="18">
        <v>3953111</v>
      </c>
      <c r="R7" s="19">
        <v>4398369</v>
      </c>
      <c r="S7" s="27">
        <v>29.165239684434255</v>
      </c>
      <c r="T7" s="27">
        <v>27.827026485193276</v>
      </c>
      <c r="U7" s="28">
        <v>28.672718984186933</v>
      </c>
    </row>
    <row r="8" spans="1:21">
      <c r="A8" s="98" t="s">
        <v>156</v>
      </c>
      <c r="B8" s="102">
        <v>1010074</v>
      </c>
      <c r="C8" s="18">
        <v>1313916</v>
      </c>
      <c r="D8" s="19">
        <v>1596035</v>
      </c>
      <c r="E8" s="27">
        <v>3.3992316414723529</v>
      </c>
      <c r="F8" s="27">
        <v>3.9893915479245821</v>
      </c>
      <c r="G8" s="28">
        <v>4.3920867450031542</v>
      </c>
      <c r="I8" s="92">
        <v>887688</v>
      </c>
      <c r="J8" s="18">
        <v>1151543</v>
      </c>
      <c r="K8" s="19">
        <v>1382807</v>
      </c>
      <c r="L8" s="27">
        <v>5.4002449579846505</v>
      </c>
      <c r="M8" s="27">
        <v>6.1483717834711351</v>
      </c>
      <c r="N8" s="28">
        <v>6.5851188496501356</v>
      </c>
      <c r="P8" s="92">
        <v>122386</v>
      </c>
      <c r="Q8" s="18">
        <v>162373</v>
      </c>
      <c r="R8" s="19">
        <v>213228</v>
      </c>
      <c r="S8" s="27">
        <v>0.92179976685740217</v>
      </c>
      <c r="T8" s="27">
        <v>1.1429878319835411</v>
      </c>
      <c r="U8" s="28">
        <v>1.390021283698619</v>
      </c>
    </row>
    <row r="9" spans="1:21">
      <c r="A9" s="98" t="s">
        <v>157</v>
      </c>
      <c r="B9" s="102">
        <v>0</v>
      </c>
      <c r="C9" s="18">
        <v>0</v>
      </c>
      <c r="D9" s="19">
        <v>0</v>
      </c>
      <c r="E9" s="27" t="s">
        <v>158</v>
      </c>
      <c r="F9" s="27" t="s">
        <v>158</v>
      </c>
      <c r="G9" s="28" t="s">
        <v>158</v>
      </c>
      <c r="I9" s="92">
        <v>0</v>
      </c>
      <c r="J9" s="18">
        <v>0</v>
      </c>
      <c r="K9" s="19">
        <v>0</v>
      </c>
      <c r="L9" s="27" t="s">
        <v>158</v>
      </c>
      <c r="M9" s="27" t="s">
        <v>158</v>
      </c>
      <c r="N9" s="28" t="s">
        <v>158</v>
      </c>
      <c r="P9" s="92">
        <v>0</v>
      </c>
      <c r="Q9" s="18">
        <v>0</v>
      </c>
      <c r="R9" s="19">
        <v>0</v>
      </c>
      <c r="S9" s="27" t="s">
        <v>158</v>
      </c>
      <c r="T9" s="27" t="s">
        <v>158</v>
      </c>
      <c r="U9" s="28" t="s">
        <v>158</v>
      </c>
    </row>
    <row r="10" spans="1:21">
      <c r="A10" s="98" t="s">
        <v>82</v>
      </c>
      <c r="B10" s="102">
        <v>8222939</v>
      </c>
      <c r="C10" s="18">
        <v>9263447</v>
      </c>
      <c r="D10" s="19">
        <v>10059924</v>
      </c>
      <c r="E10" s="27">
        <v>27.672897663633584</v>
      </c>
      <c r="F10" s="27">
        <v>28.126240312506528</v>
      </c>
      <c r="G10" s="28">
        <v>27.683640306220802</v>
      </c>
      <c r="I10" s="92">
        <v>3761277</v>
      </c>
      <c r="J10" s="18">
        <v>4249776</v>
      </c>
      <c r="K10" s="19">
        <v>4739448</v>
      </c>
      <c r="L10" s="27">
        <v>22.881707486001424</v>
      </c>
      <c r="M10" s="27">
        <v>22.690601084347545</v>
      </c>
      <c r="N10" s="28">
        <v>22.569909149821076</v>
      </c>
      <c r="P10" s="92">
        <v>4461662</v>
      </c>
      <c r="Q10" s="18">
        <v>5013671</v>
      </c>
      <c r="R10" s="19">
        <v>5320476</v>
      </c>
      <c r="S10" s="27">
        <v>33.604815840018716</v>
      </c>
      <c r="T10" s="27">
        <v>35.29259757822269</v>
      </c>
      <c r="U10" s="28">
        <v>34.683882414165559</v>
      </c>
    </row>
    <row r="11" spans="1:21">
      <c r="A11" s="98" t="s">
        <v>84</v>
      </c>
      <c r="B11" s="102">
        <v>3667176</v>
      </c>
      <c r="C11" s="18">
        <v>3876649</v>
      </c>
      <c r="D11" s="19">
        <v>4082389</v>
      </c>
      <c r="E11" s="27">
        <v>12.341254892263358</v>
      </c>
      <c r="F11" s="27">
        <v>11.770517106778732</v>
      </c>
      <c r="G11" s="28">
        <v>11.234218933072698</v>
      </c>
      <c r="I11" s="92">
        <v>2304807</v>
      </c>
      <c r="J11" s="18">
        <v>2530444</v>
      </c>
      <c r="K11" s="19">
        <v>2731508</v>
      </c>
      <c r="L11" s="27">
        <v>14.02128042834614</v>
      </c>
      <c r="M11" s="27">
        <v>13.510663943295068</v>
      </c>
      <c r="N11" s="28">
        <v>13.007820193830478</v>
      </c>
      <c r="P11" s="92">
        <v>1362369</v>
      </c>
      <c r="Q11" s="18">
        <v>1346205</v>
      </c>
      <c r="R11" s="19">
        <v>1350881</v>
      </c>
      <c r="S11" s="27">
        <v>10.261234345217199</v>
      </c>
      <c r="T11" s="27">
        <v>9.4763041537410952</v>
      </c>
      <c r="U11" s="28">
        <v>8.8063169083988697</v>
      </c>
    </row>
    <row r="12" spans="1:21">
      <c r="A12" s="98" t="s">
        <v>152</v>
      </c>
      <c r="B12" s="102">
        <v>4707171</v>
      </c>
      <c r="C12" s="18">
        <v>6731969</v>
      </c>
      <c r="D12" s="19">
        <v>7229196</v>
      </c>
      <c r="E12" s="27">
        <v>15.841180552138811</v>
      </c>
      <c r="F12" s="27">
        <v>20.440013082640217</v>
      </c>
      <c r="G12" s="28">
        <v>19.893834363676127</v>
      </c>
      <c r="I12" s="92">
        <v>3891076</v>
      </c>
      <c r="J12" s="18">
        <v>5212038</v>
      </c>
      <c r="K12" s="19">
        <v>5572891</v>
      </c>
      <c r="L12" s="27">
        <v>23.671338972854294</v>
      </c>
      <c r="M12" s="27">
        <v>27.82835497552356</v>
      </c>
      <c r="N12" s="28">
        <v>26.538880386883775</v>
      </c>
      <c r="P12" s="92">
        <v>816095</v>
      </c>
      <c r="Q12" s="18">
        <v>1519931</v>
      </c>
      <c r="R12" s="19">
        <v>1656305</v>
      </c>
      <c r="S12" s="27">
        <v>6.1467502878882518</v>
      </c>
      <c r="T12" s="27">
        <v>10.699208849097914</v>
      </c>
      <c r="U12" s="28">
        <v>10.797358706625966</v>
      </c>
    </row>
    <row r="13" spans="1:21">
      <c r="A13" s="98" t="s">
        <v>159</v>
      </c>
      <c r="B13" s="102">
        <v>359792</v>
      </c>
      <c r="C13" s="18">
        <v>434884</v>
      </c>
      <c r="D13" s="19">
        <v>498115</v>
      </c>
      <c r="E13" s="27">
        <v>1.2108185645295502</v>
      </c>
      <c r="F13" s="27">
        <v>1.3204212095199648</v>
      </c>
      <c r="G13" s="28">
        <v>1.3707495693936826</v>
      </c>
      <c r="I13" s="92">
        <v>356888</v>
      </c>
      <c r="J13" s="18">
        <v>432067</v>
      </c>
      <c r="K13" s="19">
        <v>495125</v>
      </c>
      <c r="L13" s="27">
        <v>2.1711261418034558</v>
      </c>
      <c r="M13" s="27">
        <v>2.3069121616552946</v>
      </c>
      <c r="N13" s="28">
        <v>2.3578539669187553</v>
      </c>
      <c r="P13" s="92">
        <v>2904</v>
      </c>
      <c r="Q13" s="18">
        <v>2817</v>
      </c>
      <c r="R13" s="19">
        <v>2990</v>
      </c>
      <c r="S13" s="27">
        <v>2.1872653105370676E-2</v>
      </c>
      <c r="T13" s="27">
        <v>1.9829631297676554E-2</v>
      </c>
      <c r="U13" s="28">
        <v>1.9491641052107937E-2</v>
      </c>
    </row>
    <row r="14" spans="1:21">
      <c r="A14" s="98" t="s">
        <v>160</v>
      </c>
      <c r="B14" s="102">
        <v>541449</v>
      </c>
      <c r="C14" s="18">
        <v>621634</v>
      </c>
      <c r="D14" s="19">
        <v>696097</v>
      </c>
      <c r="E14" s="27">
        <v>1.822154191716215</v>
      </c>
      <c r="F14" s="27">
        <v>1.8874429000807889</v>
      </c>
      <c r="G14" s="28">
        <v>1.9155710287910108</v>
      </c>
      <c r="I14" s="92">
        <v>0</v>
      </c>
      <c r="J14" s="18">
        <v>0</v>
      </c>
      <c r="K14" s="19">
        <v>0</v>
      </c>
      <c r="L14" s="27" t="s">
        <v>158</v>
      </c>
      <c r="M14" s="27" t="s">
        <v>158</v>
      </c>
      <c r="N14" s="28" t="s">
        <v>158</v>
      </c>
      <c r="P14" s="92">
        <v>541449</v>
      </c>
      <c r="Q14" s="18">
        <v>621634</v>
      </c>
      <c r="R14" s="19">
        <v>696097</v>
      </c>
      <c r="S14" s="27">
        <v>4.0781426140667518</v>
      </c>
      <c r="T14" s="27">
        <v>4.3758512680510711</v>
      </c>
      <c r="U14" s="28">
        <v>4.5378170105181201</v>
      </c>
    </row>
    <row r="15" spans="1:21">
      <c r="A15" s="98" t="s">
        <v>161</v>
      </c>
      <c r="B15" s="102">
        <v>910979</v>
      </c>
      <c r="C15" s="18">
        <v>992089</v>
      </c>
      <c r="D15" s="19">
        <v>1157453</v>
      </c>
      <c r="E15" s="27">
        <v>3.0657443331051417</v>
      </c>
      <c r="F15" s="27">
        <v>3.0122408672920877</v>
      </c>
      <c r="G15" s="28">
        <v>3.1851644727491166</v>
      </c>
      <c r="I15" s="92">
        <v>277350</v>
      </c>
      <c r="J15" s="18">
        <v>328334</v>
      </c>
      <c r="K15" s="19">
        <v>468903</v>
      </c>
      <c r="L15" s="27">
        <v>1.6872571659153246</v>
      </c>
      <c r="M15" s="27">
        <v>1.753056117882017</v>
      </c>
      <c r="N15" s="28">
        <v>2.2329811636457562</v>
      </c>
      <c r="P15" s="92">
        <v>633629</v>
      </c>
      <c r="Q15" s="18">
        <v>663755</v>
      </c>
      <c r="R15" s="19">
        <v>688550</v>
      </c>
      <c r="S15" s="27">
        <v>4.7724336482448066</v>
      </c>
      <c r="T15" s="27">
        <v>4.6723524749695784</v>
      </c>
      <c r="U15" s="28">
        <v>4.4886185439561608</v>
      </c>
    </row>
    <row r="16" spans="1:21">
      <c r="A16" s="98" t="s">
        <v>162</v>
      </c>
      <c r="B16" s="102">
        <v>0</v>
      </c>
      <c r="C16" s="18">
        <v>0</v>
      </c>
      <c r="D16" s="19">
        <v>0</v>
      </c>
      <c r="E16" s="27" t="s">
        <v>158</v>
      </c>
      <c r="F16" s="27" t="s">
        <v>158</v>
      </c>
      <c r="G16" s="28" t="s">
        <v>158</v>
      </c>
      <c r="I16" s="92">
        <v>0</v>
      </c>
      <c r="J16" s="18">
        <v>0</v>
      </c>
      <c r="K16" s="19">
        <v>0</v>
      </c>
      <c r="L16" s="27" t="s">
        <v>158</v>
      </c>
      <c r="M16" s="27" t="s">
        <v>158</v>
      </c>
      <c r="N16" s="28" t="s">
        <v>158</v>
      </c>
      <c r="P16" s="92">
        <v>0</v>
      </c>
      <c r="Q16" s="18">
        <v>0</v>
      </c>
      <c r="R16" s="19">
        <v>0</v>
      </c>
      <c r="S16" s="27" t="s">
        <v>158</v>
      </c>
      <c r="T16" s="27" t="s">
        <v>158</v>
      </c>
      <c r="U16" s="28" t="s">
        <v>158</v>
      </c>
    </row>
    <row r="17" spans="1:21">
      <c r="A17" s="98" t="s">
        <v>163</v>
      </c>
      <c r="B17" s="102">
        <v>0</v>
      </c>
      <c r="C17" s="18">
        <v>0</v>
      </c>
      <c r="D17" s="19">
        <v>0</v>
      </c>
      <c r="E17" s="27" t="s">
        <v>158</v>
      </c>
      <c r="F17" s="27" t="s">
        <v>158</v>
      </c>
      <c r="G17" s="28" t="s">
        <v>158</v>
      </c>
      <c r="I17" s="92">
        <v>0</v>
      </c>
      <c r="J17" s="18">
        <v>0</v>
      </c>
      <c r="K17" s="19">
        <v>0</v>
      </c>
      <c r="L17" s="27" t="s">
        <v>158</v>
      </c>
      <c r="M17" s="27" t="s">
        <v>158</v>
      </c>
      <c r="N17" s="28" t="s">
        <v>158</v>
      </c>
      <c r="P17" s="92">
        <v>0</v>
      </c>
      <c r="Q17" s="18">
        <v>0</v>
      </c>
      <c r="R17" s="19">
        <v>0</v>
      </c>
      <c r="S17" s="27" t="s">
        <v>158</v>
      </c>
      <c r="T17" s="27" t="s">
        <v>158</v>
      </c>
      <c r="U17" s="28" t="s">
        <v>158</v>
      </c>
    </row>
    <row r="18" spans="1:21">
      <c r="A18" s="98" t="s">
        <v>164</v>
      </c>
      <c r="B18" s="102">
        <v>12171</v>
      </c>
      <c r="C18" s="18">
        <v>32228</v>
      </c>
      <c r="D18" s="19">
        <v>34275</v>
      </c>
      <c r="E18" s="27">
        <v>4.0959423080249573E-2</v>
      </c>
      <c r="F18" s="27">
        <v>9.7852610674132465E-2</v>
      </c>
      <c r="G18" s="28">
        <v>9.432047115820337E-2</v>
      </c>
      <c r="I18" s="92">
        <v>1506</v>
      </c>
      <c r="J18" s="18">
        <v>4782</v>
      </c>
      <c r="K18" s="19">
        <v>5561</v>
      </c>
      <c r="L18" s="27">
        <v>9.1617425342292377E-3</v>
      </c>
      <c r="M18" s="27">
        <v>2.5532276144754444E-2</v>
      </c>
      <c r="N18" s="28">
        <v>2.648225379456743E-2</v>
      </c>
      <c r="P18" s="92">
        <v>10665</v>
      </c>
      <c r="Q18" s="18">
        <v>27446</v>
      </c>
      <c r="R18" s="19">
        <v>28714</v>
      </c>
      <c r="S18" s="27">
        <v>8.0327770443794175E-2</v>
      </c>
      <c r="T18" s="27">
        <v>0.19319987951580786</v>
      </c>
      <c r="U18" s="28">
        <v>0.18718494353519308</v>
      </c>
    </row>
    <row r="19" spans="1:21">
      <c r="A19" s="98" t="s">
        <v>165</v>
      </c>
      <c r="B19" s="102">
        <v>168289</v>
      </c>
      <c r="C19" s="18">
        <v>173531</v>
      </c>
      <c r="D19" s="19">
        <v>192600</v>
      </c>
      <c r="E19" s="27">
        <v>0.5663479049176009</v>
      </c>
      <c r="F19" s="27">
        <v>0.52688536002522279</v>
      </c>
      <c r="G19" s="28">
        <v>0.53001087512968548</v>
      </c>
      <c r="I19" s="92">
        <v>0</v>
      </c>
      <c r="J19" s="18">
        <v>0</v>
      </c>
      <c r="K19" s="19">
        <v>0</v>
      </c>
      <c r="L19" s="27" t="s">
        <v>158</v>
      </c>
      <c r="M19" s="27" t="s">
        <v>158</v>
      </c>
      <c r="N19" s="28" t="s">
        <v>158</v>
      </c>
      <c r="P19" s="92">
        <v>168289</v>
      </c>
      <c r="Q19" s="18">
        <v>173531</v>
      </c>
      <c r="R19" s="19">
        <v>192600</v>
      </c>
      <c r="S19" s="27">
        <v>1.2675368176479773</v>
      </c>
      <c r="T19" s="27">
        <v>1.221532037173273</v>
      </c>
      <c r="U19" s="28">
        <v>1.2555485172695613</v>
      </c>
    </row>
    <row r="20" spans="1:21">
      <c r="A20" s="98" t="s">
        <v>166</v>
      </c>
      <c r="B20" s="102">
        <v>1348598</v>
      </c>
      <c r="C20" s="18">
        <v>0</v>
      </c>
      <c r="D20" s="19">
        <v>0</v>
      </c>
      <c r="E20" s="27">
        <v>4.5384763821525276</v>
      </c>
      <c r="F20" s="27" t="s">
        <v>158</v>
      </c>
      <c r="G20" s="28" t="s">
        <v>158</v>
      </c>
      <c r="I20" s="92">
        <v>717524</v>
      </c>
      <c r="J20" s="18">
        <v>0</v>
      </c>
      <c r="K20" s="19">
        <v>0</v>
      </c>
      <c r="L20" s="27">
        <v>4.365053220538047</v>
      </c>
      <c r="M20" s="27" t="s">
        <v>158</v>
      </c>
      <c r="N20" s="28" t="s">
        <v>158</v>
      </c>
      <c r="P20" s="92">
        <v>631074</v>
      </c>
      <c r="Q20" s="18">
        <v>0</v>
      </c>
      <c r="R20" s="19">
        <v>0</v>
      </c>
      <c r="S20" s="27">
        <v>4.7531896301028569</v>
      </c>
      <c r="T20" s="27" t="s">
        <v>158</v>
      </c>
      <c r="U20" s="28" t="s">
        <v>158</v>
      </c>
    </row>
    <row r="21" spans="1:21">
      <c r="A21" s="98" t="s">
        <v>167</v>
      </c>
      <c r="B21" s="102">
        <v>0</v>
      </c>
      <c r="C21" s="18">
        <v>0</v>
      </c>
      <c r="D21" s="19">
        <v>0</v>
      </c>
      <c r="E21" s="27" t="s">
        <v>158</v>
      </c>
      <c r="F21" s="27" t="s">
        <v>158</v>
      </c>
      <c r="G21" s="28" t="s">
        <v>158</v>
      </c>
      <c r="I21" s="92">
        <v>0</v>
      </c>
      <c r="J21" s="18">
        <v>0</v>
      </c>
      <c r="K21" s="19">
        <v>0</v>
      </c>
      <c r="L21" s="27" t="s">
        <v>158</v>
      </c>
      <c r="M21" s="27" t="s">
        <v>158</v>
      </c>
      <c r="N21" s="28" t="s">
        <v>158</v>
      </c>
      <c r="P21" s="92">
        <v>0</v>
      </c>
      <c r="Q21" s="18">
        <v>0</v>
      </c>
      <c r="R21" s="19">
        <v>0</v>
      </c>
      <c r="S21" s="27" t="s">
        <v>158</v>
      </c>
      <c r="T21" s="27" t="s">
        <v>158</v>
      </c>
      <c r="U21" s="28" t="s">
        <v>158</v>
      </c>
    </row>
    <row r="22" spans="1:21">
      <c r="A22" s="98" t="s">
        <v>168</v>
      </c>
      <c r="B22" s="102">
        <v>0</v>
      </c>
      <c r="C22" s="18">
        <v>0</v>
      </c>
      <c r="D22" s="19">
        <v>0</v>
      </c>
      <c r="E22" s="27" t="s">
        <v>158</v>
      </c>
      <c r="F22" s="27" t="s">
        <v>158</v>
      </c>
      <c r="G22" s="28" t="s">
        <v>158</v>
      </c>
      <c r="I22" s="92">
        <v>0</v>
      </c>
      <c r="J22" s="18">
        <v>0</v>
      </c>
      <c r="K22" s="19">
        <v>0</v>
      </c>
      <c r="L22" s="27" t="s">
        <v>158</v>
      </c>
      <c r="M22" s="27" t="s">
        <v>158</v>
      </c>
      <c r="N22" s="28" t="s">
        <v>158</v>
      </c>
      <c r="P22" s="92">
        <v>0</v>
      </c>
      <c r="Q22" s="18">
        <v>0</v>
      </c>
      <c r="R22" s="19">
        <v>0</v>
      </c>
      <c r="S22" s="27" t="s">
        <v>158</v>
      </c>
      <c r="T22" s="27" t="s">
        <v>158</v>
      </c>
      <c r="U22" s="28" t="s">
        <v>158</v>
      </c>
    </row>
    <row r="23" spans="1:21">
      <c r="A23" s="98" t="s">
        <v>169</v>
      </c>
      <c r="B23" s="102">
        <v>23352</v>
      </c>
      <c r="C23" s="18">
        <v>23352</v>
      </c>
      <c r="D23" s="19">
        <v>0</v>
      </c>
      <c r="E23" s="27">
        <v>7.8587170139675297E-2</v>
      </c>
      <c r="F23" s="27">
        <v>7.0902760471091647E-2</v>
      </c>
      <c r="G23" s="28" t="s">
        <v>158</v>
      </c>
      <c r="I23" s="92">
        <v>23352</v>
      </c>
      <c r="J23" s="18">
        <v>23352</v>
      </c>
      <c r="K23" s="19">
        <v>0</v>
      </c>
      <c r="L23" s="27">
        <v>0.14206176072996093</v>
      </c>
      <c r="M23" s="27">
        <v>0.12468208124891379</v>
      </c>
      <c r="N23" s="28" t="s">
        <v>158</v>
      </c>
      <c r="P23" s="92">
        <v>0</v>
      </c>
      <c r="Q23" s="18">
        <v>0</v>
      </c>
      <c r="R23" s="19">
        <v>0</v>
      </c>
      <c r="S23" s="27" t="s">
        <v>158</v>
      </c>
      <c r="T23" s="27" t="s">
        <v>158</v>
      </c>
      <c r="U23" s="28" t="s">
        <v>158</v>
      </c>
    </row>
    <row r="24" spans="1:21">
      <c r="A24" s="98" t="s">
        <v>170</v>
      </c>
      <c r="B24" s="102">
        <v>85351</v>
      </c>
      <c r="C24" s="18">
        <v>96826</v>
      </c>
      <c r="D24" s="19">
        <v>102641</v>
      </c>
      <c r="E24" s="27">
        <v>0.28723422227609741</v>
      </c>
      <c r="F24" s="27">
        <v>0.29398898104547444</v>
      </c>
      <c r="G24" s="28">
        <v>0.28245506871332321</v>
      </c>
      <c r="I24" s="92">
        <v>0</v>
      </c>
      <c r="J24" s="18">
        <v>0</v>
      </c>
      <c r="K24" s="19">
        <v>0</v>
      </c>
      <c r="L24" s="27" t="s">
        <v>158</v>
      </c>
      <c r="M24" s="27" t="s">
        <v>158</v>
      </c>
      <c r="N24" s="28" t="s">
        <v>158</v>
      </c>
      <c r="P24" s="92">
        <v>85351</v>
      </c>
      <c r="Q24" s="18">
        <v>96826</v>
      </c>
      <c r="R24" s="19">
        <v>102641</v>
      </c>
      <c r="S24" s="27">
        <v>0.64285565261587219</v>
      </c>
      <c r="T24" s="27">
        <v>0.68158462194846647</v>
      </c>
      <c r="U24" s="28">
        <v>0.66911087934094005</v>
      </c>
    </row>
    <row r="25" spans="1:21">
      <c r="A25" s="98" t="s">
        <v>171</v>
      </c>
      <c r="B25" s="102">
        <v>1031147</v>
      </c>
      <c r="C25" s="18">
        <v>1274559</v>
      </c>
      <c r="D25" s="19">
        <v>1506435</v>
      </c>
      <c r="E25" s="27">
        <v>3.4701492261055056</v>
      </c>
      <c r="F25" s="27">
        <v>3.8698934345355469</v>
      </c>
      <c r="G25" s="28">
        <v>4.1455188612460425</v>
      </c>
      <c r="I25" s="92">
        <v>804523</v>
      </c>
      <c r="J25" s="18">
        <v>970977</v>
      </c>
      <c r="K25" s="19">
        <v>1143662</v>
      </c>
      <c r="L25" s="27">
        <v>4.8943111479851984</v>
      </c>
      <c r="M25" s="27">
        <v>5.184285423296787</v>
      </c>
      <c r="N25" s="28">
        <v>5.4462771694304219</v>
      </c>
      <c r="P25" s="92">
        <v>226624</v>
      </c>
      <c r="Q25" s="18">
        <v>303582</v>
      </c>
      <c r="R25" s="19">
        <v>362773</v>
      </c>
      <c r="S25" s="27">
        <v>1.7069105156169162</v>
      </c>
      <c r="T25" s="27">
        <v>2.136996495779639</v>
      </c>
      <c r="U25" s="28">
        <v>2.3648966887613216</v>
      </c>
    </row>
    <row r="26" spans="1:21">
      <c r="A26" s="98" t="s">
        <v>172</v>
      </c>
      <c r="B26" s="102">
        <v>212303</v>
      </c>
      <c r="C26" s="18">
        <v>221491</v>
      </c>
      <c r="D26" s="19">
        <v>232638</v>
      </c>
      <c r="E26" s="27">
        <v>0.71446950934238973</v>
      </c>
      <c r="F26" s="27">
        <v>0.67250442443912972</v>
      </c>
      <c r="G26" s="28">
        <v>0.64019039443623971</v>
      </c>
      <c r="I26" s="92">
        <v>64400</v>
      </c>
      <c r="J26" s="18">
        <v>68910</v>
      </c>
      <c r="K26" s="19">
        <v>70005</v>
      </c>
      <c r="L26" s="27">
        <v>0.39177703798430469</v>
      </c>
      <c r="M26" s="27">
        <v>0.3679274674059031</v>
      </c>
      <c r="N26" s="28">
        <v>0.3333735257846957</v>
      </c>
      <c r="P26" s="92">
        <v>147903</v>
      </c>
      <c r="Q26" s="18">
        <v>152581</v>
      </c>
      <c r="R26" s="19">
        <v>162633</v>
      </c>
      <c r="S26" s="27">
        <v>1.1139913954007024</v>
      </c>
      <c r="T26" s="27">
        <v>1.0740592733513619</v>
      </c>
      <c r="U26" s="28">
        <v>1.060195337534271</v>
      </c>
    </row>
    <row r="27" spans="1:21">
      <c r="A27" s="98" t="s">
        <v>173</v>
      </c>
      <c r="B27" s="102">
        <v>282120</v>
      </c>
      <c r="C27" s="18">
        <v>319437</v>
      </c>
      <c r="D27" s="19">
        <v>456784</v>
      </c>
      <c r="E27" s="27">
        <v>0.94942670605537838</v>
      </c>
      <c r="F27" s="27">
        <v>0.96989401749760618</v>
      </c>
      <c r="G27" s="28">
        <v>1.2570118773896066</v>
      </c>
      <c r="I27" s="92">
        <v>129664</v>
      </c>
      <c r="J27" s="18">
        <v>157707</v>
      </c>
      <c r="K27" s="19">
        <v>299657</v>
      </c>
      <c r="L27" s="27">
        <v>0.78881021511175287</v>
      </c>
      <c r="M27" s="27">
        <v>0.84203652738619594</v>
      </c>
      <c r="N27" s="28">
        <v>1.4270082224993152</v>
      </c>
      <c r="P27" s="92">
        <v>152456</v>
      </c>
      <c r="Q27" s="18">
        <v>161730</v>
      </c>
      <c r="R27" s="19">
        <v>157127</v>
      </c>
      <c r="S27" s="27">
        <v>1.1482841604106033</v>
      </c>
      <c r="T27" s="27">
        <v>1.1384615796142099</v>
      </c>
      <c r="U27" s="28">
        <v>1.0243020346470113</v>
      </c>
    </row>
    <row r="28" spans="1:21">
      <c r="A28" s="98" t="s">
        <v>174</v>
      </c>
      <c r="B28" s="102">
        <v>75343</v>
      </c>
      <c r="C28" s="18">
        <v>0</v>
      </c>
      <c r="D28" s="19">
        <v>0</v>
      </c>
      <c r="E28" s="27">
        <v>0.25355400650195087</v>
      </c>
      <c r="F28" s="27" t="s">
        <v>158</v>
      </c>
      <c r="G28" s="28" t="s">
        <v>158</v>
      </c>
      <c r="I28" s="92">
        <v>40457</v>
      </c>
      <c r="J28" s="18">
        <v>0</v>
      </c>
      <c r="K28" s="19">
        <v>0</v>
      </c>
      <c r="L28" s="27">
        <v>0.24611993207656857</v>
      </c>
      <c r="M28" s="27" t="s">
        <v>158</v>
      </c>
      <c r="N28" s="28" t="s">
        <v>158</v>
      </c>
      <c r="P28" s="92">
        <v>34886</v>
      </c>
      <c r="Q28" s="18">
        <v>0</v>
      </c>
      <c r="R28" s="19">
        <v>0</v>
      </c>
      <c r="S28" s="27">
        <v>0.26275804966734212</v>
      </c>
      <c r="T28" s="27" t="s">
        <v>158</v>
      </c>
      <c r="U28" s="28" t="s">
        <v>158</v>
      </c>
    </row>
    <row r="29" spans="1:21">
      <c r="A29" s="98" t="s">
        <v>175</v>
      </c>
      <c r="B29" s="102">
        <v>0</v>
      </c>
      <c r="C29" s="18">
        <v>0</v>
      </c>
      <c r="D29" s="19">
        <v>0</v>
      </c>
      <c r="E29" s="27" t="s">
        <v>158</v>
      </c>
      <c r="F29" s="27" t="s">
        <v>158</v>
      </c>
      <c r="G29" s="28" t="s">
        <v>158</v>
      </c>
      <c r="I29" s="92">
        <v>0</v>
      </c>
      <c r="J29" s="18">
        <v>0</v>
      </c>
      <c r="K29" s="19">
        <v>0</v>
      </c>
      <c r="L29" s="27" t="s">
        <v>158</v>
      </c>
      <c r="M29" s="27" t="s">
        <v>158</v>
      </c>
      <c r="N29" s="28" t="s">
        <v>158</v>
      </c>
      <c r="P29" s="92">
        <v>0</v>
      </c>
      <c r="Q29" s="18">
        <v>0</v>
      </c>
      <c r="R29" s="19">
        <v>0</v>
      </c>
      <c r="S29" s="27" t="s">
        <v>158</v>
      </c>
      <c r="T29" s="27" t="s">
        <v>158</v>
      </c>
      <c r="U29" s="28" t="s">
        <v>158</v>
      </c>
    </row>
    <row r="30" spans="1:21">
      <c r="A30" s="98" t="s">
        <v>176</v>
      </c>
      <c r="B30" s="102">
        <v>0</v>
      </c>
      <c r="C30" s="18">
        <v>0</v>
      </c>
      <c r="D30" s="19">
        <v>0</v>
      </c>
      <c r="E30" s="27" t="s">
        <v>158</v>
      </c>
      <c r="F30" s="27" t="s">
        <v>158</v>
      </c>
      <c r="G30" s="28" t="s">
        <v>158</v>
      </c>
      <c r="I30" s="92">
        <v>0</v>
      </c>
      <c r="J30" s="18">
        <v>0</v>
      </c>
      <c r="K30" s="19">
        <v>0</v>
      </c>
      <c r="L30" s="27" t="s">
        <v>158</v>
      </c>
      <c r="M30" s="27" t="s">
        <v>158</v>
      </c>
      <c r="N30" s="28" t="s">
        <v>158</v>
      </c>
      <c r="P30" s="92">
        <v>0</v>
      </c>
      <c r="Q30" s="18">
        <v>0</v>
      </c>
      <c r="R30" s="19">
        <v>0</v>
      </c>
      <c r="S30" s="27" t="s">
        <v>158</v>
      </c>
      <c r="T30" s="27" t="s">
        <v>158</v>
      </c>
      <c r="U30" s="28" t="s">
        <v>158</v>
      </c>
    </row>
    <row r="31" spans="1:21">
      <c r="A31" s="98" t="s">
        <v>177</v>
      </c>
      <c r="B31" s="102">
        <v>8</v>
      </c>
      <c r="C31" s="18">
        <v>17</v>
      </c>
      <c r="D31" s="19">
        <v>0</v>
      </c>
      <c r="E31" s="27">
        <v>2.6922634511707879E-5</v>
      </c>
      <c r="F31" s="27">
        <v>5.1616432340208883E-5</v>
      </c>
      <c r="G31" s="28" t="s">
        <v>158</v>
      </c>
      <c r="I31" s="92">
        <v>0</v>
      </c>
      <c r="J31" s="18">
        <v>0</v>
      </c>
      <c r="K31" s="19">
        <v>0</v>
      </c>
      <c r="L31" s="27" t="s">
        <v>158</v>
      </c>
      <c r="M31" s="27" t="s">
        <v>158</v>
      </c>
      <c r="N31" s="28" t="s">
        <v>158</v>
      </c>
      <c r="P31" s="92">
        <v>8</v>
      </c>
      <c r="Q31" s="18">
        <v>17</v>
      </c>
      <c r="R31" s="19">
        <v>0</v>
      </c>
      <c r="S31" s="27">
        <v>6.0255242714519773E-5</v>
      </c>
      <c r="T31" s="27">
        <v>1.1966763651420001E-4</v>
      </c>
      <c r="U31" s="28" t="s">
        <v>158</v>
      </c>
    </row>
    <row r="32" spans="1:21">
      <c r="A32" s="98" t="s">
        <v>178</v>
      </c>
      <c r="B32" s="102">
        <v>220612</v>
      </c>
      <c r="C32" s="18">
        <v>251494</v>
      </c>
      <c r="D32" s="19">
        <v>302587</v>
      </c>
      <c r="E32" s="27">
        <v>0.74243203061211238</v>
      </c>
      <c r="F32" s="27">
        <v>0.76360135499814663</v>
      </c>
      <c r="G32" s="28">
        <v>0.83268120806264867</v>
      </c>
      <c r="I32" s="92">
        <v>213735</v>
      </c>
      <c r="J32" s="18">
        <v>244691</v>
      </c>
      <c r="K32" s="19">
        <v>296062</v>
      </c>
      <c r="L32" s="27">
        <v>1.3002556710182511</v>
      </c>
      <c r="M32" s="27">
        <v>1.3064655336963842</v>
      </c>
      <c r="N32" s="28">
        <v>1.4098883335600112</v>
      </c>
      <c r="P32" s="92">
        <v>6877</v>
      </c>
      <c r="Q32" s="18">
        <v>6803</v>
      </c>
      <c r="R32" s="19">
        <v>6525</v>
      </c>
      <c r="S32" s="27">
        <v>5.179691301846906E-2</v>
      </c>
      <c r="T32" s="27">
        <v>4.7888172423888389E-2</v>
      </c>
      <c r="U32" s="28">
        <v>4.2536106309365981E-2</v>
      </c>
    </row>
    <row r="33" spans="1:21">
      <c r="A33" s="98" t="s">
        <v>179</v>
      </c>
      <c r="B33" s="102">
        <v>0</v>
      </c>
      <c r="C33" s="18">
        <v>0</v>
      </c>
      <c r="D33" s="19">
        <v>0</v>
      </c>
      <c r="E33" s="27" t="s">
        <v>158</v>
      </c>
      <c r="F33" s="27" t="s">
        <v>158</v>
      </c>
      <c r="G33" s="28" t="s">
        <v>158</v>
      </c>
      <c r="I33" s="92">
        <v>0</v>
      </c>
      <c r="J33" s="18">
        <v>0</v>
      </c>
      <c r="K33" s="19">
        <v>0</v>
      </c>
      <c r="L33" s="27" t="s">
        <v>158</v>
      </c>
      <c r="M33" s="27" t="s">
        <v>158</v>
      </c>
      <c r="N33" s="28" t="s">
        <v>158</v>
      </c>
      <c r="P33" s="92">
        <v>0</v>
      </c>
      <c r="Q33" s="18">
        <v>0</v>
      </c>
      <c r="R33" s="19">
        <v>0</v>
      </c>
      <c r="S33" s="27" t="s">
        <v>158</v>
      </c>
      <c r="T33" s="27" t="s">
        <v>158</v>
      </c>
      <c r="U33" s="28" t="s">
        <v>158</v>
      </c>
    </row>
    <row r="34" spans="1:21">
      <c r="A34" s="98" t="s">
        <v>180</v>
      </c>
      <c r="B34" s="102">
        <v>0</v>
      </c>
      <c r="C34" s="18">
        <v>0</v>
      </c>
      <c r="D34" s="19">
        <v>8748</v>
      </c>
      <c r="E34" s="27" t="s">
        <v>158</v>
      </c>
      <c r="F34" s="27" t="s">
        <v>158</v>
      </c>
      <c r="G34" s="28">
        <v>2.40733911507502E-2</v>
      </c>
      <c r="I34" s="92">
        <v>0</v>
      </c>
      <c r="J34" s="18">
        <v>0</v>
      </c>
      <c r="K34" s="19">
        <v>8748</v>
      </c>
      <c r="L34" s="27" t="s">
        <v>158</v>
      </c>
      <c r="M34" s="27" t="s">
        <v>158</v>
      </c>
      <c r="N34" s="28">
        <v>4.165919010877106E-2</v>
      </c>
      <c r="P34" s="92">
        <v>0</v>
      </c>
      <c r="Q34" s="18">
        <v>0</v>
      </c>
      <c r="R34" s="19">
        <v>0</v>
      </c>
      <c r="S34" s="27" t="s">
        <v>158</v>
      </c>
      <c r="T34" s="27" t="s">
        <v>158</v>
      </c>
      <c r="U34" s="28" t="s">
        <v>158</v>
      </c>
    </row>
    <row r="35" spans="1:21">
      <c r="A35" s="98" t="s">
        <v>5</v>
      </c>
      <c r="B35" s="102" t="s">
        <v>5</v>
      </c>
      <c r="C35" s="18" t="s">
        <v>5</v>
      </c>
      <c r="D35" s="19" t="s">
        <v>5</v>
      </c>
      <c r="E35" s="27" t="s">
        <v>5</v>
      </c>
      <c r="F35" s="27" t="s">
        <v>5</v>
      </c>
      <c r="G35" s="28" t="s">
        <v>5</v>
      </c>
      <c r="I35" s="92" t="s">
        <v>5</v>
      </c>
      <c r="J35" s="18" t="s">
        <v>5</v>
      </c>
      <c r="K35" s="19" t="s">
        <v>5</v>
      </c>
      <c r="L35" s="27" t="s">
        <v>5</v>
      </c>
      <c r="M35" s="27" t="s">
        <v>5</v>
      </c>
      <c r="N35" s="28" t="s">
        <v>5</v>
      </c>
      <c r="P35" s="92" t="s">
        <v>5</v>
      </c>
      <c r="Q35" s="18" t="s">
        <v>5</v>
      </c>
      <c r="R35" s="19" t="s">
        <v>5</v>
      </c>
      <c r="S35" s="27" t="s">
        <v>5</v>
      </c>
      <c r="T35" s="27" t="s">
        <v>5</v>
      </c>
      <c r="U35" s="28" t="s">
        <v>5</v>
      </c>
    </row>
    <row r="36" spans="1:21" ht="13.5" thickBot="1">
      <c r="A36" s="101" t="s">
        <v>4</v>
      </c>
      <c r="B36" s="103">
        <v>29714774</v>
      </c>
      <c r="C36" s="21">
        <v>32935248</v>
      </c>
      <c r="D36" s="22">
        <v>36338877</v>
      </c>
      <c r="E36" s="23">
        <v>100</v>
      </c>
      <c r="F36" s="23">
        <v>100</v>
      </c>
      <c r="G36" s="47">
        <v>100</v>
      </c>
      <c r="I36" s="93">
        <v>16437921</v>
      </c>
      <c r="J36" s="21">
        <v>18729235</v>
      </c>
      <c r="K36" s="22">
        <v>20998968</v>
      </c>
      <c r="L36" s="23">
        <v>100</v>
      </c>
      <c r="M36" s="23">
        <v>100</v>
      </c>
      <c r="N36" s="47">
        <v>100</v>
      </c>
      <c r="P36" s="93">
        <v>13276853</v>
      </c>
      <c r="Q36" s="21">
        <v>14206013</v>
      </c>
      <c r="R36" s="22">
        <v>15339909</v>
      </c>
      <c r="S36" s="23">
        <v>100</v>
      </c>
      <c r="T36" s="23">
        <v>100</v>
      </c>
      <c r="U36" s="47">
        <v>100</v>
      </c>
    </row>
    <row r="37" spans="1:21">
      <c r="I37" s="99"/>
    </row>
    <row r="38" spans="1:21" ht="15.5" thickBot="1">
      <c r="A38" s="5" t="s">
        <v>110</v>
      </c>
      <c r="I38" s="156" t="s">
        <v>91</v>
      </c>
      <c r="J38" s="156"/>
      <c r="K38" s="156"/>
      <c r="L38" s="156"/>
      <c r="M38" s="156"/>
      <c r="N38" s="156"/>
      <c r="P38" s="156" t="s">
        <v>92</v>
      </c>
      <c r="Q38" s="156"/>
      <c r="R38" s="156"/>
      <c r="S38" s="156"/>
      <c r="T38" s="156"/>
      <c r="U38" s="156"/>
    </row>
    <row r="39" spans="1:21">
      <c r="A39" s="104"/>
      <c r="I39" s="7"/>
      <c r="J39" s="42" t="s">
        <v>29</v>
      </c>
      <c r="K39" s="84"/>
      <c r="L39" s="11"/>
      <c r="M39" s="9" t="s">
        <v>2</v>
      </c>
      <c r="N39" s="12"/>
      <c r="P39" s="7"/>
      <c r="Q39" s="9" t="s">
        <v>37</v>
      </c>
      <c r="R39" s="84"/>
      <c r="S39" s="11"/>
      <c r="T39" s="9" t="s">
        <v>2</v>
      </c>
      <c r="U39" s="12"/>
    </row>
    <row r="40" spans="1:21">
      <c r="A40" s="105" t="s">
        <v>3</v>
      </c>
      <c r="I40" s="91" t="s">
        <v>155</v>
      </c>
      <c r="J40" s="15" t="s">
        <v>153</v>
      </c>
      <c r="K40" s="62" t="s">
        <v>154</v>
      </c>
      <c r="L40" s="15" t="s">
        <v>155</v>
      </c>
      <c r="M40" s="15" t="s">
        <v>153</v>
      </c>
      <c r="N40" s="16" t="s">
        <v>154</v>
      </c>
      <c r="P40" s="91" t="s">
        <v>155</v>
      </c>
      <c r="Q40" s="15" t="s">
        <v>153</v>
      </c>
      <c r="R40" s="62" t="s">
        <v>154</v>
      </c>
      <c r="S40" s="15" t="s">
        <v>155</v>
      </c>
      <c r="T40" s="15" t="s">
        <v>153</v>
      </c>
      <c r="U40" s="16" t="s">
        <v>154</v>
      </c>
    </row>
    <row r="41" spans="1:21">
      <c r="A41" s="17" t="s">
        <v>81</v>
      </c>
      <c r="I41" s="92">
        <v>627978</v>
      </c>
      <c r="J41" s="18">
        <v>634080</v>
      </c>
      <c r="K41" s="19">
        <v>627467</v>
      </c>
      <c r="L41" s="27">
        <v>13.684806935040653</v>
      </c>
      <c r="M41" s="27">
        <v>13.600860392556248</v>
      </c>
      <c r="N41" s="28">
        <v>13.504743911838117</v>
      </c>
      <c r="P41" s="92">
        <v>7202552</v>
      </c>
      <c r="Q41" s="18">
        <v>5832460</v>
      </c>
      <c r="R41" s="19">
        <v>6973021</v>
      </c>
      <c r="S41" s="27">
        <v>42.127402992009564</v>
      </c>
      <c r="T41" s="27">
        <v>35.348542351268435</v>
      </c>
      <c r="U41" s="28">
        <v>38.799666678870935</v>
      </c>
    </row>
    <row r="42" spans="1:21">
      <c r="A42" s="17" t="s">
        <v>156</v>
      </c>
      <c r="I42" s="92">
        <v>250507</v>
      </c>
      <c r="J42" s="18">
        <v>282364</v>
      </c>
      <c r="K42" s="19">
        <v>314065</v>
      </c>
      <c r="L42" s="27">
        <v>5.4590127852826509</v>
      </c>
      <c r="M42" s="27">
        <v>6.056638505998853</v>
      </c>
      <c r="N42" s="28">
        <v>6.7595067097894201</v>
      </c>
      <c r="P42" s="92">
        <v>122863</v>
      </c>
      <c r="Q42" s="18">
        <v>160281</v>
      </c>
      <c r="R42" s="19">
        <v>205514</v>
      </c>
      <c r="S42" s="27">
        <v>0.71862016599217493</v>
      </c>
      <c r="T42" s="27">
        <v>0.97140824225175249</v>
      </c>
      <c r="U42" s="28">
        <v>1.1435322936560037</v>
      </c>
    </row>
    <row r="43" spans="1:21">
      <c r="A43" s="17" t="s">
        <v>157</v>
      </c>
      <c r="I43" s="92">
        <v>0</v>
      </c>
      <c r="J43" s="18">
        <v>0</v>
      </c>
      <c r="K43" s="19">
        <v>0</v>
      </c>
      <c r="L43" s="27" t="s">
        <v>158</v>
      </c>
      <c r="M43" s="27" t="s">
        <v>158</v>
      </c>
      <c r="N43" s="28" t="s">
        <v>158</v>
      </c>
      <c r="P43" s="92">
        <v>0</v>
      </c>
      <c r="Q43" s="18">
        <v>0</v>
      </c>
      <c r="R43" s="19">
        <v>0</v>
      </c>
      <c r="S43" s="27" t="s">
        <v>158</v>
      </c>
      <c r="T43" s="27" t="s">
        <v>158</v>
      </c>
      <c r="U43" s="28" t="s">
        <v>158</v>
      </c>
    </row>
    <row r="44" spans="1:21">
      <c r="A44" s="17" t="s">
        <v>82</v>
      </c>
      <c r="I44" s="92">
        <v>903766</v>
      </c>
      <c r="J44" s="18">
        <v>912379</v>
      </c>
      <c r="K44" s="19">
        <v>920652</v>
      </c>
      <c r="L44" s="27">
        <v>19.694739663577309</v>
      </c>
      <c r="M44" s="27">
        <v>19.570305646133104</v>
      </c>
      <c r="N44" s="28">
        <v>19.814857979657233</v>
      </c>
      <c r="P44" s="92">
        <v>5596849</v>
      </c>
      <c r="Q44" s="18">
        <v>6116541</v>
      </c>
      <c r="R44" s="19">
        <v>6139420</v>
      </c>
      <c r="S44" s="27">
        <v>32.735718299350808</v>
      </c>
      <c r="T44" s="27">
        <v>37.070259990084764</v>
      </c>
      <c r="U44" s="28">
        <v>34.161298180744581</v>
      </c>
    </row>
    <row r="45" spans="1:21">
      <c r="A45" s="17" t="s">
        <v>84</v>
      </c>
      <c r="I45" s="92">
        <v>629340</v>
      </c>
      <c r="J45" s="18">
        <v>602015</v>
      </c>
      <c r="K45" s="19">
        <v>558542</v>
      </c>
      <c r="L45" s="27">
        <v>13.714487444621442</v>
      </c>
      <c r="M45" s="27">
        <v>12.913074011520234</v>
      </c>
      <c r="N45" s="28">
        <v>12.021296217977815</v>
      </c>
      <c r="P45" s="92">
        <v>1213562</v>
      </c>
      <c r="Q45" s="18">
        <v>1207386</v>
      </c>
      <c r="R45" s="19">
        <v>1265973</v>
      </c>
      <c r="S45" s="27">
        <v>7.0980696050218191</v>
      </c>
      <c r="T45" s="27">
        <v>7.317552997419372</v>
      </c>
      <c r="U45" s="28">
        <v>7.0441965432845066</v>
      </c>
    </row>
    <row r="46" spans="1:21">
      <c r="A46" s="17" t="s">
        <v>152</v>
      </c>
      <c r="I46" s="92">
        <v>1559654</v>
      </c>
      <c r="J46" s="18">
        <v>1734242</v>
      </c>
      <c r="K46" s="19">
        <v>1665315</v>
      </c>
      <c r="L46" s="27">
        <v>33.987757334594356</v>
      </c>
      <c r="M46" s="27">
        <v>37.199065305493839</v>
      </c>
      <c r="N46" s="28">
        <v>35.841968753006441</v>
      </c>
      <c r="P46" s="92">
        <v>764508</v>
      </c>
      <c r="Q46" s="18">
        <v>1103866</v>
      </c>
      <c r="R46" s="19">
        <v>1194134</v>
      </c>
      <c r="S46" s="27">
        <v>4.4715729378441491</v>
      </c>
      <c r="T46" s="27">
        <v>6.6901537346377484</v>
      </c>
      <c r="U46" s="28">
        <v>6.6444660312806834</v>
      </c>
    </row>
    <row r="47" spans="1:21">
      <c r="A47" s="17" t="s">
        <v>159</v>
      </c>
      <c r="I47" s="92">
        <v>78829</v>
      </c>
      <c r="J47" s="18">
        <v>78437</v>
      </c>
      <c r="K47" s="19">
        <v>79279</v>
      </c>
      <c r="L47" s="27">
        <v>1.7178303155243011</v>
      </c>
      <c r="M47" s="27">
        <v>1.6824544010391977</v>
      </c>
      <c r="N47" s="28">
        <v>1.7062930681400204</v>
      </c>
      <c r="P47" s="92">
        <v>2796</v>
      </c>
      <c r="Q47" s="18">
        <v>2757</v>
      </c>
      <c r="R47" s="19">
        <v>2462</v>
      </c>
      <c r="S47" s="27">
        <v>1.6353678358123448E-2</v>
      </c>
      <c r="T47" s="27">
        <v>1.6709232684398535E-2</v>
      </c>
      <c r="U47" s="28">
        <v>1.3699195709202689E-2</v>
      </c>
    </row>
    <row r="48" spans="1:21">
      <c r="A48" s="17" t="s">
        <v>160</v>
      </c>
      <c r="I48" s="92">
        <v>0</v>
      </c>
      <c r="J48" s="18">
        <v>0</v>
      </c>
      <c r="K48" s="19">
        <v>0</v>
      </c>
      <c r="L48" s="27" t="s">
        <v>158</v>
      </c>
      <c r="M48" s="27" t="s">
        <v>158</v>
      </c>
      <c r="N48" s="28" t="s">
        <v>158</v>
      </c>
      <c r="P48" s="92">
        <v>0</v>
      </c>
      <c r="Q48" s="18">
        <v>0</v>
      </c>
      <c r="R48" s="19">
        <v>0</v>
      </c>
      <c r="S48" s="27" t="s">
        <v>158</v>
      </c>
      <c r="T48" s="27" t="s">
        <v>158</v>
      </c>
      <c r="U48" s="28" t="s">
        <v>158</v>
      </c>
    </row>
    <row r="49" spans="1:21">
      <c r="A49" s="17" t="s">
        <v>161</v>
      </c>
      <c r="I49" s="92">
        <v>79480</v>
      </c>
      <c r="J49" s="18">
        <v>79085</v>
      </c>
      <c r="K49" s="19">
        <v>84268</v>
      </c>
      <c r="L49" s="27">
        <v>1.7320168145970576</v>
      </c>
      <c r="M49" s="27">
        <v>1.6963538420156934</v>
      </c>
      <c r="N49" s="28">
        <v>1.8136694996912577</v>
      </c>
      <c r="P49" s="92">
        <v>1056590</v>
      </c>
      <c r="Q49" s="18">
        <v>1175034</v>
      </c>
      <c r="R49" s="19">
        <v>1260930</v>
      </c>
      <c r="S49" s="27">
        <v>6.1799474307616782</v>
      </c>
      <c r="T49" s="27">
        <v>7.1214786064851463</v>
      </c>
      <c r="U49" s="28">
        <v>7.0161360055259729</v>
      </c>
    </row>
    <row r="50" spans="1:21">
      <c r="A50" s="17" t="s">
        <v>162</v>
      </c>
      <c r="I50" s="92">
        <v>0</v>
      </c>
      <c r="J50" s="18">
        <v>0</v>
      </c>
      <c r="K50" s="19">
        <v>0</v>
      </c>
      <c r="L50" s="27" t="s">
        <v>158</v>
      </c>
      <c r="M50" s="27" t="s">
        <v>158</v>
      </c>
      <c r="N50" s="28" t="s">
        <v>158</v>
      </c>
      <c r="P50" s="92">
        <v>0</v>
      </c>
      <c r="Q50" s="18">
        <v>0</v>
      </c>
      <c r="R50" s="19">
        <v>0</v>
      </c>
      <c r="S50" s="27" t="s">
        <v>158</v>
      </c>
      <c r="T50" s="27" t="s">
        <v>158</v>
      </c>
      <c r="U50" s="28" t="s">
        <v>158</v>
      </c>
    </row>
    <row r="51" spans="1:21">
      <c r="A51" s="17" t="s">
        <v>163</v>
      </c>
      <c r="I51" s="92">
        <v>0</v>
      </c>
      <c r="J51" s="18">
        <v>0</v>
      </c>
      <c r="K51" s="19">
        <v>0</v>
      </c>
      <c r="L51" s="27" t="s">
        <v>158</v>
      </c>
      <c r="M51" s="27" t="s">
        <v>158</v>
      </c>
      <c r="N51" s="28" t="s">
        <v>158</v>
      </c>
      <c r="P51" s="92">
        <v>0</v>
      </c>
      <c r="Q51" s="18">
        <v>0</v>
      </c>
      <c r="R51" s="19">
        <v>0</v>
      </c>
      <c r="S51" s="27" t="s">
        <v>158</v>
      </c>
      <c r="T51" s="27" t="s">
        <v>158</v>
      </c>
      <c r="U51" s="28" t="s">
        <v>158</v>
      </c>
    </row>
    <row r="52" spans="1:21">
      <c r="A52" s="17" t="s">
        <v>164</v>
      </c>
      <c r="I52" s="92">
        <v>150</v>
      </c>
      <c r="J52" s="18">
        <v>627</v>
      </c>
      <c r="K52" s="19">
        <v>645</v>
      </c>
      <c r="L52" s="27">
        <v>3.2687785881927358E-3</v>
      </c>
      <c r="M52" s="27">
        <v>1.3448996130035275E-2</v>
      </c>
      <c r="N52" s="28">
        <v>1.3882100290749291E-2</v>
      </c>
      <c r="P52" s="92">
        <v>3084</v>
      </c>
      <c r="Q52" s="18">
        <v>731</v>
      </c>
      <c r="R52" s="19">
        <v>765</v>
      </c>
      <c r="S52" s="27">
        <v>1.8038177416470926E-2</v>
      </c>
      <c r="T52" s="27">
        <v>4.4303406210719366E-3</v>
      </c>
      <c r="U52" s="28">
        <v>4.2566550436799579E-3</v>
      </c>
    </row>
    <row r="53" spans="1:21">
      <c r="A53" s="17" t="s">
        <v>165</v>
      </c>
      <c r="I53" s="92">
        <v>0</v>
      </c>
      <c r="J53" s="18">
        <v>0</v>
      </c>
      <c r="K53" s="19">
        <v>0</v>
      </c>
      <c r="L53" s="27" t="s">
        <v>158</v>
      </c>
      <c r="M53" s="27" t="s">
        <v>158</v>
      </c>
      <c r="N53" s="28" t="s">
        <v>158</v>
      </c>
      <c r="P53" s="92">
        <v>147569</v>
      </c>
      <c r="Q53" s="18">
        <v>145565</v>
      </c>
      <c r="R53" s="19">
        <v>153978</v>
      </c>
      <c r="S53" s="27">
        <v>0.86312444979610836</v>
      </c>
      <c r="T53" s="27">
        <v>0.88221960671181454</v>
      </c>
      <c r="U53" s="28">
        <v>0.85677285008595105</v>
      </c>
    </row>
    <row r="54" spans="1:21">
      <c r="A54" s="17" t="s">
        <v>166</v>
      </c>
      <c r="I54" s="92">
        <v>141857</v>
      </c>
      <c r="J54" s="18">
        <v>0</v>
      </c>
      <c r="K54" s="19">
        <v>0</v>
      </c>
      <c r="L54" s="27">
        <v>3.0913274945683797</v>
      </c>
      <c r="M54" s="27" t="s">
        <v>158</v>
      </c>
      <c r="N54" s="28" t="s">
        <v>158</v>
      </c>
      <c r="P54" s="92">
        <v>326824</v>
      </c>
      <c r="Q54" s="18">
        <v>0</v>
      </c>
      <c r="R54" s="19">
        <v>0</v>
      </c>
      <c r="S54" s="27">
        <v>1.9115788897408217</v>
      </c>
      <c r="T54" s="27" t="s">
        <v>158</v>
      </c>
      <c r="U54" s="28" t="s">
        <v>158</v>
      </c>
    </row>
    <row r="55" spans="1:21">
      <c r="A55" s="17" t="s">
        <v>167</v>
      </c>
      <c r="I55" s="92">
        <v>0</v>
      </c>
      <c r="J55" s="18">
        <v>0</v>
      </c>
      <c r="K55" s="19">
        <v>0</v>
      </c>
      <c r="L55" s="27" t="s">
        <v>158</v>
      </c>
      <c r="M55" s="27" t="s">
        <v>158</v>
      </c>
      <c r="N55" s="28" t="s">
        <v>158</v>
      </c>
      <c r="P55" s="92">
        <v>0</v>
      </c>
      <c r="Q55" s="18">
        <v>0</v>
      </c>
      <c r="R55" s="19">
        <v>0</v>
      </c>
      <c r="S55" s="27" t="s">
        <v>158</v>
      </c>
      <c r="T55" s="27" t="s">
        <v>158</v>
      </c>
      <c r="U55" s="28" t="s">
        <v>158</v>
      </c>
    </row>
    <row r="56" spans="1:21">
      <c r="A56" s="17" t="s">
        <v>168</v>
      </c>
      <c r="I56" s="92">
        <v>0</v>
      </c>
      <c r="J56" s="18">
        <v>0</v>
      </c>
      <c r="K56" s="19">
        <v>0</v>
      </c>
      <c r="L56" s="27" t="s">
        <v>158</v>
      </c>
      <c r="M56" s="27" t="s">
        <v>158</v>
      </c>
      <c r="N56" s="28" t="s">
        <v>158</v>
      </c>
      <c r="P56" s="92">
        <v>0</v>
      </c>
      <c r="Q56" s="18">
        <v>0</v>
      </c>
      <c r="R56" s="19">
        <v>0</v>
      </c>
      <c r="S56" s="27" t="s">
        <v>158</v>
      </c>
      <c r="T56" s="27" t="s">
        <v>158</v>
      </c>
      <c r="U56" s="28" t="s">
        <v>158</v>
      </c>
    </row>
    <row r="57" spans="1:21">
      <c r="A57" s="17" t="s">
        <v>169</v>
      </c>
      <c r="I57" s="92">
        <v>5708</v>
      </c>
      <c r="J57" s="18">
        <v>5708</v>
      </c>
      <c r="K57" s="19">
        <v>0</v>
      </c>
      <c r="L57" s="27">
        <v>0.12438792120936092</v>
      </c>
      <c r="M57" s="27">
        <v>0.12243519921888574</v>
      </c>
      <c r="N57" s="28" t="s">
        <v>158</v>
      </c>
      <c r="P57" s="92">
        <v>0</v>
      </c>
      <c r="Q57" s="18">
        <v>0</v>
      </c>
      <c r="R57" s="19">
        <v>0</v>
      </c>
      <c r="S57" s="27" t="s">
        <v>158</v>
      </c>
      <c r="T57" s="27" t="s">
        <v>158</v>
      </c>
      <c r="U57" s="28" t="s">
        <v>158</v>
      </c>
    </row>
    <row r="58" spans="1:21">
      <c r="A58" s="17" t="s">
        <v>170</v>
      </c>
      <c r="I58" s="92">
        <v>0</v>
      </c>
      <c r="J58" s="18">
        <v>0</v>
      </c>
      <c r="K58" s="19">
        <v>0</v>
      </c>
      <c r="L58" s="27" t="s">
        <v>158</v>
      </c>
      <c r="M58" s="27" t="s">
        <v>158</v>
      </c>
      <c r="N58" s="28" t="s">
        <v>158</v>
      </c>
      <c r="P58" s="92">
        <v>191979</v>
      </c>
      <c r="Q58" s="18">
        <v>213530</v>
      </c>
      <c r="R58" s="19">
        <v>220242</v>
      </c>
      <c r="S58" s="27">
        <v>1.1228765441753152</v>
      </c>
      <c r="T58" s="27">
        <v>1.2941321926367859</v>
      </c>
      <c r="U58" s="28">
        <v>1.2254826406930213</v>
      </c>
    </row>
    <row r="59" spans="1:21">
      <c r="A59" s="17" t="s">
        <v>171</v>
      </c>
      <c r="I59" s="92">
        <v>215760</v>
      </c>
      <c r="J59" s="18">
        <v>235022</v>
      </c>
      <c r="K59" s="19">
        <v>238763</v>
      </c>
      <c r="L59" s="27">
        <v>4.7018111212564317</v>
      </c>
      <c r="M59" s="27">
        <v>5.0411642240401129</v>
      </c>
      <c r="N59" s="28">
        <v>5.1388091654576327</v>
      </c>
      <c r="P59" s="92">
        <v>174607</v>
      </c>
      <c r="Q59" s="18">
        <v>227248</v>
      </c>
      <c r="R59" s="19">
        <v>265799</v>
      </c>
      <c r="S59" s="27">
        <v>1.0212684968086054</v>
      </c>
      <c r="T59" s="27">
        <v>1.3772722920073261</v>
      </c>
      <c r="U59" s="28">
        <v>1.4789734038628617</v>
      </c>
    </row>
    <row r="60" spans="1:21">
      <c r="A60" s="17" t="s">
        <v>172</v>
      </c>
      <c r="I60" s="92">
        <v>26862</v>
      </c>
      <c r="J60" s="18">
        <v>25953</v>
      </c>
      <c r="K60" s="19">
        <v>23499</v>
      </c>
      <c r="L60" s="27">
        <v>0.58537286957355517</v>
      </c>
      <c r="M60" s="27">
        <v>0.55668548096141235</v>
      </c>
      <c r="N60" s="28">
        <v>0.50576042594157766</v>
      </c>
      <c r="P60" s="92">
        <v>155275</v>
      </c>
      <c r="Q60" s="18">
        <v>172204</v>
      </c>
      <c r="R60" s="19">
        <v>177323</v>
      </c>
      <c r="S60" s="27">
        <v>0.9081964975170308</v>
      </c>
      <c r="T60" s="27">
        <v>1.0436694614378546</v>
      </c>
      <c r="U60" s="28">
        <v>0.98667038210517799</v>
      </c>
    </row>
    <row r="61" spans="1:21">
      <c r="A61" s="17" t="s">
        <v>173</v>
      </c>
      <c r="I61" s="92">
        <v>32694</v>
      </c>
      <c r="J61" s="18">
        <v>35737</v>
      </c>
      <c r="K61" s="19">
        <v>89054</v>
      </c>
      <c r="L61" s="27">
        <v>0.71246298108248873</v>
      </c>
      <c r="M61" s="27">
        <v>0.76654987990282408</v>
      </c>
      <c r="N61" s="28">
        <v>1.9166768361122284</v>
      </c>
      <c r="P61" s="92">
        <v>129518</v>
      </c>
      <c r="Q61" s="18">
        <v>134874</v>
      </c>
      <c r="R61" s="19">
        <v>105611</v>
      </c>
      <c r="S61" s="27">
        <v>0.75754496194114185</v>
      </c>
      <c r="T61" s="27">
        <v>0.81742511754645186</v>
      </c>
      <c r="U61" s="28">
        <v>0.58764653048115556</v>
      </c>
    </row>
    <row r="62" spans="1:21">
      <c r="A62" s="17" t="s">
        <v>174</v>
      </c>
      <c r="I62" s="92">
        <v>0</v>
      </c>
      <c r="J62" s="18">
        <v>0</v>
      </c>
      <c r="K62" s="19">
        <v>0</v>
      </c>
      <c r="L62" s="27" t="s">
        <v>158</v>
      </c>
      <c r="M62" s="27" t="s">
        <v>158</v>
      </c>
      <c r="N62" s="28" t="s">
        <v>158</v>
      </c>
      <c r="P62" s="92">
        <v>0</v>
      </c>
      <c r="Q62" s="18">
        <v>0</v>
      </c>
      <c r="R62" s="19">
        <v>0</v>
      </c>
      <c r="S62" s="27" t="s">
        <v>158</v>
      </c>
      <c r="T62" s="27" t="s">
        <v>158</v>
      </c>
      <c r="U62" s="28" t="s">
        <v>158</v>
      </c>
    </row>
    <row r="63" spans="1:21">
      <c r="A63" s="17" t="s">
        <v>175</v>
      </c>
      <c r="I63" s="92">
        <v>0</v>
      </c>
      <c r="J63" s="18">
        <v>0</v>
      </c>
      <c r="K63" s="19">
        <v>0</v>
      </c>
      <c r="L63" s="27" t="s">
        <v>158</v>
      </c>
      <c r="M63" s="27" t="s">
        <v>158</v>
      </c>
      <c r="N63" s="28" t="s">
        <v>158</v>
      </c>
      <c r="P63" s="92">
        <v>0</v>
      </c>
      <c r="Q63" s="18">
        <v>0</v>
      </c>
      <c r="R63" s="19">
        <v>0</v>
      </c>
      <c r="S63" s="27" t="s">
        <v>158</v>
      </c>
      <c r="T63" s="27" t="s">
        <v>158</v>
      </c>
      <c r="U63" s="28" t="s">
        <v>158</v>
      </c>
    </row>
    <row r="64" spans="1:21">
      <c r="A64" s="17" t="s">
        <v>176</v>
      </c>
      <c r="I64" s="92">
        <v>0</v>
      </c>
      <c r="J64" s="18">
        <v>0</v>
      </c>
      <c r="K64" s="19">
        <v>0</v>
      </c>
      <c r="L64" s="27" t="s">
        <v>158</v>
      </c>
      <c r="M64" s="27" t="s">
        <v>158</v>
      </c>
      <c r="N64" s="28" t="s">
        <v>158</v>
      </c>
      <c r="P64" s="92">
        <v>0</v>
      </c>
      <c r="Q64" s="18">
        <v>0</v>
      </c>
      <c r="R64" s="19">
        <v>0</v>
      </c>
      <c r="S64" s="27" t="s">
        <v>158</v>
      </c>
      <c r="T64" s="27" t="s">
        <v>158</v>
      </c>
      <c r="U64" s="28" t="s">
        <v>158</v>
      </c>
    </row>
    <row r="65" spans="1:21">
      <c r="A65" s="17" t="s">
        <v>177</v>
      </c>
      <c r="I65" s="92">
        <v>0</v>
      </c>
      <c r="J65" s="18">
        <v>0</v>
      </c>
      <c r="K65" s="19">
        <v>0</v>
      </c>
      <c r="L65" s="27" t="s">
        <v>158</v>
      </c>
      <c r="M65" s="27" t="s">
        <v>158</v>
      </c>
      <c r="N65" s="28" t="s">
        <v>158</v>
      </c>
      <c r="P65" s="92">
        <v>16</v>
      </c>
      <c r="Q65" s="18">
        <v>70</v>
      </c>
      <c r="R65" s="19">
        <v>0</v>
      </c>
      <c r="S65" s="27">
        <v>9.3583281019304413E-5</v>
      </c>
      <c r="T65" s="27">
        <v>4.2424602390565738E-4</v>
      </c>
      <c r="U65" s="28" t="s">
        <v>158</v>
      </c>
    </row>
    <row r="66" spans="1:21">
      <c r="A66" s="17" t="s">
        <v>178</v>
      </c>
      <c r="I66" s="92">
        <v>36285</v>
      </c>
      <c r="J66" s="18">
        <v>36409</v>
      </c>
      <c r="K66" s="19">
        <v>38015</v>
      </c>
      <c r="L66" s="27">
        <v>0.79071754048382281</v>
      </c>
      <c r="M66" s="27">
        <v>0.78096411498956042</v>
      </c>
      <c r="N66" s="28">
        <v>0.81818301170982066</v>
      </c>
      <c r="P66" s="92">
        <v>8479</v>
      </c>
      <c r="Q66" s="18">
        <v>7313</v>
      </c>
      <c r="R66" s="19">
        <v>6686</v>
      </c>
      <c r="S66" s="27">
        <v>4.9593289985167634E-2</v>
      </c>
      <c r="T66" s="27">
        <v>4.4321588183172465E-2</v>
      </c>
      <c r="U66" s="28">
        <v>3.7202608656266928E-2</v>
      </c>
    </row>
    <row r="67" spans="1:21">
      <c r="A67" s="17" t="s">
        <v>179</v>
      </c>
      <c r="I67" s="92">
        <v>0</v>
      </c>
      <c r="J67" s="18">
        <v>0</v>
      </c>
      <c r="K67" s="19">
        <v>0</v>
      </c>
      <c r="L67" s="27" t="s">
        <v>158</v>
      </c>
      <c r="M67" s="27" t="s">
        <v>158</v>
      </c>
      <c r="N67" s="28" t="s">
        <v>158</v>
      </c>
      <c r="P67" s="92">
        <v>0</v>
      </c>
      <c r="Q67" s="18">
        <v>0</v>
      </c>
      <c r="R67" s="19">
        <v>0</v>
      </c>
      <c r="S67" s="27" t="s">
        <v>158</v>
      </c>
      <c r="T67" s="27" t="s">
        <v>158</v>
      </c>
      <c r="U67" s="28" t="s">
        <v>158</v>
      </c>
    </row>
    <row r="68" spans="1:21">
      <c r="A68" s="17" t="s">
        <v>180</v>
      </c>
      <c r="I68" s="92">
        <v>0</v>
      </c>
      <c r="J68" s="18">
        <v>0</v>
      </c>
      <c r="K68" s="19">
        <v>6707</v>
      </c>
      <c r="L68" s="27" t="s">
        <v>158</v>
      </c>
      <c r="M68" s="27" t="s">
        <v>158</v>
      </c>
      <c r="N68" s="28">
        <v>0.14435232038768295</v>
      </c>
      <c r="P68" s="92">
        <v>0</v>
      </c>
      <c r="Q68" s="18">
        <v>0</v>
      </c>
      <c r="R68" s="19">
        <v>0</v>
      </c>
      <c r="S68" s="27" t="s">
        <v>158</v>
      </c>
      <c r="T68" s="27" t="s">
        <v>158</v>
      </c>
      <c r="U68" s="28" t="s">
        <v>158</v>
      </c>
    </row>
    <row r="69" spans="1:21">
      <c r="A69" s="17" t="s">
        <v>5</v>
      </c>
      <c r="I69" s="92" t="s">
        <v>5</v>
      </c>
      <c r="J69" s="18" t="s">
        <v>5</v>
      </c>
      <c r="K69" s="19" t="s">
        <v>5</v>
      </c>
      <c r="L69" s="27" t="s">
        <v>5</v>
      </c>
      <c r="M69" s="27" t="s">
        <v>5</v>
      </c>
      <c r="N69" s="28" t="s">
        <v>5</v>
      </c>
      <c r="P69" s="92" t="s">
        <v>5</v>
      </c>
      <c r="Q69" s="18" t="s">
        <v>5</v>
      </c>
      <c r="R69" s="19" t="s">
        <v>5</v>
      </c>
      <c r="S69" s="27" t="s">
        <v>5</v>
      </c>
      <c r="T69" s="27" t="s">
        <v>5</v>
      </c>
      <c r="U69" s="28" t="s">
        <v>5</v>
      </c>
    </row>
    <row r="70" spans="1:21" ht="13.5" thickBot="1">
      <c r="A70" s="20" t="s">
        <v>4</v>
      </c>
      <c r="I70" s="93">
        <v>4588870</v>
      </c>
      <c r="J70" s="21">
        <v>4662058</v>
      </c>
      <c r="K70" s="22">
        <v>4646271</v>
      </c>
      <c r="L70" s="23">
        <v>100</v>
      </c>
      <c r="M70" s="23">
        <v>100</v>
      </c>
      <c r="N70" s="47">
        <v>100</v>
      </c>
      <c r="P70" s="93">
        <v>17097071</v>
      </c>
      <c r="Q70" s="21">
        <v>16499860</v>
      </c>
      <c r="R70" s="22">
        <v>17971858</v>
      </c>
      <c r="S70" s="23">
        <v>100</v>
      </c>
      <c r="T70" s="23">
        <v>100</v>
      </c>
      <c r="U70" s="47">
        <v>100</v>
      </c>
    </row>
    <row r="72" spans="1:21">
      <c r="A72" s="58" t="str">
        <f>+Innhold!B53</f>
        <v>Finans Norge / Skadeforsikringsstatistikk</v>
      </c>
      <c r="B72" s="100"/>
      <c r="C72" s="100"/>
      <c r="D72" s="100"/>
      <c r="E72" s="100"/>
      <c r="F72" s="100"/>
      <c r="G72" s="100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90"/>
      <c r="U72" s="157">
        <f>Innhold!H27</f>
        <v>10</v>
      </c>
    </row>
    <row r="73" spans="1:21">
      <c r="A73" s="26" t="str">
        <f>+Innhold!B54</f>
        <v>Premiestatistikk skadeforsikring 1. kvartal 2026</v>
      </c>
      <c r="T73" s="25"/>
      <c r="U73" s="158"/>
    </row>
    <row r="78" spans="1:21" ht="12.75" customHeight="1"/>
    <row r="79" spans="1:21" ht="12.75" customHeight="1"/>
  </sheetData>
  <mergeCells count="6">
    <mergeCell ref="U72:U73"/>
    <mergeCell ref="P4:U4"/>
    <mergeCell ref="I4:N4"/>
    <mergeCell ref="D4:E4"/>
    <mergeCell ref="I38:N38"/>
    <mergeCell ref="P38:U38"/>
  </mergeCells>
  <phoneticPr fontId="0" type="noConversion"/>
  <hyperlinks>
    <hyperlink ref="A2" location="Innhold!A28" tooltip="Move to Tab2" display="Tilbake til innholdsfortegnelsen" xr:uid="{00000000-0004-0000-09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79"/>
  <sheetViews>
    <sheetView showGridLines="0" showRowColHeaders="0" zoomScaleNormal="100" workbookViewId="0"/>
  </sheetViews>
  <sheetFormatPr baseColWidth="10" defaultColWidth="11.453125" defaultRowHeight="13"/>
  <cols>
    <col min="1" max="1" width="26.90625" style="1" customWidth="1"/>
    <col min="2" max="4" width="11.6328125" style="1" customWidth="1"/>
    <col min="5" max="7" width="9.6328125" style="1" customWidth="1"/>
    <col min="8" max="8" width="6.6328125" style="1" customWidth="1"/>
    <col min="9" max="11" width="11.6328125" style="1" customWidth="1"/>
    <col min="12" max="14" width="9.6328125" style="1" customWidth="1"/>
    <col min="15" max="15" width="6.6328125" style="1" customWidth="1"/>
    <col min="16" max="18" width="11.6328125" style="1" customWidth="1"/>
    <col min="19" max="21" width="9.6328125" style="1" customWidth="1"/>
    <col min="22" max="16384" width="11.453125" style="1"/>
  </cols>
  <sheetData>
    <row r="1" spans="1:21" ht="5.25" customHeight="1"/>
    <row r="2" spans="1:21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5.5" thickBot="1">
      <c r="A4" s="5" t="s">
        <v>111</v>
      </c>
      <c r="B4" s="6"/>
      <c r="C4" s="6"/>
      <c r="D4" s="156" t="s">
        <v>104</v>
      </c>
      <c r="E4" s="156"/>
      <c r="F4" s="6"/>
      <c r="I4" s="156" t="s">
        <v>107</v>
      </c>
      <c r="J4" s="156"/>
      <c r="K4" s="156"/>
      <c r="L4" s="156"/>
      <c r="M4" s="156"/>
      <c r="N4" s="156"/>
      <c r="P4" s="156" t="s">
        <v>108</v>
      </c>
      <c r="Q4" s="156"/>
      <c r="R4" s="156"/>
      <c r="S4" s="156"/>
      <c r="T4" s="156"/>
      <c r="U4" s="156"/>
    </row>
    <row r="5" spans="1:21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>
      <c r="A6" s="13" t="s">
        <v>3</v>
      </c>
      <c r="B6" s="14" t="s">
        <v>155</v>
      </c>
      <c r="C6" s="15" t="s">
        <v>153</v>
      </c>
      <c r="D6" s="62" t="s">
        <v>154</v>
      </c>
      <c r="E6" s="15" t="s">
        <v>155</v>
      </c>
      <c r="F6" s="15" t="s">
        <v>153</v>
      </c>
      <c r="G6" s="16" t="s">
        <v>154</v>
      </c>
      <c r="I6" s="91" t="s">
        <v>155</v>
      </c>
      <c r="J6" s="15" t="s">
        <v>153</v>
      </c>
      <c r="K6" s="62" t="s">
        <v>154</v>
      </c>
      <c r="L6" s="15" t="s">
        <v>155</v>
      </c>
      <c r="M6" s="15" t="s">
        <v>153</v>
      </c>
      <c r="N6" s="16" t="s">
        <v>154</v>
      </c>
      <c r="P6" s="91" t="s">
        <v>155</v>
      </c>
      <c r="Q6" s="15" t="s">
        <v>153</v>
      </c>
      <c r="R6" s="62" t="s">
        <v>154</v>
      </c>
      <c r="S6" s="15" t="s">
        <v>155</v>
      </c>
      <c r="T6" s="15" t="s">
        <v>153</v>
      </c>
      <c r="U6" s="16" t="s">
        <v>154</v>
      </c>
    </row>
    <row r="7" spans="1:21">
      <c r="A7" s="17" t="s">
        <v>81</v>
      </c>
      <c r="B7" s="18">
        <v>2696092</v>
      </c>
      <c r="C7" s="18">
        <v>2940141</v>
      </c>
      <c r="D7" s="19">
        <v>3392768</v>
      </c>
      <c r="E7" s="77">
        <v>19.112327881496267</v>
      </c>
      <c r="F7" s="77">
        <v>19.024881799030787</v>
      </c>
      <c r="G7" s="78">
        <v>19.957209945381859</v>
      </c>
      <c r="I7" s="92">
        <v>1159676</v>
      </c>
      <c r="J7" s="18">
        <v>1338486</v>
      </c>
      <c r="K7" s="19">
        <v>1588929</v>
      </c>
      <c r="L7" s="77">
        <v>21.707262789851864</v>
      </c>
      <c r="M7" s="77">
        <v>22.491257555906525</v>
      </c>
      <c r="N7" s="78">
        <v>23.410959824467419</v>
      </c>
      <c r="P7" s="92">
        <v>1536416</v>
      </c>
      <c r="Q7" s="18">
        <v>1601655</v>
      </c>
      <c r="R7" s="19">
        <v>1803839</v>
      </c>
      <c r="S7" s="77">
        <v>17.530552351555798</v>
      </c>
      <c r="T7" s="77">
        <v>16.854117031281223</v>
      </c>
      <c r="U7" s="78">
        <v>17.662019430738731</v>
      </c>
    </row>
    <row r="8" spans="1:21">
      <c r="A8" s="17" t="s">
        <v>156</v>
      </c>
      <c r="B8" s="18">
        <v>1411519</v>
      </c>
      <c r="C8" s="18">
        <v>980260</v>
      </c>
      <c r="D8" s="19">
        <v>1113731</v>
      </c>
      <c r="E8" s="77">
        <v>10.006117721116984</v>
      </c>
      <c r="F8" s="77">
        <v>6.3430055335162221</v>
      </c>
      <c r="G8" s="78">
        <v>6.5512771252499675</v>
      </c>
      <c r="I8" s="92">
        <v>652588</v>
      </c>
      <c r="J8" s="18">
        <v>597468</v>
      </c>
      <c r="K8" s="19">
        <v>683513</v>
      </c>
      <c r="L8" s="77">
        <v>12.215393963058517</v>
      </c>
      <c r="M8" s="77">
        <v>10.039557133516794</v>
      </c>
      <c r="N8" s="78">
        <v>10.070742860443229</v>
      </c>
      <c r="P8" s="92">
        <v>758931</v>
      </c>
      <c r="Q8" s="18">
        <v>382792</v>
      </c>
      <c r="R8" s="19">
        <v>430218</v>
      </c>
      <c r="S8" s="77">
        <v>8.6594253292849022</v>
      </c>
      <c r="T8" s="77">
        <v>4.0280966666593008</v>
      </c>
      <c r="U8" s="78">
        <v>4.2124151187847447</v>
      </c>
    </row>
    <row r="9" spans="1:21">
      <c r="A9" s="17" t="s">
        <v>157</v>
      </c>
      <c r="B9" s="18">
        <v>0</v>
      </c>
      <c r="C9" s="18">
        <v>621330</v>
      </c>
      <c r="D9" s="19">
        <v>663362</v>
      </c>
      <c r="E9" s="77" t="s">
        <v>158</v>
      </c>
      <c r="F9" s="77">
        <v>4.020463579192902</v>
      </c>
      <c r="G9" s="78">
        <v>3.9020807505224053</v>
      </c>
      <c r="I9" s="92">
        <v>0</v>
      </c>
      <c r="J9" s="18">
        <v>127238</v>
      </c>
      <c r="K9" s="19">
        <v>130231</v>
      </c>
      <c r="L9" s="77" t="s">
        <v>158</v>
      </c>
      <c r="M9" s="77">
        <v>2.1380444987085667</v>
      </c>
      <c r="N9" s="78">
        <v>1.91879732127755</v>
      </c>
      <c r="P9" s="92">
        <v>0</v>
      </c>
      <c r="Q9" s="18">
        <v>494092</v>
      </c>
      <c r="R9" s="19">
        <v>533131</v>
      </c>
      <c r="S9" s="77" t="s">
        <v>158</v>
      </c>
      <c r="T9" s="77">
        <v>5.1992997194900292</v>
      </c>
      <c r="U9" s="78">
        <v>5.2200723463286742</v>
      </c>
    </row>
    <row r="10" spans="1:21">
      <c r="A10" s="17" t="s">
        <v>82</v>
      </c>
      <c r="B10" s="18">
        <v>3402582</v>
      </c>
      <c r="C10" s="18">
        <v>3642210</v>
      </c>
      <c r="D10" s="19">
        <v>3826630</v>
      </c>
      <c r="E10" s="77">
        <v>24.120565183857725</v>
      </c>
      <c r="F10" s="77">
        <v>23.567786285503967</v>
      </c>
      <c r="G10" s="78">
        <v>22.509307530988437</v>
      </c>
      <c r="I10" s="92">
        <v>1068313</v>
      </c>
      <c r="J10" s="18">
        <v>1199061</v>
      </c>
      <c r="K10" s="19">
        <v>1329929</v>
      </c>
      <c r="L10" s="77">
        <v>19.997094906521315</v>
      </c>
      <c r="M10" s="77">
        <v>20.148428729357523</v>
      </c>
      <c r="N10" s="78">
        <v>19.59490599541838</v>
      </c>
      <c r="P10" s="92">
        <v>2334269</v>
      </c>
      <c r="Q10" s="18">
        <v>2443149</v>
      </c>
      <c r="R10" s="19">
        <v>2496701</v>
      </c>
      <c r="S10" s="77">
        <v>26.634078860877391</v>
      </c>
      <c r="T10" s="77">
        <v>25.709106624621214</v>
      </c>
      <c r="U10" s="78">
        <v>24.446073942710417</v>
      </c>
    </row>
    <row r="11" spans="1:21">
      <c r="A11" s="17" t="s">
        <v>84</v>
      </c>
      <c r="B11" s="18">
        <v>1403380</v>
      </c>
      <c r="C11" s="18">
        <v>1497461</v>
      </c>
      <c r="D11" s="19">
        <v>1569917</v>
      </c>
      <c r="E11" s="77">
        <v>9.9484211600843864</v>
      </c>
      <c r="F11" s="77">
        <v>9.6896776459559053</v>
      </c>
      <c r="G11" s="78">
        <v>9.2346907203274871</v>
      </c>
      <c r="I11" s="92">
        <v>465970</v>
      </c>
      <c r="J11" s="18">
        <v>511176</v>
      </c>
      <c r="K11" s="19">
        <v>578778</v>
      </c>
      <c r="L11" s="77">
        <v>8.7222062388005561</v>
      </c>
      <c r="M11" s="77">
        <v>8.5895489922181287</v>
      </c>
      <c r="N11" s="78">
        <v>8.5275984674492076</v>
      </c>
      <c r="P11" s="92">
        <v>937410</v>
      </c>
      <c r="Q11" s="18">
        <v>986285</v>
      </c>
      <c r="R11" s="19">
        <v>991139</v>
      </c>
      <c r="S11" s="77">
        <v>10.695876038697801</v>
      </c>
      <c r="T11" s="77">
        <v>10.378616378806424</v>
      </c>
      <c r="U11" s="78">
        <v>9.7045890883626278</v>
      </c>
    </row>
    <row r="12" spans="1:21">
      <c r="A12" s="17" t="s">
        <v>152</v>
      </c>
      <c r="B12" s="18">
        <v>1406174</v>
      </c>
      <c r="C12" s="18">
        <v>1932374</v>
      </c>
      <c r="D12" s="19">
        <v>2024430</v>
      </c>
      <c r="E12" s="77">
        <v>9.96822754803439</v>
      </c>
      <c r="F12" s="77">
        <v>12.503885678108743</v>
      </c>
      <c r="G12" s="78">
        <v>11.908263261658149</v>
      </c>
      <c r="I12" s="92">
        <v>1028621</v>
      </c>
      <c r="J12" s="18">
        <v>1359110</v>
      </c>
      <c r="K12" s="19">
        <v>1463450</v>
      </c>
      <c r="L12" s="77">
        <v>19.254124736702504</v>
      </c>
      <c r="M12" s="77">
        <v>22.837813064020182</v>
      </c>
      <c r="N12" s="78">
        <v>21.562177513983848</v>
      </c>
      <c r="P12" s="92">
        <v>377553</v>
      </c>
      <c r="Q12" s="18">
        <v>573264</v>
      </c>
      <c r="R12" s="19">
        <v>560980</v>
      </c>
      <c r="S12" s="77">
        <v>4.3078909826420357</v>
      </c>
      <c r="T12" s="77">
        <v>6.0324218048333744</v>
      </c>
      <c r="U12" s="78">
        <v>5.492751659242213</v>
      </c>
    </row>
    <row r="13" spans="1:21">
      <c r="A13" s="17" t="s">
        <v>159</v>
      </c>
      <c r="B13" s="18">
        <v>95881</v>
      </c>
      <c r="C13" s="18">
        <v>112111</v>
      </c>
      <c r="D13" s="19">
        <v>129457</v>
      </c>
      <c r="E13" s="77">
        <v>0.67969086722772953</v>
      </c>
      <c r="F13" s="77">
        <v>0.72544089666826883</v>
      </c>
      <c r="G13" s="78">
        <v>0.76150226832465384</v>
      </c>
      <c r="I13" s="92">
        <v>78132</v>
      </c>
      <c r="J13" s="18">
        <v>93169</v>
      </c>
      <c r="K13" s="19">
        <v>109592</v>
      </c>
      <c r="L13" s="77">
        <v>1.4625049205956715</v>
      </c>
      <c r="M13" s="77">
        <v>1.5655658521839264</v>
      </c>
      <c r="N13" s="78">
        <v>1.6147064526376151</v>
      </c>
      <c r="P13" s="92">
        <v>17749</v>
      </c>
      <c r="Q13" s="18">
        <v>18942</v>
      </c>
      <c r="R13" s="19">
        <v>19865</v>
      </c>
      <c r="S13" s="77">
        <v>0.20251661899366047</v>
      </c>
      <c r="T13" s="77">
        <v>0.19932550068930507</v>
      </c>
      <c r="U13" s="78">
        <v>0.19450517257450631</v>
      </c>
    </row>
    <row r="14" spans="1:21">
      <c r="A14" s="17" t="s">
        <v>160</v>
      </c>
      <c r="B14" s="18">
        <v>398569</v>
      </c>
      <c r="C14" s="18">
        <v>429490</v>
      </c>
      <c r="D14" s="19">
        <v>405683</v>
      </c>
      <c r="E14" s="77">
        <v>2.825415976680353</v>
      </c>
      <c r="F14" s="77">
        <v>2.7791172205230064</v>
      </c>
      <c r="G14" s="78">
        <v>2.3863408291614245</v>
      </c>
      <c r="I14" s="92">
        <v>0</v>
      </c>
      <c r="J14" s="18">
        <v>0</v>
      </c>
      <c r="K14" s="19">
        <v>0</v>
      </c>
      <c r="L14" s="77" t="s">
        <v>158</v>
      </c>
      <c r="M14" s="77" t="s">
        <v>158</v>
      </c>
      <c r="N14" s="78" t="s">
        <v>158</v>
      </c>
      <c r="P14" s="92">
        <v>398569</v>
      </c>
      <c r="Q14" s="18">
        <v>429490</v>
      </c>
      <c r="R14" s="19">
        <v>405683</v>
      </c>
      <c r="S14" s="77">
        <v>4.5476841690058176</v>
      </c>
      <c r="T14" s="77">
        <v>4.5194968478011637</v>
      </c>
      <c r="U14" s="78">
        <v>3.9721843405760602</v>
      </c>
    </row>
    <row r="15" spans="1:21">
      <c r="A15" s="17" t="s">
        <v>161</v>
      </c>
      <c r="B15" s="18">
        <v>416023</v>
      </c>
      <c r="C15" s="18">
        <v>472473</v>
      </c>
      <c r="D15" s="19">
        <v>560752</v>
      </c>
      <c r="E15" s="77">
        <v>2.949145645713767</v>
      </c>
      <c r="F15" s="77">
        <v>3.0572489476638953</v>
      </c>
      <c r="G15" s="78">
        <v>3.2985000422347674</v>
      </c>
      <c r="I15" s="92">
        <v>34484</v>
      </c>
      <c r="J15" s="18">
        <v>39425</v>
      </c>
      <c r="K15" s="19">
        <v>90042</v>
      </c>
      <c r="L15" s="77">
        <v>0.64548481648775324</v>
      </c>
      <c r="M15" s="77">
        <v>0.66247822475663898</v>
      </c>
      <c r="N15" s="78">
        <v>1.3266606906379677</v>
      </c>
      <c r="P15" s="92">
        <v>381539</v>
      </c>
      <c r="Q15" s="18">
        <v>433048</v>
      </c>
      <c r="R15" s="19">
        <v>470710</v>
      </c>
      <c r="S15" s="77">
        <v>4.353371361441333</v>
      </c>
      <c r="T15" s="77">
        <v>4.5569374629132184</v>
      </c>
      <c r="U15" s="78">
        <v>4.6088864728188197</v>
      </c>
    </row>
    <row r="16" spans="1:21">
      <c r="A16" s="17" t="s">
        <v>162</v>
      </c>
      <c r="B16" s="18">
        <v>1264630</v>
      </c>
      <c r="C16" s="18">
        <v>1376610</v>
      </c>
      <c r="D16" s="19">
        <v>1633224</v>
      </c>
      <c r="E16" s="77">
        <v>8.9648362180432368</v>
      </c>
      <c r="F16" s="77">
        <v>8.9076825000446487</v>
      </c>
      <c r="G16" s="78">
        <v>9.6070801940587565</v>
      </c>
      <c r="I16" s="92">
        <v>0</v>
      </c>
      <c r="J16" s="18">
        <v>0</v>
      </c>
      <c r="K16" s="19">
        <v>0</v>
      </c>
      <c r="L16" s="77" t="s">
        <v>158</v>
      </c>
      <c r="M16" s="77" t="s">
        <v>158</v>
      </c>
      <c r="N16" s="78" t="s">
        <v>158</v>
      </c>
      <c r="P16" s="92">
        <v>1264630</v>
      </c>
      <c r="Q16" s="18">
        <v>1376610</v>
      </c>
      <c r="R16" s="19">
        <v>1633224</v>
      </c>
      <c r="S16" s="77">
        <v>14.429465991208115</v>
      </c>
      <c r="T16" s="77">
        <v>14.485982341036019</v>
      </c>
      <c r="U16" s="78">
        <v>15.991468209052378</v>
      </c>
    </row>
    <row r="17" spans="1:21">
      <c r="A17" s="17" t="s">
        <v>163</v>
      </c>
      <c r="B17" s="18">
        <v>256530</v>
      </c>
      <c r="C17" s="18">
        <v>278664</v>
      </c>
      <c r="D17" s="19">
        <v>302376</v>
      </c>
      <c r="E17" s="77">
        <v>1.818515640950026</v>
      </c>
      <c r="F17" s="77">
        <v>1.8031617060695779</v>
      </c>
      <c r="G17" s="78">
        <v>1.778660172002561</v>
      </c>
      <c r="I17" s="92">
        <v>256530</v>
      </c>
      <c r="J17" s="18">
        <v>278664</v>
      </c>
      <c r="K17" s="19">
        <v>302376</v>
      </c>
      <c r="L17" s="77">
        <v>4.8018275134440129</v>
      </c>
      <c r="M17" s="77">
        <v>4.6825322009786694</v>
      </c>
      <c r="N17" s="78">
        <v>4.4551470757240628</v>
      </c>
      <c r="P17" s="92">
        <v>0</v>
      </c>
      <c r="Q17" s="18">
        <v>0</v>
      </c>
      <c r="R17" s="19">
        <v>0</v>
      </c>
      <c r="S17" s="77" t="s">
        <v>158</v>
      </c>
      <c r="T17" s="77" t="s">
        <v>158</v>
      </c>
      <c r="U17" s="78" t="s">
        <v>158</v>
      </c>
    </row>
    <row r="18" spans="1:21">
      <c r="A18" s="17" t="s">
        <v>164</v>
      </c>
      <c r="B18" s="18">
        <v>0</v>
      </c>
      <c r="C18" s="18">
        <v>0</v>
      </c>
      <c r="D18" s="19">
        <v>0</v>
      </c>
      <c r="E18" s="77" t="s">
        <v>158</v>
      </c>
      <c r="F18" s="77" t="s">
        <v>158</v>
      </c>
      <c r="G18" s="78" t="s">
        <v>158</v>
      </c>
      <c r="I18" s="92">
        <v>0</v>
      </c>
      <c r="J18" s="18">
        <v>0</v>
      </c>
      <c r="K18" s="19">
        <v>0</v>
      </c>
      <c r="L18" s="77" t="s">
        <v>158</v>
      </c>
      <c r="M18" s="77" t="s">
        <v>158</v>
      </c>
      <c r="N18" s="78" t="s">
        <v>158</v>
      </c>
      <c r="P18" s="92">
        <v>0</v>
      </c>
      <c r="Q18" s="18">
        <v>0</v>
      </c>
      <c r="R18" s="19">
        <v>0</v>
      </c>
      <c r="S18" s="77" t="s">
        <v>158</v>
      </c>
      <c r="T18" s="77" t="s">
        <v>158</v>
      </c>
      <c r="U18" s="78" t="s">
        <v>158</v>
      </c>
    </row>
    <row r="19" spans="1:21">
      <c r="A19" s="17" t="s">
        <v>165</v>
      </c>
      <c r="B19" s="18">
        <v>85886</v>
      </c>
      <c r="C19" s="18">
        <v>84414</v>
      </c>
      <c r="D19" s="19">
        <v>90600</v>
      </c>
      <c r="E19" s="77">
        <v>0.60883730689835081</v>
      </c>
      <c r="F19" s="77">
        <v>0.54622086906151268</v>
      </c>
      <c r="G19" s="78">
        <v>0.53293453046350248</v>
      </c>
      <c r="I19" s="92">
        <v>0</v>
      </c>
      <c r="J19" s="18">
        <v>0</v>
      </c>
      <c r="K19" s="19">
        <v>0</v>
      </c>
      <c r="L19" s="77" t="s">
        <v>158</v>
      </c>
      <c r="M19" s="77" t="s">
        <v>158</v>
      </c>
      <c r="N19" s="78" t="s">
        <v>158</v>
      </c>
      <c r="P19" s="92">
        <v>85886</v>
      </c>
      <c r="Q19" s="18">
        <v>84414</v>
      </c>
      <c r="R19" s="19">
        <v>90600</v>
      </c>
      <c r="S19" s="77">
        <v>0.97996181975826935</v>
      </c>
      <c r="T19" s="77">
        <v>0.88828332885582306</v>
      </c>
      <c r="U19" s="78">
        <v>0.88709633200353744</v>
      </c>
    </row>
    <row r="20" spans="1:21">
      <c r="A20" s="17" t="s">
        <v>166</v>
      </c>
      <c r="B20" s="18">
        <v>387684</v>
      </c>
      <c r="C20" s="18">
        <v>0</v>
      </c>
      <c r="D20" s="19">
        <v>0</v>
      </c>
      <c r="E20" s="77">
        <v>2.7482532949209446</v>
      </c>
      <c r="F20" s="77" t="s">
        <v>158</v>
      </c>
      <c r="G20" s="78" t="s">
        <v>158</v>
      </c>
      <c r="I20" s="92">
        <v>235441</v>
      </c>
      <c r="J20" s="18">
        <v>0</v>
      </c>
      <c r="K20" s="19">
        <v>0</v>
      </c>
      <c r="L20" s="77">
        <v>4.4070754749650014</v>
      </c>
      <c r="M20" s="77" t="s">
        <v>158</v>
      </c>
      <c r="N20" s="78" t="s">
        <v>158</v>
      </c>
      <c r="P20" s="92">
        <v>152243</v>
      </c>
      <c r="Q20" s="18">
        <v>0</v>
      </c>
      <c r="R20" s="19">
        <v>0</v>
      </c>
      <c r="S20" s="77">
        <v>1.7370971674715112</v>
      </c>
      <c r="T20" s="77" t="s">
        <v>158</v>
      </c>
      <c r="U20" s="78" t="s">
        <v>158</v>
      </c>
    </row>
    <row r="21" spans="1:21">
      <c r="A21" s="17" t="s">
        <v>167</v>
      </c>
      <c r="B21" s="18">
        <v>4537</v>
      </c>
      <c r="C21" s="18">
        <v>10872</v>
      </c>
      <c r="D21" s="19">
        <v>6060</v>
      </c>
      <c r="E21" s="77">
        <v>3.2162341492185199E-2</v>
      </c>
      <c r="F21" s="77">
        <v>7.0349862445053729E-2</v>
      </c>
      <c r="G21" s="78">
        <v>3.5646614289280627E-2</v>
      </c>
      <c r="I21" s="92">
        <v>0</v>
      </c>
      <c r="J21" s="18">
        <v>0</v>
      </c>
      <c r="K21" s="19">
        <v>0</v>
      </c>
      <c r="L21" s="77" t="s">
        <v>158</v>
      </c>
      <c r="M21" s="77" t="s">
        <v>158</v>
      </c>
      <c r="N21" s="78" t="s">
        <v>158</v>
      </c>
      <c r="P21" s="92">
        <v>4537</v>
      </c>
      <c r="Q21" s="18">
        <v>10872</v>
      </c>
      <c r="R21" s="19">
        <v>6060</v>
      </c>
      <c r="S21" s="77">
        <v>5.1767305221377971E-2</v>
      </c>
      <c r="T21" s="77">
        <v>0.11440538715521724</v>
      </c>
      <c r="U21" s="78">
        <v>5.9335582471759789E-2</v>
      </c>
    </row>
    <row r="22" spans="1:21">
      <c r="A22" s="17" t="s">
        <v>168</v>
      </c>
      <c r="B22" s="18">
        <v>45522</v>
      </c>
      <c r="C22" s="18">
        <v>83971</v>
      </c>
      <c r="D22" s="19">
        <v>56712</v>
      </c>
      <c r="E22" s="77">
        <v>0.32270092779529524</v>
      </c>
      <c r="F22" s="77">
        <v>0.54335433217196527</v>
      </c>
      <c r="G22" s="78">
        <v>0.33359583986364405</v>
      </c>
      <c r="I22" s="92">
        <v>17800</v>
      </c>
      <c r="J22" s="18">
        <v>22465</v>
      </c>
      <c r="K22" s="19">
        <v>15427</v>
      </c>
      <c r="L22" s="77">
        <v>0.33318726752934713</v>
      </c>
      <c r="M22" s="77">
        <v>0.3774907626926543</v>
      </c>
      <c r="N22" s="78">
        <v>0.22729831050478583</v>
      </c>
      <c r="P22" s="92">
        <v>27722</v>
      </c>
      <c r="Q22" s="18">
        <v>61506</v>
      </c>
      <c r="R22" s="19">
        <v>41285</v>
      </c>
      <c r="S22" s="77">
        <v>0.31630884623033723</v>
      </c>
      <c r="T22" s="77">
        <v>0.64722385415459815</v>
      </c>
      <c r="U22" s="78">
        <v>0.40423589477666716</v>
      </c>
    </row>
    <row r="23" spans="1:21">
      <c r="A23" s="17" t="s">
        <v>169</v>
      </c>
      <c r="B23" s="18">
        <v>10703</v>
      </c>
      <c r="C23" s="18">
        <v>10703</v>
      </c>
      <c r="D23" s="19">
        <v>0</v>
      </c>
      <c r="E23" s="77">
        <v>7.5872501871469725E-2</v>
      </c>
      <c r="F23" s="77">
        <v>6.9256307740011958E-2</v>
      </c>
      <c r="G23" s="78" t="s">
        <v>158</v>
      </c>
      <c r="I23" s="92">
        <v>449</v>
      </c>
      <c r="J23" s="18">
        <v>449</v>
      </c>
      <c r="K23" s="19">
        <v>0</v>
      </c>
      <c r="L23" s="77">
        <v>8.4045552314987015E-3</v>
      </c>
      <c r="M23" s="77">
        <v>7.544774202047709E-3</v>
      </c>
      <c r="N23" s="78" t="s">
        <v>158</v>
      </c>
      <c r="P23" s="92">
        <v>10254</v>
      </c>
      <c r="Q23" s="18">
        <v>10254</v>
      </c>
      <c r="R23" s="19">
        <v>0</v>
      </c>
      <c r="S23" s="77">
        <v>0.11699844561163979</v>
      </c>
      <c r="T23" s="77">
        <v>0.10790221117453988</v>
      </c>
      <c r="U23" s="78" t="s">
        <v>158</v>
      </c>
    </row>
    <row r="24" spans="1:21">
      <c r="A24" s="17" t="s">
        <v>170</v>
      </c>
      <c r="B24" s="18">
        <v>61127</v>
      </c>
      <c r="C24" s="18">
        <v>59796</v>
      </c>
      <c r="D24" s="19">
        <v>42473</v>
      </c>
      <c r="E24" s="77">
        <v>0.43332321983531069</v>
      </c>
      <c r="F24" s="77">
        <v>0.38692424344779552</v>
      </c>
      <c r="G24" s="78">
        <v>0.24983806084300597</v>
      </c>
      <c r="I24" s="92">
        <v>0</v>
      </c>
      <c r="J24" s="18">
        <v>0</v>
      </c>
      <c r="K24" s="19">
        <v>0</v>
      </c>
      <c r="L24" s="77" t="s">
        <v>158</v>
      </c>
      <c r="M24" s="77" t="s">
        <v>158</v>
      </c>
      <c r="N24" s="78" t="s">
        <v>158</v>
      </c>
      <c r="P24" s="92">
        <v>61127</v>
      </c>
      <c r="Q24" s="18">
        <v>59796</v>
      </c>
      <c r="R24" s="19">
        <v>42473</v>
      </c>
      <c r="S24" s="77">
        <v>0.69746089183759552</v>
      </c>
      <c r="T24" s="77">
        <v>0.62922962935369475</v>
      </c>
      <c r="U24" s="78">
        <v>0.41586801886519031</v>
      </c>
    </row>
    <row r="25" spans="1:21">
      <c r="A25" s="17" t="s">
        <v>171</v>
      </c>
      <c r="B25" s="18">
        <v>331553</v>
      </c>
      <c r="C25" s="18">
        <v>366614</v>
      </c>
      <c r="D25" s="19">
        <v>434710</v>
      </c>
      <c r="E25" s="77">
        <v>2.3503462218995983</v>
      </c>
      <c r="F25" s="77">
        <v>2.3722631043442721</v>
      </c>
      <c r="G25" s="78">
        <v>2.5570857586952447</v>
      </c>
      <c r="I25" s="92">
        <v>249890</v>
      </c>
      <c r="J25" s="18">
        <v>282190</v>
      </c>
      <c r="K25" s="19">
        <v>333564</v>
      </c>
      <c r="L25" s="77">
        <v>4.6775374316240761</v>
      </c>
      <c r="M25" s="77">
        <v>4.7417813631978687</v>
      </c>
      <c r="N25" s="78">
        <v>4.9146647854552654</v>
      </c>
      <c r="P25" s="92">
        <v>81663</v>
      </c>
      <c r="Q25" s="18">
        <v>84424</v>
      </c>
      <c r="R25" s="19">
        <v>101146</v>
      </c>
      <c r="S25" s="77">
        <v>0.93177726389539106</v>
      </c>
      <c r="T25" s="77">
        <v>0.88838855824062357</v>
      </c>
      <c r="U25" s="78">
        <v>0.99035591166478798</v>
      </c>
    </row>
    <row r="26" spans="1:21">
      <c r="A26" s="17" t="s">
        <v>172</v>
      </c>
      <c r="B26" s="18">
        <v>128676</v>
      </c>
      <c r="C26" s="18">
        <v>121302</v>
      </c>
      <c r="D26" s="19">
        <v>74982</v>
      </c>
      <c r="E26" s="77">
        <v>0.91217135857359977</v>
      </c>
      <c r="F26" s="77">
        <v>0.78491344870400181</v>
      </c>
      <c r="G26" s="78">
        <v>0.44106508789419802</v>
      </c>
      <c r="I26" s="92">
        <v>8816</v>
      </c>
      <c r="J26" s="18">
        <v>13759</v>
      </c>
      <c r="K26" s="19">
        <v>13453</v>
      </c>
      <c r="L26" s="77">
        <v>0.16502128935610813</v>
      </c>
      <c r="M26" s="77">
        <v>0.23119943930061118</v>
      </c>
      <c r="N26" s="78">
        <v>0.19821379213203369</v>
      </c>
      <c r="P26" s="92">
        <v>119860</v>
      </c>
      <c r="Q26" s="18">
        <v>107543</v>
      </c>
      <c r="R26" s="19">
        <v>61529</v>
      </c>
      <c r="S26" s="77">
        <v>1.3676061723240827</v>
      </c>
      <c r="T26" s="77">
        <v>1.1316683729611412</v>
      </c>
      <c r="U26" s="78">
        <v>0.60245198909321918</v>
      </c>
    </row>
    <row r="27" spans="1:21">
      <c r="A27" s="17" t="s">
        <v>173</v>
      </c>
      <c r="B27" s="18">
        <v>152288</v>
      </c>
      <c r="C27" s="18">
        <v>160532</v>
      </c>
      <c r="D27" s="19">
        <v>230839</v>
      </c>
      <c r="E27" s="77">
        <v>1.0795544767824332</v>
      </c>
      <c r="F27" s="77">
        <v>1.0387604965074839</v>
      </c>
      <c r="G27" s="78">
        <v>1.3578595372810645</v>
      </c>
      <c r="I27" s="92">
        <v>74150</v>
      </c>
      <c r="J27" s="18">
        <v>76634</v>
      </c>
      <c r="K27" s="19">
        <v>134824</v>
      </c>
      <c r="L27" s="77">
        <v>1.3879683082753422</v>
      </c>
      <c r="M27" s="77">
        <v>1.2877198801775593</v>
      </c>
      <c r="N27" s="78">
        <v>1.9864696580992576</v>
      </c>
      <c r="P27" s="92">
        <v>78138</v>
      </c>
      <c r="Q27" s="18">
        <v>83898</v>
      </c>
      <c r="R27" s="19">
        <v>96015</v>
      </c>
      <c r="S27" s="77">
        <v>0.89155690883580152</v>
      </c>
      <c r="T27" s="77">
        <v>0.88285349260011181</v>
      </c>
      <c r="U27" s="78">
        <v>0.94011649356864946</v>
      </c>
    </row>
    <row r="28" spans="1:21">
      <c r="A28" s="17" t="s">
        <v>174</v>
      </c>
      <c r="B28" s="18">
        <v>4769</v>
      </c>
      <c r="C28" s="18">
        <v>0</v>
      </c>
      <c r="D28" s="19">
        <v>0</v>
      </c>
      <c r="E28" s="77">
        <v>3.380696640428283E-2</v>
      </c>
      <c r="F28" s="77" t="s">
        <v>158</v>
      </c>
      <c r="G28" s="78" t="s">
        <v>158</v>
      </c>
      <c r="I28" s="92">
        <v>641</v>
      </c>
      <c r="J28" s="18">
        <v>0</v>
      </c>
      <c r="K28" s="19">
        <v>0</v>
      </c>
      <c r="L28" s="77">
        <v>1.1998485308219748E-2</v>
      </c>
      <c r="M28" s="77" t="s">
        <v>158</v>
      </c>
      <c r="N28" s="78" t="s">
        <v>158</v>
      </c>
      <c r="P28" s="92">
        <v>4128</v>
      </c>
      <c r="Q28" s="18">
        <v>0</v>
      </c>
      <c r="R28" s="19">
        <v>0</v>
      </c>
      <c r="S28" s="77">
        <v>4.710060303148518E-2</v>
      </c>
      <c r="T28" s="77" t="s">
        <v>158</v>
      </c>
      <c r="U28" s="78" t="s">
        <v>158</v>
      </c>
    </row>
    <row r="29" spans="1:21">
      <c r="A29" s="17" t="s">
        <v>175</v>
      </c>
      <c r="B29" s="18">
        <v>0</v>
      </c>
      <c r="C29" s="18">
        <v>0</v>
      </c>
      <c r="D29" s="19">
        <v>0</v>
      </c>
      <c r="E29" s="77" t="s">
        <v>158</v>
      </c>
      <c r="F29" s="77" t="s">
        <v>158</v>
      </c>
      <c r="G29" s="78" t="s">
        <v>158</v>
      </c>
      <c r="I29" s="92">
        <v>0</v>
      </c>
      <c r="J29" s="18">
        <v>0</v>
      </c>
      <c r="K29" s="19">
        <v>0</v>
      </c>
      <c r="L29" s="77" t="s">
        <v>158</v>
      </c>
      <c r="M29" s="77" t="s">
        <v>158</v>
      </c>
      <c r="N29" s="78" t="s">
        <v>158</v>
      </c>
      <c r="P29" s="92">
        <v>0</v>
      </c>
      <c r="Q29" s="18">
        <v>0</v>
      </c>
      <c r="R29" s="19">
        <v>0</v>
      </c>
      <c r="S29" s="77" t="s">
        <v>158</v>
      </c>
      <c r="T29" s="77" t="s">
        <v>158</v>
      </c>
      <c r="U29" s="78" t="s">
        <v>158</v>
      </c>
    </row>
    <row r="30" spans="1:21">
      <c r="A30" s="17" t="s">
        <v>176</v>
      </c>
      <c r="B30" s="18">
        <v>0</v>
      </c>
      <c r="C30" s="18">
        <v>0</v>
      </c>
      <c r="D30" s="19">
        <v>0</v>
      </c>
      <c r="E30" s="77" t="s">
        <v>158</v>
      </c>
      <c r="F30" s="77" t="s">
        <v>158</v>
      </c>
      <c r="G30" s="78" t="s">
        <v>158</v>
      </c>
      <c r="I30" s="92">
        <v>0</v>
      </c>
      <c r="J30" s="18">
        <v>0</v>
      </c>
      <c r="K30" s="19">
        <v>0</v>
      </c>
      <c r="L30" s="77" t="s">
        <v>158</v>
      </c>
      <c r="M30" s="77" t="s">
        <v>158</v>
      </c>
      <c r="N30" s="78" t="s">
        <v>158</v>
      </c>
      <c r="P30" s="92">
        <v>0</v>
      </c>
      <c r="Q30" s="18">
        <v>0</v>
      </c>
      <c r="R30" s="19">
        <v>0</v>
      </c>
      <c r="S30" s="77" t="s">
        <v>158</v>
      </c>
      <c r="T30" s="77" t="s">
        <v>158</v>
      </c>
      <c r="U30" s="78" t="s">
        <v>158</v>
      </c>
    </row>
    <row r="31" spans="1:21">
      <c r="A31" s="17" t="s">
        <v>177</v>
      </c>
      <c r="B31" s="18">
        <v>0</v>
      </c>
      <c r="C31" s="18">
        <v>0</v>
      </c>
      <c r="D31" s="19">
        <v>0</v>
      </c>
      <c r="E31" s="77" t="s">
        <v>158</v>
      </c>
      <c r="F31" s="77" t="s">
        <v>158</v>
      </c>
      <c r="G31" s="78" t="s">
        <v>158</v>
      </c>
      <c r="I31" s="92">
        <v>0</v>
      </c>
      <c r="J31" s="18">
        <v>0</v>
      </c>
      <c r="K31" s="19">
        <v>0</v>
      </c>
      <c r="L31" s="77" t="s">
        <v>158</v>
      </c>
      <c r="M31" s="77" t="s">
        <v>158</v>
      </c>
      <c r="N31" s="78" t="s">
        <v>158</v>
      </c>
      <c r="P31" s="92">
        <v>0</v>
      </c>
      <c r="Q31" s="18">
        <v>0</v>
      </c>
      <c r="R31" s="19">
        <v>0</v>
      </c>
      <c r="S31" s="77" t="s">
        <v>158</v>
      </c>
      <c r="T31" s="77" t="s">
        <v>158</v>
      </c>
      <c r="U31" s="78" t="s">
        <v>158</v>
      </c>
    </row>
    <row r="32" spans="1:21">
      <c r="A32" s="17" t="s">
        <v>178</v>
      </c>
      <c r="B32" s="18">
        <v>17077</v>
      </c>
      <c r="C32" s="18">
        <v>17641</v>
      </c>
      <c r="D32" s="19">
        <v>18973</v>
      </c>
      <c r="E32" s="77">
        <v>0.12105715355125558</v>
      </c>
      <c r="F32" s="77">
        <v>0.11415028728782127</v>
      </c>
      <c r="G32" s="78">
        <v>0.11160449057929395</v>
      </c>
      <c r="I32" s="92">
        <v>10840</v>
      </c>
      <c r="J32" s="18">
        <v>11845</v>
      </c>
      <c r="K32" s="19">
        <v>13008</v>
      </c>
      <c r="L32" s="77">
        <v>0.20290730224820916</v>
      </c>
      <c r="M32" s="77">
        <v>0.19903752878230538</v>
      </c>
      <c r="N32" s="78">
        <v>0.19165725176938186</v>
      </c>
      <c r="P32" s="92">
        <v>6237</v>
      </c>
      <c r="Q32" s="18">
        <v>5796</v>
      </c>
      <c r="R32" s="19">
        <v>5965</v>
      </c>
      <c r="S32" s="77">
        <v>7.1164355888414021E-2</v>
      </c>
      <c r="T32" s="77">
        <v>6.099095143043038E-2</v>
      </c>
      <c r="U32" s="78">
        <v>5.8405404198687644E-2</v>
      </c>
    </row>
    <row r="33" spans="1:21">
      <c r="A33" s="17" t="s">
        <v>179</v>
      </c>
      <c r="B33" s="18">
        <v>125358</v>
      </c>
      <c r="C33" s="18">
        <v>255219</v>
      </c>
      <c r="D33" s="19">
        <v>422533</v>
      </c>
      <c r="E33" s="77">
        <v>0.88865038677041042</v>
      </c>
      <c r="F33" s="77">
        <v>1.6514552560121567</v>
      </c>
      <c r="G33" s="78">
        <v>2.485457240180299</v>
      </c>
      <c r="I33" s="92">
        <v>0</v>
      </c>
      <c r="J33" s="18">
        <v>0</v>
      </c>
      <c r="K33" s="19">
        <v>0</v>
      </c>
      <c r="L33" s="77" t="s">
        <v>158</v>
      </c>
      <c r="M33" s="77" t="s">
        <v>158</v>
      </c>
      <c r="N33" s="78" t="s">
        <v>158</v>
      </c>
      <c r="P33" s="92">
        <v>125358</v>
      </c>
      <c r="Q33" s="18">
        <v>255219</v>
      </c>
      <c r="R33" s="19">
        <v>422533</v>
      </c>
      <c r="S33" s="77">
        <v>1.4303385161872382</v>
      </c>
      <c r="T33" s="77">
        <v>2.6856538359425484</v>
      </c>
      <c r="U33" s="78">
        <v>4.1371685921683294</v>
      </c>
    </row>
    <row r="34" spans="1:21">
      <c r="A34" s="17" t="s">
        <v>180</v>
      </c>
      <c r="B34" s="18">
        <v>0</v>
      </c>
      <c r="C34" s="18">
        <v>0</v>
      </c>
      <c r="D34" s="19">
        <v>0</v>
      </c>
      <c r="E34" s="77" t="s">
        <v>158</v>
      </c>
      <c r="F34" s="77" t="s">
        <v>158</v>
      </c>
      <c r="G34" s="78" t="s">
        <v>158</v>
      </c>
      <c r="I34" s="92">
        <v>0</v>
      </c>
      <c r="J34" s="18">
        <v>0</v>
      </c>
      <c r="K34" s="19">
        <v>0</v>
      </c>
      <c r="L34" s="77" t="s">
        <v>158</v>
      </c>
      <c r="M34" s="77" t="s">
        <v>158</v>
      </c>
      <c r="N34" s="78" t="s">
        <v>158</v>
      </c>
      <c r="P34" s="92">
        <v>0</v>
      </c>
      <c r="Q34" s="18">
        <v>0</v>
      </c>
      <c r="R34" s="19">
        <v>0</v>
      </c>
      <c r="S34" s="77" t="s">
        <v>158</v>
      </c>
      <c r="T34" s="77" t="s">
        <v>158</v>
      </c>
      <c r="U34" s="78" t="s">
        <v>158</v>
      </c>
    </row>
    <row r="35" spans="1:21">
      <c r="A35" s="17" t="s">
        <v>5</v>
      </c>
      <c r="B35" s="18" t="s">
        <v>5</v>
      </c>
      <c r="C35" s="18" t="s">
        <v>5</v>
      </c>
      <c r="D35" s="19" t="s">
        <v>5</v>
      </c>
      <c r="E35" s="77" t="s">
        <v>5</v>
      </c>
      <c r="F35" s="77" t="s">
        <v>5</v>
      </c>
      <c r="G35" s="78" t="s">
        <v>5</v>
      </c>
      <c r="I35" s="92" t="s">
        <v>5</v>
      </c>
      <c r="J35" s="18" t="s">
        <v>5</v>
      </c>
      <c r="K35" s="19" t="s">
        <v>5</v>
      </c>
      <c r="L35" s="77" t="s">
        <v>5</v>
      </c>
      <c r="M35" s="77" t="s">
        <v>5</v>
      </c>
      <c r="N35" s="78" t="s">
        <v>5</v>
      </c>
      <c r="P35" s="92" t="s">
        <v>5</v>
      </c>
      <c r="Q35" s="18" t="s">
        <v>5</v>
      </c>
      <c r="R35" s="19" t="s">
        <v>5</v>
      </c>
      <c r="S35" s="77" t="s">
        <v>5</v>
      </c>
      <c r="T35" s="77" t="s">
        <v>5</v>
      </c>
      <c r="U35" s="78" t="s">
        <v>5</v>
      </c>
    </row>
    <row r="36" spans="1:21" ht="13.5" thickBot="1">
      <c r="A36" s="20" t="s">
        <v>4</v>
      </c>
      <c r="B36" s="21">
        <v>14106560</v>
      </c>
      <c r="C36" s="21">
        <v>15454188</v>
      </c>
      <c r="D36" s="22">
        <v>17000212</v>
      </c>
      <c r="E36" s="80">
        <v>100</v>
      </c>
      <c r="F36" s="80">
        <v>100</v>
      </c>
      <c r="G36" s="81">
        <v>100</v>
      </c>
      <c r="I36" s="93">
        <v>5342341</v>
      </c>
      <c r="J36" s="21">
        <v>5951139</v>
      </c>
      <c r="K36" s="22">
        <v>6787116</v>
      </c>
      <c r="L36" s="80">
        <v>100</v>
      </c>
      <c r="M36" s="80">
        <v>100</v>
      </c>
      <c r="N36" s="81">
        <v>100</v>
      </c>
      <c r="P36" s="93">
        <v>8764219</v>
      </c>
      <c r="Q36" s="21">
        <v>9503049</v>
      </c>
      <c r="R36" s="22">
        <v>10213096</v>
      </c>
      <c r="S36" s="80">
        <v>100</v>
      </c>
      <c r="T36" s="80">
        <v>100</v>
      </c>
      <c r="U36" s="81">
        <v>100</v>
      </c>
    </row>
    <row r="37" spans="1:21">
      <c r="I37" s="99"/>
      <c r="P37" s="99"/>
    </row>
    <row r="38" spans="1:21" ht="15.5" thickBot="1">
      <c r="A38" s="5" t="s">
        <v>112</v>
      </c>
      <c r="B38" s="6"/>
      <c r="C38" s="6"/>
      <c r="D38" s="156" t="s">
        <v>104</v>
      </c>
      <c r="E38" s="156"/>
      <c r="F38" s="6"/>
      <c r="I38" s="156" t="s">
        <v>107</v>
      </c>
      <c r="J38" s="156"/>
      <c r="K38" s="156"/>
      <c r="L38" s="156"/>
      <c r="M38" s="156"/>
      <c r="N38" s="156"/>
      <c r="P38" s="156" t="s">
        <v>108</v>
      </c>
      <c r="Q38" s="156"/>
      <c r="R38" s="156"/>
      <c r="S38" s="156"/>
      <c r="T38" s="156"/>
      <c r="U38" s="156"/>
    </row>
    <row r="39" spans="1:21">
      <c r="A39" s="7"/>
      <c r="B39" s="8"/>
      <c r="C39" s="9" t="s">
        <v>31</v>
      </c>
      <c r="D39" s="84"/>
      <c r="E39" s="11"/>
      <c r="F39" s="9" t="s">
        <v>2</v>
      </c>
      <c r="G39" s="12"/>
      <c r="I39" s="7"/>
      <c r="J39" s="9" t="s">
        <v>31</v>
      </c>
      <c r="K39" s="84"/>
      <c r="L39" s="11"/>
      <c r="M39" s="9" t="s">
        <v>2</v>
      </c>
      <c r="N39" s="12"/>
      <c r="P39" s="7"/>
      <c r="Q39" s="9" t="s">
        <v>31</v>
      </c>
      <c r="R39" s="84"/>
      <c r="S39" s="11"/>
      <c r="T39" s="9" t="s">
        <v>2</v>
      </c>
      <c r="U39" s="12"/>
    </row>
    <row r="40" spans="1:21">
      <c r="A40" s="13" t="s">
        <v>3</v>
      </c>
      <c r="B40" s="14" t="s">
        <v>155</v>
      </c>
      <c r="C40" s="15" t="s">
        <v>153</v>
      </c>
      <c r="D40" s="62" t="s">
        <v>154</v>
      </c>
      <c r="E40" s="15" t="s">
        <v>155</v>
      </c>
      <c r="F40" s="15" t="s">
        <v>153</v>
      </c>
      <c r="G40" s="16" t="s">
        <v>154</v>
      </c>
      <c r="I40" s="91" t="s">
        <v>155</v>
      </c>
      <c r="J40" s="15" t="s">
        <v>153</v>
      </c>
      <c r="K40" s="62" t="s">
        <v>154</v>
      </c>
      <c r="L40" s="15" t="s">
        <v>155</v>
      </c>
      <c r="M40" s="15" t="s">
        <v>153</v>
      </c>
      <c r="N40" s="16" t="s">
        <v>154</v>
      </c>
      <c r="P40" s="91" t="s">
        <v>155</v>
      </c>
      <c r="Q40" s="15" t="s">
        <v>153</v>
      </c>
      <c r="R40" s="62" t="s">
        <v>154</v>
      </c>
      <c r="S40" s="15" t="s">
        <v>155</v>
      </c>
      <c r="T40" s="15" t="s">
        <v>153</v>
      </c>
      <c r="U40" s="16" t="s">
        <v>154</v>
      </c>
    </row>
    <row r="41" spans="1:21">
      <c r="A41" s="17" t="s">
        <v>81</v>
      </c>
      <c r="B41" s="18">
        <v>1830886</v>
      </c>
      <c r="C41" s="18">
        <v>1852205</v>
      </c>
      <c r="D41" s="19">
        <v>1895937</v>
      </c>
      <c r="E41" s="77">
        <v>13.515885180610709</v>
      </c>
      <c r="F41" s="77">
        <v>13.541465233467552</v>
      </c>
      <c r="G41" s="78">
        <v>14.340138822602201</v>
      </c>
      <c r="I41" s="92">
        <v>444878</v>
      </c>
      <c r="J41" s="18">
        <v>473789</v>
      </c>
      <c r="K41" s="19">
        <v>489202</v>
      </c>
      <c r="L41" s="77">
        <v>16.826505572046269</v>
      </c>
      <c r="M41" s="77">
        <v>17.476488450052525</v>
      </c>
      <c r="N41" s="78">
        <v>17.700929331173917</v>
      </c>
      <c r="P41" s="92">
        <v>1386008</v>
      </c>
      <c r="Q41" s="18">
        <v>1378416</v>
      </c>
      <c r="R41" s="19">
        <v>1406735</v>
      </c>
      <c r="S41" s="77">
        <v>12.713025648702239</v>
      </c>
      <c r="T41" s="77">
        <v>12.568741345071317</v>
      </c>
      <c r="U41" s="78">
        <v>13.451947610332965</v>
      </c>
    </row>
    <row r="42" spans="1:21">
      <c r="A42" s="17" t="s">
        <v>156</v>
      </c>
      <c r="B42" s="18">
        <v>555645</v>
      </c>
      <c r="C42" s="18">
        <v>479839</v>
      </c>
      <c r="D42" s="19">
        <v>509662</v>
      </c>
      <c r="E42" s="77">
        <v>4.1018578006388369</v>
      </c>
      <c r="F42" s="77">
        <v>3.5081014985716141</v>
      </c>
      <c r="G42" s="78">
        <v>3.8548874949985592</v>
      </c>
      <c r="I42" s="92">
        <v>179492</v>
      </c>
      <c r="J42" s="18">
        <v>179025</v>
      </c>
      <c r="K42" s="19">
        <v>197980</v>
      </c>
      <c r="L42" s="77">
        <v>6.7888795088490088</v>
      </c>
      <c r="M42" s="77">
        <v>6.6036323020809968</v>
      </c>
      <c r="N42" s="78">
        <v>7.163564312872416</v>
      </c>
      <c r="P42" s="92">
        <v>376153</v>
      </c>
      <c r="Q42" s="18">
        <v>300814</v>
      </c>
      <c r="R42" s="19">
        <v>311682</v>
      </c>
      <c r="S42" s="77">
        <v>3.4502273701423749</v>
      </c>
      <c r="T42" s="77">
        <v>2.7428971797891806</v>
      </c>
      <c r="U42" s="78">
        <v>2.98046891211479</v>
      </c>
    </row>
    <row r="43" spans="1:21">
      <c r="A43" s="17" t="s">
        <v>157</v>
      </c>
      <c r="B43" s="18">
        <v>0</v>
      </c>
      <c r="C43" s="18">
        <v>106668</v>
      </c>
      <c r="D43" s="19">
        <v>106719</v>
      </c>
      <c r="E43" s="77" t="s">
        <v>158</v>
      </c>
      <c r="F43" s="77">
        <v>0.77984943001639495</v>
      </c>
      <c r="G43" s="78">
        <v>0.80718150181640236</v>
      </c>
      <c r="I43" s="92">
        <v>0</v>
      </c>
      <c r="J43" s="18">
        <v>9935</v>
      </c>
      <c r="K43" s="19">
        <v>9143</v>
      </c>
      <c r="L43" s="77" t="s">
        <v>158</v>
      </c>
      <c r="M43" s="77">
        <v>0.36646885586468209</v>
      </c>
      <c r="N43" s="78">
        <v>0.33082366154456261</v>
      </c>
      <c r="P43" s="92">
        <v>0</v>
      </c>
      <c r="Q43" s="18">
        <v>96733</v>
      </c>
      <c r="R43" s="19">
        <v>97576</v>
      </c>
      <c r="S43" s="77" t="s">
        <v>158</v>
      </c>
      <c r="T43" s="77">
        <v>0.88203565290361086</v>
      </c>
      <c r="U43" s="78">
        <v>0.93307356398031571</v>
      </c>
    </row>
    <row r="44" spans="1:21">
      <c r="A44" s="17" t="s">
        <v>82</v>
      </c>
      <c r="B44" s="18">
        <v>3236804</v>
      </c>
      <c r="C44" s="18">
        <v>3115399</v>
      </c>
      <c r="D44" s="19">
        <v>3155810</v>
      </c>
      <c r="E44" s="77">
        <v>23.894590496700214</v>
      </c>
      <c r="F44" s="77">
        <v>22.776672801811664</v>
      </c>
      <c r="G44" s="78">
        <v>23.869334000948477</v>
      </c>
      <c r="I44" s="92">
        <v>407835</v>
      </c>
      <c r="J44" s="18">
        <v>411448</v>
      </c>
      <c r="K44" s="19">
        <v>440794</v>
      </c>
      <c r="L44" s="77">
        <v>15.425437760409574</v>
      </c>
      <c r="M44" s="77">
        <v>15.176937876981551</v>
      </c>
      <c r="N44" s="78">
        <v>15.949369470291362</v>
      </c>
      <c r="P44" s="92">
        <v>2828969</v>
      </c>
      <c r="Q44" s="18">
        <v>2703951</v>
      </c>
      <c r="R44" s="19">
        <v>2715016</v>
      </c>
      <c r="S44" s="77">
        <v>25.9484472357905</v>
      </c>
      <c r="T44" s="77">
        <v>24.655300525202069</v>
      </c>
      <c r="U44" s="78">
        <v>25.962425754115571</v>
      </c>
    </row>
    <row r="45" spans="1:21">
      <c r="A45" s="17" t="s">
        <v>84</v>
      </c>
      <c r="B45" s="18">
        <v>1356149</v>
      </c>
      <c r="C45" s="18">
        <v>1323177</v>
      </c>
      <c r="D45" s="19">
        <v>1238675</v>
      </c>
      <c r="E45" s="77">
        <v>10.011302818307657</v>
      </c>
      <c r="F45" s="77">
        <v>9.6737431025312492</v>
      </c>
      <c r="G45" s="78">
        <v>9.3688616531492244</v>
      </c>
      <c r="I45" s="92">
        <v>200106</v>
      </c>
      <c r="J45" s="18">
        <v>195021</v>
      </c>
      <c r="K45" s="19">
        <v>209690</v>
      </c>
      <c r="L45" s="77">
        <v>7.5685575011573762</v>
      </c>
      <c r="M45" s="77">
        <v>7.1936711363448573</v>
      </c>
      <c r="N45" s="78">
        <v>7.5872704352268761</v>
      </c>
      <c r="P45" s="92">
        <v>1156043</v>
      </c>
      <c r="Q45" s="18">
        <v>1128156</v>
      </c>
      <c r="R45" s="19">
        <v>1028985</v>
      </c>
      <c r="S45" s="77">
        <v>10.603693708840556</v>
      </c>
      <c r="T45" s="77">
        <v>10.286808163058378</v>
      </c>
      <c r="U45" s="78">
        <v>9.8397013736193859</v>
      </c>
    </row>
    <row r="46" spans="1:21">
      <c r="A46" s="17" t="s">
        <v>152</v>
      </c>
      <c r="B46" s="18">
        <v>1167842</v>
      </c>
      <c r="C46" s="18">
        <v>1428271</v>
      </c>
      <c r="D46" s="19">
        <v>1319364</v>
      </c>
      <c r="E46" s="77">
        <v>8.6211912599117433</v>
      </c>
      <c r="F46" s="77">
        <v>10.442085023239832</v>
      </c>
      <c r="G46" s="78">
        <v>9.9791622387999865</v>
      </c>
      <c r="I46" s="92">
        <v>961574</v>
      </c>
      <c r="J46" s="18">
        <v>1119395</v>
      </c>
      <c r="K46" s="19">
        <v>1023047</v>
      </c>
      <c r="L46" s="77">
        <v>36.369364789750946</v>
      </c>
      <c r="M46" s="77">
        <v>41.29073023760904</v>
      </c>
      <c r="N46" s="78">
        <v>37.017188501824357</v>
      </c>
      <c r="P46" s="92">
        <v>206268</v>
      </c>
      <c r="Q46" s="18">
        <v>308876</v>
      </c>
      <c r="R46" s="19">
        <v>296317</v>
      </c>
      <c r="S46" s="77">
        <v>1.8919734767090184</v>
      </c>
      <c r="T46" s="77">
        <v>2.8164085092600839</v>
      </c>
      <c r="U46" s="78">
        <v>2.8335406171390018</v>
      </c>
    </row>
    <row r="47" spans="1:21">
      <c r="A47" s="17" t="s">
        <v>159</v>
      </c>
      <c r="B47" s="18">
        <v>43902</v>
      </c>
      <c r="C47" s="18">
        <v>44944</v>
      </c>
      <c r="D47" s="19">
        <v>46326</v>
      </c>
      <c r="E47" s="77">
        <v>0.32409139138055093</v>
      </c>
      <c r="F47" s="77">
        <v>0.32858545001928274</v>
      </c>
      <c r="G47" s="78">
        <v>0.35039206001880313</v>
      </c>
      <c r="I47" s="92">
        <v>35551</v>
      </c>
      <c r="J47" s="18">
        <v>36251</v>
      </c>
      <c r="K47" s="19">
        <v>37455</v>
      </c>
      <c r="L47" s="77">
        <v>1.3446362813890931</v>
      </c>
      <c r="M47" s="77">
        <v>1.3371779057826461</v>
      </c>
      <c r="N47" s="78">
        <v>1.3552444758997695</v>
      </c>
      <c r="P47" s="92">
        <v>8351</v>
      </c>
      <c r="Q47" s="18">
        <v>8693</v>
      </c>
      <c r="R47" s="19">
        <v>8871</v>
      </c>
      <c r="S47" s="77">
        <v>7.6598747765029049E-2</v>
      </c>
      <c r="T47" s="77">
        <v>7.9264945062089351E-2</v>
      </c>
      <c r="U47" s="78">
        <v>8.4829216057938236E-2</v>
      </c>
    </row>
    <row r="48" spans="1:21">
      <c r="A48" s="17" t="s">
        <v>160</v>
      </c>
      <c r="B48" s="18">
        <v>298011</v>
      </c>
      <c r="C48" s="18">
        <v>233121</v>
      </c>
      <c r="D48" s="19">
        <v>217245</v>
      </c>
      <c r="E48" s="77">
        <v>2.1999635469160714</v>
      </c>
      <c r="F48" s="77">
        <v>1.7043469360525367</v>
      </c>
      <c r="G48" s="78">
        <v>1.6431576885287935</v>
      </c>
      <c r="I48" s="92">
        <v>0</v>
      </c>
      <c r="J48" s="18">
        <v>0</v>
      </c>
      <c r="K48" s="19">
        <v>0</v>
      </c>
      <c r="L48" s="77" t="s">
        <v>158</v>
      </c>
      <c r="M48" s="77" t="s">
        <v>158</v>
      </c>
      <c r="N48" s="78" t="s">
        <v>158</v>
      </c>
      <c r="P48" s="92">
        <v>298011</v>
      </c>
      <c r="Q48" s="18">
        <v>233121</v>
      </c>
      <c r="R48" s="19">
        <v>217245</v>
      </c>
      <c r="S48" s="77">
        <v>2.7334773584246284</v>
      </c>
      <c r="T48" s="77">
        <v>2.1256554995765939</v>
      </c>
      <c r="U48" s="78">
        <v>2.0774121342020955</v>
      </c>
    </row>
    <row r="49" spans="1:21">
      <c r="A49" s="17" t="s">
        <v>161</v>
      </c>
      <c r="B49" s="18">
        <v>2103102</v>
      </c>
      <c r="C49" s="18">
        <v>2173331</v>
      </c>
      <c r="D49" s="19">
        <v>2325030</v>
      </c>
      <c r="E49" s="77">
        <v>15.525426026040257</v>
      </c>
      <c r="F49" s="77">
        <v>15.889216462171987</v>
      </c>
      <c r="G49" s="78">
        <v>17.585633365831669</v>
      </c>
      <c r="I49" s="92">
        <v>26043</v>
      </c>
      <c r="J49" s="18">
        <v>27970</v>
      </c>
      <c r="K49" s="19">
        <v>42574</v>
      </c>
      <c r="L49" s="77">
        <v>0.9850176556557102</v>
      </c>
      <c r="M49" s="77">
        <v>1.0317195670392709</v>
      </c>
      <c r="N49" s="78">
        <v>1.5404666484302973</v>
      </c>
      <c r="P49" s="92">
        <v>2077059</v>
      </c>
      <c r="Q49" s="18">
        <v>2145361</v>
      </c>
      <c r="R49" s="19">
        <v>2282456</v>
      </c>
      <c r="S49" s="77">
        <v>19.051624767582741</v>
      </c>
      <c r="T49" s="77">
        <v>19.561937398291622</v>
      </c>
      <c r="U49" s="78">
        <v>21.826057171315238</v>
      </c>
    </row>
    <row r="50" spans="1:21">
      <c r="A50" s="17" t="s">
        <v>162</v>
      </c>
      <c r="B50" s="18">
        <v>960892</v>
      </c>
      <c r="C50" s="18">
        <v>965040</v>
      </c>
      <c r="D50" s="19">
        <v>1008737</v>
      </c>
      <c r="E50" s="77">
        <v>7.0934541762662375</v>
      </c>
      <c r="F50" s="77">
        <v>7.0554045631587892</v>
      </c>
      <c r="G50" s="78">
        <v>7.6296989907867596</v>
      </c>
      <c r="I50" s="92">
        <v>0</v>
      </c>
      <c r="J50" s="18">
        <v>0</v>
      </c>
      <c r="K50" s="19">
        <v>0</v>
      </c>
      <c r="L50" s="77" t="s">
        <v>158</v>
      </c>
      <c r="M50" s="77" t="s">
        <v>158</v>
      </c>
      <c r="N50" s="78" t="s">
        <v>158</v>
      </c>
      <c r="P50" s="92">
        <v>960892</v>
      </c>
      <c r="Q50" s="18">
        <v>965040</v>
      </c>
      <c r="R50" s="19">
        <v>1008737</v>
      </c>
      <c r="S50" s="77">
        <v>8.8136898500100944</v>
      </c>
      <c r="T50" s="77">
        <v>8.7994757371124717</v>
      </c>
      <c r="U50" s="78">
        <v>9.6460792378126978</v>
      </c>
    </row>
    <row r="51" spans="1:21">
      <c r="A51" s="17" t="s">
        <v>163</v>
      </c>
      <c r="B51" s="18">
        <v>77138</v>
      </c>
      <c r="C51" s="18">
        <v>80076</v>
      </c>
      <c r="D51" s="19">
        <v>83603</v>
      </c>
      <c r="E51" s="77">
        <v>0.56944471204758185</v>
      </c>
      <c r="F51" s="77">
        <v>0.58543539728871674</v>
      </c>
      <c r="G51" s="78">
        <v>0.63234096174398824</v>
      </c>
      <c r="I51" s="92">
        <v>77138</v>
      </c>
      <c r="J51" s="18">
        <v>80076</v>
      </c>
      <c r="K51" s="19">
        <v>83603</v>
      </c>
      <c r="L51" s="77">
        <v>2.9175706301873889</v>
      </c>
      <c r="M51" s="77">
        <v>2.9537352896044573</v>
      </c>
      <c r="N51" s="78">
        <v>3.0250301406660904</v>
      </c>
      <c r="P51" s="92">
        <v>0</v>
      </c>
      <c r="Q51" s="18">
        <v>0</v>
      </c>
      <c r="R51" s="19">
        <v>0</v>
      </c>
      <c r="S51" s="77" t="s">
        <v>158</v>
      </c>
      <c r="T51" s="77" t="s">
        <v>158</v>
      </c>
      <c r="U51" s="78" t="s">
        <v>158</v>
      </c>
    </row>
    <row r="52" spans="1:21">
      <c r="A52" s="17" t="s">
        <v>164</v>
      </c>
      <c r="B52" s="18">
        <v>0</v>
      </c>
      <c r="C52" s="18">
        <v>0</v>
      </c>
      <c r="D52" s="19">
        <v>0</v>
      </c>
      <c r="E52" s="77" t="s">
        <v>158</v>
      </c>
      <c r="F52" s="77" t="s">
        <v>158</v>
      </c>
      <c r="G52" s="78" t="s">
        <v>158</v>
      </c>
      <c r="I52" s="92">
        <v>0</v>
      </c>
      <c r="J52" s="18">
        <v>0</v>
      </c>
      <c r="K52" s="19">
        <v>0</v>
      </c>
      <c r="L52" s="77" t="s">
        <v>158</v>
      </c>
      <c r="M52" s="77" t="s">
        <v>158</v>
      </c>
      <c r="N52" s="78" t="s">
        <v>158</v>
      </c>
      <c r="P52" s="92">
        <v>0</v>
      </c>
      <c r="Q52" s="18">
        <v>0</v>
      </c>
      <c r="R52" s="19">
        <v>0</v>
      </c>
      <c r="S52" s="77" t="s">
        <v>158</v>
      </c>
      <c r="T52" s="77" t="s">
        <v>158</v>
      </c>
      <c r="U52" s="78" t="s">
        <v>158</v>
      </c>
    </row>
    <row r="53" spans="1:21">
      <c r="A53" s="17" t="s">
        <v>165</v>
      </c>
      <c r="B53" s="18">
        <v>54497</v>
      </c>
      <c r="C53" s="18">
        <v>52361</v>
      </c>
      <c r="D53" s="19">
        <v>55967</v>
      </c>
      <c r="E53" s="77">
        <v>0.40230532905256899</v>
      </c>
      <c r="F53" s="77">
        <v>0.3828111149087679</v>
      </c>
      <c r="G53" s="78">
        <v>0.42331287879532781</v>
      </c>
      <c r="I53" s="92">
        <v>0</v>
      </c>
      <c r="J53" s="18">
        <v>0</v>
      </c>
      <c r="K53" s="19">
        <v>0</v>
      </c>
      <c r="L53" s="77" t="s">
        <v>158</v>
      </c>
      <c r="M53" s="77" t="s">
        <v>158</v>
      </c>
      <c r="N53" s="78" t="s">
        <v>158</v>
      </c>
      <c r="P53" s="92">
        <v>54497</v>
      </c>
      <c r="Q53" s="18">
        <v>52361</v>
      </c>
      <c r="R53" s="19">
        <v>55967</v>
      </c>
      <c r="S53" s="77">
        <v>0.49986851358529377</v>
      </c>
      <c r="T53" s="77">
        <v>0.47744067507144378</v>
      </c>
      <c r="U53" s="78">
        <v>0.53518619491766761</v>
      </c>
    </row>
    <row r="54" spans="1:21">
      <c r="A54" s="17" t="s">
        <v>166</v>
      </c>
      <c r="B54" s="18">
        <v>238738</v>
      </c>
      <c r="C54" s="18">
        <v>0</v>
      </c>
      <c r="D54" s="19">
        <v>0</v>
      </c>
      <c r="E54" s="77">
        <v>1.7624010431281028</v>
      </c>
      <c r="F54" s="77" t="s">
        <v>158</v>
      </c>
      <c r="G54" s="78" t="s">
        <v>158</v>
      </c>
      <c r="I54" s="92">
        <v>138824</v>
      </c>
      <c r="J54" s="18">
        <v>0</v>
      </c>
      <c r="K54" s="19">
        <v>0</v>
      </c>
      <c r="L54" s="77">
        <v>5.2507042594458513</v>
      </c>
      <c r="M54" s="77" t="s">
        <v>158</v>
      </c>
      <c r="N54" s="78" t="s">
        <v>158</v>
      </c>
      <c r="P54" s="92">
        <v>99914</v>
      </c>
      <c r="Q54" s="18">
        <v>0</v>
      </c>
      <c r="R54" s="19">
        <v>0</v>
      </c>
      <c r="S54" s="77">
        <v>0.91645159671837062</v>
      </c>
      <c r="T54" s="77" t="s">
        <v>158</v>
      </c>
      <c r="U54" s="78" t="s">
        <v>158</v>
      </c>
    </row>
    <row r="55" spans="1:21">
      <c r="A55" s="17" t="s">
        <v>167</v>
      </c>
      <c r="B55" s="18">
        <v>12526</v>
      </c>
      <c r="C55" s="18">
        <v>12109</v>
      </c>
      <c r="D55" s="19">
        <v>11721</v>
      </c>
      <c r="E55" s="77">
        <v>9.2468879969768603E-2</v>
      </c>
      <c r="F55" s="77">
        <v>8.8528862902356148E-2</v>
      </c>
      <c r="G55" s="78">
        <v>8.8653139392142463E-2</v>
      </c>
      <c r="I55" s="92">
        <v>0</v>
      </c>
      <c r="J55" s="18">
        <v>0</v>
      </c>
      <c r="K55" s="19">
        <v>0</v>
      </c>
      <c r="L55" s="77" t="s">
        <v>158</v>
      </c>
      <c r="M55" s="77" t="s">
        <v>158</v>
      </c>
      <c r="N55" s="78" t="s">
        <v>158</v>
      </c>
      <c r="P55" s="92">
        <v>12526</v>
      </c>
      <c r="Q55" s="18">
        <v>12109</v>
      </c>
      <c r="R55" s="19">
        <v>11721</v>
      </c>
      <c r="S55" s="77">
        <v>0.11489353544542617</v>
      </c>
      <c r="T55" s="77">
        <v>0.11041288620232831</v>
      </c>
      <c r="U55" s="78">
        <v>0.11208243055068132</v>
      </c>
    </row>
    <row r="56" spans="1:21">
      <c r="A56" s="17" t="s">
        <v>168</v>
      </c>
      <c r="B56" s="18">
        <v>15042</v>
      </c>
      <c r="C56" s="18">
        <v>35541</v>
      </c>
      <c r="D56" s="19">
        <v>36518</v>
      </c>
      <c r="E56" s="77">
        <v>0.11104238324327473</v>
      </c>
      <c r="F56" s="77">
        <v>0.25984014505018088</v>
      </c>
      <c r="G56" s="78">
        <v>0.27620811742362072</v>
      </c>
      <c r="I56" s="92">
        <v>6923</v>
      </c>
      <c r="J56" s="18">
        <v>8205</v>
      </c>
      <c r="K56" s="19">
        <v>5532</v>
      </c>
      <c r="L56" s="77">
        <v>0.26184683907785128</v>
      </c>
      <c r="M56" s="77">
        <v>0.30265495343429455</v>
      </c>
      <c r="N56" s="78">
        <v>0.20016586412168</v>
      </c>
      <c r="P56" s="92">
        <v>8119</v>
      </c>
      <c r="Q56" s="18">
        <v>27336</v>
      </c>
      <c r="R56" s="19">
        <v>30986</v>
      </c>
      <c r="S56" s="77">
        <v>7.4470749982549503E-2</v>
      </c>
      <c r="T56" s="77">
        <v>0.24925647511989815</v>
      </c>
      <c r="U56" s="78">
        <v>0.29630459799022363</v>
      </c>
    </row>
    <row r="57" spans="1:21">
      <c r="A57" s="17" t="s">
        <v>169</v>
      </c>
      <c r="B57" s="18">
        <v>5293</v>
      </c>
      <c r="C57" s="18">
        <v>5293</v>
      </c>
      <c r="D57" s="19">
        <v>0</v>
      </c>
      <c r="E57" s="77">
        <v>3.9073749136195525E-2</v>
      </c>
      <c r="F57" s="77">
        <v>3.869710722125453E-2</v>
      </c>
      <c r="G57" s="78" t="s">
        <v>158</v>
      </c>
      <c r="I57" s="92">
        <v>1170</v>
      </c>
      <c r="J57" s="18">
        <v>1170</v>
      </c>
      <c r="K57" s="19">
        <v>0</v>
      </c>
      <c r="L57" s="77">
        <v>4.425260749979576E-2</v>
      </c>
      <c r="M57" s="77">
        <v>4.315737910031988E-2</v>
      </c>
      <c r="N57" s="78" t="s">
        <v>158</v>
      </c>
      <c r="P57" s="92">
        <v>4123</v>
      </c>
      <c r="Q57" s="18">
        <v>4123</v>
      </c>
      <c r="R57" s="19">
        <v>0</v>
      </c>
      <c r="S57" s="77">
        <v>3.7817822660186177E-2</v>
      </c>
      <c r="T57" s="77">
        <v>3.7594543712296605E-2</v>
      </c>
      <c r="U57" s="78" t="s">
        <v>158</v>
      </c>
    </row>
    <row r="58" spans="1:21">
      <c r="A58" s="17" t="s">
        <v>170</v>
      </c>
      <c r="B58" s="18">
        <v>278242</v>
      </c>
      <c r="C58" s="18">
        <v>281317</v>
      </c>
      <c r="D58" s="19">
        <v>276317</v>
      </c>
      <c r="E58" s="77">
        <v>2.0540257145575884</v>
      </c>
      <c r="F58" s="77">
        <v>2.0567077483774154</v>
      </c>
      <c r="G58" s="78">
        <v>2.0899555940123391</v>
      </c>
      <c r="I58" s="92">
        <v>0</v>
      </c>
      <c r="J58" s="18">
        <v>0</v>
      </c>
      <c r="K58" s="19">
        <v>0</v>
      </c>
      <c r="L58" s="77" t="s">
        <v>158</v>
      </c>
      <c r="M58" s="77" t="s">
        <v>158</v>
      </c>
      <c r="N58" s="78" t="s">
        <v>158</v>
      </c>
      <c r="P58" s="92">
        <v>278242</v>
      </c>
      <c r="Q58" s="18">
        <v>281317</v>
      </c>
      <c r="R58" s="19">
        <v>276317</v>
      </c>
      <c r="S58" s="77">
        <v>2.5521480991063603</v>
      </c>
      <c r="T58" s="77">
        <v>2.5651186644463122</v>
      </c>
      <c r="U58" s="78">
        <v>2.6422899891197518</v>
      </c>
    </row>
    <row r="59" spans="1:21">
      <c r="A59" s="17" t="s">
        <v>171</v>
      </c>
      <c r="B59" s="18">
        <v>178970</v>
      </c>
      <c r="C59" s="18">
        <v>195713</v>
      </c>
      <c r="D59" s="19">
        <v>210169</v>
      </c>
      <c r="E59" s="77">
        <v>1.3211843723606487</v>
      </c>
      <c r="F59" s="77">
        <v>1.4308571595679931</v>
      </c>
      <c r="G59" s="78">
        <v>1.5896375439729706</v>
      </c>
      <c r="I59" s="92">
        <v>92794</v>
      </c>
      <c r="J59" s="18">
        <v>96277</v>
      </c>
      <c r="K59" s="19">
        <v>97762</v>
      </c>
      <c r="L59" s="77">
        <v>3.5097234703726903</v>
      </c>
      <c r="M59" s="77">
        <v>3.5513358868730744</v>
      </c>
      <c r="N59" s="78">
        <v>3.5373490976615476</v>
      </c>
      <c r="P59" s="92">
        <v>86176</v>
      </c>
      <c r="Q59" s="18">
        <v>99436</v>
      </c>
      <c r="R59" s="19">
        <v>112407</v>
      </c>
      <c r="S59" s="77">
        <v>0.79044110734033568</v>
      </c>
      <c r="T59" s="77">
        <v>0.90668228197330236</v>
      </c>
      <c r="U59" s="78">
        <v>1.0748954671879904</v>
      </c>
    </row>
    <row r="60" spans="1:21">
      <c r="A60" s="17" t="s">
        <v>172</v>
      </c>
      <c r="B60" s="18">
        <v>840873</v>
      </c>
      <c r="C60" s="18">
        <v>923087</v>
      </c>
      <c r="D60" s="19">
        <v>205040</v>
      </c>
      <c r="E60" s="77">
        <v>6.2074552536180132</v>
      </c>
      <c r="F60" s="77">
        <v>6.7486863052231589</v>
      </c>
      <c r="G60" s="78">
        <v>1.5508437591472477</v>
      </c>
      <c r="I60" s="92">
        <v>3746</v>
      </c>
      <c r="J60" s="18">
        <v>5789</v>
      </c>
      <c r="K60" s="19">
        <v>5401</v>
      </c>
      <c r="L60" s="77">
        <v>0.14168398948225205</v>
      </c>
      <c r="M60" s="77">
        <v>0.21353680992457419</v>
      </c>
      <c r="N60" s="78">
        <v>0.19542585540874796</v>
      </c>
      <c r="P60" s="92">
        <v>837127</v>
      </c>
      <c r="Q60" s="18">
        <v>917298</v>
      </c>
      <c r="R60" s="19">
        <v>199639</v>
      </c>
      <c r="S60" s="77">
        <v>7.6784672398868965</v>
      </c>
      <c r="T60" s="77">
        <v>8.3641522576284881</v>
      </c>
      <c r="U60" s="78">
        <v>1.9090542063567502</v>
      </c>
    </row>
    <row r="61" spans="1:21">
      <c r="A61" s="17" t="s">
        <v>173</v>
      </c>
      <c r="B61" s="18">
        <v>154859</v>
      </c>
      <c r="C61" s="18">
        <v>150088</v>
      </c>
      <c r="D61" s="19">
        <v>210310</v>
      </c>
      <c r="E61" s="77">
        <v>1.1431932207598909</v>
      </c>
      <c r="F61" s="77">
        <v>1.0972929205788116</v>
      </c>
      <c r="G61" s="78">
        <v>1.5907040137839332</v>
      </c>
      <c r="I61" s="92">
        <v>57817</v>
      </c>
      <c r="J61" s="18">
        <v>56689</v>
      </c>
      <c r="K61" s="19">
        <v>110559</v>
      </c>
      <c r="L61" s="77">
        <v>2.1867974425775141</v>
      </c>
      <c r="M61" s="77">
        <v>2.0910672340325074</v>
      </c>
      <c r="N61" s="78">
        <v>4.0003864373515583</v>
      </c>
      <c r="P61" s="92">
        <v>97042</v>
      </c>
      <c r="Q61" s="18">
        <v>93399</v>
      </c>
      <c r="R61" s="19">
        <v>99751</v>
      </c>
      <c r="S61" s="77">
        <v>0.89010845175595132</v>
      </c>
      <c r="T61" s="77">
        <v>0.85163540824273365</v>
      </c>
      <c r="U61" s="78">
        <v>0.95387206977740913</v>
      </c>
    </row>
    <row r="62" spans="1:21">
      <c r="A62" s="17" t="s">
        <v>174</v>
      </c>
      <c r="B62" s="18">
        <v>0</v>
      </c>
      <c r="C62" s="18">
        <v>0</v>
      </c>
      <c r="D62" s="19">
        <v>0</v>
      </c>
      <c r="E62" s="77" t="s">
        <v>158</v>
      </c>
      <c r="F62" s="77" t="s">
        <v>158</v>
      </c>
      <c r="G62" s="78" t="s">
        <v>158</v>
      </c>
      <c r="I62" s="92">
        <v>0</v>
      </c>
      <c r="J62" s="18">
        <v>0</v>
      </c>
      <c r="K62" s="19">
        <v>0</v>
      </c>
      <c r="L62" s="77" t="s">
        <v>158</v>
      </c>
      <c r="M62" s="77" t="s">
        <v>158</v>
      </c>
      <c r="N62" s="78" t="s">
        <v>158</v>
      </c>
      <c r="P62" s="92">
        <v>0</v>
      </c>
      <c r="Q62" s="18">
        <v>0</v>
      </c>
      <c r="R62" s="19">
        <v>0</v>
      </c>
      <c r="S62" s="77" t="s">
        <v>158</v>
      </c>
      <c r="T62" s="77" t="s">
        <v>158</v>
      </c>
      <c r="U62" s="78" t="s">
        <v>158</v>
      </c>
    </row>
    <row r="63" spans="1:21">
      <c r="A63" s="17" t="s">
        <v>175</v>
      </c>
      <c r="B63" s="18">
        <v>0</v>
      </c>
      <c r="C63" s="18">
        <v>0</v>
      </c>
      <c r="D63" s="19">
        <v>0</v>
      </c>
      <c r="E63" s="77" t="s">
        <v>158</v>
      </c>
      <c r="F63" s="77" t="s">
        <v>158</v>
      </c>
      <c r="G63" s="78" t="s">
        <v>158</v>
      </c>
      <c r="I63" s="92">
        <v>0</v>
      </c>
      <c r="J63" s="18">
        <v>0</v>
      </c>
      <c r="K63" s="19">
        <v>0</v>
      </c>
      <c r="L63" s="77" t="s">
        <v>158</v>
      </c>
      <c r="M63" s="77" t="s">
        <v>158</v>
      </c>
      <c r="N63" s="78" t="s">
        <v>158</v>
      </c>
      <c r="P63" s="92">
        <v>0</v>
      </c>
      <c r="Q63" s="18">
        <v>0</v>
      </c>
      <c r="R63" s="19">
        <v>0</v>
      </c>
      <c r="S63" s="77" t="s">
        <v>158</v>
      </c>
      <c r="T63" s="77" t="s">
        <v>158</v>
      </c>
      <c r="U63" s="78" t="s">
        <v>158</v>
      </c>
    </row>
    <row r="64" spans="1:21">
      <c r="A64" s="17" t="s">
        <v>176</v>
      </c>
      <c r="B64" s="18">
        <v>0</v>
      </c>
      <c r="C64" s="18">
        <v>0</v>
      </c>
      <c r="D64" s="19">
        <v>0</v>
      </c>
      <c r="E64" s="77" t="s">
        <v>158</v>
      </c>
      <c r="F64" s="77" t="s">
        <v>158</v>
      </c>
      <c r="G64" s="78" t="s">
        <v>158</v>
      </c>
      <c r="I64" s="92">
        <v>0</v>
      </c>
      <c r="J64" s="18">
        <v>0</v>
      </c>
      <c r="K64" s="19">
        <v>0</v>
      </c>
      <c r="L64" s="77" t="s">
        <v>158</v>
      </c>
      <c r="M64" s="77" t="s">
        <v>158</v>
      </c>
      <c r="N64" s="78" t="s">
        <v>158</v>
      </c>
      <c r="P64" s="92">
        <v>0</v>
      </c>
      <c r="Q64" s="18">
        <v>0</v>
      </c>
      <c r="R64" s="19">
        <v>0</v>
      </c>
      <c r="S64" s="77" t="s">
        <v>158</v>
      </c>
      <c r="T64" s="77" t="s">
        <v>158</v>
      </c>
      <c r="U64" s="78" t="s">
        <v>158</v>
      </c>
    </row>
    <row r="65" spans="1:21">
      <c r="A65" s="17" t="s">
        <v>177</v>
      </c>
      <c r="B65" s="18">
        <v>0</v>
      </c>
      <c r="C65" s="18">
        <v>0</v>
      </c>
      <c r="D65" s="19">
        <v>0</v>
      </c>
      <c r="E65" s="77" t="s">
        <v>158</v>
      </c>
      <c r="F65" s="77" t="s">
        <v>158</v>
      </c>
      <c r="G65" s="78" t="s">
        <v>158</v>
      </c>
      <c r="I65" s="92">
        <v>0</v>
      </c>
      <c r="J65" s="18">
        <v>0</v>
      </c>
      <c r="K65" s="19">
        <v>0</v>
      </c>
      <c r="L65" s="77" t="s">
        <v>158</v>
      </c>
      <c r="M65" s="77" t="s">
        <v>158</v>
      </c>
      <c r="N65" s="78" t="s">
        <v>158</v>
      </c>
      <c r="P65" s="92">
        <v>0</v>
      </c>
      <c r="Q65" s="18">
        <v>0</v>
      </c>
      <c r="R65" s="19">
        <v>0</v>
      </c>
      <c r="S65" s="77" t="s">
        <v>158</v>
      </c>
      <c r="T65" s="77" t="s">
        <v>158</v>
      </c>
      <c r="U65" s="78" t="s">
        <v>158</v>
      </c>
    </row>
    <row r="66" spans="1:21">
      <c r="A66" s="17" t="s">
        <v>178</v>
      </c>
      <c r="B66" s="18">
        <v>13061</v>
      </c>
      <c r="C66" s="18">
        <v>12497</v>
      </c>
      <c r="D66" s="19">
        <v>14008</v>
      </c>
      <c r="E66" s="77">
        <v>9.6418333169818585E-2</v>
      </c>
      <c r="F66" s="77">
        <v>9.1365529745705248E-2</v>
      </c>
      <c r="G66" s="78">
        <v>0.10595112845364146</v>
      </c>
      <c r="I66" s="92">
        <v>10021</v>
      </c>
      <c r="J66" s="18">
        <v>9968</v>
      </c>
      <c r="K66" s="19">
        <v>10966</v>
      </c>
      <c r="L66" s="77">
        <v>0.37902169209867803</v>
      </c>
      <c r="M66" s="77">
        <v>0.3676861152752039</v>
      </c>
      <c r="N66" s="78">
        <v>0.39678576752681544</v>
      </c>
      <c r="P66" s="92">
        <v>3040</v>
      </c>
      <c r="Q66" s="18">
        <v>2529</v>
      </c>
      <c r="R66" s="19">
        <v>3042</v>
      </c>
      <c r="S66" s="77">
        <v>2.7884108873869995E-2</v>
      </c>
      <c r="T66" s="77">
        <v>2.3060053613484871E-2</v>
      </c>
      <c r="U66" s="78">
        <v>2.9089220521727889E-2</v>
      </c>
    </row>
    <row r="67" spans="1:21">
      <c r="A67" s="17" t="s">
        <v>179</v>
      </c>
      <c r="B67" s="18">
        <v>123707</v>
      </c>
      <c r="C67" s="18">
        <v>207948</v>
      </c>
      <c r="D67" s="19">
        <v>294032</v>
      </c>
      <c r="E67" s="77">
        <v>0.9132243121842698</v>
      </c>
      <c r="F67" s="77">
        <v>1.520307208094736</v>
      </c>
      <c r="G67" s="78">
        <v>2.2239450457939109</v>
      </c>
      <c r="I67" s="92">
        <v>0</v>
      </c>
      <c r="J67" s="18">
        <v>0</v>
      </c>
      <c r="K67" s="19">
        <v>0</v>
      </c>
      <c r="L67" s="77" t="s">
        <v>158</v>
      </c>
      <c r="M67" s="77" t="s">
        <v>158</v>
      </c>
      <c r="N67" s="78" t="s">
        <v>158</v>
      </c>
      <c r="P67" s="92">
        <v>123707</v>
      </c>
      <c r="Q67" s="18">
        <v>207948</v>
      </c>
      <c r="R67" s="19">
        <v>294032</v>
      </c>
      <c r="S67" s="77">
        <v>1.1346906106775774</v>
      </c>
      <c r="T67" s="77">
        <v>1.896121798662298</v>
      </c>
      <c r="U67" s="78">
        <v>2.8116902328878024</v>
      </c>
    </row>
    <row r="68" spans="1:21">
      <c r="A68" s="17" t="s">
        <v>180</v>
      </c>
      <c r="B68" s="18">
        <v>0</v>
      </c>
      <c r="C68" s="18">
        <v>0</v>
      </c>
      <c r="D68" s="19">
        <v>0</v>
      </c>
      <c r="E68" s="77" t="s">
        <v>158</v>
      </c>
      <c r="F68" s="77" t="s">
        <v>158</v>
      </c>
      <c r="G68" s="78" t="s">
        <v>158</v>
      </c>
      <c r="I68" s="92">
        <v>0</v>
      </c>
      <c r="J68" s="18">
        <v>0</v>
      </c>
      <c r="K68" s="19">
        <v>0</v>
      </c>
      <c r="L68" s="77" t="s">
        <v>158</v>
      </c>
      <c r="M68" s="77" t="s">
        <v>158</v>
      </c>
      <c r="N68" s="78" t="s">
        <v>158</v>
      </c>
      <c r="P68" s="92">
        <v>0</v>
      </c>
      <c r="Q68" s="18">
        <v>0</v>
      </c>
      <c r="R68" s="19">
        <v>0</v>
      </c>
      <c r="S68" s="77" t="s">
        <v>158</v>
      </c>
      <c r="T68" s="77" t="s">
        <v>158</v>
      </c>
      <c r="U68" s="78" t="s">
        <v>158</v>
      </c>
    </row>
    <row r="69" spans="1:21">
      <c r="A69" s="17" t="s">
        <v>5</v>
      </c>
      <c r="B69" s="18" t="s">
        <v>5</v>
      </c>
      <c r="C69" s="18" t="s">
        <v>5</v>
      </c>
      <c r="D69" s="19" t="s">
        <v>5</v>
      </c>
      <c r="E69" s="77" t="s">
        <v>5</v>
      </c>
      <c r="F69" s="77" t="s">
        <v>5</v>
      </c>
      <c r="G69" s="78" t="s">
        <v>5</v>
      </c>
      <c r="I69" s="92" t="s">
        <v>5</v>
      </c>
      <c r="J69" s="18" t="s">
        <v>5</v>
      </c>
      <c r="K69" s="19" t="s">
        <v>5</v>
      </c>
      <c r="L69" s="77" t="s">
        <v>5</v>
      </c>
      <c r="M69" s="77" t="s">
        <v>5</v>
      </c>
      <c r="N69" s="78" t="s">
        <v>5</v>
      </c>
      <c r="P69" s="92" t="s">
        <v>5</v>
      </c>
      <c r="Q69" s="18" t="s">
        <v>5</v>
      </c>
      <c r="R69" s="19" t="s">
        <v>5</v>
      </c>
      <c r="S69" s="77" t="s">
        <v>5</v>
      </c>
      <c r="T69" s="77" t="s">
        <v>5</v>
      </c>
      <c r="U69" s="78" t="s">
        <v>5</v>
      </c>
    </row>
    <row r="70" spans="1:21" ht="13.5" thickBot="1">
      <c r="A70" s="20" t="s">
        <v>4</v>
      </c>
      <c r="B70" s="21">
        <v>13546179</v>
      </c>
      <c r="C70" s="21">
        <v>13678025</v>
      </c>
      <c r="D70" s="22">
        <v>13221190</v>
      </c>
      <c r="E70" s="80">
        <v>100</v>
      </c>
      <c r="F70" s="80">
        <v>100</v>
      </c>
      <c r="G70" s="81">
        <v>100</v>
      </c>
      <c r="I70" s="93">
        <v>2643912</v>
      </c>
      <c r="J70" s="21">
        <v>2711008</v>
      </c>
      <c r="K70" s="22">
        <v>2763708</v>
      </c>
      <c r="L70" s="80">
        <v>100</v>
      </c>
      <c r="M70" s="80">
        <v>100</v>
      </c>
      <c r="N70" s="81">
        <v>100</v>
      </c>
      <c r="P70" s="93">
        <v>10902267</v>
      </c>
      <c r="Q70" s="21">
        <v>10967017</v>
      </c>
      <c r="R70" s="22">
        <v>10457482</v>
      </c>
      <c r="S70" s="80">
        <v>100</v>
      </c>
      <c r="T70" s="80">
        <v>100</v>
      </c>
      <c r="U70" s="81">
        <v>100</v>
      </c>
    </row>
    <row r="71" spans="1:21">
      <c r="A71" s="24"/>
      <c r="B71" s="24"/>
      <c r="C71" s="24"/>
      <c r="D71" s="24"/>
      <c r="E71" s="24"/>
      <c r="F71" s="24"/>
      <c r="G71" s="24"/>
      <c r="I71" s="24"/>
      <c r="J71" s="24"/>
      <c r="K71" s="24"/>
      <c r="L71" s="24"/>
      <c r="M71" s="24"/>
      <c r="N71" s="24"/>
      <c r="P71" s="24"/>
      <c r="Q71" s="24"/>
      <c r="R71" s="24"/>
      <c r="S71" s="24"/>
      <c r="T71" s="24"/>
      <c r="U71" s="24"/>
    </row>
    <row r="72" spans="1:21" ht="12.75" customHeight="1">
      <c r="A72" s="26" t="str">
        <f>+Innhold!B53</f>
        <v>Finans Norge / Skadeforsikringsstatistikk</v>
      </c>
      <c r="F72" s="25"/>
      <c r="G72" s="25"/>
      <c r="H72" s="90"/>
      <c r="I72" s="25"/>
      <c r="J72" s="25"/>
      <c r="K72" s="25"/>
      <c r="L72" s="25"/>
      <c r="M72" s="25"/>
      <c r="N72" s="25"/>
      <c r="O72" s="90"/>
      <c r="P72" s="25"/>
      <c r="T72" s="25"/>
      <c r="U72" s="158">
        <f>Innhold!H29</f>
        <v>11</v>
      </c>
    </row>
    <row r="73" spans="1:21" ht="12.75" customHeight="1">
      <c r="A73" s="26" t="str">
        <f>+Innhold!B54</f>
        <v>Premiestatistikk skadeforsikring 1. kvartal 2026</v>
      </c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T73" s="25"/>
      <c r="U73" s="158"/>
    </row>
    <row r="78" spans="1:21" ht="12.75" customHeight="1"/>
    <row r="79" spans="1:21" ht="12.75" customHeight="1"/>
  </sheetData>
  <mergeCells count="7">
    <mergeCell ref="U72:U73"/>
    <mergeCell ref="D4:E4"/>
    <mergeCell ref="I4:N4"/>
    <mergeCell ref="P4:U4"/>
    <mergeCell ref="D38:E38"/>
    <mergeCell ref="I38:N38"/>
    <mergeCell ref="P38:U38"/>
  </mergeCells>
  <hyperlinks>
    <hyperlink ref="A2" location="Innhold!A30" tooltip="Move to Tab2" display="Tilbake til innholdsfortegnelsen" xr:uid="{00000000-0004-0000-0A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79"/>
  <sheetViews>
    <sheetView showGridLines="0" showRowColHeaders="0" zoomScaleNormal="100" workbookViewId="0"/>
  </sheetViews>
  <sheetFormatPr baseColWidth="10" defaultColWidth="11.453125" defaultRowHeight="13"/>
  <cols>
    <col min="1" max="1" width="26.453125" style="1" customWidth="1"/>
    <col min="2" max="4" width="11.6328125" style="1" customWidth="1"/>
    <col min="5" max="7" width="9.6328125" style="1" customWidth="1"/>
    <col min="8" max="8" width="6.6328125" style="1" customWidth="1"/>
    <col min="9" max="11" width="11.6328125" style="1" customWidth="1"/>
    <col min="12" max="14" width="9.6328125" style="1" customWidth="1"/>
    <col min="15" max="15" width="6.6328125" style="1" customWidth="1"/>
    <col min="16" max="18" width="11.6328125" style="1" customWidth="1"/>
    <col min="19" max="21" width="9.6328125" style="1" customWidth="1"/>
    <col min="22" max="16384" width="11.453125" style="1"/>
  </cols>
  <sheetData>
    <row r="1" spans="1:21" ht="5.25" customHeight="1"/>
    <row r="2" spans="1:21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5.5" thickBot="1">
      <c r="A4" s="5" t="s">
        <v>113</v>
      </c>
      <c r="B4" s="6"/>
      <c r="C4" s="6"/>
      <c r="D4" s="156" t="s">
        <v>104</v>
      </c>
      <c r="E4" s="156"/>
      <c r="F4" s="6"/>
      <c r="I4" s="156" t="s">
        <v>107</v>
      </c>
      <c r="J4" s="156"/>
      <c r="K4" s="156"/>
      <c r="L4" s="156"/>
      <c r="M4" s="156"/>
      <c r="N4" s="156"/>
      <c r="P4" s="156" t="s">
        <v>108</v>
      </c>
      <c r="Q4" s="156"/>
      <c r="R4" s="156"/>
      <c r="S4" s="156"/>
      <c r="T4" s="156"/>
      <c r="U4" s="156"/>
    </row>
    <row r="5" spans="1:21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>
      <c r="A6" s="13" t="s">
        <v>3</v>
      </c>
      <c r="B6" s="14" t="s">
        <v>155</v>
      </c>
      <c r="C6" s="15" t="s">
        <v>153</v>
      </c>
      <c r="D6" s="62" t="s">
        <v>154</v>
      </c>
      <c r="E6" s="15" t="s">
        <v>155</v>
      </c>
      <c r="F6" s="15" t="s">
        <v>153</v>
      </c>
      <c r="G6" s="16" t="s">
        <v>154</v>
      </c>
      <c r="I6" s="91" t="s">
        <v>155</v>
      </c>
      <c r="J6" s="15" t="s">
        <v>153</v>
      </c>
      <c r="K6" s="62" t="s">
        <v>154</v>
      </c>
      <c r="L6" s="15" t="s">
        <v>155</v>
      </c>
      <c r="M6" s="15" t="s">
        <v>153</v>
      </c>
      <c r="N6" s="16" t="s">
        <v>154</v>
      </c>
      <c r="P6" s="91" t="s">
        <v>155</v>
      </c>
      <c r="Q6" s="15" t="s">
        <v>153</v>
      </c>
      <c r="R6" s="62" t="s">
        <v>154</v>
      </c>
      <c r="S6" s="15" t="s">
        <v>155</v>
      </c>
      <c r="T6" s="15" t="s">
        <v>153</v>
      </c>
      <c r="U6" s="16" t="s">
        <v>154</v>
      </c>
    </row>
    <row r="7" spans="1:21">
      <c r="A7" s="17" t="s">
        <v>81</v>
      </c>
      <c r="B7" s="18">
        <v>386310</v>
      </c>
      <c r="C7" s="18">
        <v>433626</v>
      </c>
      <c r="D7" s="19">
        <v>507206</v>
      </c>
      <c r="E7" s="27">
        <v>25.311388191819056</v>
      </c>
      <c r="F7" s="27">
        <v>26.420101957444007</v>
      </c>
      <c r="G7" s="28">
        <v>27.53464182859997</v>
      </c>
      <c r="I7" s="92">
        <v>236396</v>
      </c>
      <c r="J7" s="18">
        <v>278395</v>
      </c>
      <c r="K7" s="19">
        <v>325213</v>
      </c>
      <c r="L7" s="77">
        <v>23.304251816362545</v>
      </c>
      <c r="M7" s="77">
        <v>25.749919761290997</v>
      </c>
      <c r="N7" s="78">
        <v>27.458269657798528</v>
      </c>
      <c r="P7" s="92">
        <v>149914</v>
      </c>
      <c r="Q7" s="18">
        <v>155231</v>
      </c>
      <c r="R7" s="19">
        <v>181993</v>
      </c>
      <c r="S7" s="77">
        <v>29.289231009690528</v>
      </c>
      <c r="T7" s="77">
        <v>27.713684826931178</v>
      </c>
      <c r="U7" s="78">
        <v>27.672178507621545</v>
      </c>
    </row>
    <row r="8" spans="1:21">
      <c r="A8" s="17" t="s">
        <v>156</v>
      </c>
      <c r="B8" s="18">
        <v>34437</v>
      </c>
      <c r="C8" s="18">
        <v>40067</v>
      </c>
      <c r="D8" s="19">
        <v>46528</v>
      </c>
      <c r="E8" s="27">
        <v>2.2563440634766714</v>
      </c>
      <c r="F8" s="27">
        <v>2.4412148375072276</v>
      </c>
      <c r="G8" s="28">
        <v>2.5258609223887323</v>
      </c>
      <c r="I8" s="92">
        <v>33020</v>
      </c>
      <c r="J8" s="18">
        <v>37903</v>
      </c>
      <c r="K8" s="19">
        <v>44766</v>
      </c>
      <c r="L8" s="77">
        <v>3.2551582724593104</v>
      </c>
      <c r="M8" s="77">
        <v>3.5058072476596656</v>
      </c>
      <c r="N8" s="78">
        <v>3.7796671704421687</v>
      </c>
      <c r="P8" s="92">
        <v>1417</v>
      </c>
      <c r="Q8" s="18">
        <v>2164</v>
      </c>
      <c r="R8" s="19">
        <v>1762</v>
      </c>
      <c r="S8" s="77">
        <v>0.27684432635198497</v>
      </c>
      <c r="T8" s="77">
        <v>0.3863430240446758</v>
      </c>
      <c r="U8" s="78">
        <v>0.2679134831033565</v>
      </c>
    </row>
    <row r="9" spans="1:21">
      <c r="A9" s="17" t="s">
        <v>157</v>
      </c>
      <c r="B9" s="18">
        <v>0</v>
      </c>
      <c r="C9" s="18">
        <v>0</v>
      </c>
      <c r="D9" s="19">
        <v>0</v>
      </c>
      <c r="E9" s="27" t="s">
        <v>158</v>
      </c>
      <c r="F9" s="27" t="s">
        <v>158</v>
      </c>
      <c r="G9" s="28" t="s">
        <v>158</v>
      </c>
      <c r="I9" s="92">
        <v>0</v>
      </c>
      <c r="J9" s="18">
        <v>0</v>
      </c>
      <c r="K9" s="19">
        <v>0</v>
      </c>
      <c r="L9" s="77" t="s">
        <v>158</v>
      </c>
      <c r="M9" s="77" t="s">
        <v>158</v>
      </c>
      <c r="N9" s="78" t="s">
        <v>158</v>
      </c>
      <c r="P9" s="92">
        <v>0</v>
      </c>
      <c r="Q9" s="18">
        <v>0</v>
      </c>
      <c r="R9" s="19">
        <v>0</v>
      </c>
      <c r="S9" s="77" t="s">
        <v>158</v>
      </c>
      <c r="T9" s="77" t="s">
        <v>158</v>
      </c>
      <c r="U9" s="78" t="s">
        <v>158</v>
      </c>
    </row>
    <row r="10" spans="1:21">
      <c r="A10" s="17" t="s">
        <v>82</v>
      </c>
      <c r="B10" s="18">
        <v>363386</v>
      </c>
      <c r="C10" s="18">
        <v>421537</v>
      </c>
      <c r="D10" s="19">
        <v>462836</v>
      </c>
      <c r="E10" s="27">
        <v>23.809386527587584</v>
      </c>
      <c r="F10" s="27">
        <v>25.683539545218864</v>
      </c>
      <c r="G10" s="28">
        <v>25.125932038228836</v>
      </c>
      <c r="I10" s="92">
        <v>165558</v>
      </c>
      <c r="J10" s="18">
        <v>173623</v>
      </c>
      <c r="K10" s="19">
        <v>184673</v>
      </c>
      <c r="L10" s="77">
        <v>16.320941649661371</v>
      </c>
      <c r="M10" s="77">
        <v>16.059118585874842</v>
      </c>
      <c r="N10" s="78">
        <v>15.592245797414703</v>
      </c>
      <c r="P10" s="92">
        <v>197828</v>
      </c>
      <c r="Q10" s="18">
        <v>247914</v>
      </c>
      <c r="R10" s="19">
        <v>278163</v>
      </c>
      <c r="S10" s="77">
        <v>38.650359487339792</v>
      </c>
      <c r="T10" s="77">
        <v>44.260556591040555</v>
      </c>
      <c r="U10" s="78">
        <v>42.294902497434144</v>
      </c>
    </row>
    <row r="11" spans="1:21">
      <c r="A11" s="17" t="s">
        <v>84</v>
      </c>
      <c r="B11" s="18">
        <v>261685</v>
      </c>
      <c r="C11" s="18">
        <v>256663</v>
      </c>
      <c r="D11" s="19">
        <v>257902</v>
      </c>
      <c r="E11" s="27">
        <v>17.145843024970024</v>
      </c>
      <c r="F11" s="27">
        <v>15.638044371655416</v>
      </c>
      <c r="G11" s="28">
        <v>14.000700301020865</v>
      </c>
      <c r="I11" s="92">
        <v>173461</v>
      </c>
      <c r="J11" s="18">
        <v>175536</v>
      </c>
      <c r="K11" s="19">
        <v>183180</v>
      </c>
      <c r="L11" s="77">
        <v>17.100030560238174</v>
      </c>
      <c r="M11" s="77">
        <v>16.236059969532413</v>
      </c>
      <c r="N11" s="78">
        <v>15.466189346414611</v>
      </c>
      <c r="P11" s="92">
        <v>88224</v>
      </c>
      <c r="Q11" s="18">
        <v>81127</v>
      </c>
      <c r="R11" s="19">
        <v>74722</v>
      </c>
      <c r="S11" s="77">
        <v>17.236636448890277</v>
      </c>
      <c r="T11" s="77">
        <v>14.483757168055645</v>
      </c>
      <c r="U11" s="78">
        <v>11.361538753943817</v>
      </c>
    </row>
    <row r="12" spans="1:21">
      <c r="A12" s="17" t="s">
        <v>152</v>
      </c>
      <c r="B12" s="18">
        <v>285290</v>
      </c>
      <c r="C12" s="18">
        <v>329438</v>
      </c>
      <c r="D12" s="19">
        <v>318279</v>
      </c>
      <c r="E12" s="27">
        <v>18.692464438518442</v>
      </c>
      <c r="F12" s="27">
        <v>20.072102569164301</v>
      </c>
      <c r="G12" s="28">
        <v>17.278380513174074</v>
      </c>
      <c r="I12" s="92">
        <v>285290</v>
      </c>
      <c r="J12" s="18">
        <v>322115</v>
      </c>
      <c r="K12" s="19">
        <v>312201</v>
      </c>
      <c r="L12" s="77">
        <v>28.124291446090755</v>
      </c>
      <c r="M12" s="77">
        <v>29.793765706669479</v>
      </c>
      <c r="N12" s="78">
        <v>26.359645049350299</v>
      </c>
      <c r="P12" s="92">
        <v>0</v>
      </c>
      <c r="Q12" s="18">
        <v>7323</v>
      </c>
      <c r="R12" s="19">
        <v>6078</v>
      </c>
      <c r="S12" s="77" t="s">
        <v>158</v>
      </c>
      <c r="T12" s="77" t="s">
        <v>158</v>
      </c>
      <c r="U12" s="78">
        <v>0.92416467100011401</v>
      </c>
    </row>
    <row r="13" spans="1:21">
      <c r="A13" s="17" t="s">
        <v>159</v>
      </c>
      <c r="B13" s="18">
        <v>9333</v>
      </c>
      <c r="C13" s="18">
        <v>9962</v>
      </c>
      <c r="D13" s="19">
        <v>10569</v>
      </c>
      <c r="E13" s="27">
        <v>0.61150678469169129</v>
      </c>
      <c r="F13" s="27">
        <v>0.60696788407534885</v>
      </c>
      <c r="G13" s="28">
        <v>0.57375825500185929</v>
      </c>
      <c r="I13" s="92">
        <v>9333</v>
      </c>
      <c r="J13" s="18">
        <v>9962</v>
      </c>
      <c r="K13" s="19">
        <v>10569</v>
      </c>
      <c r="L13" s="77">
        <v>0.92006033182503766</v>
      </c>
      <c r="M13" s="77">
        <v>0.92142711134172994</v>
      </c>
      <c r="N13" s="78">
        <v>0.8923580915070205</v>
      </c>
      <c r="P13" s="92">
        <v>0</v>
      </c>
      <c r="Q13" s="18">
        <v>0</v>
      </c>
      <c r="R13" s="19">
        <v>0</v>
      </c>
      <c r="S13" s="77" t="s">
        <v>158</v>
      </c>
      <c r="T13" s="77" t="s">
        <v>158</v>
      </c>
      <c r="U13" s="78" t="s">
        <v>158</v>
      </c>
    </row>
    <row r="14" spans="1:21">
      <c r="A14" s="17" t="s">
        <v>160</v>
      </c>
      <c r="B14" s="18">
        <v>3568</v>
      </c>
      <c r="C14" s="18">
        <v>2505</v>
      </c>
      <c r="D14" s="19">
        <v>1959</v>
      </c>
      <c r="E14" s="27">
        <v>0.23377865721418134</v>
      </c>
      <c r="F14" s="27">
        <v>0.15262543160095851</v>
      </c>
      <c r="G14" s="28">
        <v>0.10634803874998983</v>
      </c>
      <c r="I14" s="92">
        <v>0</v>
      </c>
      <c r="J14" s="18">
        <v>0</v>
      </c>
      <c r="K14" s="19">
        <v>0</v>
      </c>
      <c r="L14" s="77" t="s">
        <v>158</v>
      </c>
      <c r="M14" s="77" t="s">
        <v>158</v>
      </c>
      <c r="N14" s="78" t="s">
        <v>158</v>
      </c>
      <c r="P14" s="92">
        <v>3568</v>
      </c>
      <c r="Q14" s="18">
        <v>2505</v>
      </c>
      <c r="R14" s="19">
        <v>1959</v>
      </c>
      <c r="S14" s="77">
        <v>0.69709284151297279</v>
      </c>
      <c r="T14" s="77">
        <v>0.44722240075411873</v>
      </c>
      <c r="U14" s="78">
        <v>0.29786748774090549</v>
      </c>
    </row>
    <row r="15" spans="1:21">
      <c r="A15" s="17" t="s">
        <v>161</v>
      </c>
      <c r="B15" s="18">
        <v>16063</v>
      </c>
      <c r="C15" s="18">
        <v>16959</v>
      </c>
      <c r="D15" s="19">
        <v>68887</v>
      </c>
      <c r="E15" s="27">
        <v>1.052462603932566</v>
      </c>
      <c r="F15" s="27">
        <v>1.0332833111858906</v>
      </c>
      <c r="G15" s="28">
        <v>3.7396617383208519</v>
      </c>
      <c r="I15" s="92">
        <v>7499</v>
      </c>
      <c r="J15" s="18">
        <v>7899</v>
      </c>
      <c r="K15" s="19">
        <v>25489</v>
      </c>
      <c r="L15" s="77">
        <v>0.73926201953883619</v>
      </c>
      <c r="M15" s="77">
        <v>0.73061159932627229</v>
      </c>
      <c r="N15" s="78">
        <v>2.1520782850243587</v>
      </c>
      <c r="P15" s="92">
        <v>8564</v>
      </c>
      <c r="Q15" s="18">
        <v>9060</v>
      </c>
      <c r="R15" s="19">
        <v>43398</v>
      </c>
      <c r="S15" s="77">
        <v>1.6731791184745233</v>
      </c>
      <c r="T15" s="77">
        <v>1.61749898236819</v>
      </c>
      <c r="U15" s="78">
        <v>6.5986999657885734</v>
      </c>
    </row>
    <row r="16" spans="1:21">
      <c r="A16" s="17" t="s">
        <v>162</v>
      </c>
      <c r="B16" s="18">
        <v>25502</v>
      </c>
      <c r="C16" s="18">
        <v>25666</v>
      </c>
      <c r="D16" s="19">
        <v>20588</v>
      </c>
      <c r="E16" s="27">
        <v>1.6709146065796112</v>
      </c>
      <c r="F16" s="27">
        <v>1.5637861586707391</v>
      </c>
      <c r="G16" s="28">
        <v>1.1176587145404751</v>
      </c>
      <c r="I16" s="92">
        <v>0</v>
      </c>
      <c r="J16" s="18">
        <v>0</v>
      </c>
      <c r="K16" s="19">
        <v>0</v>
      </c>
      <c r="L16" s="77" t="s">
        <v>158</v>
      </c>
      <c r="M16" s="77" t="s">
        <v>158</v>
      </c>
      <c r="N16" s="78" t="s">
        <v>158</v>
      </c>
      <c r="P16" s="92">
        <v>25502</v>
      </c>
      <c r="Q16" s="18">
        <v>25666</v>
      </c>
      <c r="R16" s="19">
        <v>20588</v>
      </c>
      <c r="S16" s="77">
        <v>4.9824163801187868</v>
      </c>
      <c r="T16" s="77">
        <v>4.5821996557905038</v>
      </c>
      <c r="U16" s="78">
        <v>3.1304215608013077</v>
      </c>
    </row>
    <row r="17" spans="1:21">
      <c r="A17" s="17" t="s">
        <v>163</v>
      </c>
      <c r="B17" s="18">
        <v>0</v>
      </c>
      <c r="C17" s="18">
        <v>0</v>
      </c>
      <c r="D17" s="19">
        <v>0</v>
      </c>
      <c r="E17" s="27" t="s">
        <v>158</v>
      </c>
      <c r="F17" s="27" t="s">
        <v>158</v>
      </c>
      <c r="G17" s="28" t="s">
        <v>158</v>
      </c>
      <c r="I17" s="92">
        <v>0</v>
      </c>
      <c r="J17" s="18">
        <v>0</v>
      </c>
      <c r="K17" s="19">
        <v>0</v>
      </c>
      <c r="L17" s="77" t="s">
        <v>158</v>
      </c>
      <c r="M17" s="77" t="s">
        <v>158</v>
      </c>
      <c r="N17" s="78" t="s">
        <v>158</v>
      </c>
      <c r="P17" s="92">
        <v>0</v>
      </c>
      <c r="Q17" s="18">
        <v>0</v>
      </c>
      <c r="R17" s="19">
        <v>0</v>
      </c>
      <c r="S17" s="77" t="s">
        <v>158</v>
      </c>
      <c r="T17" s="77" t="s">
        <v>158</v>
      </c>
      <c r="U17" s="78" t="s">
        <v>158</v>
      </c>
    </row>
    <row r="18" spans="1:21">
      <c r="A18" s="17" t="s">
        <v>164</v>
      </c>
      <c r="B18" s="18">
        <v>0</v>
      </c>
      <c r="C18" s="18">
        <v>0</v>
      </c>
      <c r="D18" s="19">
        <v>0</v>
      </c>
      <c r="E18" s="27" t="s">
        <v>158</v>
      </c>
      <c r="F18" s="27" t="s">
        <v>158</v>
      </c>
      <c r="G18" s="28" t="s">
        <v>158</v>
      </c>
      <c r="I18" s="92">
        <v>0</v>
      </c>
      <c r="J18" s="18">
        <v>0</v>
      </c>
      <c r="K18" s="19">
        <v>0</v>
      </c>
      <c r="L18" s="77" t="s">
        <v>158</v>
      </c>
      <c r="M18" s="77" t="s">
        <v>158</v>
      </c>
      <c r="N18" s="78" t="s">
        <v>158</v>
      </c>
      <c r="P18" s="92">
        <v>0</v>
      </c>
      <c r="Q18" s="18">
        <v>0</v>
      </c>
      <c r="R18" s="19">
        <v>0</v>
      </c>
      <c r="S18" s="77" t="s">
        <v>158</v>
      </c>
      <c r="T18" s="77" t="s">
        <v>158</v>
      </c>
      <c r="U18" s="78" t="s">
        <v>158</v>
      </c>
    </row>
    <row r="19" spans="1:21">
      <c r="A19" s="17" t="s">
        <v>165</v>
      </c>
      <c r="B19" s="18">
        <v>3952</v>
      </c>
      <c r="C19" s="18">
        <v>4081</v>
      </c>
      <c r="D19" s="19">
        <v>4464</v>
      </c>
      <c r="E19" s="27">
        <v>0.25893869207131298</v>
      </c>
      <c r="F19" s="27">
        <v>0.2486484576301444</v>
      </c>
      <c r="G19" s="28">
        <v>0.24233672535985429</v>
      </c>
      <c r="I19" s="92">
        <v>0</v>
      </c>
      <c r="J19" s="18">
        <v>0</v>
      </c>
      <c r="K19" s="19">
        <v>0</v>
      </c>
      <c r="L19" s="77" t="s">
        <v>158</v>
      </c>
      <c r="M19" s="77" t="s">
        <v>158</v>
      </c>
      <c r="N19" s="78" t="s">
        <v>158</v>
      </c>
      <c r="P19" s="92">
        <v>3952</v>
      </c>
      <c r="Q19" s="18">
        <v>4081</v>
      </c>
      <c r="R19" s="19">
        <v>4464</v>
      </c>
      <c r="S19" s="77">
        <v>0.77211628633948104</v>
      </c>
      <c r="T19" s="77">
        <v>0.72858866965171998</v>
      </c>
      <c r="U19" s="78">
        <v>0.67875470407115979</v>
      </c>
    </row>
    <row r="20" spans="1:21">
      <c r="A20" s="17" t="s">
        <v>166</v>
      </c>
      <c r="B20" s="18">
        <v>39524</v>
      </c>
      <c r="C20" s="18">
        <v>0</v>
      </c>
      <c r="D20" s="19">
        <v>0</v>
      </c>
      <c r="E20" s="27">
        <v>2.5896490044095581</v>
      </c>
      <c r="F20" s="27" t="s">
        <v>158</v>
      </c>
      <c r="G20" s="28" t="s">
        <v>158</v>
      </c>
      <c r="I20" s="92">
        <v>32058</v>
      </c>
      <c r="J20" s="18">
        <v>0</v>
      </c>
      <c r="K20" s="19">
        <v>0</v>
      </c>
      <c r="L20" s="77">
        <v>3.1603229527104961</v>
      </c>
      <c r="M20" s="77" t="s">
        <v>158</v>
      </c>
      <c r="N20" s="78" t="s">
        <v>158</v>
      </c>
      <c r="P20" s="92">
        <v>7466</v>
      </c>
      <c r="Q20" s="18">
        <v>0</v>
      </c>
      <c r="R20" s="19">
        <v>0</v>
      </c>
      <c r="S20" s="77">
        <v>1.4586589559237262</v>
      </c>
      <c r="T20" s="77" t="s">
        <v>158</v>
      </c>
      <c r="U20" s="78" t="s">
        <v>158</v>
      </c>
    </row>
    <row r="21" spans="1:21">
      <c r="A21" s="17" t="s">
        <v>167</v>
      </c>
      <c r="B21" s="18">
        <v>630</v>
      </c>
      <c r="C21" s="18">
        <v>883</v>
      </c>
      <c r="D21" s="19">
        <v>587</v>
      </c>
      <c r="E21" s="27">
        <v>4.1278182187481575E-2</v>
      </c>
      <c r="F21" s="27">
        <v>5.3799703035387773E-2</v>
      </c>
      <c r="G21" s="28">
        <v>3.1866410794407364E-2</v>
      </c>
      <c r="I21" s="92">
        <v>0</v>
      </c>
      <c r="J21" s="18">
        <v>0</v>
      </c>
      <c r="K21" s="19">
        <v>0</v>
      </c>
      <c r="L21" s="77" t="s">
        <v>158</v>
      </c>
      <c r="M21" s="77" t="s">
        <v>158</v>
      </c>
      <c r="N21" s="78" t="s">
        <v>158</v>
      </c>
      <c r="P21" s="92">
        <v>630</v>
      </c>
      <c r="Q21" s="18">
        <v>883</v>
      </c>
      <c r="R21" s="19">
        <v>587</v>
      </c>
      <c r="S21" s="77">
        <v>0.12308533916849015</v>
      </c>
      <c r="T21" s="77">
        <v>0.15764366461712048</v>
      </c>
      <c r="U21" s="78">
        <v>8.925381077279812E-2</v>
      </c>
    </row>
    <row r="22" spans="1:21">
      <c r="A22" s="17" t="s">
        <v>168</v>
      </c>
      <c r="B22" s="18">
        <v>0</v>
      </c>
      <c r="C22" s="18">
        <v>0</v>
      </c>
      <c r="D22" s="19">
        <v>480</v>
      </c>
      <c r="E22" s="27" t="s">
        <v>158</v>
      </c>
      <c r="F22" s="27" t="s">
        <v>158</v>
      </c>
      <c r="G22" s="28">
        <v>2.6057712404285407E-2</v>
      </c>
      <c r="I22" s="92">
        <v>0</v>
      </c>
      <c r="J22" s="18">
        <v>0</v>
      </c>
      <c r="K22" s="19">
        <v>0</v>
      </c>
      <c r="L22" s="77" t="s">
        <v>158</v>
      </c>
      <c r="M22" s="77" t="s">
        <v>158</v>
      </c>
      <c r="N22" s="78" t="s">
        <v>158</v>
      </c>
      <c r="P22" s="92">
        <v>0</v>
      </c>
      <c r="Q22" s="18">
        <v>0</v>
      </c>
      <c r="R22" s="19">
        <v>480</v>
      </c>
      <c r="S22" s="77" t="s">
        <v>158</v>
      </c>
      <c r="T22" s="77" t="s">
        <v>158</v>
      </c>
      <c r="U22" s="78">
        <v>7.2984376781845134E-2</v>
      </c>
    </row>
    <row r="23" spans="1:21">
      <c r="A23" s="17" t="s">
        <v>169</v>
      </c>
      <c r="B23" s="18">
        <v>449</v>
      </c>
      <c r="C23" s="18">
        <v>449</v>
      </c>
      <c r="D23" s="19">
        <v>0</v>
      </c>
      <c r="E23" s="27">
        <v>2.9418894924094011E-2</v>
      </c>
      <c r="F23" s="27">
        <v>2.7356813887756636E-2</v>
      </c>
      <c r="G23" s="28" t="s">
        <v>158</v>
      </c>
      <c r="I23" s="92">
        <v>449</v>
      </c>
      <c r="J23" s="18">
        <v>449</v>
      </c>
      <c r="K23" s="19">
        <v>0</v>
      </c>
      <c r="L23" s="77">
        <v>4.4263054643677482E-2</v>
      </c>
      <c r="M23" s="77">
        <v>4.1529890884605174E-2</v>
      </c>
      <c r="N23" s="78" t="s">
        <v>158</v>
      </c>
      <c r="P23" s="92">
        <v>0</v>
      </c>
      <c r="Q23" s="18">
        <v>0</v>
      </c>
      <c r="R23" s="19">
        <v>0</v>
      </c>
      <c r="S23" s="77" t="s">
        <v>158</v>
      </c>
      <c r="T23" s="77" t="s">
        <v>158</v>
      </c>
      <c r="U23" s="78" t="s">
        <v>158</v>
      </c>
    </row>
    <row r="24" spans="1:21">
      <c r="A24" s="17" t="s">
        <v>170</v>
      </c>
      <c r="B24" s="18">
        <v>6291</v>
      </c>
      <c r="C24" s="18">
        <v>6411</v>
      </c>
      <c r="D24" s="19">
        <v>6496</v>
      </c>
      <c r="E24" s="27">
        <v>0.41219213355785173</v>
      </c>
      <c r="F24" s="27">
        <v>0.39061143392963876</v>
      </c>
      <c r="G24" s="28">
        <v>0.35264770787132921</v>
      </c>
      <c r="I24" s="92">
        <v>0</v>
      </c>
      <c r="J24" s="18">
        <v>0</v>
      </c>
      <c r="K24" s="19">
        <v>0</v>
      </c>
      <c r="L24" s="77" t="s">
        <v>158</v>
      </c>
      <c r="M24" s="77" t="s">
        <v>158</v>
      </c>
      <c r="N24" s="78" t="s">
        <v>158</v>
      </c>
      <c r="P24" s="92">
        <v>6291</v>
      </c>
      <c r="Q24" s="18">
        <v>6411</v>
      </c>
      <c r="R24" s="19">
        <v>6496</v>
      </c>
      <c r="S24" s="77">
        <v>1.2290950296967802</v>
      </c>
      <c r="T24" s="77">
        <v>1.1445679885168285</v>
      </c>
      <c r="U24" s="78">
        <v>0.98772189911430419</v>
      </c>
    </row>
    <row r="25" spans="1:21">
      <c r="A25" s="17" t="s">
        <v>171</v>
      </c>
      <c r="B25" s="18">
        <v>20318</v>
      </c>
      <c r="C25" s="18">
        <v>22538</v>
      </c>
      <c r="D25" s="19">
        <v>24712</v>
      </c>
      <c r="E25" s="27">
        <v>1.3312541360083343</v>
      </c>
      <c r="F25" s="27">
        <v>1.3732023861965681</v>
      </c>
      <c r="G25" s="28">
        <v>1.3415378936139604</v>
      </c>
      <c r="I25" s="92">
        <v>19344</v>
      </c>
      <c r="J25" s="18">
        <v>21341</v>
      </c>
      <c r="K25" s="19">
        <v>23528</v>
      </c>
      <c r="L25" s="77">
        <v>1.906958861976163</v>
      </c>
      <c r="M25" s="77">
        <v>1.9739184885709555</v>
      </c>
      <c r="N25" s="78">
        <v>1.9865078225922204</v>
      </c>
      <c r="P25" s="92">
        <v>974</v>
      </c>
      <c r="Q25" s="18">
        <v>1197</v>
      </c>
      <c r="R25" s="19">
        <v>1184</v>
      </c>
      <c r="S25" s="77">
        <v>0.19029384182557049</v>
      </c>
      <c r="T25" s="77">
        <v>0.21370268012083038</v>
      </c>
      <c r="U25" s="78">
        <v>0.18002812939521801</v>
      </c>
    </row>
    <row r="26" spans="1:21">
      <c r="A26" s="17" t="s">
        <v>172</v>
      </c>
      <c r="B26" s="18">
        <v>9175</v>
      </c>
      <c r="C26" s="18">
        <v>9740</v>
      </c>
      <c r="D26" s="19">
        <v>10461</v>
      </c>
      <c r="E26" s="27">
        <v>0.60115447868276739</v>
      </c>
      <c r="F26" s="27">
        <v>0.59344179792149143</v>
      </c>
      <c r="G26" s="28">
        <v>0.5678952697108951</v>
      </c>
      <c r="I26" s="92">
        <v>1546</v>
      </c>
      <c r="J26" s="18">
        <v>3157</v>
      </c>
      <c r="K26" s="19">
        <v>3268</v>
      </c>
      <c r="L26" s="77">
        <v>0.15240686520963337</v>
      </c>
      <c r="M26" s="77">
        <v>0.29200415483897224</v>
      </c>
      <c r="N26" s="78">
        <v>0.27592262683744373</v>
      </c>
      <c r="P26" s="92">
        <v>7629</v>
      </c>
      <c r="Q26" s="18">
        <v>6583</v>
      </c>
      <c r="R26" s="19">
        <v>7193</v>
      </c>
      <c r="S26" s="77">
        <v>1.490504845264145</v>
      </c>
      <c r="T26" s="77">
        <v>1.1752754747163128</v>
      </c>
      <c r="U26" s="78">
        <v>1.0937012962329418</v>
      </c>
    </row>
    <row r="27" spans="1:21">
      <c r="A27" s="17" t="s">
        <v>173</v>
      </c>
      <c r="B27" s="18">
        <v>50620</v>
      </c>
      <c r="C27" s="18">
        <v>50494</v>
      </c>
      <c r="D27" s="19">
        <v>70406</v>
      </c>
      <c r="E27" s="27">
        <v>3.316669178302091</v>
      </c>
      <c r="F27" s="27">
        <v>3.076514388526467</v>
      </c>
      <c r="G27" s="28">
        <v>3.8221235407002467</v>
      </c>
      <c r="I27" s="92">
        <v>43069</v>
      </c>
      <c r="J27" s="18">
        <v>42926</v>
      </c>
      <c r="K27" s="19">
        <v>62161</v>
      </c>
      <c r="L27" s="77">
        <v>4.2458028963219272</v>
      </c>
      <c r="M27" s="77">
        <v>3.970405559270739</v>
      </c>
      <c r="N27" s="78">
        <v>5.2483556936482074</v>
      </c>
      <c r="P27" s="92">
        <v>7551</v>
      </c>
      <c r="Q27" s="18">
        <v>7568</v>
      </c>
      <c r="R27" s="19">
        <v>8245</v>
      </c>
      <c r="S27" s="77">
        <v>1.4752657080337606</v>
      </c>
      <c r="T27" s="77">
        <v>1.3511293927773136</v>
      </c>
      <c r="U27" s="78">
        <v>1.2536587220131523</v>
      </c>
    </row>
    <row r="28" spans="1:21">
      <c r="A28" s="17" t="s">
        <v>174</v>
      </c>
      <c r="B28" s="18">
        <v>767</v>
      </c>
      <c r="C28" s="18">
        <v>0</v>
      </c>
      <c r="D28" s="19">
        <v>0</v>
      </c>
      <c r="E28" s="27">
        <v>5.0254548790156138E-2</v>
      </c>
      <c r="F28" s="27" t="s">
        <v>158</v>
      </c>
      <c r="G28" s="28" t="s">
        <v>158</v>
      </c>
      <c r="I28" s="92">
        <v>641</v>
      </c>
      <c r="J28" s="18">
        <v>0</v>
      </c>
      <c r="K28" s="19">
        <v>0</v>
      </c>
      <c r="L28" s="77">
        <v>6.3190686028056275E-2</v>
      </c>
      <c r="M28" s="77" t="s">
        <v>158</v>
      </c>
      <c r="N28" s="78" t="s">
        <v>158</v>
      </c>
      <c r="P28" s="92">
        <v>126</v>
      </c>
      <c r="Q28" s="18">
        <v>0</v>
      </c>
      <c r="R28" s="19">
        <v>0</v>
      </c>
      <c r="S28" s="77">
        <v>2.461706783369803E-2</v>
      </c>
      <c r="T28" s="77" t="s">
        <v>158</v>
      </c>
      <c r="U28" s="78" t="s">
        <v>158</v>
      </c>
    </row>
    <row r="29" spans="1:21">
      <c r="A29" s="17" t="s">
        <v>175</v>
      </c>
      <c r="B29" s="18">
        <v>0</v>
      </c>
      <c r="C29" s="18">
        <v>0</v>
      </c>
      <c r="D29" s="19">
        <v>0</v>
      </c>
      <c r="E29" s="27" t="s">
        <v>158</v>
      </c>
      <c r="F29" s="27" t="s">
        <v>158</v>
      </c>
      <c r="G29" s="28" t="s">
        <v>158</v>
      </c>
      <c r="I29" s="92">
        <v>0</v>
      </c>
      <c r="J29" s="18">
        <v>0</v>
      </c>
      <c r="K29" s="19">
        <v>0</v>
      </c>
      <c r="L29" s="77" t="s">
        <v>158</v>
      </c>
      <c r="M29" s="77" t="s">
        <v>158</v>
      </c>
      <c r="N29" s="78" t="s">
        <v>158</v>
      </c>
      <c r="P29" s="92">
        <v>0</v>
      </c>
      <c r="Q29" s="18">
        <v>0</v>
      </c>
      <c r="R29" s="19">
        <v>0</v>
      </c>
      <c r="S29" s="77" t="s">
        <v>158</v>
      </c>
      <c r="T29" s="77" t="s">
        <v>158</v>
      </c>
      <c r="U29" s="78" t="s">
        <v>158</v>
      </c>
    </row>
    <row r="30" spans="1:21">
      <c r="A30" s="17" t="s">
        <v>176</v>
      </c>
      <c r="B30" s="18">
        <v>0</v>
      </c>
      <c r="C30" s="18">
        <v>0</v>
      </c>
      <c r="D30" s="19">
        <v>0</v>
      </c>
      <c r="E30" s="27" t="s">
        <v>158</v>
      </c>
      <c r="F30" s="27" t="s">
        <v>158</v>
      </c>
      <c r="G30" s="28" t="s">
        <v>158</v>
      </c>
      <c r="I30" s="92">
        <v>0</v>
      </c>
      <c r="J30" s="18">
        <v>0</v>
      </c>
      <c r="K30" s="19">
        <v>0</v>
      </c>
      <c r="L30" s="77" t="s">
        <v>158</v>
      </c>
      <c r="M30" s="77" t="s">
        <v>158</v>
      </c>
      <c r="N30" s="78" t="s">
        <v>158</v>
      </c>
      <c r="P30" s="92">
        <v>0</v>
      </c>
      <c r="Q30" s="18">
        <v>0</v>
      </c>
      <c r="R30" s="19">
        <v>0</v>
      </c>
      <c r="S30" s="77" t="s">
        <v>158</v>
      </c>
      <c r="T30" s="77" t="s">
        <v>158</v>
      </c>
      <c r="U30" s="78" t="s">
        <v>158</v>
      </c>
    </row>
    <row r="31" spans="1:21">
      <c r="A31" s="17" t="s">
        <v>177</v>
      </c>
      <c r="B31" s="18">
        <v>0</v>
      </c>
      <c r="C31" s="18">
        <v>0</v>
      </c>
      <c r="D31" s="19">
        <v>0</v>
      </c>
      <c r="E31" s="27" t="s">
        <v>158</v>
      </c>
      <c r="F31" s="27" t="s">
        <v>158</v>
      </c>
      <c r="G31" s="28" t="s">
        <v>158</v>
      </c>
      <c r="I31" s="92">
        <v>0</v>
      </c>
      <c r="J31" s="18">
        <v>0</v>
      </c>
      <c r="K31" s="19">
        <v>0</v>
      </c>
      <c r="L31" s="77" t="s">
        <v>158</v>
      </c>
      <c r="M31" s="77" t="s">
        <v>158</v>
      </c>
      <c r="N31" s="78" t="s">
        <v>158</v>
      </c>
      <c r="P31" s="92">
        <v>0</v>
      </c>
      <c r="Q31" s="18">
        <v>0</v>
      </c>
      <c r="R31" s="19">
        <v>0</v>
      </c>
      <c r="S31" s="77" t="s">
        <v>158</v>
      </c>
      <c r="T31" s="77" t="s">
        <v>158</v>
      </c>
      <c r="U31" s="78" t="s">
        <v>158</v>
      </c>
    </row>
    <row r="32" spans="1:21">
      <c r="A32" s="17" t="s">
        <v>178</v>
      </c>
      <c r="B32" s="18">
        <v>7429</v>
      </c>
      <c r="C32" s="18">
        <v>8452</v>
      </c>
      <c r="D32" s="19">
        <v>9992</v>
      </c>
      <c r="E32" s="27">
        <v>0.486754945191747</v>
      </c>
      <c r="F32" s="27">
        <v>0.51496612690271515</v>
      </c>
      <c r="G32" s="28">
        <v>0.54243471321587455</v>
      </c>
      <c r="I32" s="92">
        <v>6726</v>
      </c>
      <c r="J32" s="18">
        <v>7843</v>
      </c>
      <c r="K32" s="19">
        <v>9342</v>
      </c>
      <c r="L32" s="77">
        <v>0.66305858693401942</v>
      </c>
      <c r="M32" s="77">
        <v>0.72543192473932827</v>
      </c>
      <c r="N32" s="78">
        <v>0.78876045897044045</v>
      </c>
      <c r="P32" s="92">
        <v>703</v>
      </c>
      <c r="Q32" s="18">
        <v>609</v>
      </c>
      <c r="R32" s="19">
        <v>650</v>
      </c>
      <c r="S32" s="77">
        <v>0.13734760862769615</v>
      </c>
      <c r="T32" s="77">
        <v>0.10872592497375581</v>
      </c>
      <c r="U32" s="78">
        <v>9.8833010225415283E-2</v>
      </c>
    </row>
    <row r="33" spans="1:21">
      <c r="A33" s="17" t="s">
        <v>179</v>
      </c>
      <c r="B33" s="18">
        <v>1501</v>
      </c>
      <c r="C33" s="18">
        <v>1802</v>
      </c>
      <c r="D33" s="19">
        <v>19713</v>
      </c>
      <c r="E33" s="27">
        <v>9.834690708477753E-2</v>
      </c>
      <c r="F33" s="27">
        <v>0.10979282544707675</v>
      </c>
      <c r="G33" s="28">
        <v>1.0701576763034963</v>
      </c>
      <c r="I33" s="92">
        <v>0</v>
      </c>
      <c r="J33" s="18">
        <v>0</v>
      </c>
      <c r="K33" s="19">
        <v>0</v>
      </c>
      <c r="L33" s="77" t="s">
        <v>158</v>
      </c>
      <c r="M33" s="77" t="s">
        <v>158</v>
      </c>
      <c r="N33" s="78" t="s">
        <v>158</v>
      </c>
      <c r="P33" s="92">
        <v>1501</v>
      </c>
      <c r="Q33" s="18">
        <v>1802</v>
      </c>
      <c r="R33" s="19">
        <v>19713</v>
      </c>
      <c r="S33" s="77">
        <v>0.29325570490778369</v>
      </c>
      <c r="T33" s="77">
        <v>0.3217144775085517</v>
      </c>
      <c r="U33" s="78">
        <v>2.9973771239594025</v>
      </c>
    </row>
    <row r="34" spans="1:21">
      <c r="A34" s="17" t="s">
        <v>180</v>
      </c>
      <c r="B34" s="18">
        <v>0</v>
      </c>
      <c r="C34" s="18">
        <v>0</v>
      </c>
      <c r="D34" s="19">
        <v>0</v>
      </c>
      <c r="E34" s="27" t="s">
        <v>158</v>
      </c>
      <c r="F34" s="27" t="s">
        <v>158</v>
      </c>
      <c r="G34" s="28" t="s">
        <v>158</v>
      </c>
      <c r="I34" s="92">
        <v>0</v>
      </c>
      <c r="J34" s="18">
        <v>0</v>
      </c>
      <c r="K34" s="19">
        <v>0</v>
      </c>
      <c r="L34" s="77" t="s">
        <v>158</v>
      </c>
      <c r="M34" s="77" t="s">
        <v>158</v>
      </c>
      <c r="N34" s="78" t="s">
        <v>158</v>
      </c>
      <c r="P34" s="92">
        <v>0</v>
      </c>
      <c r="Q34" s="18">
        <v>0</v>
      </c>
      <c r="R34" s="19">
        <v>0</v>
      </c>
      <c r="S34" s="77" t="s">
        <v>158</v>
      </c>
      <c r="T34" s="77" t="s">
        <v>158</v>
      </c>
      <c r="U34" s="78" t="s">
        <v>158</v>
      </c>
    </row>
    <row r="35" spans="1:21">
      <c r="A35" s="17" t="s">
        <v>5</v>
      </c>
      <c r="B35" s="18" t="s">
        <v>5</v>
      </c>
      <c r="C35" s="18" t="s">
        <v>5</v>
      </c>
      <c r="D35" s="19" t="s">
        <v>5</v>
      </c>
      <c r="E35" s="27" t="s">
        <v>5</v>
      </c>
      <c r="F35" s="27" t="s">
        <v>5</v>
      </c>
      <c r="G35" s="28" t="s">
        <v>5</v>
      </c>
      <c r="I35" s="92" t="s">
        <v>5</v>
      </c>
      <c r="J35" s="18" t="s">
        <v>5</v>
      </c>
      <c r="K35" s="19" t="s">
        <v>5</v>
      </c>
      <c r="L35" s="77" t="s">
        <v>5</v>
      </c>
      <c r="M35" s="77" t="s">
        <v>5</v>
      </c>
      <c r="N35" s="78" t="s">
        <v>5</v>
      </c>
      <c r="P35" s="92" t="s">
        <v>5</v>
      </c>
      <c r="Q35" s="18" t="s">
        <v>5</v>
      </c>
      <c r="R35" s="19" t="s">
        <v>5</v>
      </c>
      <c r="S35" s="77" t="s">
        <v>5</v>
      </c>
      <c r="T35" s="77" t="s">
        <v>5</v>
      </c>
      <c r="U35" s="78" t="s">
        <v>5</v>
      </c>
    </row>
    <row r="36" spans="1:21" ht="13.5" thickBot="1">
      <c r="A36" s="20" t="s">
        <v>4</v>
      </c>
      <c r="B36" s="21">
        <v>1526230</v>
      </c>
      <c r="C36" s="21">
        <v>1641273</v>
      </c>
      <c r="D36" s="22">
        <v>1842065</v>
      </c>
      <c r="E36" s="23">
        <v>100</v>
      </c>
      <c r="F36" s="23">
        <v>100</v>
      </c>
      <c r="G36" s="47">
        <v>100</v>
      </c>
      <c r="I36" s="93">
        <v>1014390</v>
      </c>
      <c r="J36" s="21">
        <v>1081149</v>
      </c>
      <c r="K36" s="22">
        <v>1184390</v>
      </c>
      <c r="L36" s="80">
        <v>100</v>
      </c>
      <c r="M36" s="80">
        <v>100</v>
      </c>
      <c r="N36" s="81">
        <v>100</v>
      </c>
      <c r="P36" s="93">
        <v>511840</v>
      </c>
      <c r="Q36" s="21">
        <v>560124</v>
      </c>
      <c r="R36" s="22">
        <v>657675</v>
      </c>
      <c r="S36" s="80">
        <v>100</v>
      </c>
      <c r="T36" s="80">
        <v>100</v>
      </c>
      <c r="U36" s="81">
        <v>100</v>
      </c>
    </row>
    <row r="37" spans="1:21">
      <c r="I37" s="99"/>
      <c r="P37" s="99"/>
    </row>
    <row r="38" spans="1:21" ht="15.5" thickBot="1">
      <c r="A38" s="5" t="s">
        <v>114</v>
      </c>
      <c r="B38" s="6"/>
      <c r="C38" s="6"/>
      <c r="D38" s="156" t="s">
        <v>104</v>
      </c>
      <c r="E38" s="156"/>
      <c r="F38" s="6"/>
      <c r="I38" s="156" t="s">
        <v>107</v>
      </c>
      <c r="J38" s="156"/>
      <c r="K38" s="156"/>
      <c r="L38" s="156"/>
      <c r="M38" s="156"/>
      <c r="N38" s="156"/>
      <c r="P38" s="156" t="s">
        <v>108</v>
      </c>
      <c r="Q38" s="156"/>
      <c r="R38" s="156"/>
      <c r="S38" s="156"/>
      <c r="T38" s="156"/>
      <c r="U38" s="156"/>
    </row>
    <row r="39" spans="1:21">
      <c r="A39" s="7"/>
      <c r="B39" s="8"/>
      <c r="C39" s="9" t="s">
        <v>38</v>
      </c>
      <c r="D39" s="84"/>
      <c r="E39" s="11"/>
      <c r="F39" s="9" t="s">
        <v>2</v>
      </c>
      <c r="G39" s="12"/>
      <c r="I39" s="7"/>
      <c r="J39" s="9" t="s">
        <v>31</v>
      </c>
      <c r="K39" s="84"/>
      <c r="L39" s="11"/>
      <c r="M39" s="9" t="s">
        <v>2</v>
      </c>
      <c r="N39" s="12"/>
      <c r="P39" s="7"/>
      <c r="Q39" s="9" t="s">
        <v>31</v>
      </c>
      <c r="R39" s="84"/>
      <c r="S39" s="11"/>
      <c r="T39" s="9" t="s">
        <v>2</v>
      </c>
      <c r="U39" s="12"/>
    </row>
    <row r="40" spans="1:21">
      <c r="A40" s="13" t="s">
        <v>3</v>
      </c>
      <c r="B40" s="14" t="s">
        <v>155</v>
      </c>
      <c r="C40" s="15" t="s">
        <v>153</v>
      </c>
      <c r="D40" s="62" t="s">
        <v>154</v>
      </c>
      <c r="E40" s="15" t="s">
        <v>155</v>
      </c>
      <c r="F40" s="15" t="s">
        <v>153</v>
      </c>
      <c r="G40" s="16" t="s">
        <v>154</v>
      </c>
      <c r="I40" s="91" t="s">
        <v>155</v>
      </c>
      <c r="J40" s="15" t="s">
        <v>153</v>
      </c>
      <c r="K40" s="62" t="s">
        <v>154</v>
      </c>
      <c r="L40" s="15" t="s">
        <v>155</v>
      </c>
      <c r="M40" s="15" t="s">
        <v>153</v>
      </c>
      <c r="N40" s="16" t="s">
        <v>154</v>
      </c>
      <c r="P40" s="91" t="s">
        <v>155</v>
      </c>
      <c r="Q40" s="15" t="s">
        <v>153</v>
      </c>
      <c r="R40" s="62" t="s">
        <v>154</v>
      </c>
      <c r="S40" s="15" t="s">
        <v>155</v>
      </c>
      <c r="T40" s="15" t="s">
        <v>153</v>
      </c>
      <c r="U40" s="16" t="s">
        <v>154</v>
      </c>
    </row>
    <row r="41" spans="1:21">
      <c r="A41" s="17" t="s">
        <v>81</v>
      </c>
      <c r="B41" s="18">
        <v>1013641</v>
      </c>
      <c r="C41" s="18">
        <v>1002537</v>
      </c>
      <c r="D41" s="19">
        <v>1054791</v>
      </c>
      <c r="E41" s="27">
        <v>16.715117549388488</v>
      </c>
      <c r="F41" s="27">
        <v>16.545876597897223</v>
      </c>
      <c r="G41" s="28">
        <v>18.744295629279165</v>
      </c>
      <c r="I41" s="92">
        <v>187887</v>
      </c>
      <c r="J41" s="18">
        <v>200802</v>
      </c>
      <c r="K41" s="19">
        <v>211462</v>
      </c>
      <c r="L41" s="77">
        <v>13.237864744612718</v>
      </c>
      <c r="M41" s="77">
        <v>13.894851344562586</v>
      </c>
      <c r="N41" s="78">
        <v>14.93230179544649</v>
      </c>
      <c r="P41" s="92">
        <v>825754</v>
      </c>
      <c r="Q41" s="18">
        <v>801735</v>
      </c>
      <c r="R41" s="19">
        <v>843329</v>
      </c>
      <c r="S41" s="77">
        <v>17.777640949152424</v>
      </c>
      <c r="T41" s="77">
        <v>17.376209394880473</v>
      </c>
      <c r="U41" s="78">
        <v>20.026211516824716</v>
      </c>
    </row>
    <row r="42" spans="1:21">
      <c r="A42" s="17" t="s">
        <v>156</v>
      </c>
      <c r="B42" s="18">
        <v>48045</v>
      </c>
      <c r="C42" s="18">
        <v>55931</v>
      </c>
      <c r="D42" s="19">
        <v>74056</v>
      </c>
      <c r="E42" s="27">
        <v>0.79227046129780643</v>
      </c>
      <c r="F42" s="27">
        <v>0.92308555594156594</v>
      </c>
      <c r="G42" s="28">
        <v>1.3160214271091599</v>
      </c>
      <c r="I42" s="92">
        <v>46963</v>
      </c>
      <c r="J42" s="18">
        <v>54588</v>
      </c>
      <c r="K42" s="19">
        <v>73618</v>
      </c>
      <c r="L42" s="77">
        <v>3.3088496915765706</v>
      </c>
      <c r="M42" s="77">
        <v>3.7773136980557092</v>
      </c>
      <c r="N42" s="78">
        <v>5.1985046655057632</v>
      </c>
      <c r="P42" s="92">
        <v>1082</v>
      </c>
      <c r="Q42" s="18">
        <v>1343</v>
      </c>
      <c r="R42" s="19">
        <v>438</v>
      </c>
      <c r="S42" s="77">
        <v>2.3294355833556876E-2</v>
      </c>
      <c r="T42" s="77">
        <v>2.9107185313506926E-2</v>
      </c>
      <c r="U42" s="78">
        <v>1.0401018634920921E-2</v>
      </c>
    </row>
    <row r="43" spans="1:21">
      <c r="A43" s="17" t="s">
        <v>157</v>
      </c>
      <c r="B43" s="18">
        <v>0</v>
      </c>
      <c r="C43" s="18">
        <v>0</v>
      </c>
      <c r="D43" s="19">
        <v>0</v>
      </c>
      <c r="E43" s="27" t="s">
        <v>158</v>
      </c>
      <c r="F43" s="27" t="s">
        <v>158</v>
      </c>
      <c r="G43" s="28" t="s">
        <v>158</v>
      </c>
      <c r="I43" s="92">
        <v>0</v>
      </c>
      <c r="J43" s="18">
        <v>0</v>
      </c>
      <c r="K43" s="19">
        <v>0</v>
      </c>
      <c r="L43" s="77" t="s">
        <v>158</v>
      </c>
      <c r="M43" s="77" t="s">
        <v>158</v>
      </c>
      <c r="N43" s="78" t="s">
        <v>158</v>
      </c>
      <c r="P43" s="92">
        <v>0</v>
      </c>
      <c r="Q43" s="18">
        <v>0</v>
      </c>
      <c r="R43" s="19">
        <v>0</v>
      </c>
      <c r="S43" s="77" t="s">
        <v>158</v>
      </c>
      <c r="T43" s="77" t="s">
        <v>158</v>
      </c>
      <c r="U43" s="78" t="s">
        <v>158</v>
      </c>
    </row>
    <row r="44" spans="1:21">
      <c r="A44" s="17" t="s">
        <v>82</v>
      </c>
      <c r="B44" s="18">
        <v>1579452</v>
      </c>
      <c r="C44" s="18">
        <v>1514754</v>
      </c>
      <c r="D44" s="19">
        <v>1589959</v>
      </c>
      <c r="E44" s="27">
        <v>26.045439996622811</v>
      </c>
      <c r="F44" s="27">
        <v>24.999509005823437</v>
      </c>
      <c r="G44" s="28">
        <v>28.254565629051701</v>
      </c>
      <c r="I44" s="92">
        <v>154114</v>
      </c>
      <c r="J44" s="18">
        <v>150240</v>
      </c>
      <c r="K44" s="19">
        <v>170861</v>
      </c>
      <c r="L44" s="77">
        <v>10.858336591947523</v>
      </c>
      <c r="M44" s="77">
        <v>10.396123873303468</v>
      </c>
      <c r="N44" s="78">
        <v>12.065278948803012</v>
      </c>
      <c r="P44" s="92">
        <v>1425338</v>
      </c>
      <c r="Q44" s="18">
        <v>1364514</v>
      </c>
      <c r="R44" s="19">
        <v>1419098</v>
      </c>
      <c r="S44" s="77">
        <v>30.686072601747032</v>
      </c>
      <c r="T44" s="77">
        <v>29.573463783227542</v>
      </c>
      <c r="U44" s="78">
        <v>33.698777951550248</v>
      </c>
    </row>
    <row r="45" spans="1:21">
      <c r="A45" s="17" t="s">
        <v>84</v>
      </c>
      <c r="B45" s="18">
        <v>701585</v>
      </c>
      <c r="C45" s="18">
        <v>685708</v>
      </c>
      <c r="D45" s="19">
        <v>605818</v>
      </c>
      <c r="E45" s="27">
        <v>11.569259477357093</v>
      </c>
      <c r="F45" s="27">
        <v>11.316928901567634</v>
      </c>
      <c r="G45" s="28">
        <v>10.765764677114847</v>
      </c>
      <c r="I45" s="92">
        <v>110923</v>
      </c>
      <c r="J45" s="18">
        <v>105583</v>
      </c>
      <c r="K45" s="19">
        <v>101195</v>
      </c>
      <c r="L45" s="77">
        <v>7.8152489052817735</v>
      </c>
      <c r="M45" s="77">
        <v>7.3060033740348782</v>
      </c>
      <c r="N45" s="78">
        <v>7.145843131107279</v>
      </c>
      <c r="P45" s="92">
        <v>590662</v>
      </c>
      <c r="Q45" s="18">
        <v>580125</v>
      </c>
      <c r="R45" s="19">
        <v>504623</v>
      </c>
      <c r="S45" s="77">
        <v>12.716350097375575</v>
      </c>
      <c r="T45" s="77">
        <v>12.573198719283846</v>
      </c>
      <c r="U45" s="78">
        <v>11.983089558469635</v>
      </c>
    </row>
    <row r="46" spans="1:21">
      <c r="A46" s="17" t="s">
        <v>152</v>
      </c>
      <c r="B46" s="18">
        <v>748076</v>
      </c>
      <c r="C46" s="18">
        <v>839698</v>
      </c>
      <c r="D46" s="19">
        <v>736169</v>
      </c>
      <c r="E46" s="27">
        <v>12.33590420659419</v>
      </c>
      <c r="F46" s="27">
        <v>13.858380775473726</v>
      </c>
      <c r="G46" s="28">
        <v>13.082183455405682</v>
      </c>
      <c r="I46" s="92">
        <v>748076</v>
      </c>
      <c r="J46" s="18">
        <v>819732</v>
      </c>
      <c r="K46" s="19">
        <v>716631</v>
      </c>
      <c r="L46" s="77">
        <v>52.706833930452369</v>
      </c>
      <c r="M46" s="77">
        <v>56.722812932047383</v>
      </c>
      <c r="N46" s="78">
        <v>50.604602093863733</v>
      </c>
      <c r="P46" s="92">
        <v>0</v>
      </c>
      <c r="Q46" s="18">
        <v>19966</v>
      </c>
      <c r="R46" s="19">
        <v>19538</v>
      </c>
      <c r="S46" s="77" t="s">
        <v>158</v>
      </c>
      <c r="T46" s="77" t="s">
        <v>158</v>
      </c>
      <c r="U46" s="78">
        <v>0.46396142029471454</v>
      </c>
    </row>
    <row r="47" spans="1:21">
      <c r="A47" s="17" t="s">
        <v>159</v>
      </c>
      <c r="B47" s="18">
        <v>10596</v>
      </c>
      <c r="C47" s="18">
        <v>10467</v>
      </c>
      <c r="D47" s="19">
        <v>10414</v>
      </c>
      <c r="E47" s="27">
        <v>0.17472989505487682</v>
      </c>
      <c r="F47" s="27">
        <v>0.17274743011997587</v>
      </c>
      <c r="G47" s="28">
        <v>0.18506329185906331</v>
      </c>
      <c r="I47" s="92">
        <v>10596</v>
      </c>
      <c r="J47" s="18">
        <v>10467</v>
      </c>
      <c r="K47" s="19">
        <v>10414</v>
      </c>
      <c r="L47" s="77">
        <v>0.74655731814290693</v>
      </c>
      <c r="M47" s="77">
        <v>0.72428267160454873</v>
      </c>
      <c r="N47" s="78">
        <v>0.73538030898118689</v>
      </c>
      <c r="P47" s="92">
        <v>0</v>
      </c>
      <c r="Q47" s="18">
        <v>0</v>
      </c>
      <c r="R47" s="19">
        <v>0</v>
      </c>
      <c r="S47" s="77" t="s">
        <v>158</v>
      </c>
      <c r="T47" s="77" t="s">
        <v>158</v>
      </c>
      <c r="U47" s="78" t="s">
        <v>158</v>
      </c>
    </row>
    <row r="48" spans="1:21">
      <c r="A48" s="17" t="s">
        <v>160</v>
      </c>
      <c r="B48" s="18">
        <v>54854</v>
      </c>
      <c r="C48" s="18">
        <v>29191</v>
      </c>
      <c r="D48" s="19">
        <v>23601</v>
      </c>
      <c r="E48" s="27">
        <v>0.90455206335789107</v>
      </c>
      <c r="F48" s="27">
        <v>0.48176843724393004</v>
      </c>
      <c r="G48" s="28">
        <v>0.41940452767099606</v>
      </c>
      <c r="I48" s="92">
        <v>0</v>
      </c>
      <c r="J48" s="18">
        <v>0</v>
      </c>
      <c r="K48" s="19">
        <v>0</v>
      </c>
      <c r="L48" s="77" t="s">
        <v>158</v>
      </c>
      <c r="M48" s="77" t="s">
        <v>158</v>
      </c>
      <c r="N48" s="78" t="s">
        <v>158</v>
      </c>
      <c r="P48" s="92">
        <v>54854</v>
      </c>
      <c r="Q48" s="18">
        <v>29191</v>
      </c>
      <c r="R48" s="19">
        <v>23601</v>
      </c>
      <c r="S48" s="77">
        <v>1.1809506422309879</v>
      </c>
      <c r="T48" s="77">
        <v>0.63266407035486272</v>
      </c>
      <c r="U48" s="78">
        <v>0.5604439287734444</v>
      </c>
    </row>
    <row r="49" spans="1:21">
      <c r="A49" s="17" t="s">
        <v>161</v>
      </c>
      <c r="B49" s="18">
        <v>685886</v>
      </c>
      <c r="C49" s="18">
        <v>689216</v>
      </c>
      <c r="D49" s="19">
        <v>898117</v>
      </c>
      <c r="E49" s="27">
        <v>11.31038021891367</v>
      </c>
      <c r="F49" s="27">
        <v>11.374824954387053</v>
      </c>
      <c r="G49" s="28">
        <v>15.960100681254691</v>
      </c>
      <c r="I49" s="92">
        <v>12180</v>
      </c>
      <c r="J49" s="18">
        <v>12541</v>
      </c>
      <c r="K49" s="19">
        <v>12701</v>
      </c>
      <c r="L49" s="77">
        <v>0.85816045063992141</v>
      </c>
      <c r="M49" s="77">
        <v>0.86779678843915597</v>
      </c>
      <c r="N49" s="78">
        <v>0.8968758694421024</v>
      </c>
      <c r="P49" s="92">
        <v>673706</v>
      </c>
      <c r="Q49" s="18">
        <v>676675</v>
      </c>
      <c r="R49" s="19">
        <v>885416</v>
      </c>
      <c r="S49" s="77">
        <v>14.504202672090821</v>
      </c>
      <c r="T49" s="77">
        <v>14.665751766207967</v>
      </c>
      <c r="U49" s="78">
        <v>21.025635423874753</v>
      </c>
    </row>
    <row r="50" spans="1:21">
      <c r="A50" s="17" t="s">
        <v>162</v>
      </c>
      <c r="B50" s="18">
        <v>51930</v>
      </c>
      <c r="C50" s="18">
        <v>50197</v>
      </c>
      <c r="D50" s="19">
        <v>46597</v>
      </c>
      <c r="E50" s="27">
        <v>0.85633479144958036</v>
      </c>
      <c r="F50" s="27">
        <v>0.82845158591119028</v>
      </c>
      <c r="G50" s="28">
        <v>0.82805782703637154</v>
      </c>
      <c r="I50" s="92">
        <v>0</v>
      </c>
      <c r="J50" s="18">
        <v>0</v>
      </c>
      <c r="K50" s="19">
        <v>0</v>
      </c>
      <c r="L50" s="77" t="s">
        <v>158</v>
      </c>
      <c r="M50" s="77" t="s">
        <v>158</v>
      </c>
      <c r="N50" s="78" t="s">
        <v>158</v>
      </c>
      <c r="P50" s="92">
        <v>51930</v>
      </c>
      <c r="Q50" s="18">
        <v>50197</v>
      </c>
      <c r="R50" s="19">
        <v>46597</v>
      </c>
      <c r="S50" s="77">
        <v>1.1179999061336494</v>
      </c>
      <c r="T50" s="77">
        <v>1.0879325250797522</v>
      </c>
      <c r="U50" s="78">
        <v>1.1065211537246809</v>
      </c>
    </row>
    <row r="51" spans="1:21">
      <c r="A51" s="17" t="s">
        <v>163</v>
      </c>
      <c r="B51" s="18">
        <v>0</v>
      </c>
      <c r="C51" s="18">
        <v>0</v>
      </c>
      <c r="D51" s="19">
        <v>0</v>
      </c>
      <c r="E51" s="27" t="s">
        <v>158</v>
      </c>
      <c r="F51" s="27" t="s">
        <v>158</v>
      </c>
      <c r="G51" s="28" t="s">
        <v>158</v>
      </c>
      <c r="I51" s="92">
        <v>0</v>
      </c>
      <c r="J51" s="18">
        <v>0</v>
      </c>
      <c r="K51" s="19">
        <v>0</v>
      </c>
      <c r="L51" s="77" t="s">
        <v>158</v>
      </c>
      <c r="M51" s="77" t="s">
        <v>158</v>
      </c>
      <c r="N51" s="78" t="s">
        <v>158</v>
      </c>
      <c r="P51" s="92">
        <v>0</v>
      </c>
      <c r="Q51" s="18">
        <v>0</v>
      </c>
      <c r="R51" s="19">
        <v>0</v>
      </c>
      <c r="S51" s="77" t="s">
        <v>158</v>
      </c>
      <c r="T51" s="77" t="s">
        <v>158</v>
      </c>
      <c r="U51" s="78" t="s">
        <v>158</v>
      </c>
    </row>
    <row r="52" spans="1:21">
      <c r="A52" s="17" t="s">
        <v>164</v>
      </c>
      <c r="B52" s="18">
        <v>0</v>
      </c>
      <c r="C52" s="18">
        <v>0</v>
      </c>
      <c r="D52" s="19">
        <v>0</v>
      </c>
      <c r="E52" s="27" t="s">
        <v>158</v>
      </c>
      <c r="F52" s="27" t="s">
        <v>158</v>
      </c>
      <c r="G52" s="28" t="s">
        <v>158</v>
      </c>
      <c r="I52" s="92">
        <v>0</v>
      </c>
      <c r="J52" s="18">
        <v>0</v>
      </c>
      <c r="K52" s="19">
        <v>0</v>
      </c>
      <c r="L52" s="77" t="s">
        <v>158</v>
      </c>
      <c r="M52" s="77" t="s">
        <v>158</v>
      </c>
      <c r="N52" s="78" t="s">
        <v>158</v>
      </c>
      <c r="P52" s="92">
        <v>0</v>
      </c>
      <c r="Q52" s="18">
        <v>0</v>
      </c>
      <c r="R52" s="19">
        <v>0</v>
      </c>
      <c r="S52" s="77" t="s">
        <v>158</v>
      </c>
      <c r="T52" s="77" t="s">
        <v>158</v>
      </c>
      <c r="U52" s="78" t="s">
        <v>158</v>
      </c>
    </row>
    <row r="53" spans="1:21">
      <c r="A53" s="17" t="s">
        <v>165</v>
      </c>
      <c r="B53" s="18">
        <v>8983</v>
      </c>
      <c r="C53" s="18">
        <v>8590</v>
      </c>
      <c r="D53" s="19">
        <v>10266</v>
      </c>
      <c r="E53" s="27">
        <v>0.148131242664964</v>
      </c>
      <c r="F53" s="27">
        <v>0.14176941098028017</v>
      </c>
      <c r="G53" s="28">
        <v>0.18243323931487843</v>
      </c>
      <c r="I53" s="92">
        <v>0</v>
      </c>
      <c r="J53" s="18">
        <v>0</v>
      </c>
      <c r="K53" s="19">
        <v>0</v>
      </c>
      <c r="L53" s="77" t="s">
        <v>158</v>
      </c>
      <c r="M53" s="77" t="s">
        <v>158</v>
      </c>
      <c r="N53" s="78" t="s">
        <v>158</v>
      </c>
      <c r="P53" s="92">
        <v>8983</v>
      </c>
      <c r="Q53" s="18">
        <v>8590</v>
      </c>
      <c r="R53" s="19">
        <v>10266</v>
      </c>
      <c r="S53" s="77">
        <v>0.19339482296935437</v>
      </c>
      <c r="T53" s="77">
        <v>0.18617328506554318</v>
      </c>
      <c r="U53" s="78">
        <v>0.24378277923766709</v>
      </c>
    </row>
    <row r="54" spans="1:21">
      <c r="A54" s="17" t="s">
        <v>166</v>
      </c>
      <c r="B54" s="18">
        <v>80764</v>
      </c>
      <c r="C54" s="18">
        <v>0</v>
      </c>
      <c r="D54" s="19">
        <v>0</v>
      </c>
      <c r="E54" s="27">
        <v>1.331812499453763</v>
      </c>
      <c r="F54" s="27" t="s">
        <v>158</v>
      </c>
      <c r="G54" s="28" t="s">
        <v>158</v>
      </c>
      <c r="I54" s="92">
        <v>58931</v>
      </c>
      <c r="J54" s="18">
        <v>0</v>
      </c>
      <c r="K54" s="19">
        <v>0</v>
      </c>
      <c r="L54" s="77">
        <v>4.1520733593317907</v>
      </c>
      <c r="M54" s="77" t="s">
        <v>158</v>
      </c>
      <c r="N54" s="78" t="s">
        <v>158</v>
      </c>
      <c r="P54" s="92">
        <v>21833</v>
      </c>
      <c r="Q54" s="18">
        <v>0</v>
      </c>
      <c r="R54" s="19">
        <v>0</v>
      </c>
      <c r="S54" s="77">
        <v>0.47004220971723409</v>
      </c>
      <c r="T54" s="77" t="s">
        <v>158</v>
      </c>
      <c r="U54" s="78" t="s">
        <v>158</v>
      </c>
    </row>
    <row r="55" spans="1:21">
      <c r="A55" s="17" t="s">
        <v>167</v>
      </c>
      <c r="B55" s="18">
        <v>4202</v>
      </c>
      <c r="C55" s="18">
        <v>4054</v>
      </c>
      <c r="D55" s="19">
        <v>3935</v>
      </c>
      <c r="E55" s="27">
        <v>6.929171564935753E-2</v>
      </c>
      <c r="F55" s="27">
        <v>6.6907240059843526E-2</v>
      </c>
      <c r="G55" s="28">
        <v>6.9927410549780494E-2</v>
      </c>
      <c r="I55" s="92">
        <v>0</v>
      </c>
      <c r="J55" s="18">
        <v>0</v>
      </c>
      <c r="K55" s="19">
        <v>0</v>
      </c>
      <c r="L55" s="77" t="s">
        <v>158</v>
      </c>
      <c r="M55" s="77" t="s">
        <v>158</v>
      </c>
      <c r="N55" s="78" t="s">
        <v>158</v>
      </c>
      <c r="P55" s="92">
        <v>4202</v>
      </c>
      <c r="Q55" s="18">
        <v>4054</v>
      </c>
      <c r="R55" s="19">
        <v>3935</v>
      </c>
      <c r="S55" s="77">
        <v>9.0464771915532344E-2</v>
      </c>
      <c r="T55" s="77">
        <v>8.7863387387160888E-2</v>
      </c>
      <c r="U55" s="78">
        <v>9.3442941389072665E-2</v>
      </c>
    </row>
    <row r="56" spans="1:21">
      <c r="A56" s="17" t="s">
        <v>168</v>
      </c>
      <c r="B56" s="18">
        <v>0</v>
      </c>
      <c r="C56" s="18">
        <v>0</v>
      </c>
      <c r="D56" s="19">
        <v>719</v>
      </c>
      <c r="E56" s="27" t="s">
        <v>158</v>
      </c>
      <c r="F56" s="27" t="s">
        <v>158</v>
      </c>
      <c r="G56" s="28">
        <v>1.2777079589654938E-2</v>
      </c>
      <c r="I56" s="92">
        <v>0</v>
      </c>
      <c r="J56" s="18">
        <v>0</v>
      </c>
      <c r="K56" s="19">
        <v>0</v>
      </c>
      <c r="L56" s="77" t="s">
        <v>158</v>
      </c>
      <c r="M56" s="77" t="s">
        <v>158</v>
      </c>
      <c r="N56" s="78" t="s">
        <v>158</v>
      </c>
      <c r="P56" s="92">
        <v>0</v>
      </c>
      <c r="Q56" s="18">
        <v>0</v>
      </c>
      <c r="R56" s="19">
        <v>719</v>
      </c>
      <c r="S56" s="77" t="s">
        <v>158</v>
      </c>
      <c r="T56" s="77" t="s">
        <v>158</v>
      </c>
      <c r="U56" s="78">
        <v>1.7073818261434115E-2</v>
      </c>
    </row>
    <row r="57" spans="1:21">
      <c r="A57" s="17" t="s">
        <v>169</v>
      </c>
      <c r="B57" s="18">
        <v>1170</v>
      </c>
      <c r="C57" s="18">
        <v>1170</v>
      </c>
      <c r="D57" s="19">
        <v>0</v>
      </c>
      <c r="E57" s="27">
        <v>1.9293504833352765E-2</v>
      </c>
      <c r="F57" s="27">
        <v>1.9309686943763425E-2</v>
      </c>
      <c r="G57" s="28" t="s">
        <v>158</v>
      </c>
      <c r="I57" s="92">
        <v>1170</v>
      </c>
      <c r="J57" s="18">
        <v>1170</v>
      </c>
      <c r="K57" s="19">
        <v>0</v>
      </c>
      <c r="L57" s="77">
        <v>8.2434131958022003E-2</v>
      </c>
      <c r="M57" s="77">
        <v>8.0960229844016629E-2</v>
      </c>
      <c r="N57" s="78" t="s">
        <v>158</v>
      </c>
      <c r="P57" s="92">
        <v>0</v>
      </c>
      <c r="Q57" s="18">
        <v>0</v>
      </c>
      <c r="R57" s="19">
        <v>0</v>
      </c>
      <c r="S57" s="77" t="s">
        <v>158</v>
      </c>
      <c r="T57" s="77" t="s">
        <v>158</v>
      </c>
      <c r="U57" s="78" t="s">
        <v>158</v>
      </c>
    </row>
    <row r="58" spans="1:21">
      <c r="A58" s="17" t="s">
        <v>170</v>
      </c>
      <c r="B58" s="18">
        <v>182874</v>
      </c>
      <c r="C58" s="18">
        <v>184251</v>
      </c>
      <c r="D58" s="19">
        <v>182301</v>
      </c>
      <c r="E58" s="27">
        <v>3.0156242759782508</v>
      </c>
      <c r="F58" s="27">
        <v>3.0408795975003033</v>
      </c>
      <c r="G58" s="28">
        <v>3.2396027625503265</v>
      </c>
      <c r="I58" s="92">
        <v>0</v>
      </c>
      <c r="J58" s="18">
        <v>0</v>
      </c>
      <c r="K58" s="19">
        <v>0</v>
      </c>
      <c r="L58" s="77" t="s">
        <v>158</v>
      </c>
      <c r="M58" s="77" t="s">
        <v>158</v>
      </c>
      <c r="N58" s="78" t="s">
        <v>158</v>
      </c>
      <c r="P58" s="92">
        <v>182874</v>
      </c>
      <c r="Q58" s="18">
        <v>184251</v>
      </c>
      <c r="R58" s="19">
        <v>182301</v>
      </c>
      <c r="S58" s="77">
        <v>3.9370905995433274</v>
      </c>
      <c r="T58" s="77">
        <v>3.9933194349955059</v>
      </c>
      <c r="U58" s="78">
        <v>4.3290321875906823</v>
      </c>
    </row>
    <row r="59" spans="1:21">
      <c r="A59" s="17" t="s">
        <v>171</v>
      </c>
      <c r="B59" s="18">
        <v>59978</v>
      </c>
      <c r="C59" s="18">
        <v>70739</v>
      </c>
      <c r="D59" s="19">
        <v>75147</v>
      </c>
      <c r="E59" s="27">
        <v>0.98904772042293343</v>
      </c>
      <c r="F59" s="27">
        <v>1.1674768758246845</v>
      </c>
      <c r="G59" s="28">
        <v>1.3354091793098741</v>
      </c>
      <c r="I59" s="92">
        <v>29989</v>
      </c>
      <c r="J59" s="18">
        <v>31841</v>
      </c>
      <c r="K59" s="19">
        <v>32452</v>
      </c>
      <c r="L59" s="77">
        <v>2.1129206694778819</v>
      </c>
      <c r="M59" s="77">
        <v>2.2032945969772078</v>
      </c>
      <c r="N59" s="78">
        <v>2.2915845772092833</v>
      </c>
      <c r="P59" s="92">
        <v>29989</v>
      </c>
      <c r="Q59" s="18">
        <v>38898</v>
      </c>
      <c r="R59" s="19">
        <v>42695</v>
      </c>
      <c r="S59" s="77">
        <v>0.64563256662896229</v>
      </c>
      <c r="T59" s="77">
        <v>0.84304638445628621</v>
      </c>
      <c r="U59" s="78">
        <v>1.0138618507259103</v>
      </c>
    </row>
    <row r="60" spans="1:21">
      <c r="A60" s="17" t="s">
        <v>172</v>
      </c>
      <c r="B60" s="18">
        <v>734713</v>
      </c>
      <c r="C60" s="18">
        <v>816408</v>
      </c>
      <c r="D60" s="19">
        <v>127944</v>
      </c>
      <c r="E60" s="27">
        <v>12.115545997117188</v>
      </c>
      <c r="F60" s="27">
        <v>13.474002477251291</v>
      </c>
      <c r="G60" s="28">
        <v>2.273644883197234</v>
      </c>
      <c r="I60" s="92">
        <v>2372</v>
      </c>
      <c r="J60" s="18">
        <v>3505</v>
      </c>
      <c r="K60" s="19">
        <v>2866</v>
      </c>
      <c r="L60" s="77">
        <v>0.16712287265335743</v>
      </c>
      <c r="M60" s="77">
        <v>0.24253470564382759</v>
      </c>
      <c r="N60" s="78">
        <v>0.2023814063318688</v>
      </c>
      <c r="P60" s="92">
        <v>732341</v>
      </c>
      <c r="Q60" s="18">
        <v>812903</v>
      </c>
      <c r="R60" s="19">
        <v>125078</v>
      </c>
      <c r="S60" s="77">
        <v>15.766554385862177</v>
      </c>
      <c r="T60" s="77">
        <v>17.618256338723544</v>
      </c>
      <c r="U60" s="78">
        <v>2.9701794721886734</v>
      </c>
    </row>
    <row r="61" spans="1:21">
      <c r="A61" s="17" t="s">
        <v>173</v>
      </c>
      <c r="B61" s="18">
        <v>68136</v>
      </c>
      <c r="C61" s="18">
        <v>66169</v>
      </c>
      <c r="D61" s="19">
        <v>95182</v>
      </c>
      <c r="E61" s="27">
        <v>1.123574568654123</v>
      </c>
      <c r="F61" s="27">
        <v>1.0920535687024633</v>
      </c>
      <c r="G61" s="28">
        <v>1.6914436571662534</v>
      </c>
      <c r="I61" s="92">
        <v>47511</v>
      </c>
      <c r="J61" s="18">
        <v>45892</v>
      </c>
      <c r="K61" s="19">
        <v>73940</v>
      </c>
      <c r="L61" s="77">
        <v>3.3474598662030628</v>
      </c>
      <c r="M61" s="77">
        <v>3.1755785196594966</v>
      </c>
      <c r="N61" s="78">
        <v>5.2212425625186247</v>
      </c>
      <c r="P61" s="92">
        <v>20625</v>
      </c>
      <c r="Q61" s="18">
        <v>20277</v>
      </c>
      <c r="R61" s="19">
        <v>21242</v>
      </c>
      <c r="S61" s="77">
        <v>0.44403520246498202</v>
      </c>
      <c r="T61" s="77">
        <v>0.43946864974086369</v>
      </c>
      <c r="U61" s="78">
        <v>0.5044256571757767</v>
      </c>
    </row>
    <row r="62" spans="1:21">
      <c r="A62" s="17" t="s">
        <v>174</v>
      </c>
      <c r="B62" s="18">
        <v>0</v>
      </c>
      <c r="C62" s="18">
        <v>0</v>
      </c>
      <c r="D62" s="19">
        <v>0</v>
      </c>
      <c r="E62" s="27" t="s">
        <v>158</v>
      </c>
      <c r="F62" s="27" t="s">
        <v>158</v>
      </c>
      <c r="G62" s="28" t="s">
        <v>158</v>
      </c>
      <c r="I62" s="92">
        <v>0</v>
      </c>
      <c r="J62" s="18">
        <v>0</v>
      </c>
      <c r="K62" s="19">
        <v>0</v>
      </c>
      <c r="L62" s="77" t="s">
        <v>158</v>
      </c>
      <c r="M62" s="77" t="s">
        <v>158</v>
      </c>
      <c r="N62" s="78" t="s">
        <v>158</v>
      </c>
      <c r="P62" s="92">
        <v>0</v>
      </c>
      <c r="Q62" s="18">
        <v>0</v>
      </c>
      <c r="R62" s="19">
        <v>0</v>
      </c>
      <c r="S62" s="77" t="s">
        <v>158</v>
      </c>
      <c r="T62" s="77" t="s">
        <v>158</v>
      </c>
      <c r="U62" s="78" t="s">
        <v>158</v>
      </c>
    </row>
    <row r="63" spans="1:21">
      <c r="A63" s="17" t="s">
        <v>175</v>
      </c>
      <c r="B63" s="18">
        <v>0</v>
      </c>
      <c r="C63" s="18">
        <v>0</v>
      </c>
      <c r="D63" s="19">
        <v>0</v>
      </c>
      <c r="E63" s="27" t="s">
        <v>158</v>
      </c>
      <c r="F63" s="27" t="s">
        <v>158</v>
      </c>
      <c r="G63" s="28" t="s">
        <v>158</v>
      </c>
      <c r="I63" s="92">
        <v>0</v>
      </c>
      <c r="J63" s="18">
        <v>0</v>
      </c>
      <c r="K63" s="19">
        <v>0</v>
      </c>
      <c r="L63" s="77" t="s">
        <v>158</v>
      </c>
      <c r="M63" s="77" t="s">
        <v>158</v>
      </c>
      <c r="N63" s="78" t="s">
        <v>158</v>
      </c>
      <c r="P63" s="92">
        <v>0</v>
      </c>
      <c r="Q63" s="18">
        <v>0</v>
      </c>
      <c r="R63" s="19">
        <v>0</v>
      </c>
      <c r="S63" s="77" t="s">
        <v>158</v>
      </c>
      <c r="T63" s="77" t="s">
        <v>158</v>
      </c>
      <c r="U63" s="78" t="s">
        <v>158</v>
      </c>
    </row>
    <row r="64" spans="1:21">
      <c r="A64" s="17" t="s">
        <v>176</v>
      </c>
      <c r="B64" s="18">
        <v>0</v>
      </c>
      <c r="C64" s="18">
        <v>0</v>
      </c>
      <c r="D64" s="19">
        <v>0</v>
      </c>
      <c r="E64" s="27" t="s">
        <v>158</v>
      </c>
      <c r="F64" s="27" t="s">
        <v>158</v>
      </c>
      <c r="G64" s="28" t="s">
        <v>158</v>
      </c>
      <c r="I64" s="92">
        <v>0</v>
      </c>
      <c r="J64" s="18">
        <v>0</v>
      </c>
      <c r="K64" s="19">
        <v>0</v>
      </c>
      <c r="L64" s="77" t="s">
        <v>158</v>
      </c>
      <c r="M64" s="77" t="s">
        <v>158</v>
      </c>
      <c r="N64" s="78" t="s">
        <v>158</v>
      </c>
      <c r="P64" s="92">
        <v>0</v>
      </c>
      <c r="Q64" s="18">
        <v>0</v>
      </c>
      <c r="R64" s="19">
        <v>0</v>
      </c>
      <c r="S64" s="77" t="s">
        <v>158</v>
      </c>
      <c r="T64" s="77" t="s">
        <v>158</v>
      </c>
      <c r="U64" s="78" t="s">
        <v>158</v>
      </c>
    </row>
    <row r="65" spans="1:21">
      <c r="A65" s="17" t="s">
        <v>177</v>
      </c>
      <c r="B65" s="18">
        <v>0</v>
      </c>
      <c r="C65" s="18">
        <v>0</v>
      </c>
      <c r="D65" s="19">
        <v>0</v>
      </c>
      <c r="E65" s="27" t="s">
        <v>158</v>
      </c>
      <c r="F65" s="27" t="s">
        <v>158</v>
      </c>
      <c r="G65" s="28" t="s">
        <v>158</v>
      </c>
      <c r="I65" s="92">
        <v>0</v>
      </c>
      <c r="J65" s="18">
        <v>0</v>
      </c>
      <c r="K65" s="19">
        <v>0</v>
      </c>
      <c r="L65" s="77" t="s">
        <v>158</v>
      </c>
      <c r="M65" s="77" t="s">
        <v>158</v>
      </c>
      <c r="N65" s="78" t="s">
        <v>158</v>
      </c>
      <c r="P65" s="92">
        <v>0</v>
      </c>
      <c r="Q65" s="18">
        <v>0</v>
      </c>
      <c r="R65" s="19">
        <v>0</v>
      </c>
      <c r="S65" s="77" t="s">
        <v>158</v>
      </c>
      <c r="T65" s="77" t="s">
        <v>158</v>
      </c>
      <c r="U65" s="78" t="s">
        <v>158</v>
      </c>
    </row>
    <row r="66" spans="1:21">
      <c r="A66" s="17" t="s">
        <v>178</v>
      </c>
      <c r="B66" s="18">
        <v>9620</v>
      </c>
      <c r="C66" s="18">
        <v>9549</v>
      </c>
      <c r="D66" s="19">
        <v>11015</v>
      </c>
      <c r="E66" s="27">
        <v>0.15863548418534495</v>
      </c>
      <c r="F66" s="27">
        <v>0.15759675267179227</v>
      </c>
      <c r="G66" s="28">
        <v>0.19574343766348976</v>
      </c>
      <c r="I66" s="92">
        <v>8603</v>
      </c>
      <c r="J66" s="18">
        <v>8793</v>
      </c>
      <c r="K66" s="19">
        <v>9998</v>
      </c>
      <c r="L66" s="77">
        <v>0.60613746772210542</v>
      </c>
      <c r="M66" s="77">
        <v>0.6084472658277249</v>
      </c>
      <c r="N66" s="78">
        <v>0.70600464079065739</v>
      </c>
      <c r="P66" s="92">
        <v>1017</v>
      </c>
      <c r="Q66" s="18">
        <v>756</v>
      </c>
      <c r="R66" s="19">
        <v>1017</v>
      </c>
      <c r="S66" s="77">
        <v>2.1894972165182387E-2</v>
      </c>
      <c r="T66" s="77">
        <v>1.6384982946397047E-2</v>
      </c>
      <c r="U66" s="78">
        <v>2.4150310392042414E-2</v>
      </c>
    </row>
    <row r="67" spans="1:21">
      <c r="A67" s="17" t="s">
        <v>179</v>
      </c>
      <c r="B67" s="18">
        <v>19712</v>
      </c>
      <c r="C67" s="18">
        <v>20506</v>
      </c>
      <c r="D67" s="19">
        <v>81233</v>
      </c>
      <c r="E67" s="27">
        <v>0.32505433100431597</v>
      </c>
      <c r="F67" s="27">
        <v>0.33843114569984001</v>
      </c>
      <c r="G67" s="28">
        <v>1.4435612048768283</v>
      </c>
      <c r="I67" s="92">
        <v>0</v>
      </c>
      <c r="J67" s="18">
        <v>0</v>
      </c>
      <c r="K67" s="19">
        <v>0</v>
      </c>
      <c r="L67" s="77" t="s">
        <v>158</v>
      </c>
      <c r="M67" s="77" t="s">
        <v>158</v>
      </c>
      <c r="N67" s="78" t="s">
        <v>158</v>
      </c>
      <c r="P67" s="92">
        <v>19712</v>
      </c>
      <c r="Q67" s="18">
        <v>20506</v>
      </c>
      <c r="R67" s="19">
        <v>81233</v>
      </c>
      <c r="S67" s="77">
        <v>0.42437924416919881</v>
      </c>
      <c r="T67" s="77">
        <v>0.44443182579208712</v>
      </c>
      <c r="U67" s="78">
        <v>1.9290090108916238</v>
      </c>
    </row>
    <row r="68" spans="1:21">
      <c r="A68" s="17" t="s">
        <v>180</v>
      </c>
      <c r="B68" s="18">
        <v>0</v>
      </c>
      <c r="C68" s="18">
        <v>0</v>
      </c>
      <c r="D68" s="19">
        <v>0</v>
      </c>
      <c r="E68" s="27" t="s">
        <v>158</v>
      </c>
      <c r="F68" s="27" t="s">
        <v>158</v>
      </c>
      <c r="G68" s="28" t="s">
        <v>158</v>
      </c>
      <c r="I68" s="92">
        <v>0</v>
      </c>
      <c r="J68" s="18">
        <v>0</v>
      </c>
      <c r="K68" s="19">
        <v>0</v>
      </c>
      <c r="L68" s="77" t="s">
        <v>158</v>
      </c>
      <c r="M68" s="77" t="s">
        <v>158</v>
      </c>
      <c r="N68" s="78" t="s">
        <v>158</v>
      </c>
      <c r="P68" s="92">
        <v>0</v>
      </c>
      <c r="Q68" s="18">
        <v>0</v>
      </c>
      <c r="R68" s="19">
        <v>0</v>
      </c>
      <c r="S68" s="77" t="s">
        <v>158</v>
      </c>
      <c r="T68" s="77" t="s">
        <v>158</v>
      </c>
      <c r="U68" s="78" t="s">
        <v>158</v>
      </c>
    </row>
    <row r="69" spans="1:21">
      <c r="A69" s="17" t="s">
        <v>5</v>
      </c>
      <c r="B69" s="18" t="s">
        <v>5</v>
      </c>
      <c r="C69" s="18" t="s">
        <v>5</v>
      </c>
      <c r="D69" s="19" t="s">
        <v>5</v>
      </c>
      <c r="E69" s="27" t="s">
        <v>5</v>
      </c>
      <c r="F69" s="27" t="s">
        <v>5</v>
      </c>
      <c r="G69" s="28" t="s">
        <v>5</v>
      </c>
      <c r="I69" s="92" t="s">
        <v>5</v>
      </c>
      <c r="J69" s="18" t="s">
        <v>5</v>
      </c>
      <c r="K69" s="19" t="s">
        <v>5</v>
      </c>
      <c r="L69" s="77" t="s">
        <v>5</v>
      </c>
      <c r="M69" s="77" t="s">
        <v>5</v>
      </c>
      <c r="N69" s="78" t="s">
        <v>5</v>
      </c>
      <c r="P69" s="92" t="s">
        <v>5</v>
      </c>
      <c r="Q69" s="18" t="s">
        <v>5</v>
      </c>
      <c r="R69" s="19" t="s">
        <v>5</v>
      </c>
      <c r="S69" s="77" t="s">
        <v>5</v>
      </c>
      <c r="T69" s="77" t="s">
        <v>5</v>
      </c>
      <c r="U69" s="78" t="s">
        <v>5</v>
      </c>
    </row>
    <row r="70" spans="1:21" ht="13.5" thickBot="1">
      <c r="A70" s="20" t="s">
        <v>4</v>
      </c>
      <c r="B70" s="21">
        <v>6064217</v>
      </c>
      <c r="C70" s="21">
        <v>6059135</v>
      </c>
      <c r="D70" s="22">
        <v>5627264</v>
      </c>
      <c r="E70" s="23">
        <v>100</v>
      </c>
      <c r="F70" s="23">
        <v>100</v>
      </c>
      <c r="G70" s="47">
        <v>100</v>
      </c>
      <c r="I70" s="93">
        <v>1419315</v>
      </c>
      <c r="J70" s="21">
        <v>1445154</v>
      </c>
      <c r="K70" s="22">
        <v>1416138</v>
      </c>
      <c r="L70" s="80">
        <v>100</v>
      </c>
      <c r="M70" s="80">
        <v>100</v>
      </c>
      <c r="N70" s="81">
        <v>100</v>
      </c>
      <c r="P70" s="93">
        <v>4644902</v>
      </c>
      <c r="Q70" s="21">
        <v>4613981</v>
      </c>
      <c r="R70" s="22">
        <v>4211126</v>
      </c>
      <c r="S70" s="80">
        <v>100</v>
      </c>
      <c r="T70" s="80">
        <v>100</v>
      </c>
      <c r="U70" s="81">
        <v>100</v>
      </c>
    </row>
    <row r="71" spans="1:21">
      <c r="A71" s="24"/>
      <c r="B71" s="24"/>
      <c r="C71" s="24"/>
      <c r="D71" s="24"/>
      <c r="E71" s="24"/>
      <c r="F71" s="24"/>
    </row>
    <row r="72" spans="1:21" ht="12.75" customHeight="1">
      <c r="A72" s="58" t="str">
        <f>+Innhold!B53</f>
        <v>Finans Norge / Skadeforsikringsstatistikk</v>
      </c>
      <c r="F72" s="25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157">
        <f>Innhold!H31</f>
        <v>12</v>
      </c>
    </row>
    <row r="73" spans="1:21" ht="12.75" customHeight="1">
      <c r="A73" s="26" t="str">
        <f>+Innhold!B54</f>
        <v>Premiestatistikk skadeforsikring 1. kvartal 2026</v>
      </c>
      <c r="F73" s="25"/>
      <c r="U73" s="158"/>
    </row>
    <row r="74" spans="1:21" ht="12.75" customHeight="1"/>
    <row r="75" spans="1:21" ht="12.75" customHeight="1"/>
    <row r="78" spans="1:21" ht="12.75" customHeight="1"/>
    <row r="79" spans="1:21" ht="12.75" customHeight="1"/>
  </sheetData>
  <mergeCells count="7">
    <mergeCell ref="D4:E4"/>
    <mergeCell ref="D38:E38"/>
    <mergeCell ref="U72:U73"/>
    <mergeCell ref="I4:N4"/>
    <mergeCell ref="P4:U4"/>
    <mergeCell ref="I38:N38"/>
    <mergeCell ref="P38:U38"/>
  </mergeCells>
  <phoneticPr fontId="0" type="noConversion"/>
  <hyperlinks>
    <hyperlink ref="A2" location="Innhold!A32" tooltip="Move to Innhold" display="Tilbake til innholdsfortegnelsen" xr:uid="{00000000-0004-0000-0B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74"/>
  <sheetViews>
    <sheetView showGridLines="0" showRowColHeaders="0" zoomScaleNormal="100" workbookViewId="0"/>
  </sheetViews>
  <sheetFormatPr baseColWidth="10" defaultColWidth="11.453125" defaultRowHeight="13"/>
  <cols>
    <col min="1" max="1" width="27" style="1" customWidth="1"/>
    <col min="2" max="4" width="11.6328125" style="1" customWidth="1"/>
    <col min="5" max="7" width="9.6328125" style="1" customWidth="1"/>
    <col min="8" max="16384" width="11.453125" style="1"/>
  </cols>
  <sheetData>
    <row r="1" spans="1:7" ht="5.25" customHeight="1"/>
    <row r="2" spans="1:7">
      <c r="A2" s="69" t="s">
        <v>0</v>
      </c>
      <c r="B2" s="3"/>
      <c r="C2" s="3"/>
      <c r="D2" s="3"/>
      <c r="E2" s="3"/>
      <c r="F2" s="3"/>
    </row>
    <row r="3" spans="1:7" ht="6" customHeight="1">
      <c r="A3" s="4"/>
      <c r="B3" s="3"/>
      <c r="C3" s="3"/>
      <c r="D3" s="3"/>
      <c r="E3" s="3"/>
      <c r="F3" s="3"/>
    </row>
    <row r="4" spans="1:7" ht="15.5" thickBot="1">
      <c r="A4" s="5" t="s">
        <v>115</v>
      </c>
      <c r="B4" s="6"/>
      <c r="C4" s="6"/>
      <c r="D4" s="6"/>
      <c r="E4" s="6"/>
      <c r="F4" s="6"/>
    </row>
    <row r="5" spans="1:7">
      <c r="A5" s="7"/>
      <c r="B5" s="8"/>
      <c r="C5" s="9" t="s">
        <v>1</v>
      </c>
      <c r="D5" s="10"/>
      <c r="E5" s="11"/>
      <c r="F5" s="9" t="s">
        <v>2</v>
      </c>
      <c r="G5" s="12"/>
    </row>
    <row r="6" spans="1:7">
      <c r="A6" s="13" t="s">
        <v>3</v>
      </c>
      <c r="B6" s="14" t="s">
        <v>155</v>
      </c>
      <c r="C6" s="15" t="s">
        <v>153</v>
      </c>
      <c r="D6" s="62" t="s">
        <v>154</v>
      </c>
      <c r="E6" s="15" t="s">
        <v>155</v>
      </c>
      <c r="F6" s="15" t="s">
        <v>153</v>
      </c>
      <c r="G6" s="16" t="s">
        <v>154</v>
      </c>
    </row>
    <row r="7" spans="1:7">
      <c r="A7" s="17" t="s">
        <v>81</v>
      </c>
      <c r="B7" s="18">
        <v>419602</v>
      </c>
      <c r="C7" s="18">
        <v>436217</v>
      </c>
      <c r="D7" s="19">
        <v>507755</v>
      </c>
      <c r="E7" s="27">
        <v>14.800697703539488</v>
      </c>
      <c r="F7" s="27">
        <v>14.67123356319164</v>
      </c>
      <c r="G7" s="28">
        <v>16.36290454083451</v>
      </c>
    </row>
    <row r="8" spans="1:7">
      <c r="A8" s="17" t="s">
        <v>156</v>
      </c>
      <c r="B8" s="18">
        <v>120266</v>
      </c>
      <c r="C8" s="18">
        <v>195128</v>
      </c>
      <c r="D8" s="19">
        <v>227942</v>
      </c>
      <c r="E8" s="27">
        <v>4.242164503538782</v>
      </c>
      <c r="F8" s="27">
        <v>6.5627164065555865</v>
      </c>
      <c r="G8" s="28">
        <v>7.3456552606018652</v>
      </c>
    </row>
    <row r="9" spans="1:7">
      <c r="A9" s="17" t="s">
        <v>157</v>
      </c>
      <c r="B9" s="18">
        <v>0</v>
      </c>
      <c r="C9" s="18">
        <v>0</v>
      </c>
      <c r="D9" s="19">
        <v>0</v>
      </c>
      <c r="E9" s="27" t="s">
        <v>158</v>
      </c>
      <c r="F9" s="27" t="s">
        <v>158</v>
      </c>
      <c r="G9" s="28" t="s">
        <v>158</v>
      </c>
    </row>
    <row r="10" spans="1:7">
      <c r="A10" s="17" t="s">
        <v>82</v>
      </c>
      <c r="B10" s="18">
        <v>756271</v>
      </c>
      <c r="C10" s="18">
        <v>749381</v>
      </c>
      <c r="D10" s="19">
        <v>748637</v>
      </c>
      <c r="E10" s="27">
        <v>26.676084606254289</v>
      </c>
      <c r="F10" s="27">
        <v>25.203840471183181</v>
      </c>
      <c r="G10" s="28">
        <v>24.125564035286164</v>
      </c>
    </row>
    <row r="11" spans="1:7">
      <c r="A11" s="17" t="s">
        <v>84</v>
      </c>
      <c r="B11" s="18">
        <v>323469</v>
      </c>
      <c r="C11" s="18">
        <v>325275</v>
      </c>
      <c r="D11" s="19">
        <v>322859</v>
      </c>
      <c r="E11" s="27">
        <v>11.409780900630155</v>
      </c>
      <c r="F11" s="27">
        <v>10.939934705128779</v>
      </c>
      <c r="G11" s="28">
        <v>10.404448990456597</v>
      </c>
    </row>
    <row r="12" spans="1:7">
      <c r="A12" s="17" t="s">
        <v>152</v>
      </c>
      <c r="B12" s="18">
        <v>123633</v>
      </c>
      <c r="C12" s="18">
        <v>216284</v>
      </c>
      <c r="D12" s="19">
        <v>214309</v>
      </c>
      <c r="E12" s="27">
        <v>4.3609293072523423</v>
      </c>
      <c r="F12" s="27">
        <v>7.2742535939253639</v>
      </c>
      <c r="G12" s="28">
        <v>6.9063184197924263</v>
      </c>
    </row>
    <row r="13" spans="1:7">
      <c r="A13" s="17" t="s">
        <v>159</v>
      </c>
      <c r="B13" s="18">
        <v>0</v>
      </c>
      <c r="C13" s="18">
        <v>0</v>
      </c>
      <c r="D13" s="19">
        <v>0</v>
      </c>
      <c r="E13" s="27" t="s">
        <v>158</v>
      </c>
      <c r="F13" s="27" t="s">
        <v>158</v>
      </c>
      <c r="G13" s="28" t="s">
        <v>158</v>
      </c>
    </row>
    <row r="14" spans="1:7">
      <c r="A14" s="17" t="s">
        <v>160</v>
      </c>
      <c r="B14" s="18">
        <v>137981</v>
      </c>
      <c r="C14" s="18">
        <v>124531</v>
      </c>
      <c r="D14" s="19">
        <v>130067</v>
      </c>
      <c r="E14" s="27">
        <v>4.8670289222455612</v>
      </c>
      <c r="F14" s="27">
        <v>4.188336050309406</v>
      </c>
      <c r="G14" s="28">
        <v>4.1915370698717345</v>
      </c>
    </row>
    <row r="15" spans="1:7">
      <c r="A15" s="17" t="s">
        <v>161</v>
      </c>
      <c r="B15" s="18">
        <v>239792</v>
      </c>
      <c r="C15" s="18">
        <v>272912</v>
      </c>
      <c r="D15" s="19">
        <v>285790</v>
      </c>
      <c r="E15" s="27">
        <v>8.4582268524152422</v>
      </c>
      <c r="F15" s="27">
        <v>9.1788162639185469</v>
      </c>
      <c r="G15" s="28">
        <v>9.209863987011639</v>
      </c>
    </row>
    <row r="16" spans="1:7">
      <c r="A16" s="17" t="s">
        <v>162</v>
      </c>
      <c r="B16" s="18">
        <v>280533</v>
      </c>
      <c r="C16" s="18">
        <v>294729</v>
      </c>
      <c r="D16" s="19">
        <v>312532</v>
      </c>
      <c r="E16" s="27">
        <v>9.895291559303919</v>
      </c>
      <c r="F16" s="27">
        <v>9.9125847842837587</v>
      </c>
      <c r="G16" s="28">
        <v>10.071651252978487</v>
      </c>
    </row>
    <row r="17" spans="1:7">
      <c r="A17" s="17" t="s">
        <v>163</v>
      </c>
      <c r="B17" s="18">
        <v>0</v>
      </c>
      <c r="C17" s="18">
        <v>0</v>
      </c>
      <c r="D17" s="19">
        <v>0</v>
      </c>
      <c r="E17" s="27" t="s">
        <v>158</v>
      </c>
      <c r="F17" s="27" t="s">
        <v>158</v>
      </c>
      <c r="G17" s="28" t="s">
        <v>158</v>
      </c>
    </row>
    <row r="18" spans="1:7">
      <c r="A18" s="17" t="s">
        <v>164</v>
      </c>
      <c r="B18" s="18">
        <v>0</v>
      </c>
      <c r="C18" s="18">
        <v>0</v>
      </c>
      <c r="D18" s="19">
        <v>0</v>
      </c>
      <c r="E18" s="27" t="s">
        <v>158</v>
      </c>
      <c r="F18" s="27" t="s">
        <v>158</v>
      </c>
      <c r="G18" s="28" t="s">
        <v>158</v>
      </c>
    </row>
    <row r="19" spans="1:7">
      <c r="A19" s="17" t="s">
        <v>165</v>
      </c>
      <c r="B19" s="18">
        <v>76110</v>
      </c>
      <c r="C19" s="18">
        <v>74537</v>
      </c>
      <c r="D19" s="19">
        <v>81003</v>
      </c>
      <c r="E19" s="27">
        <v>2.684641880201692</v>
      </c>
      <c r="F19" s="27">
        <v>2.5068938993657177</v>
      </c>
      <c r="G19" s="28">
        <v>2.61040138752197</v>
      </c>
    </row>
    <row r="20" spans="1:7">
      <c r="A20" s="17" t="s">
        <v>166</v>
      </c>
      <c r="B20" s="18">
        <v>94274</v>
      </c>
      <c r="C20" s="18">
        <v>0</v>
      </c>
      <c r="D20" s="19">
        <v>0</v>
      </c>
      <c r="E20" s="27">
        <v>3.3253439576157446</v>
      </c>
      <c r="F20" s="27" t="s">
        <v>158</v>
      </c>
      <c r="G20" s="28" t="s">
        <v>158</v>
      </c>
    </row>
    <row r="21" spans="1:7">
      <c r="A21" s="17" t="s">
        <v>167</v>
      </c>
      <c r="B21" s="18">
        <v>399</v>
      </c>
      <c r="C21" s="18">
        <v>572</v>
      </c>
      <c r="D21" s="19">
        <v>318</v>
      </c>
      <c r="E21" s="27">
        <v>1.4073999608467679E-2</v>
      </c>
      <c r="F21" s="27">
        <v>1.9238006767607906E-2</v>
      </c>
      <c r="G21" s="28">
        <v>1.0247862933866481E-2</v>
      </c>
    </row>
    <row r="22" spans="1:7">
      <c r="A22" s="17" t="s">
        <v>168</v>
      </c>
      <c r="B22" s="18">
        <v>27722</v>
      </c>
      <c r="C22" s="18">
        <v>45338</v>
      </c>
      <c r="D22" s="19">
        <v>31180</v>
      </c>
      <c r="E22" s="27">
        <v>0.9778431507417068</v>
      </c>
      <c r="F22" s="27">
        <v>1.524847466485677</v>
      </c>
      <c r="G22" s="28">
        <v>1.0048061832640152</v>
      </c>
    </row>
    <row r="23" spans="1:7">
      <c r="A23" s="17" t="s">
        <v>169</v>
      </c>
      <c r="B23" s="18">
        <v>0</v>
      </c>
      <c r="C23" s="18">
        <v>0</v>
      </c>
      <c r="D23" s="19">
        <v>0</v>
      </c>
      <c r="E23" s="27" t="s">
        <v>158</v>
      </c>
      <c r="F23" s="27" t="s">
        <v>158</v>
      </c>
      <c r="G23" s="28" t="s">
        <v>158</v>
      </c>
    </row>
    <row r="24" spans="1:7">
      <c r="A24" s="17" t="s">
        <v>170</v>
      </c>
      <c r="B24" s="18">
        <v>38147</v>
      </c>
      <c r="C24" s="18">
        <v>37370</v>
      </c>
      <c r="D24" s="19">
        <v>24060</v>
      </c>
      <c r="E24" s="27">
        <v>1.3455660728426482</v>
      </c>
      <c r="F24" s="27">
        <v>1.2568606868977403</v>
      </c>
      <c r="G24" s="28">
        <v>0.77535717669442616</v>
      </c>
    </row>
    <row r="25" spans="1:7">
      <c r="A25" s="17" t="s">
        <v>171</v>
      </c>
      <c r="B25" s="18">
        <v>63362</v>
      </c>
      <c r="C25" s="18">
        <v>70700</v>
      </c>
      <c r="D25" s="19">
        <v>72903</v>
      </c>
      <c r="E25" s="27">
        <v>2.2349793563702485</v>
      </c>
      <c r="F25" s="27">
        <v>2.3778445427795085</v>
      </c>
      <c r="G25" s="28">
        <v>2.3493709165649936</v>
      </c>
    </row>
    <row r="26" spans="1:7">
      <c r="A26" s="17" t="s">
        <v>172</v>
      </c>
      <c r="B26" s="18">
        <v>50529</v>
      </c>
      <c r="C26" s="18">
        <v>39536</v>
      </c>
      <c r="D26" s="19">
        <v>43120</v>
      </c>
      <c r="E26" s="27">
        <v>1.7823186120708356</v>
      </c>
      <c r="F26" s="27">
        <v>1.3297095027345212</v>
      </c>
      <c r="G26" s="28">
        <v>1.3895844330450398</v>
      </c>
    </row>
    <row r="27" spans="1:7">
      <c r="A27" s="17" t="s">
        <v>173</v>
      </c>
      <c r="B27" s="18">
        <v>53687</v>
      </c>
      <c r="C27" s="18">
        <v>52887</v>
      </c>
      <c r="D27" s="19">
        <v>52869</v>
      </c>
      <c r="E27" s="27">
        <v>1.8937113207513894</v>
      </c>
      <c r="F27" s="27">
        <v>1.7787420697875511</v>
      </c>
      <c r="G27" s="28">
        <v>1.7037555517314054</v>
      </c>
    </row>
    <row r="28" spans="1:7">
      <c r="A28" s="17" t="s">
        <v>174</v>
      </c>
      <c r="B28" s="18">
        <v>4002</v>
      </c>
      <c r="C28" s="18">
        <v>0</v>
      </c>
      <c r="D28" s="19">
        <v>0</v>
      </c>
      <c r="E28" s="27">
        <v>0.14116327426839012</v>
      </c>
      <c r="F28" s="27" t="s">
        <v>158</v>
      </c>
      <c r="G28" s="28" t="s">
        <v>158</v>
      </c>
    </row>
    <row r="29" spans="1:7">
      <c r="A29" s="17" t="s">
        <v>175</v>
      </c>
      <c r="B29" s="18">
        <v>0</v>
      </c>
      <c r="C29" s="18">
        <v>0</v>
      </c>
      <c r="D29" s="19">
        <v>0</v>
      </c>
      <c r="E29" s="27" t="s">
        <v>158</v>
      </c>
      <c r="F29" s="27" t="s">
        <v>158</v>
      </c>
      <c r="G29" s="28" t="s">
        <v>158</v>
      </c>
    </row>
    <row r="30" spans="1:7">
      <c r="A30" s="17" t="s">
        <v>176</v>
      </c>
      <c r="B30" s="18">
        <v>0</v>
      </c>
      <c r="C30" s="18">
        <v>0</v>
      </c>
      <c r="D30" s="19">
        <v>0</v>
      </c>
      <c r="E30" s="27" t="s">
        <v>158</v>
      </c>
      <c r="F30" s="27" t="s">
        <v>158</v>
      </c>
      <c r="G30" s="28" t="s">
        <v>158</v>
      </c>
    </row>
    <row r="31" spans="1:7">
      <c r="A31" s="17" t="s">
        <v>177</v>
      </c>
      <c r="B31" s="18">
        <v>0</v>
      </c>
      <c r="C31" s="18">
        <v>0</v>
      </c>
      <c r="D31" s="19">
        <v>0</v>
      </c>
      <c r="E31" s="27" t="s">
        <v>158</v>
      </c>
      <c r="F31" s="27" t="s">
        <v>158</v>
      </c>
      <c r="G31" s="28" t="s">
        <v>158</v>
      </c>
    </row>
    <row r="32" spans="1:7">
      <c r="A32" s="17" t="s">
        <v>178</v>
      </c>
      <c r="B32" s="18">
        <v>2249</v>
      </c>
      <c r="C32" s="18">
        <v>2047</v>
      </c>
      <c r="D32" s="19">
        <v>2180</v>
      </c>
      <c r="E32" s="27">
        <v>7.9329386264270205E-2</v>
      </c>
      <c r="F32" s="27">
        <v>6.8846503240023393E-2</v>
      </c>
      <c r="G32" s="28">
        <v>7.0252645269902284E-2</v>
      </c>
    </row>
    <row r="33" spans="1:7">
      <c r="A33" s="17" t="s">
        <v>179</v>
      </c>
      <c r="B33" s="18">
        <v>22987</v>
      </c>
      <c r="C33" s="18">
        <v>35837</v>
      </c>
      <c r="D33" s="19">
        <v>45562</v>
      </c>
      <c r="E33" s="27">
        <v>0.81082463408482852</v>
      </c>
      <c r="F33" s="27">
        <v>1.2053014834453926</v>
      </c>
      <c r="G33" s="28">
        <v>1.4682802861409578</v>
      </c>
    </row>
    <row r="34" spans="1:7">
      <c r="A34" s="17" t="s">
        <v>180</v>
      </c>
      <c r="B34" s="18">
        <v>0</v>
      </c>
      <c r="C34" s="18">
        <v>0</v>
      </c>
      <c r="D34" s="19">
        <v>0</v>
      </c>
      <c r="E34" s="27" t="s">
        <v>158</v>
      </c>
      <c r="F34" s="27" t="s">
        <v>158</v>
      </c>
      <c r="G34" s="28" t="s">
        <v>158</v>
      </c>
    </row>
    <row r="35" spans="1:7">
      <c r="A35" s="17" t="s">
        <v>5</v>
      </c>
      <c r="B35" s="18" t="s">
        <v>5</v>
      </c>
      <c r="C35" s="18" t="s">
        <v>5</v>
      </c>
      <c r="D35" s="19" t="s">
        <v>5</v>
      </c>
      <c r="E35" s="27" t="s">
        <v>5</v>
      </c>
      <c r="F35" s="27" t="s">
        <v>5</v>
      </c>
      <c r="G35" s="28" t="s">
        <v>5</v>
      </c>
    </row>
    <row r="36" spans="1:7" ht="13.5" thickBot="1">
      <c r="A36" s="20" t="s">
        <v>4</v>
      </c>
      <c r="B36" s="21">
        <v>2835015</v>
      </c>
      <c r="C36" s="21">
        <v>2973281</v>
      </c>
      <c r="D36" s="22">
        <v>3103086</v>
      </c>
      <c r="E36" s="23">
        <v>100</v>
      </c>
      <c r="F36" s="23">
        <v>100</v>
      </c>
      <c r="G36" s="47">
        <v>100</v>
      </c>
    </row>
    <row r="38" spans="1:7" ht="15.5" thickBot="1">
      <c r="A38" s="5" t="s">
        <v>116</v>
      </c>
      <c r="B38" s="6"/>
      <c r="C38" s="6"/>
      <c r="D38" s="6"/>
      <c r="E38" s="6"/>
      <c r="F38" s="6"/>
    </row>
    <row r="39" spans="1:7">
      <c r="A39" s="7"/>
      <c r="B39" s="8"/>
      <c r="C39" s="9" t="s">
        <v>31</v>
      </c>
      <c r="D39" s="84"/>
      <c r="E39" s="11"/>
      <c r="F39" s="9" t="s">
        <v>2</v>
      </c>
      <c r="G39" s="12"/>
    </row>
    <row r="40" spans="1:7">
      <c r="A40" s="13" t="s">
        <v>3</v>
      </c>
      <c r="B40" s="14" t="s">
        <v>155</v>
      </c>
      <c r="C40" s="15" t="s">
        <v>153</v>
      </c>
      <c r="D40" s="62" t="s">
        <v>154</v>
      </c>
      <c r="E40" s="15" t="s">
        <v>155</v>
      </c>
      <c r="F40" s="15" t="s">
        <v>153</v>
      </c>
      <c r="G40" s="16" t="s">
        <v>154</v>
      </c>
    </row>
    <row r="41" spans="1:7">
      <c r="A41" s="17" t="s">
        <v>81</v>
      </c>
      <c r="B41" s="18">
        <v>200576</v>
      </c>
      <c r="C41" s="18">
        <v>213881</v>
      </c>
      <c r="D41" s="19">
        <v>231892</v>
      </c>
      <c r="E41" s="27">
        <v>8.8947307270339042</v>
      </c>
      <c r="F41" s="27">
        <v>9.3609726122366084</v>
      </c>
      <c r="G41" s="28">
        <v>10.082054844966212</v>
      </c>
    </row>
    <row r="42" spans="1:7">
      <c r="A42" s="17" t="s">
        <v>156</v>
      </c>
      <c r="B42" s="18">
        <v>82669</v>
      </c>
      <c r="C42" s="18">
        <v>110241</v>
      </c>
      <c r="D42" s="19">
        <v>114092</v>
      </c>
      <c r="E42" s="27">
        <v>3.6660342936002603</v>
      </c>
      <c r="F42" s="27">
        <v>4.8249399514009008</v>
      </c>
      <c r="G42" s="28">
        <v>4.9604203740184438</v>
      </c>
    </row>
    <row r="43" spans="1:7">
      <c r="A43" s="17" t="s">
        <v>157</v>
      </c>
      <c r="B43" s="18">
        <v>0</v>
      </c>
      <c r="C43" s="18">
        <v>0</v>
      </c>
      <c r="D43" s="19">
        <v>0</v>
      </c>
      <c r="E43" s="27" t="s">
        <v>158</v>
      </c>
      <c r="F43" s="27" t="s">
        <v>158</v>
      </c>
      <c r="G43" s="28" t="s">
        <v>158</v>
      </c>
    </row>
    <row r="44" spans="1:7">
      <c r="A44" s="17" t="s">
        <v>82</v>
      </c>
      <c r="B44" s="18">
        <v>517095</v>
      </c>
      <c r="C44" s="18">
        <v>486506</v>
      </c>
      <c r="D44" s="19">
        <v>471480</v>
      </c>
      <c r="E44" s="27">
        <v>22.93106246657425</v>
      </c>
      <c r="F44" s="27">
        <v>21.29300565122093</v>
      </c>
      <c r="G44" s="28">
        <v>20.498711548068364</v>
      </c>
    </row>
    <row r="45" spans="1:7">
      <c r="A45" s="17" t="s">
        <v>84</v>
      </c>
      <c r="B45" s="18">
        <v>209126</v>
      </c>
      <c r="C45" s="18">
        <v>200377</v>
      </c>
      <c r="D45" s="19">
        <v>201602</v>
      </c>
      <c r="E45" s="27">
        <v>9.2738884912536506</v>
      </c>
      <c r="F45" s="27">
        <v>8.7699403365522652</v>
      </c>
      <c r="G45" s="28">
        <v>8.7651252343973844</v>
      </c>
    </row>
    <row r="46" spans="1:7">
      <c r="A46" s="17" t="s">
        <v>152</v>
      </c>
      <c r="B46" s="18">
        <v>58187</v>
      </c>
      <c r="C46" s="18">
        <v>92892</v>
      </c>
      <c r="D46" s="19">
        <v>89368</v>
      </c>
      <c r="E46" s="27">
        <v>2.5803570557490518</v>
      </c>
      <c r="F46" s="27">
        <v>4.0656227897563744</v>
      </c>
      <c r="G46" s="28">
        <v>3.8854858183332777</v>
      </c>
    </row>
    <row r="47" spans="1:7">
      <c r="A47" s="17" t="s">
        <v>159</v>
      </c>
      <c r="B47" s="18">
        <v>0</v>
      </c>
      <c r="C47" s="18">
        <v>0</v>
      </c>
      <c r="D47" s="19">
        <v>0</v>
      </c>
      <c r="E47" s="27" t="s">
        <v>158</v>
      </c>
      <c r="F47" s="27" t="s">
        <v>158</v>
      </c>
      <c r="G47" s="28" t="s">
        <v>158</v>
      </c>
    </row>
    <row r="48" spans="1:7">
      <c r="A48" s="17" t="s">
        <v>160</v>
      </c>
      <c r="B48" s="18">
        <v>111593</v>
      </c>
      <c r="C48" s="18">
        <v>96451</v>
      </c>
      <c r="D48" s="19">
        <v>96811</v>
      </c>
      <c r="E48" s="27">
        <v>4.9486961850963951</v>
      </c>
      <c r="F48" s="27">
        <v>4.2213902563707535</v>
      </c>
      <c r="G48" s="28">
        <v>4.2090879012472353</v>
      </c>
    </row>
    <row r="49" spans="1:7">
      <c r="A49" s="17" t="s">
        <v>161</v>
      </c>
      <c r="B49" s="18">
        <v>449251</v>
      </c>
      <c r="C49" s="18">
        <v>473824</v>
      </c>
      <c r="D49" s="19">
        <v>464240</v>
      </c>
      <c r="E49" s="27">
        <v>19.922456693974894</v>
      </c>
      <c r="F49" s="27">
        <v>20.737950014355643</v>
      </c>
      <c r="G49" s="28">
        <v>20.183935371755446</v>
      </c>
    </row>
    <row r="50" spans="1:7">
      <c r="A50" s="17" t="s">
        <v>162</v>
      </c>
      <c r="B50" s="18">
        <v>310819</v>
      </c>
      <c r="C50" s="18">
        <v>311927</v>
      </c>
      <c r="D50" s="19">
        <v>314532</v>
      </c>
      <c r="E50" s="27">
        <v>13.783559896727182</v>
      </c>
      <c r="F50" s="27">
        <v>13.652171553420494</v>
      </c>
      <c r="G50" s="28">
        <v>13.675024901665052</v>
      </c>
    </row>
    <row r="51" spans="1:7">
      <c r="A51" s="17" t="s">
        <v>163</v>
      </c>
      <c r="B51" s="18">
        <v>0</v>
      </c>
      <c r="C51" s="18">
        <v>0</v>
      </c>
      <c r="D51" s="19">
        <v>0</v>
      </c>
      <c r="E51" s="27" t="s">
        <v>158</v>
      </c>
      <c r="F51" s="27" t="s">
        <v>158</v>
      </c>
      <c r="G51" s="28" t="s">
        <v>158</v>
      </c>
    </row>
    <row r="52" spans="1:7">
      <c r="A52" s="17" t="s">
        <v>164</v>
      </c>
      <c r="B52" s="18">
        <v>0</v>
      </c>
      <c r="C52" s="18">
        <v>0</v>
      </c>
      <c r="D52" s="19">
        <v>0</v>
      </c>
      <c r="E52" s="27" t="s">
        <v>158</v>
      </c>
      <c r="F52" s="27" t="s">
        <v>158</v>
      </c>
      <c r="G52" s="28" t="s">
        <v>158</v>
      </c>
    </row>
    <row r="53" spans="1:7">
      <c r="A53" s="17" t="s">
        <v>165</v>
      </c>
      <c r="B53" s="18">
        <v>44777</v>
      </c>
      <c r="C53" s="18">
        <v>43064</v>
      </c>
      <c r="D53" s="19">
        <v>45093</v>
      </c>
      <c r="E53" s="27">
        <v>1.9856780360780808</v>
      </c>
      <c r="F53" s="27">
        <v>1.8847907227540424</v>
      </c>
      <c r="G53" s="28">
        <v>1.9605251544859736</v>
      </c>
    </row>
    <row r="54" spans="1:7">
      <c r="A54" s="17" t="s">
        <v>166</v>
      </c>
      <c r="B54" s="18">
        <v>38870</v>
      </c>
      <c r="C54" s="18">
        <v>0</v>
      </c>
      <c r="D54" s="19">
        <v>0</v>
      </c>
      <c r="E54" s="27">
        <v>1.7237265842364384</v>
      </c>
      <c r="F54" s="27" t="s">
        <v>158</v>
      </c>
      <c r="G54" s="28" t="s">
        <v>158</v>
      </c>
    </row>
    <row r="55" spans="1:7">
      <c r="A55" s="17" t="s">
        <v>167</v>
      </c>
      <c r="B55" s="18">
        <v>4129</v>
      </c>
      <c r="C55" s="18">
        <v>4036</v>
      </c>
      <c r="D55" s="19">
        <v>3861</v>
      </c>
      <c r="E55" s="27">
        <v>0.18310437525886941</v>
      </c>
      <c r="F55" s="27">
        <v>0.17664442125755422</v>
      </c>
      <c r="G55" s="28">
        <v>0.16786613490941707</v>
      </c>
    </row>
    <row r="56" spans="1:7">
      <c r="A56" s="17" t="s">
        <v>168</v>
      </c>
      <c r="B56" s="18">
        <v>8119</v>
      </c>
      <c r="C56" s="18">
        <v>24350</v>
      </c>
      <c r="D56" s="19">
        <v>16379</v>
      </c>
      <c r="E56" s="27">
        <v>0.36004466522808448</v>
      </c>
      <c r="F56" s="27">
        <v>1.0657313324136386</v>
      </c>
      <c r="G56" s="28">
        <v>0.71211588284935046</v>
      </c>
    </row>
    <row r="57" spans="1:7">
      <c r="A57" s="17" t="s">
        <v>169</v>
      </c>
      <c r="B57" s="18">
        <v>0</v>
      </c>
      <c r="C57" s="18">
        <v>0</v>
      </c>
      <c r="D57" s="19">
        <v>0</v>
      </c>
      <c r="E57" s="27" t="s">
        <v>158</v>
      </c>
      <c r="F57" s="27" t="s">
        <v>158</v>
      </c>
      <c r="G57" s="28" t="s">
        <v>158</v>
      </c>
    </row>
    <row r="58" spans="1:7">
      <c r="A58" s="17" t="s">
        <v>170</v>
      </c>
      <c r="B58" s="18">
        <v>47684</v>
      </c>
      <c r="C58" s="18">
        <v>48533</v>
      </c>
      <c r="D58" s="19">
        <v>47008</v>
      </c>
      <c r="E58" s="27">
        <v>2.1145916759127945</v>
      </c>
      <c r="F58" s="27">
        <v>2.1241535423421403</v>
      </c>
      <c r="G58" s="28">
        <v>2.0437843226681891</v>
      </c>
    </row>
    <row r="59" spans="1:7">
      <c r="A59" s="17" t="s">
        <v>171</v>
      </c>
      <c r="B59" s="18">
        <v>28213</v>
      </c>
      <c r="C59" s="18">
        <v>31764</v>
      </c>
      <c r="D59" s="19">
        <v>33228</v>
      </c>
      <c r="E59" s="27">
        <v>1.2511319300504924</v>
      </c>
      <c r="F59" s="27">
        <v>1.3902213569932984</v>
      </c>
      <c r="G59" s="28">
        <v>1.4446661307355892</v>
      </c>
    </row>
    <row r="60" spans="1:7">
      <c r="A60" s="17" t="s">
        <v>172</v>
      </c>
      <c r="B60" s="18">
        <v>45162</v>
      </c>
      <c r="C60" s="18">
        <v>45054</v>
      </c>
      <c r="D60" s="19">
        <v>49997</v>
      </c>
      <c r="E60" s="27">
        <v>2.0027512219523032</v>
      </c>
      <c r="F60" s="27">
        <v>1.971887451768545</v>
      </c>
      <c r="G60" s="28">
        <v>2.1737381888283154</v>
      </c>
    </row>
    <row r="61" spans="1:7">
      <c r="A61" s="17" t="s">
        <v>173</v>
      </c>
      <c r="B61" s="18">
        <v>71483</v>
      </c>
      <c r="C61" s="18">
        <v>66211</v>
      </c>
      <c r="D61" s="19">
        <v>65542</v>
      </c>
      <c r="E61" s="27">
        <v>3.1699806385637594</v>
      </c>
      <c r="F61" s="27">
        <v>2.8978701129543909</v>
      </c>
      <c r="G61" s="28">
        <v>2.8495939430802935</v>
      </c>
    </row>
    <row r="62" spans="1:7">
      <c r="A62" s="17" t="s">
        <v>174</v>
      </c>
      <c r="B62" s="18">
        <v>0</v>
      </c>
      <c r="C62" s="18">
        <v>0</v>
      </c>
      <c r="D62" s="19">
        <v>0</v>
      </c>
      <c r="E62" s="27" t="s">
        <v>158</v>
      </c>
      <c r="F62" s="27" t="s">
        <v>158</v>
      </c>
      <c r="G62" s="28" t="s">
        <v>158</v>
      </c>
    </row>
    <row r="63" spans="1:7">
      <c r="A63" s="17" t="s">
        <v>175</v>
      </c>
      <c r="B63" s="18">
        <v>0</v>
      </c>
      <c r="C63" s="18">
        <v>0</v>
      </c>
      <c r="D63" s="19">
        <v>0</v>
      </c>
      <c r="E63" s="27" t="s">
        <v>158</v>
      </c>
      <c r="F63" s="27" t="s">
        <v>158</v>
      </c>
      <c r="G63" s="28" t="s">
        <v>158</v>
      </c>
    </row>
    <row r="64" spans="1:7">
      <c r="A64" s="17" t="s">
        <v>176</v>
      </c>
      <c r="B64" s="18">
        <v>0</v>
      </c>
      <c r="C64" s="18">
        <v>0</v>
      </c>
      <c r="D64" s="19">
        <v>0</v>
      </c>
      <c r="E64" s="27" t="s">
        <v>158</v>
      </c>
      <c r="F64" s="27" t="s">
        <v>158</v>
      </c>
      <c r="G64" s="28" t="s">
        <v>158</v>
      </c>
    </row>
    <row r="65" spans="1:7">
      <c r="A65" s="17" t="s">
        <v>177</v>
      </c>
      <c r="B65" s="18">
        <v>0</v>
      </c>
      <c r="C65" s="18">
        <v>0</v>
      </c>
      <c r="D65" s="19">
        <v>0</v>
      </c>
      <c r="E65" s="27" t="s">
        <v>158</v>
      </c>
      <c r="F65" s="27" t="s">
        <v>158</v>
      </c>
      <c r="G65" s="28" t="s">
        <v>158</v>
      </c>
    </row>
    <row r="66" spans="1:7">
      <c r="A66" s="17" t="s">
        <v>178</v>
      </c>
      <c r="B66" s="18">
        <v>1403</v>
      </c>
      <c r="C66" s="18">
        <v>1196</v>
      </c>
      <c r="D66" s="19">
        <v>1403</v>
      </c>
      <c r="E66" s="27">
        <v>6.2217350081906944E-2</v>
      </c>
      <c r="F66" s="27">
        <v>5.2345571809721221E-2</v>
      </c>
      <c r="G66" s="28">
        <v>6.0998753503732753E-2</v>
      </c>
    </row>
    <row r="67" spans="1:7">
      <c r="A67" s="17" t="s">
        <v>179</v>
      </c>
      <c r="B67" s="18">
        <v>25842</v>
      </c>
      <c r="C67" s="18">
        <v>34509</v>
      </c>
      <c r="D67" s="19">
        <v>53519</v>
      </c>
      <c r="E67" s="27">
        <v>1.145987712627683</v>
      </c>
      <c r="F67" s="27">
        <v>1.5103623223927003</v>
      </c>
      <c r="G67" s="28">
        <v>2.3268654944877212</v>
      </c>
    </row>
    <row r="68" spans="1:7">
      <c r="A68" s="17" t="s">
        <v>180</v>
      </c>
      <c r="B68" s="18">
        <v>0</v>
      </c>
      <c r="C68" s="18">
        <v>0</v>
      </c>
      <c r="D68" s="19">
        <v>0</v>
      </c>
      <c r="E68" s="27" t="s">
        <v>158</v>
      </c>
      <c r="F68" s="27" t="s">
        <v>158</v>
      </c>
      <c r="G68" s="28" t="s">
        <v>158</v>
      </c>
    </row>
    <row r="69" spans="1:7">
      <c r="A69" s="17" t="s">
        <v>5</v>
      </c>
      <c r="B69" s="18" t="s">
        <v>5</v>
      </c>
      <c r="C69" s="18" t="s">
        <v>5</v>
      </c>
      <c r="D69" s="19" t="s">
        <v>5</v>
      </c>
      <c r="E69" s="27" t="s">
        <v>5</v>
      </c>
      <c r="F69" s="27" t="s">
        <v>5</v>
      </c>
      <c r="G69" s="28" t="s">
        <v>5</v>
      </c>
    </row>
    <row r="70" spans="1:7" ht="13.5" thickBot="1">
      <c r="A70" s="20" t="s">
        <v>4</v>
      </c>
      <c r="B70" s="21">
        <v>2254998</v>
      </c>
      <c r="C70" s="21">
        <v>2284816</v>
      </c>
      <c r="D70" s="22">
        <v>2300047</v>
      </c>
      <c r="E70" s="23">
        <v>100</v>
      </c>
      <c r="F70" s="23">
        <v>100</v>
      </c>
      <c r="G70" s="47">
        <v>100</v>
      </c>
    </row>
    <row r="71" spans="1:7">
      <c r="A71" s="24"/>
      <c r="B71" s="24"/>
      <c r="C71" s="24"/>
      <c r="D71" s="24"/>
      <c r="E71" s="24"/>
      <c r="F71" s="24"/>
      <c r="G71" s="24"/>
    </row>
    <row r="72" spans="1:7" ht="12.75" customHeight="1">
      <c r="A72" s="26" t="str">
        <f>+Innhold!B53</f>
        <v>Finans Norge / Skadeforsikringsstatistikk</v>
      </c>
      <c r="G72" s="157">
        <f>Innhold!H33</f>
        <v>13</v>
      </c>
    </row>
    <row r="73" spans="1:7" ht="12.75" customHeight="1">
      <c r="A73" s="26" t="str">
        <f>+Innhold!B54</f>
        <v>Premiestatistikk skadeforsikring 1. kvartal 2026</v>
      </c>
      <c r="G73" s="158"/>
    </row>
    <row r="74" spans="1:7" ht="12.75" customHeight="1"/>
  </sheetData>
  <mergeCells count="1">
    <mergeCell ref="G72:G73"/>
  </mergeCells>
  <phoneticPr fontId="0" type="noConversion"/>
  <hyperlinks>
    <hyperlink ref="A2" location="Innhold!A34" tooltip="Move to Innhold" display="Tilbake til innholdsfortegnelsen" xr:uid="{00000000-0004-0000-0C00-000000000000}"/>
  </hyperlinks>
  <pageMargins left="0.78740157480314965" right="0.78740157480314965" top="0.39370078740157483" bottom="0.19685039370078741" header="3.937007874015748E-2" footer="3.937007874015748E-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74"/>
  <sheetViews>
    <sheetView showGridLines="0" showRowColHeaders="0" zoomScaleNormal="100" workbookViewId="0"/>
  </sheetViews>
  <sheetFormatPr baseColWidth="10" defaultColWidth="11.453125" defaultRowHeight="13"/>
  <cols>
    <col min="1" max="1" width="27.08984375" style="1" customWidth="1"/>
    <col min="2" max="4" width="11.6328125" style="1" customWidth="1"/>
    <col min="5" max="7" width="9.6328125" style="1" customWidth="1"/>
    <col min="8" max="8" width="6.6328125" style="1" customWidth="1"/>
    <col min="9" max="11" width="11.453125" style="1"/>
    <col min="12" max="14" width="9.6328125" style="1" customWidth="1"/>
    <col min="15" max="15" width="6.6328125" style="1" customWidth="1"/>
    <col min="16" max="18" width="11.453125" style="1"/>
    <col min="19" max="21" width="9.6328125" style="1" customWidth="1"/>
    <col min="22" max="16384" width="11.453125" style="1"/>
  </cols>
  <sheetData>
    <row r="1" spans="1:21" ht="5.25" customHeight="1"/>
    <row r="2" spans="1:21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5.5" thickBot="1">
      <c r="A4" s="5" t="s">
        <v>117</v>
      </c>
      <c r="B4" s="6"/>
      <c r="C4" s="6"/>
      <c r="D4" s="156" t="s">
        <v>104</v>
      </c>
      <c r="E4" s="156"/>
      <c r="F4" s="6"/>
      <c r="I4" s="156" t="s">
        <v>107</v>
      </c>
      <c r="J4" s="156"/>
      <c r="K4" s="156"/>
      <c r="L4" s="156"/>
      <c r="M4" s="156"/>
      <c r="N4" s="156"/>
      <c r="P4" s="156" t="s">
        <v>108</v>
      </c>
      <c r="Q4" s="156"/>
      <c r="R4" s="156"/>
      <c r="S4" s="156"/>
      <c r="T4" s="156"/>
      <c r="U4" s="156"/>
    </row>
    <row r="5" spans="1:21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>
      <c r="A6" s="13" t="s">
        <v>3</v>
      </c>
      <c r="B6" s="14" t="s">
        <v>155</v>
      </c>
      <c r="C6" s="15" t="s">
        <v>153</v>
      </c>
      <c r="D6" s="62" t="s">
        <v>154</v>
      </c>
      <c r="E6" s="15" t="s">
        <v>155</v>
      </c>
      <c r="F6" s="15" t="s">
        <v>153</v>
      </c>
      <c r="G6" s="16" t="s">
        <v>154</v>
      </c>
      <c r="I6" s="91" t="s">
        <v>155</v>
      </c>
      <c r="J6" s="15" t="s">
        <v>153</v>
      </c>
      <c r="K6" s="62" t="s">
        <v>154</v>
      </c>
      <c r="L6" s="15" t="s">
        <v>155</v>
      </c>
      <c r="M6" s="15" t="s">
        <v>153</v>
      </c>
      <c r="N6" s="16" t="s">
        <v>154</v>
      </c>
      <c r="P6" s="91" t="s">
        <v>155</v>
      </c>
      <c r="Q6" s="15" t="s">
        <v>153</v>
      </c>
      <c r="R6" s="62" t="s">
        <v>154</v>
      </c>
      <c r="S6" s="15" t="s">
        <v>155</v>
      </c>
      <c r="T6" s="15" t="s">
        <v>153</v>
      </c>
      <c r="U6" s="16" t="s">
        <v>154</v>
      </c>
    </row>
    <row r="7" spans="1:21">
      <c r="A7" s="17" t="s">
        <v>81</v>
      </c>
      <c r="B7" s="18">
        <v>464490</v>
      </c>
      <c r="C7" s="18">
        <v>516223</v>
      </c>
      <c r="D7" s="19">
        <v>642459</v>
      </c>
      <c r="E7" s="27">
        <v>19.925606607293229</v>
      </c>
      <c r="F7" s="27">
        <v>19.826173454005673</v>
      </c>
      <c r="G7" s="28">
        <v>21.272187811135947</v>
      </c>
      <c r="I7" s="92">
        <v>464490</v>
      </c>
      <c r="J7" s="18">
        <v>516223</v>
      </c>
      <c r="K7" s="19">
        <v>642459</v>
      </c>
      <c r="L7" s="77">
        <v>20.21618949048883</v>
      </c>
      <c r="M7" s="77">
        <v>20.112918760207961</v>
      </c>
      <c r="N7" s="78">
        <v>21.290043576955579</v>
      </c>
      <c r="P7" s="92">
        <v>0</v>
      </c>
      <c r="Q7" s="18">
        <v>0</v>
      </c>
      <c r="R7" s="19">
        <v>0</v>
      </c>
      <c r="S7" s="77" t="s">
        <v>158</v>
      </c>
      <c r="T7" s="77" t="s">
        <v>158</v>
      </c>
      <c r="U7" s="78" t="s">
        <v>158</v>
      </c>
    </row>
    <row r="8" spans="1:21">
      <c r="A8" s="17" t="s">
        <v>156</v>
      </c>
      <c r="B8" s="18">
        <v>322093</v>
      </c>
      <c r="C8" s="18">
        <v>364523</v>
      </c>
      <c r="D8" s="19">
        <v>429632</v>
      </c>
      <c r="E8" s="27">
        <v>13.817086285954268</v>
      </c>
      <c r="F8" s="27">
        <v>13.999950071915645</v>
      </c>
      <c r="G8" s="28">
        <v>14.225363165079733</v>
      </c>
      <c r="I8" s="92">
        <v>320795</v>
      </c>
      <c r="J8" s="18">
        <v>364523</v>
      </c>
      <c r="K8" s="19">
        <v>429632</v>
      </c>
      <c r="L8" s="77">
        <v>13.962092849364602</v>
      </c>
      <c r="M8" s="77">
        <v>14.202430897552583</v>
      </c>
      <c r="N8" s="78">
        <v>14.237303862276937</v>
      </c>
      <c r="P8" s="92">
        <v>1298</v>
      </c>
      <c r="Q8" s="18">
        <v>0</v>
      </c>
      <c r="R8" s="19">
        <v>0</v>
      </c>
      <c r="S8" s="77">
        <v>3.8738174112871939</v>
      </c>
      <c r="T8" s="77" t="s">
        <v>158</v>
      </c>
      <c r="U8" s="78" t="s">
        <v>158</v>
      </c>
    </row>
    <row r="9" spans="1:21">
      <c r="A9" s="17" t="s">
        <v>157</v>
      </c>
      <c r="B9" s="18">
        <v>0</v>
      </c>
      <c r="C9" s="18">
        <v>0</v>
      </c>
      <c r="D9" s="19">
        <v>0</v>
      </c>
      <c r="E9" s="27" t="s">
        <v>158</v>
      </c>
      <c r="F9" s="27" t="s">
        <v>158</v>
      </c>
      <c r="G9" s="28" t="s">
        <v>158</v>
      </c>
      <c r="I9" s="92">
        <v>0</v>
      </c>
      <c r="J9" s="18">
        <v>0</v>
      </c>
      <c r="K9" s="19">
        <v>0</v>
      </c>
      <c r="L9" s="77" t="s">
        <v>158</v>
      </c>
      <c r="M9" s="77" t="s">
        <v>158</v>
      </c>
      <c r="N9" s="78" t="s">
        <v>158</v>
      </c>
      <c r="P9" s="92">
        <v>0</v>
      </c>
      <c r="Q9" s="18">
        <v>0</v>
      </c>
      <c r="R9" s="19">
        <v>0</v>
      </c>
      <c r="S9" s="77" t="s">
        <v>158</v>
      </c>
      <c r="T9" s="77" t="s">
        <v>158</v>
      </c>
      <c r="U9" s="78" t="s">
        <v>158</v>
      </c>
    </row>
    <row r="10" spans="1:21">
      <c r="A10" s="17" t="s">
        <v>82</v>
      </c>
      <c r="B10" s="18">
        <v>521867</v>
      </c>
      <c r="C10" s="18">
        <v>584621</v>
      </c>
      <c r="D10" s="19">
        <v>650844</v>
      </c>
      <c r="E10" s="27">
        <v>22.386954602528139</v>
      </c>
      <c r="F10" s="27">
        <v>22.453082003037931</v>
      </c>
      <c r="G10" s="28">
        <v>21.549819994351335</v>
      </c>
      <c r="I10" s="92">
        <v>521867</v>
      </c>
      <c r="J10" s="18">
        <v>584621</v>
      </c>
      <c r="K10" s="19">
        <v>650844</v>
      </c>
      <c r="L10" s="77">
        <v>22.713432282359005</v>
      </c>
      <c r="M10" s="77">
        <v>22.777820202725447</v>
      </c>
      <c r="N10" s="78">
        <v>21.567908803207793</v>
      </c>
      <c r="P10" s="92">
        <v>0</v>
      </c>
      <c r="Q10" s="18">
        <v>0</v>
      </c>
      <c r="R10" s="19">
        <v>0</v>
      </c>
      <c r="S10" s="77" t="s">
        <v>158</v>
      </c>
      <c r="T10" s="77" t="s">
        <v>158</v>
      </c>
      <c r="U10" s="78" t="s">
        <v>158</v>
      </c>
    </row>
    <row r="11" spans="1:21">
      <c r="A11" s="17" t="s">
        <v>84</v>
      </c>
      <c r="B11" s="18">
        <v>243923</v>
      </c>
      <c r="C11" s="18">
        <v>274050</v>
      </c>
      <c r="D11" s="19">
        <v>315934</v>
      </c>
      <c r="E11" s="27">
        <v>10.463764000238513</v>
      </c>
      <c r="F11" s="27">
        <v>10.525224244309639</v>
      </c>
      <c r="G11" s="28">
        <v>10.460756848177743</v>
      </c>
      <c r="I11" s="92">
        <v>243923</v>
      </c>
      <c r="J11" s="18">
        <v>274050</v>
      </c>
      <c r="K11" s="19">
        <v>315934</v>
      </c>
      <c r="L11" s="77">
        <v>10.616361146824488</v>
      </c>
      <c r="M11" s="77">
        <v>10.677450222549155</v>
      </c>
      <c r="N11" s="78">
        <v>10.469537554056965</v>
      </c>
      <c r="P11" s="92">
        <v>0</v>
      </c>
      <c r="Q11" s="18">
        <v>0</v>
      </c>
      <c r="R11" s="19">
        <v>0</v>
      </c>
      <c r="S11" s="77" t="s">
        <v>158</v>
      </c>
      <c r="T11" s="77" t="s">
        <v>158</v>
      </c>
      <c r="U11" s="78" t="s">
        <v>158</v>
      </c>
    </row>
    <row r="12" spans="1:21">
      <c r="A12" s="17" t="s">
        <v>152</v>
      </c>
      <c r="B12" s="18">
        <v>448082</v>
      </c>
      <c r="C12" s="18">
        <v>591403</v>
      </c>
      <c r="D12" s="19">
        <v>632166</v>
      </c>
      <c r="E12" s="27">
        <v>19.221739240477007</v>
      </c>
      <c r="F12" s="27">
        <v>22.713552978498278</v>
      </c>
      <c r="G12" s="28">
        <v>20.931380648126289</v>
      </c>
      <c r="I12" s="92">
        <v>418801</v>
      </c>
      <c r="J12" s="18">
        <v>556990</v>
      </c>
      <c r="K12" s="19">
        <v>632166</v>
      </c>
      <c r="L12" s="77">
        <v>18.227648334315514</v>
      </c>
      <c r="M12" s="77">
        <v>21.701269839290834</v>
      </c>
      <c r="N12" s="78">
        <v>20.948950342153665</v>
      </c>
      <c r="P12" s="92">
        <v>29281</v>
      </c>
      <c r="Q12" s="18">
        <v>34413</v>
      </c>
      <c r="R12" s="19">
        <v>0</v>
      </c>
      <c r="S12" s="77" t="s">
        <v>158</v>
      </c>
      <c r="T12" s="77" t="s">
        <v>158</v>
      </c>
      <c r="U12" s="78" t="s">
        <v>158</v>
      </c>
    </row>
    <row r="13" spans="1:21">
      <c r="A13" s="17" t="s">
        <v>159</v>
      </c>
      <c r="B13" s="18">
        <v>25071</v>
      </c>
      <c r="C13" s="18">
        <v>31652</v>
      </c>
      <c r="D13" s="19">
        <v>38596</v>
      </c>
      <c r="E13" s="27">
        <v>1.0754911478211555</v>
      </c>
      <c r="F13" s="27">
        <v>1.2156336353982438</v>
      </c>
      <c r="G13" s="28">
        <v>1.2779358072010869</v>
      </c>
      <c r="I13" s="92">
        <v>25071</v>
      </c>
      <c r="J13" s="18">
        <v>31652</v>
      </c>
      <c r="K13" s="19">
        <v>38596</v>
      </c>
      <c r="L13" s="77">
        <v>1.0911754541885625</v>
      </c>
      <c r="M13" s="77">
        <v>1.2332153053972845</v>
      </c>
      <c r="N13" s="78">
        <v>1.2790084999917155</v>
      </c>
      <c r="P13" s="92">
        <v>0</v>
      </c>
      <c r="Q13" s="18">
        <v>0</v>
      </c>
      <c r="R13" s="19">
        <v>0</v>
      </c>
      <c r="S13" s="77" t="s">
        <v>158</v>
      </c>
      <c r="T13" s="77" t="s">
        <v>158</v>
      </c>
      <c r="U13" s="78" t="s">
        <v>158</v>
      </c>
    </row>
    <row r="14" spans="1:21">
      <c r="A14" s="17" t="s">
        <v>160</v>
      </c>
      <c r="B14" s="18">
        <v>2908</v>
      </c>
      <c r="C14" s="18">
        <v>2708</v>
      </c>
      <c r="D14" s="19">
        <v>2533</v>
      </c>
      <c r="E14" s="27">
        <v>0.12474684926265089</v>
      </c>
      <c r="F14" s="27">
        <v>0.10400404033421091</v>
      </c>
      <c r="G14" s="28">
        <v>8.386909005182798E-2</v>
      </c>
      <c r="I14" s="92">
        <v>0</v>
      </c>
      <c r="J14" s="18">
        <v>0</v>
      </c>
      <c r="K14" s="19">
        <v>0</v>
      </c>
      <c r="L14" s="77" t="s">
        <v>158</v>
      </c>
      <c r="M14" s="77" t="s">
        <v>158</v>
      </c>
      <c r="N14" s="78" t="s">
        <v>158</v>
      </c>
      <c r="P14" s="92">
        <v>2908</v>
      </c>
      <c r="Q14" s="18">
        <v>2708</v>
      </c>
      <c r="R14" s="19">
        <v>2533</v>
      </c>
      <c r="S14" s="77">
        <v>8.6787835377682274</v>
      </c>
      <c r="T14" s="77">
        <v>7.2950620942323754</v>
      </c>
      <c r="U14" s="78">
        <v>100</v>
      </c>
    </row>
    <row r="15" spans="1:21">
      <c r="A15" s="17" t="s">
        <v>161</v>
      </c>
      <c r="B15" s="18">
        <v>12649</v>
      </c>
      <c r="C15" s="18">
        <v>13909</v>
      </c>
      <c r="D15" s="19">
        <v>42950</v>
      </c>
      <c r="E15" s="27">
        <v>0.5426144760396393</v>
      </c>
      <c r="F15" s="27">
        <v>0.53419209638424658</v>
      </c>
      <c r="G15" s="28">
        <v>1.4220992568993336</v>
      </c>
      <c r="I15" s="92">
        <v>12649</v>
      </c>
      <c r="J15" s="18">
        <v>13909</v>
      </c>
      <c r="K15" s="19">
        <v>42950</v>
      </c>
      <c r="L15" s="77">
        <v>0.55052763431977692</v>
      </c>
      <c r="M15" s="77">
        <v>0.54191809941775659</v>
      </c>
      <c r="N15" s="78">
        <v>1.4232929597534505</v>
      </c>
      <c r="P15" s="92">
        <v>0</v>
      </c>
      <c r="Q15" s="18">
        <v>0</v>
      </c>
      <c r="R15" s="19">
        <v>0</v>
      </c>
      <c r="S15" s="77" t="s">
        <v>158</v>
      </c>
      <c r="T15" s="77" t="s">
        <v>158</v>
      </c>
      <c r="U15" s="78" t="s">
        <v>158</v>
      </c>
    </row>
    <row r="16" spans="1:21">
      <c r="A16" s="17" t="s">
        <v>162</v>
      </c>
      <c r="B16" s="18">
        <v>0</v>
      </c>
      <c r="C16" s="18">
        <v>0</v>
      </c>
      <c r="D16" s="19">
        <v>0</v>
      </c>
      <c r="E16" s="27" t="s">
        <v>158</v>
      </c>
      <c r="F16" s="27" t="s">
        <v>158</v>
      </c>
      <c r="G16" s="28" t="s">
        <v>158</v>
      </c>
      <c r="I16" s="92">
        <v>0</v>
      </c>
      <c r="J16" s="18">
        <v>0</v>
      </c>
      <c r="K16" s="19">
        <v>0</v>
      </c>
      <c r="L16" s="77" t="s">
        <v>158</v>
      </c>
      <c r="M16" s="77" t="s">
        <v>158</v>
      </c>
      <c r="N16" s="78" t="s">
        <v>158</v>
      </c>
      <c r="P16" s="92">
        <v>0</v>
      </c>
      <c r="Q16" s="18">
        <v>0</v>
      </c>
      <c r="R16" s="19">
        <v>0</v>
      </c>
      <c r="S16" s="77" t="s">
        <v>158</v>
      </c>
      <c r="T16" s="77" t="s">
        <v>158</v>
      </c>
      <c r="U16" s="78" t="s">
        <v>158</v>
      </c>
    </row>
    <row r="17" spans="1:21">
      <c r="A17" s="17" t="s">
        <v>163</v>
      </c>
      <c r="B17" s="18">
        <v>0</v>
      </c>
      <c r="C17" s="18">
        <v>0</v>
      </c>
      <c r="D17" s="19">
        <v>0</v>
      </c>
      <c r="E17" s="27" t="s">
        <v>158</v>
      </c>
      <c r="F17" s="27" t="s">
        <v>158</v>
      </c>
      <c r="G17" s="28" t="s">
        <v>158</v>
      </c>
      <c r="I17" s="92">
        <v>0</v>
      </c>
      <c r="J17" s="18">
        <v>0</v>
      </c>
      <c r="K17" s="19">
        <v>0</v>
      </c>
      <c r="L17" s="77" t="s">
        <v>158</v>
      </c>
      <c r="M17" s="77" t="s">
        <v>158</v>
      </c>
      <c r="N17" s="78" t="s">
        <v>158</v>
      </c>
      <c r="P17" s="92">
        <v>0</v>
      </c>
      <c r="Q17" s="18">
        <v>0</v>
      </c>
      <c r="R17" s="19">
        <v>0</v>
      </c>
      <c r="S17" s="77" t="s">
        <v>158</v>
      </c>
      <c r="T17" s="77" t="s">
        <v>158</v>
      </c>
      <c r="U17" s="78" t="s">
        <v>158</v>
      </c>
    </row>
    <row r="18" spans="1:21">
      <c r="A18" s="17" t="s">
        <v>164</v>
      </c>
      <c r="B18" s="18">
        <v>0</v>
      </c>
      <c r="C18" s="18">
        <v>0</v>
      </c>
      <c r="D18" s="19">
        <v>0</v>
      </c>
      <c r="E18" s="27" t="s">
        <v>158</v>
      </c>
      <c r="F18" s="27" t="s">
        <v>158</v>
      </c>
      <c r="G18" s="28" t="s">
        <v>158</v>
      </c>
      <c r="I18" s="92">
        <v>0</v>
      </c>
      <c r="J18" s="18">
        <v>0</v>
      </c>
      <c r="K18" s="19">
        <v>0</v>
      </c>
      <c r="L18" s="77" t="s">
        <v>158</v>
      </c>
      <c r="M18" s="77" t="s">
        <v>158</v>
      </c>
      <c r="N18" s="78" t="s">
        <v>158</v>
      </c>
      <c r="P18" s="92">
        <v>0</v>
      </c>
      <c r="Q18" s="18">
        <v>0</v>
      </c>
      <c r="R18" s="19">
        <v>0</v>
      </c>
      <c r="S18" s="77" t="s">
        <v>158</v>
      </c>
      <c r="T18" s="77" t="s">
        <v>158</v>
      </c>
      <c r="U18" s="78" t="s">
        <v>158</v>
      </c>
    </row>
    <row r="19" spans="1:21">
      <c r="A19" s="17" t="s">
        <v>165</v>
      </c>
      <c r="B19" s="18">
        <v>0</v>
      </c>
      <c r="C19" s="18">
        <v>0</v>
      </c>
      <c r="D19" s="19">
        <v>0</v>
      </c>
      <c r="E19" s="27" t="s">
        <v>158</v>
      </c>
      <c r="F19" s="27" t="s">
        <v>158</v>
      </c>
      <c r="G19" s="28" t="s">
        <v>158</v>
      </c>
      <c r="I19" s="92">
        <v>0</v>
      </c>
      <c r="J19" s="18">
        <v>0</v>
      </c>
      <c r="K19" s="19">
        <v>0</v>
      </c>
      <c r="L19" s="77" t="s">
        <v>158</v>
      </c>
      <c r="M19" s="77" t="s">
        <v>158</v>
      </c>
      <c r="N19" s="78" t="s">
        <v>158</v>
      </c>
      <c r="P19" s="92">
        <v>0</v>
      </c>
      <c r="Q19" s="18">
        <v>0</v>
      </c>
      <c r="R19" s="19">
        <v>0</v>
      </c>
      <c r="S19" s="77" t="s">
        <v>158</v>
      </c>
      <c r="T19" s="77" t="s">
        <v>158</v>
      </c>
      <c r="U19" s="78" t="s">
        <v>158</v>
      </c>
    </row>
    <row r="20" spans="1:21">
      <c r="A20" s="17" t="s">
        <v>166</v>
      </c>
      <c r="B20" s="18">
        <v>90693</v>
      </c>
      <c r="C20" s="18">
        <v>0</v>
      </c>
      <c r="D20" s="19">
        <v>0</v>
      </c>
      <c r="E20" s="27">
        <v>3.8905316369248957</v>
      </c>
      <c r="F20" s="27" t="s">
        <v>158</v>
      </c>
      <c r="G20" s="28" t="s">
        <v>158</v>
      </c>
      <c r="I20" s="92">
        <v>90693</v>
      </c>
      <c r="J20" s="18">
        <v>0</v>
      </c>
      <c r="K20" s="19">
        <v>0</v>
      </c>
      <c r="L20" s="77">
        <v>3.9472687753469469</v>
      </c>
      <c r="M20" s="77" t="s">
        <v>158</v>
      </c>
      <c r="N20" s="78" t="s">
        <v>158</v>
      </c>
      <c r="P20" s="92">
        <v>0</v>
      </c>
      <c r="Q20" s="18">
        <v>0</v>
      </c>
      <c r="R20" s="19">
        <v>0</v>
      </c>
      <c r="S20" s="77" t="s">
        <v>158</v>
      </c>
      <c r="T20" s="77" t="s">
        <v>158</v>
      </c>
      <c r="U20" s="78" t="s">
        <v>158</v>
      </c>
    </row>
    <row r="21" spans="1:21">
      <c r="A21" s="17" t="s">
        <v>167</v>
      </c>
      <c r="B21" s="18">
        <v>0</v>
      </c>
      <c r="C21" s="18">
        <v>0</v>
      </c>
      <c r="D21" s="19">
        <v>0</v>
      </c>
      <c r="E21" s="27" t="s">
        <v>158</v>
      </c>
      <c r="F21" s="27" t="s">
        <v>158</v>
      </c>
      <c r="G21" s="28" t="s">
        <v>158</v>
      </c>
      <c r="I21" s="92">
        <v>0</v>
      </c>
      <c r="J21" s="18">
        <v>0</v>
      </c>
      <c r="K21" s="19">
        <v>0</v>
      </c>
      <c r="L21" s="77" t="s">
        <v>158</v>
      </c>
      <c r="M21" s="77" t="s">
        <v>158</v>
      </c>
      <c r="N21" s="78" t="s">
        <v>158</v>
      </c>
      <c r="P21" s="92">
        <v>0</v>
      </c>
      <c r="Q21" s="18">
        <v>0</v>
      </c>
      <c r="R21" s="19">
        <v>0</v>
      </c>
      <c r="S21" s="77" t="s">
        <v>158</v>
      </c>
      <c r="T21" s="77" t="s">
        <v>158</v>
      </c>
      <c r="U21" s="78" t="s">
        <v>158</v>
      </c>
    </row>
    <row r="22" spans="1:21">
      <c r="A22" s="17" t="s">
        <v>168</v>
      </c>
      <c r="B22" s="18">
        <v>14000</v>
      </c>
      <c r="C22" s="18">
        <v>17601</v>
      </c>
      <c r="D22" s="19">
        <v>13037</v>
      </c>
      <c r="E22" s="27">
        <v>0.6005694256111116</v>
      </c>
      <c r="F22" s="27">
        <v>0.67598785595363597</v>
      </c>
      <c r="G22" s="28">
        <v>0.43166258468443802</v>
      </c>
      <c r="I22" s="92">
        <v>14000</v>
      </c>
      <c r="J22" s="18">
        <v>17601</v>
      </c>
      <c r="K22" s="19">
        <v>13037</v>
      </c>
      <c r="L22" s="77">
        <v>0.60932776349726281</v>
      </c>
      <c r="M22" s="77">
        <v>0.68576464647724011</v>
      </c>
      <c r="N22" s="78">
        <v>0.43202492005368415</v>
      </c>
      <c r="P22" s="92">
        <v>0</v>
      </c>
      <c r="Q22" s="18">
        <v>0</v>
      </c>
      <c r="R22" s="19">
        <v>0</v>
      </c>
      <c r="S22" s="77" t="s">
        <v>158</v>
      </c>
      <c r="T22" s="77" t="s">
        <v>158</v>
      </c>
      <c r="U22" s="78" t="s">
        <v>158</v>
      </c>
    </row>
    <row r="23" spans="1:21">
      <c r="A23" s="17" t="s">
        <v>169</v>
      </c>
      <c r="B23" s="18">
        <v>0</v>
      </c>
      <c r="C23" s="18">
        <v>0</v>
      </c>
      <c r="D23" s="19">
        <v>0</v>
      </c>
      <c r="E23" s="27" t="s">
        <v>158</v>
      </c>
      <c r="F23" s="27" t="s">
        <v>158</v>
      </c>
      <c r="G23" s="28" t="s">
        <v>158</v>
      </c>
      <c r="I23" s="92">
        <v>0</v>
      </c>
      <c r="J23" s="18">
        <v>0</v>
      </c>
      <c r="K23" s="19">
        <v>0</v>
      </c>
      <c r="L23" s="77" t="s">
        <v>158</v>
      </c>
      <c r="M23" s="77" t="s">
        <v>158</v>
      </c>
      <c r="N23" s="78" t="s">
        <v>158</v>
      </c>
      <c r="P23" s="92">
        <v>0</v>
      </c>
      <c r="Q23" s="18">
        <v>0</v>
      </c>
      <c r="R23" s="19">
        <v>0</v>
      </c>
      <c r="S23" s="77" t="s">
        <v>158</v>
      </c>
      <c r="T23" s="77" t="s">
        <v>158</v>
      </c>
      <c r="U23" s="78" t="s">
        <v>158</v>
      </c>
    </row>
    <row r="24" spans="1:21">
      <c r="A24" s="17" t="s">
        <v>170</v>
      </c>
      <c r="B24" s="18">
        <v>0</v>
      </c>
      <c r="C24" s="18">
        <v>0</v>
      </c>
      <c r="D24" s="19">
        <v>0</v>
      </c>
      <c r="E24" s="27" t="s">
        <v>158</v>
      </c>
      <c r="F24" s="27" t="s">
        <v>158</v>
      </c>
      <c r="G24" s="28" t="s">
        <v>158</v>
      </c>
      <c r="I24" s="92">
        <v>0</v>
      </c>
      <c r="J24" s="18">
        <v>0</v>
      </c>
      <c r="K24" s="19">
        <v>0</v>
      </c>
      <c r="L24" s="77" t="s">
        <v>158</v>
      </c>
      <c r="M24" s="77" t="s">
        <v>158</v>
      </c>
      <c r="N24" s="78" t="s">
        <v>158</v>
      </c>
      <c r="P24" s="92">
        <v>0</v>
      </c>
      <c r="Q24" s="18">
        <v>0</v>
      </c>
      <c r="R24" s="19">
        <v>0</v>
      </c>
      <c r="S24" s="77" t="s">
        <v>158</v>
      </c>
      <c r="T24" s="77" t="s">
        <v>158</v>
      </c>
      <c r="U24" s="78" t="s">
        <v>158</v>
      </c>
    </row>
    <row r="25" spans="1:21">
      <c r="A25" s="17" t="s">
        <v>171</v>
      </c>
      <c r="B25" s="18">
        <v>176118</v>
      </c>
      <c r="C25" s="18">
        <v>198378</v>
      </c>
      <c r="D25" s="19">
        <v>240508</v>
      </c>
      <c r="E25" s="27">
        <v>7.5550775785555535</v>
      </c>
      <c r="F25" s="27">
        <v>7.6189488601994437</v>
      </c>
      <c r="G25" s="28">
        <v>7.9633585117193233</v>
      </c>
      <c r="I25" s="92">
        <v>176118</v>
      </c>
      <c r="J25" s="18">
        <v>198378</v>
      </c>
      <c r="K25" s="19">
        <v>240508</v>
      </c>
      <c r="L25" s="77">
        <v>7.6652562179722095</v>
      </c>
      <c r="M25" s="77">
        <v>7.7291414714426425</v>
      </c>
      <c r="N25" s="78">
        <v>7.970042914188193</v>
      </c>
      <c r="P25" s="92">
        <v>0</v>
      </c>
      <c r="Q25" s="18">
        <v>0</v>
      </c>
      <c r="R25" s="19">
        <v>0</v>
      </c>
      <c r="S25" s="77" t="s">
        <v>158</v>
      </c>
      <c r="T25" s="77" t="s">
        <v>158</v>
      </c>
      <c r="U25" s="78" t="s">
        <v>158</v>
      </c>
    </row>
    <row r="26" spans="1:21">
      <c r="A26" s="17" t="s">
        <v>172</v>
      </c>
      <c r="B26" s="18">
        <v>1389</v>
      </c>
      <c r="C26" s="18">
        <v>836</v>
      </c>
      <c r="D26" s="19">
        <v>797</v>
      </c>
      <c r="E26" s="27">
        <v>5.9585066583845284E-2</v>
      </c>
      <c r="F26" s="27">
        <v>3.2107598862407799E-2</v>
      </c>
      <c r="G26" s="28">
        <v>2.6389129400436993E-2</v>
      </c>
      <c r="I26" s="92">
        <v>1369</v>
      </c>
      <c r="J26" s="18">
        <v>836</v>
      </c>
      <c r="K26" s="19">
        <v>797</v>
      </c>
      <c r="L26" s="77">
        <v>5.9583550587696626E-2</v>
      </c>
      <c r="M26" s="77">
        <v>3.2571970027553708E-2</v>
      </c>
      <c r="N26" s="78">
        <v>2.6411280300896393E-2</v>
      </c>
      <c r="P26" s="92">
        <v>20</v>
      </c>
      <c r="Q26" s="18">
        <v>0</v>
      </c>
      <c r="R26" s="19">
        <v>0</v>
      </c>
      <c r="S26" s="77">
        <v>5.9689020204733337E-2</v>
      </c>
      <c r="T26" s="77" t="s">
        <v>158</v>
      </c>
      <c r="U26" s="78" t="s">
        <v>158</v>
      </c>
    </row>
    <row r="27" spans="1:21">
      <c r="A27" s="17" t="s">
        <v>173</v>
      </c>
      <c r="B27" s="18">
        <v>4853</v>
      </c>
      <c r="C27" s="18">
        <v>4870</v>
      </c>
      <c r="D27" s="19">
        <v>7967</v>
      </c>
      <c r="E27" s="27">
        <v>0.20818310160648032</v>
      </c>
      <c r="F27" s="27">
        <v>0.18703828523914592</v>
      </c>
      <c r="G27" s="28">
        <v>0.26379196227513368</v>
      </c>
      <c r="I27" s="92">
        <v>4853</v>
      </c>
      <c r="J27" s="18">
        <v>4870</v>
      </c>
      <c r="K27" s="19">
        <v>7967</v>
      </c>
      <c r="L27" s="77">
        <v>0.21121911687515832</v>
      </c>
      <c r="M27" s="77">
        <v>0.18974341391649108</v>
      </c>
      <c r="N27" s="78">
        <v>0.2640133879011814</v>
      </c>
      <c r="P27" s="92">
        <v>0</v>
      </c>
      <c r="Q27" s="18">
        <v>0</v>
      </c>
      <c r="R27" s="19">
        <v>0</v>
      </c>
      <c r="S27" s="77" t="s">
        <v>158</v>
      </c>
      <c r="T27" s="77" t="s">
        <v>158</v>
      </c>
      <c r="U27" s="78" t="s">
        <v>158</v>
      </c>
    </row>
    <row r="28" spans="1:21">
      <c r="A28" s="17" t="s">
        <v>174</v>
      </c>
      <c r="B28" s="18">
        <v>0</v>
      </c>
      <c r="C28" s="18">
        <v>0</v>
      </c>
      <c r="D28" s="19">
        <v>0</v>
      </c>
      <c r="E28" s="27" t="s">
        <v>158</v>
      </c>
      <c r="F28" s="27" t="s">
        <v>158</v>
      </c>
      <c r="G28" s="28" t="s">
        <v>158</v>
      </c>
      <c r="I28" s="92">
        <v>0</v>
      </c>
      <c r="J28" s="18">
        <v>0</v>
      </c>
      <c r="K28" s="19">
        <v>0</v>
      </c>
      <c r="L28" s="77" t="s">
        <v>158</v>
      </c>
      <c r="M28" s="77" t="s">
        <v>158</v>
      </c>
      <c r="N28" s="78" t="s">
        <v>158</v>
      </c>
      <c r="P28" s="92">
        <v>0</v>
      </c>
      <c r="Q28" s="18">
        <v>0</v>
      </c>
      <c r="R28" s="19">
        <v>0</v>
      </c>
      <c r="S28" s="77" t="s">
        <v>158</v>
      </c>
      <c r="T28" s="77" t="s">
        <v>158</v>
      </c>
      <c r="U28" s="78" t="s">
        <v>158</v>
      </c>
    </row>
    <row r="29" spans="1:21">
      <c r="A29" s="17" t="s">
        <v>175</v>
      </c>
      <c r="B29" s="18">
        <v>0</v>
      </c>
      <c r="C29" s="18">
        <v>0</v>
      </c>
      <c r="D29" s="19">
        <v>0</v>
      </c>
      <c r="E29" s="27" t="s">
        <v>158</v>
      </c>
      <c r="F29" s="27" t="s">
        <v>158</v>
      </c>
      <c r="G29" s="28" t="s">
        <v>158</v>
      </c>
      <c r="I29" s="92">
        <v>0</v>
      </c>
      <c r="J29" s="18">
        <v>0</v>
      </c>
      <c r="K29" s="19">
        <v>0</v>
      </c>
      <c r="L29" s="77" t="s">
        <v>158</v>
      </c>
      <c r="M29" s="77" t="s">
        <v>158</v>
      </c>
      <c r="N29" s="78" t="s">
        <v>158</v>
      </c>
      <c r="P29" s="92">
        <v>0</v>
      </c>
      <c r="Q29" s="18">
        <v>0</v>
      </c>
      <c r="R29" s="19">
        <v>0</v>
      </c>
      <c r="S29" s="77" t="s">
        <v>158</v>
      </c>
      <c r="T29" s="77" t="s">
        <v>158</v>
      </c>
      <c r="U29" s="78" t="s">
        <v>158</v>
      </c>
    </row>
    <row r="30" spans="1:21">
      <c r="A30" s="17" t="s">
        <v>176</v>
      </c>
      <c r="B30" s="18">
        <v>0</v>
      </c>
      <c r="C30" s="18">
        <v>0</v>
      </c>
      <c r="D30" s="19">
        <v>0</v>
      </c>
      <c r="E30" s="27" t="s">
        <v>158</v>
      </c>
      <c r="F30" s="27" t="s">
        <v>158</v>
      </c>
      <c r="G30" s="28" t="s">
        <v>158</v>
      </c>
      <c r="I30" s="92">
        <v>0</v>
      </c>
      <c r="J30" s="18">
        <v>0</v>
      </c>
      <c r="K30" s="19">
        <v>0</v>
      </c>
      <c r="L30" s="77" t="s">
        <v>158</v>
      </c>
      <c r="M30" s="77" t="s">
        <v>158</v>
      </c>
      <c r="N30" s="78" t="s">
        <v>158</v>
      </c>
      <c r="P30" s="92">
        <v>0</v>
      </c>
      <c r="Q30" s="18">
        <v>0</v>
      </c>
      <c r="R30" s="19">
        <v>0</v>
      </c>
      <c r="S30" s="77" t="s">
        <v>158</v>
      </c>
      <c r="T30" s="77" t="s">
        <v>158</v>
      </c>
      <c r="U30" s="78" t="s">
        <v>158</v>
      </c>
    </row>
    <row r="31" spans="1:21">
      <c r="A31" s="17" t="s">
        <v>177</v>
      </c>
      <c r="B31" s="18">
        <v>0</v>
      </c>
      <c r="C31" s="18">
        <v>0</v>
      </c>
      <c r="D31" s="19">
        <v>0</v>
      </c>
      <c r="E31" s="27" t="s">
        <v>158</v>
      </c>
      <c r="F31" s="27" t="s">
        <v>158</v>
      </c>
      <c r="G31" s="28" t="s">
        <v>158</v>
      </c>
      <c r="I31" s="92">
        <v>0</v>
      </c>
      <c r="J31" s="18">
        <v>0</v>
      </c>
      <c r="K31" s="19">
        <v>0</v>
      </c>
      <c r="L31" s="77" t="s">
        <v>158</v>
      </c>
      <c r="M31" s="77" t="s">
        <v>158</v>
      </c>
      <c r="N31" s="78" t="s">
        <v>158</v>
      </c>
      <c r="P31" s="92">
        <v>0</v>
      </c>
      <c r="Q31" s="18">
        <v>0</v>
      </c>
      <c r="R31" s="19">
        <v>0</v>
      </c>
      <c r="S31" s="77" t="s">
        <v>158</v>
      </c>
      <c r="T31" s="77" t="s">
        <v>158</v>
      </c>
      <c r="U31" s="78" t="s">
        <v>158</v>
      </c>
    </row>
    <row r="32" spans="1:21">
      <c r="A32" s="17" t="s">
        <v>178</v>
      </c>
      <c r="B32" s="18">
        <v>2985</v>
      </c>
      <c r="C32" s="18">
        <v>2971</v>
      </c>
      <c r="D32" s="19">
        <v>2760</v>
      </c>
      <c r="E32" s="27">
        <v>0.12804998110351201</v>
      </c>
      <c r="F32" s="27">
        <v>0.11410487586149949</v>
      </c>
      <c r="G32" s="28">
        <v>9.1385190897372778E-2</v>
      </c>
      <c r="I32" s="92">
        <v>2985</v>
      </c>
      <c r="J32" s="18">
        <v>2971</v>
      </c>
      <c r="K32" s="19">
        <v>2760</v>
      </c>
      <c r="L32" s="77">
        <v>0.12991738385995211</v>
      </c>
      <c r="M32" s="77">
        <v>0.11575517099505031</v>
      </c>
      <c r="N32" s="78">
        <v>9.1461899159942336E-2</v>
      </c>
      <c r="P32" s="92">
        <v>0</v>
      </c>
      <c r="Q32" s="18">
        <v>0</v>
      </c>
      <c r="R32" s="19">
        <v>0</v>
      </c>
      <c r="S32" s="77" t="s">
        <v>158</v>
      </c>
      <c r="T32" s="77" t="s">
        <v>158</v>
      </c>
      <c r="U32" s="78" t="s">
        <v>158</v>
      </c>
    </row>
    <row r="33" spans="1:21">
      <c r="A33" s="17" t="s">
        <v>179</v>
      </c>
      <c r="B33" s="18">
        <v>0</v>
      </c>
      <c r="C33" s="18">
        <v>0</v>
      </c>
      <c r="D33" s="19">
        <v>0</v>
      </c>
      <c r="E33" s="27" t="s">
        <v>158</v>
      </c>
      <c r="F33" s="27" t="s">
        <v>158</v>
      </c>
      <c r="G33" s="28" t="s">
        <v>158</v>
      </c>
      <c r="I33" s="92">
        <v>0</v>
      </c>
      <c r="J33" s="18">
        <v>0</v>
      </c>
      <c r="K33" s="19">
        <v>0</v>
      </c>
      <c r="L33" s="77" t="s">
        <v>158</v>
      </c>
      <c r="M33" s="77" t="s">
        <v>158</v>
      </c>
      <c r="N33" s="78" t="s">
        <v>158</v>
      </c>
      <c r="P33" s="92">
        <v>0</v>
      </c>
      <c r="Q33" s="18">
        <v>0</v>
      </c>
      <c r="R33" s="19">
        <v>0</v>
      </c>
      <c r="S33" s="77" t="s">
        <v>158</v>
      </c>
      <c r="T33" s="77" t="s">
        <v>158</v>
      </c>
      <c r="U33" s="78" t="s">
        <v>158</v>
      </c>
    </row>
    <row r="34" spans="1:21">
      <c r="A34" s="17" t="s">
        <v>180</v>
      </c>
      <c r="B34" s="18">
        <v>0</v>
      </c>
      <c r="C34" s="18">
        <v>0</v>
      </c>
      <c r="D34" s="19">
        <v>0</v>
      </c>
      <c r="E34" s="27" t="s">
        <v>158</v>
      </c>
      <c r="F34" s="27" t="s">
        <v>158</v>
      </c>
      <c r="G34" s="28" t="s">
        <v>158</v>
      </c>
      <c r="I34" s="92">
        <v>0</v>
      </c>
      <c r="J34" s="18">
        <v>0</v>
      </c>
      <c r="K34" s="19">
        <v>0</v>
      </c>
      <c r="L34" s="77" t="s">
        <v>158</v>
      </c>
      <c r="M34" s="77" t="s">
        <v>158</v>
      </c>
      <c r="N34" s="78" t="s">
        <v>158</v>
      </c>
      <c r="P34" s="92">
        <v>0</v>
      </c>
      <c r="Q34" s="18">
        <v>0</v>
      </c>
      <c r="R34" s="19">
        <v>0</v>
      </c>
      <c r="S34" s="77" t="s">
        <v>158</v>
      </c>
      <c r="T34" s="77" t="s">
        <v>158</v>
      </c>
      <c r="U34" s="78" t="s">
        <v>158</v>
      </c>
    </row>
    <row r="35" spans="1:21">
      <c r="A35" s="17" t="s">
        <v>5</v>
      </c>
      <c r="B35" s="18" t="s">
        <v>5</v>
      </c>
      <c r="C35" s="18" t="s">
        <v>5</v>
      </c>
      <c r="D35" s="19" t="s">
        <v>5</v>
      </c>
      <c r="E35" s="27" t="s">
        <v>5</v>
      </c>
      <c r="F35" s="27" t="s">
        <v>5</v>
      </c>
      <c r="G35" s="28" t="s">
        <v>5</v>
      </c>
      <c r="I35" s="92" t="s">
        <v>5</v>
      </c>
      <c r="J35" s="18" t="s">
        <v>5</v>
      </c>
      <c r="K35" s="19" t="s">
        <v>5</v>
      </c>
      <c r="L35" s="77" t="s">
        <v>5</v>
      </c>
      <c r="M35" s="77" t="s">
        <v>5</v>
      </c>
      <c r="N35" s="78" t="s">
        <v>5</v>
      </c>
      <c r="P35" s="92" t="s">
        <v>5</v>
      </c>
      <c r="Q35" s="18" t="s">
        <v>5</v>
      </c>
      <c r="R35" s="19" t="s">
        <v>5</v>
      </c>
      <c r="S35" s="77" t="s">
        <v>5</v>
      </c>
      <c r="T35" s="77" t="s">
        <v>5</v>
      </c>
      <c r="U35" s="78" t="s">
        <v>5</v>
      </c>
    </row>
    <row r="36" spans="1:21" ht="13.5" thickBot="1">
      <c r="A36" s="20" t="s">
        <v>4</v>
      </c>
      <c r="B36" s="21">
        <v>2331121</v>
      </c>
      <c r="C36" s="21">
        <v>2603745</v>
      </c>
      <c r="D36" s="22">
        <v>3020183</v>
      </c>
      <c r="E36" s="23">
        <v>100</v>
      </c>
      <c r="F36" s="23">
        <v>100</v>
      </c>
      <c r="G36" s="47">
        <v>100</v>
      </c>
      <c r="I36" s="93">
        <v>2297614</v>
      </c>
      <c r="J36" s="21">
        <v>2566624</v>
      </c>
      <c r="K36" s="22">
        <v>3017650</v>
      </c>
      <c r="L36" s="80">
        <v>100</v>
      </c>
      <c r="M36" s="80">
        <v>100</v>
      </c>
      <c r="N36" s="81">
        <v>100</v>
      </c>
      <c r="P36" s="93">
        <v>33507</v>
      </c>
      <c r="Q36" s="21">
        <v>37121</v>
      </c>
      <c r="R36" s="22">
        <v>2533</v>
      </c>
      <c r="S36" s="80">
        <v>100</v>
      </c>
      <c r="T36" s="80">
        <v>100</v>
      </c>
      <c r="U36" s="81">
        <v>100</v>
      </c>
    </row>
    <row r="37" spans="1:21">
      <c r="I37" s="99"/>
      <c r="P37" s="99"/>
    </row>
    <row r="38" spans="1:21" ht="15.5" thickBot="1">
      <c r="A38" s="5" t="s">
        <v>118</v>
      </c>
      <c r="B38" s="6"/>
      <c r="C38" s="6"/>
      <c r="D38" s="156" t="s">
        <v>104</v>
      </c>
      <c r="E38" s="156"/>
      <c r="F38" s="6"/>
      <c r="I38" s="156" t="s">
        <v>107</v>
      </c>
      <c r="J38" s="156"/>
      <c r="K38" s="156"/>
      <c r="L38" s="156"/>
      <c r="M38" s="156"/>
      <c r="N38" s="156"/>
      <c r="P38" s="156" t="s">
        <v>108</v>
      </c>
      <c r="Q38" s="156"/>
      <c r="R38" s="156"/>
      <c r="S38" s="156"/>
      <c r="T38" s="156"/>
      <c r="U38" s="156"/>
    </row>
    <row r="39" spans="1:21">
      <c r="A39" s="7"/>
      <c r="B39" s="8"/>
      <c r="C39" s="9" t="s">
        <v>31</v>
      </c>
      <c r="D39" s="84"/>
      <c r="E39" s="11"/>
      <c r="F39" s="9" t="s">
        <v>2</v>
      </c>
      <c r="G39" s="12"/>
      <c r="I39" s="7"/>
      <c r="J39" s="9" t="s">
        <v>31</v>
      </c>
      <c r="K39" s="84"/>
      <c r="L39" s="11"/>
      <c r="M39" s="9" t="s">
        <v>2</v>
      </c>
      <c r="N39" s="12"/>
      <c r="P39" s="7"/>
      <c r="Q39" s="9" t="s">
        <v>31</v>
      </c>
      <c r="R39" s="84"/>
      <c r="S39" s="11"/>
      <c r="T39" s="9" t="s">
        <v>2</v>
      </c>
      <c r="U39" s="12"/>
    </row>
    <row r="40" spans="1:21">
      <c r="A40" s="13" t="s">
        <v>3</v>
      </c>
      <c r="B40" s="14" t="s">
        <v>155</v>
      </c>
      <c r="C40" s="15" t="s">
        <v>153</v>
      </c>
      <c r="D40" s="62" t="s">
        <v>154</v>
      </c>
      <c r="E40" s="15" t="s">
        <v>155</v>
      </c>
      <c r="F40" s="15" t="s">
        <v>153</v>
      </c>
      <c r="G40" s="16" t="s">
        <v>154</v>
      </c>
      <c r="I40" s="91" t="s">
        <v>155</v>
      </c>
      <c r="J40" s="15" t="s">
        <v>153</v>
      </c>
      <c r="K40" s="62" t="s">
        <v>154</v>
      </c>
      <c r="L40" s="15" t="s">
        <v>155</v>
      </c>
      <c r="M40" s="15" t="s">
        <v>153</v>
      </c>
      <c r="N40" s="16" t="s">
        <v>154</v>
      </c>
      <c r="P40" s="91" t="s">
        <v>155</v>
      </c>
      <c r="Q40" s="15" t="s">
        <v>153</v>
      </c>
      <c r="R40" s="62" t="s">
        <v>154</v>
      </c>
      <c r="S40" s="15" t="s">
        <v>155</v>
      </c>
      <c r="T40" s="15" t="s">
        <v>153</v>
      </c>
      <c r="U40" s="16" t="s">
        <v>154</v>
      </c>
    </row>
    <row r="41" spans="1:21">
      <c r="A41" s="17" t="s">
        <v>81</v>
      </c>
      <c r="B41" s="18">
        <v>128141</v>
      </c>
      <c r="C41" s="18">
        <v>129457</v>
      </c>
      <c r="D41" s="19">
        <v>130389</v>
      </c>
      <c r="E41" s="27">
        <v>19.990858005797211</v>
      </c>
      <c r="F41" s="27">
        <v>20.266955142706404</v>
      </c>
      <c r="G41" s="28">
        <v>20.038605232299915</v>
      </c>
      <c r="I41" s="92">
        <v>128141</v>
      </c>
      <c r="J41" s="18">
        <v>129457</v>
      </c>
      <c r="K41" s="19">
        <v>130389</v>
      </c>
      <c r="L41" s="77">
        <v>20.421690107175586</v>
      </c>
      <c r="M41" s="77">
        <v>20.708547552700363</v>
      </c>
      <c r="N41" s="78">
        <v>20.077267044019734</v>
      </c>
      <c r="P41" s="92">
        <v>0</v>
      </c>
      <c r="Q41" s="18">
        <v>0</v>
      </c>
      <c r="R41" s="19">
        <v>0</v>
      </c>
      <c r="S41" s="77" t="s">
        <v>158</v>
      </c>
      <c r="T41" s="77" t="s">
        <v>158</v>
      </c>
      <c r="U41" s="78" t="s">
        <v>158</v>
      </c>
    </row>
    <row r="42" spans="1:21">
      <c r="A42" s="17" t="s">
        <v>156</v>
      </c>
      <c r="B42" s="18">
        <v>80833</v>
      </c>
      <c r="C42" s="18">
        <v>81168</v>
      </c>
      <c r="D42" s="19">
        <v>78850</v>
      </c>
      <c r="E42" s="27">
        <v>12.61049176440488</v>
      </c>
      <c r="F42" s="27">
        <v>12.70713993853707</v>
      </c>
      <c r="G42" s="28">
        <v>12.117924231084281</v>
      </c>
      <c r="I42" s="92">
        <v>80406</v>
      </c>
      <c r="J42" s="18">
        <v>81168</v>
      </c>
      <c r="K42" s="19">
        <v>78850</v>
      </c>
      <c r="L42" s="77">
        <v>12.814215705805012</v>
      </c>
      <c r="M42" s="77">
        <v>12.984013129900918</v>
      </c>
      <c r="N42" s="78">
        <v>12.14130414698292</v>
      </c>
      <c r="P42" s="92">
        <v>427</v>
      </c>
      <c r="Q42" s="18">
        <v>0</v>
      </c>
      <c r="R42" s="19">
        <v>0</v>
      </c>
      <c r="S42" s="77">
        <v>3.1575833764697183</v>
      </c>
      <c r="T42" s="77" t="s">
        <v>158</v>
      </c>
      <c r="U42" s="78" t="s">
        <v>158</v>
      </c>
    </row>
    <row r="43" spans="1:21">
      <c r="A43" s="17" t="s">
        <v>157</v>
      </c>
      <c r="B43" s="18">
        <v>0</v>
      </c>
      <c r="C43" s="18">
        <v>0</v>
      </c>
      <c r="D43" s="19">
        <v>0</v>
      </c>
      <c r="E43" s="27" t="s">
        <v>158</v>
      </c>
      <c r="F43" s="27" t="s">
        <v>158</v>
      </c>
      <c r="G43" s="28" t="s">
        <v>158</v>
      </c>
      <c r="I43" s="92">
        <v>0</v>
      </c>
      <c r="J43" s="18">
        <v>0</v>
      </c>
      <c r="K43" s="19">
        <v>0</v>
      </c>
      <c r="L43" s="77" t="s">
        <v>158</v>
      </c>
      <c r="M43" s="77" t="s">
        <v>158</v>
      </c>
      <c r="N43" s="78" t="s">
        <v>158</v>
      </c>
      <c r="P43" s="92">
        <v>0</v>
      </c>
      <c r="Q43" s="18">
        <v>0</v>
      </c>
      <c r="R43" s="19">
        <v>0</v>
      </c>
      <c r="S43" s="77" t="s">
        <v>158</v>
      </c>
      <c r="T43" s="77" t="s">
        <v>158</v>
      </c>
      <c r="U43" s="78" t="s">
        <v>158</v>
      </c>
    </row>
    <row r="44" spans="1:21">
      <c r="A44" s="17" t="s">
        <v>82</v>
      </c>
      <c r="B44" s="18">
        <v>129065</v>
      </c>
      <c r="C44" s="18">
        <v>129556</v>
      </c>
      <c r="D44" s="19">
        <v>131275</v>
      </c>
      <c r="E44" s="27">
        <v>20.135008221554514</v>
      </c>
      <c r="F44" s="27">
        <v>20.282453945854382</v>
      </c>
      <c r="G44" s="28">
        <v>20.174768591446913</v>
      </c>
      <c r="I44" s="92">
        <v>129065</v>
      </c>
      <c r="J44" s="18">
        <v>129556</v>
      </c>
      <c r="K44" s="19">
        <v>131275</v>
      </c>
      <c r="L44" s="77">
        <v>20.568946969998805</v>
      </c>
      <c r="M44" s="77">
        <v>20.724384056000435</v>
      </c>
      <c r="N44" s="78">
        <v>20.213693112177335</v>
      </c>
      <c r="P44" s="92">
        <v>0</v>
      </c>
      <c r="Q44" s="18">
        <v>0</v>
      </c>
      <c r="R44" s="19">
        <v>0</v>
      </c>
      <c r="S44" s="77" t="s">
        <v>158</v>
      </c>
      <c r="T44" s="77" t="s">
        <v>158</v>
      </c>
      <c r="U44" s="78" t="s">
        <v>158</v>
      </c>
    </row>
    <row r="45" spans="1:21">
      <c r="A45" s="17" t="s">
        <v>84</v>
      </c>
      <c r="B45" s="18">
        <v>78600</v>
      </c>
      <c r="C45" s="18">
        <v>74144</v>
      </c>
      <c r="D45" s="19">
        <v>86670</v>
      </c>
      <c r="E45" s="27">
        <v>12.262128742991397</v>
      </c>
      <c r="F45" s="27">
        <v>11.607507682866308</v>
      </c>
      <c r="G45" s="28">
        <v>13.319727242968607</v>
      </c>
      <c r="I45" s="92">
        <v>78600</v>
      </c>
      <c r="J45" s="18">
        <v>74144</v>
      </c>
      <c r="K45" s="19">
        <v>86670</v>
      </c>
      <c r="L45" s="77">
        <v>12.526395473923264</v>
      </c>
      <c r="M45" s="77">
        <v>11.860421218994846</v>
      </c>
      <c r="N45" s="78">
        <v>13.345425877222699</v>
      </c>
      <c r="P45" s="92">
        <v>0</v>
      </c>
      <c r="Q45" s="18">
        <v>0</v>
      </c>
      <c r="R45" s="19">
        <v>0</v>
      </c>
      <c r="S45" s="77" t="s">
        <v>158</v>
      </c>
      <c r="T45" s="77" t="s">
        <v>158</v>
      </c>
      <c r="U45" s="78" t="s">
        <v>158</v>
      </c>
    </row>
    <row r="46" spans="1:21">
      <c r="A46" s="17" t="s">
        <v>152</v>
      </c>
      <c r="B46" s="18">
        <v>122392</v>
      </c>
      <c r="C46" s="18">
        <v>153763</v>
      </c>
      <c r="D46" s="19">
        <v>140736</v>
      </c>
      <c r="E46" s="27">
        <v>19.093975332216324</v>
      </c>
      <c r="F46" s="27">
        <v>24.072146145886009</v>
      </c>
      <c r="G46" s="28">
        <v>21.628765815927423</v>
      </c>
      <c r="I46" s="92">
        <v>110366</v>
      </c>
      <c r="J46" s="18">
        <v>141479</v>
      </c>
      <c r="K46" s="19">
        <v>140736</v>
      </c>
      <c r="L46" s="77">
        <v>17.58890792461851</v>
      </c>
      <c r="M46" s="77">
        <v>22.631642933240339</v>
      </c>
      <c r="N46" s="78">
        <v>21.670495630054386</v>
      </c>
      <c r="P46" s="92">
        <v>12026</v>
      </c>
      <c r="Q46" s="18">
        <v>12284</v>
      </c>
      <c r="R46" s="19">
        <v>0</v>
      </c>
      <c r="S46" s="77" t="s">
        <v>158</v>
      </c>
      <c r="T46" s="77" t="s">
        <v>158</v>
      </c>
      <c r="U46" s="78" t="s">
        <v>158</v>
      </c>
    </row>
    <row r="47" spans="1:21">
      <c r="A47" s="17" t="s">
        <v>159</v>
      </c>
      <c r="B47" s="18">
        <v>13663</v>
      </c>
      <c r="C47" s="18">
        <v>13860</v>
      </c>
      <c r="D47" s="19">
        <v>14313</v>
      </c>
      <c r="E47" s="27">
        <v>2.1315199111385681</v>
      </c>
      <c r="F47" s="27">
        <v>2.1698324407170779</v>
      </c>
      <c r="G47" s="28">
        <v>2.1996683515473596</v>
      </c>
      <c r="I47" s="92">
        <v>13663</v>
      </c>
      <c r="J47" s="18">
        <v>13860</v>
      </c>
      <c r="K47" s="19">
        <v>14313</v>
      </c>
      <c r="L47" s="77">
        <v>2.1774572692139129</v>
      </c>
      <c r="M47" s="77">
        <v>2.2171104620099884</v>
      </c>
      <c r="N47" s="78">
        <v>2.2039123177649529</v>
      </c>
      <c r="P47" s="92">
        <v>0</v>
      </c>
      <c r="Q47" s="18">
        <v>0</v>
      </c>
      <c r="R47" s="19">
        <v>0</v>
      </c>
      <c r="S47" s="77" t="s">
        <v>158</v>
      </c>
      <c r="T47" s="77" t="s">
        <v>158</v>
      </c>
      <c r="U47" s="78" t="s">
        <v>158</v>
      </c>
    </row>
    <row r="48" spans="1:21">
      <c r="A48" s="17" t="s">
        <v>160</v>
      </c>
      <c r="B48" s="18">
        <v>993</v>
      </c>
      <c r="C48" s="18">
        <v>1337</v>
      </c>
      <c r="D48" s="19">
        <v>1253</v>
      </c>
      <c r="E48" s="27">
        <v>0.15491467992099819</v>
      </c>
      <c r="F48" s="27">
        <v>0.2093121192812939</v>
      </c>
      <c r="G48" s="28">
        <v>0.19256511175077495</v>
      </c>
      <c r="I48" s="92">
        <v>0</v>
      </c>
      <c r="J48" s="18">
        <v>0</v>
      </c>
      <c r="K48" s="19">
        <v>0</v>
      </c>
      <c r="L48" s="77" t="s">
        <v>158</v>
      </c>
      <c r="M48" s="77" t="s">
        <v>158</v>
      </c>
      <c r="N48" s="78" t="s">
        <v>158</v>
      </c>
      <c r="P48" s="92">
        <v>993</v>
      </c>
      <c r="Q48" s="18">
        <v>1337</v>
      </c>
      <c r="R48" s="19">
        <v>1253</v>
      </c>
      <c r="S48" s="77">
        <v>7.3430451822820384</v>
      </c>
      <c r="T48" s="77">
        <v>9.8157257176418771</v>
      </c>
      <c r="U48" s="78">
        <v>100</v>
      </c>
    </row>
    <row r="49" spans="1:21">
      <c r="A49" s="17" t="s">
        <v>161</v>
      </c>
      <c r="B49" s="18">
        <v>8381</v>
      </c>
      <c r="C49" s="18">
        <v>9205</v>
      </c>
      <c r="D49" s="19">
        <v>22784</v>
      </c>
      <c r="E49" s="27">
        <v>1.3074923790713855</v>
      </c>
      <c r="F49" s="27">
        <v>1.4410755856277564</v>
      </c>
      <c r="G49" s="28">
        <v>3.5015191589223114</v>
      </c>
      <c r="I49" s="92">
        <v>8381</v>
      </c>
      <c r="J49" s="18">
        <v>9205</v>
      </c>
      <c r="K49" s="19">
        <v>22784</v>
      </c>
      <c r="L49" s="77">
        <v>1.3356707438543369</v>
      </c>
      <c r="M49" s="77">
        <v>1.4724748775470375</v>
      </c>
      <c r="N49" s="78">
        <v>3.5082748723507784</v>
      </c>
      <c r="P49" s="92">
        <v>0</v>
      </c>
      <c r="Q49" s="18">
        <v>0</v>
      </c>
      <c r="R49" s="19">
        <v>0</v>
      </c>
      <c r="S49" s="77" t="s">
        <v>158</v>
      </c>
      <c r="T49" s="77" t="s">
        <v>158</v>
      </c>
      <c r="U49" s="78" t="s">
        <v>158</v>
      </c>
    </row>
    <row r="50" spans="1:21">
      <c r="A50" s="17" t="s">
        <v>162</v>
      </c>
      <c r="B50" s="18">
        <v>0</v>
      </c>
      <c r="C50" s="18">
        <v>0</v>
      </c>
      <c r="D50" s="19">
        <v>0</v>
      </c>
      <c r="E50" s="27" t="s">
        <v>158</v>
      </c>
      <c r="F50" s="27" t="s">
        <v>158</v>
      </c>
      <c r="G50" s="28" t="s">
        <v>158</v>
      </c>
      <c r="I50" s="92">
        <v>0</v>
      </c>
      <c r="J50" s="18">
        <v>0</v>
      </c>
      <c r="K50" s="19">
        <v>0</v>
      </c>
      <c r="L50" s="77" t="s">
        <v>158</v>
      </c>
      <c r="M50" s="77" t="s">
        <v>158</v>
      </c>
      <c r="N50" s="78" t="s">
        <v>158</v>
      </c>
      <c r="P50" s="92">
        <v>0</v>
      </c>
      <c r="Q50" s="18">
        <v>0</v>
      </c>
      <c r="R50" s="19">
        <v>0</v>
      </c>
      <c r="S50" s="77" t="s">
        <v>158</v>
      </c>
      <c r="T50" s="77" t="s">
        <v>158</v>
      </c>
      <c r="U50" s="78" t="s">
        <v>158</v>
      </c>
    </row>
    <row r="51" spans="1:21">
      <c r="A51" s="17" t="s">
        <v>163</v>
      </c>
      <c r="B51" s="18">
        <v>0</v>
      </c>
      <c r="C51" s="18">
        <v>0</v>
      </c>
      <c r="D51" s="19">
        <v>0</v>
      </c>
      <c r="E51" s="27" t="s">
        <v>158</v>
      </c>
      <c r="F51" s="27" t="s">
        <v>158</v>
      </c>
      <c r="G51" s="28" t="s">
        <v>158</v>
      </c>
      <c r="I51" s="92">
        <v>0</v>
      </c>
      <c r="J51" s="18">
        <v>0</v>
      </c>
      <c r="K51" s="19">
        <v>0</v>
      </c>
      <c r="L51" s="77" t="s">
        <v>158</v>
      </c>
      <c r="M51" s="77" t="s">
        <v>158</v>
      </c>
      <c r="N51" s="78" t="s">
        <v>158</v>
      </c>
      <c r="P51" s="92">
        <v>0</v>
      </c>
      <c r="Q51" s="18">
        <v>0</v>
      </c>
      <c r="R51" s="19">
        <v>0</v>
      </c>
      <c r="S51" s="77" t="s">
        <v>158</v>
      </c>
      <c r="T51" s="77" t="s">
        <v>158</v>
      </c>
      <c r="U51" s="78" t="s">
        <v>158</v>
      </c>
    </row>
    <row r="52" spans="1:21">
      <c r="A52" s="17" t="s">
        <v>164</v>
      </c>
      <c r="B52" s="18">
        <v>0</v>
      </c>
      <c r="C52" s="18">
        <v>0</v>
      </c>
      <c r="D52" s="19">
        <v>0</v>
      </c>
      <c r="E52" s="27" t="s">
        <v>158</v>
      </c>
      <c r="F52" s="27" t="s">
        <v>158</v>
      </c>
      <c r="G52" s="28" t="s">
        <v>158</v>
      </c>
      <c r="I52" s="92">
        <v>0</v>
      </c>
      <c r="J52" s="18">
        <v>0</v>
      </c>
      <c r="K52" s="19">
        <v>0</v>
      </c>
      <c r="L52" s="77" t="s">
        <v>158</v>
      </c>
      <c r="M52" s="77" t="s">
        <v>158</v>
      </c>
      <c r="N52" s="78" t="s">
        <v>158</v>
      </c>
      <c r="P52" s="92">
        <v>0</v>
      </c>
      <c r="Q52" s="18">
        <v>0</v>
      </c>
      <c r="R52" s="19">
        <v>0</v>
      </c>
      <c r="S52" s="77" t="s">
        <v>158</v>
      </c>
      <c r="T52" s="77" t="s">
        <v>158</v>
      </c>
      <c r="U52" s="78" t="s">
        <v>158</v>
      </c>
    </row>
    <row r="53" spans="1:21">
      <c r="A53" s="17" t="s">
        <v>165</v>
      </c>
      <c r="B53" s="18">
        <v>0</v>
      </c>
      <c r="C53" s="18">
        <v>0</v>
      </c>
      <c r="D53" s="19">
        <v>0</v>
      </c>
      <c r="E53" s="27" t="s">
        <v>158</v>
      </c>
      <c r="F53" s="27" t="s">
        <v>158</v>
      </c>
      <c r="G53" s="28" t="s">
        <v>158</v>
      </c>
      <c r="I53" s="92">
        <v>0</v>
      </c>
      <c r="J53" s="18">
        <v>0</v>
      </c>
      <c r="K53" s="19">
        <v>0</v>
      </c>
      <c r="L53" s="77" t="s">
        <v>158</v>
      </c>
      <c r="M53" s="77" t="s">
        <v>158</v>
      </c>
      <c r="N53" s="78" t="s">
        <v>158</v>
      </c>
      <c r="P53" s="92">
        <v>0</v>
      </c>
      <c r="Q53" s="18">
        <v>0</v>
      </c>
      <c r="R53" s="19">
        <v>0</v>
      </c>
      <c r="S53" s="77" t="s">
        <v>158</v>
      </c>
      <c r="T53" s="77" t="s">
        <v>158</v>
      </c>
      <c r="U53" s="78" t="s">
        <v>158</v>
      </c>
    </row>
    <row r="54" spans="1:21">
      <c r="A54" s="17" t="s">
        <v>166</v>
      </c>
      <c r="B54" s="18">
        <v>33026</v>
      </c>
      <c r="C54" s="18">
        <v>0</v>
      </c>
      <c r="D54" s="19">
        <v>0</v>
      </c>
      <c r="E54" s="27">
        <v>5.1522781662345283</v>
      </c>
      <c r="F54" s="27" t="s">
        <v>158</v>
      </c>
      <c r="G54" s="28" t="s">
        <v>158</v>
      </c>
      <c r="I54" s="92">
        <v>33026</v>
      </c>
      <c r="J54" s="18">
        <v>0</v>
      </c>
      <c r="K54" s="19">
        <v>0</v>
      </c>
      <c r="L54" s="77">
        <v>5.2633172636360017</v>
      </c>
      <c r="M54" s="77" t="s">
        <v>158</v>
      </c>
      <c r="N54" s="78" t="s">
        <v>158</v>
      </c>
      <c r="P54" s="92">
        <v>0</v>
      </c>
      <c r="Q54" s="18">
        <v>0</v>
      </c>
      <c r="R54" s="19">
        <v>0</v>
      </c>
      <c r="S54" s="77" t="s">
        <v>158</v>
      </c>
      <c r="T54" s="77" t="s">
        <v>158</v>
      </c>
      <c r="U54" s="78" t="s">
        <v>158</v>
      </c>
    </row>
    <row r="55" spans="1:21">
      <c r="A55" s="17" t="s">
        <v>167</v>
      </c>
      <c r="B55" s="18">
        <v>0</v>
      </c>
      <c r="C55" s="18">
        <v>0</v>
      </c>
      <c r="D55" s="19">
        <v>0</v>
      </c>
      <c r="E55" s="27" t="s">
        <v>158</v>
      </c>
      <c r="F55" s="27" t="s">
        <v>158</v>
      </c>
      <c r="G55" s="28" t="s">
        <v>158</v>
      </c>
      <c r="I55" s="92">
        <v>0</v>
      </c>
      <c r="J55" s="18">
        <v>0</v>
      </c>
      <c r="K55" s="19">
        <v>0</v>
      </c>
      <c r="L55" s="77" t="s">
        <v>158</v>
      </c>
      <c r="M55" s="77" t="s">
        <v>158</v>
      </c>
      <c r="N55" s="78" t="s">
        <v>158</v>
      </c>
      <c r="P55" s="92">
        <v>0</v>
      </c>
      <c r="Q55" s="18">
        <v>0</v>
      </c>
      <c r="R55" s="19">
        <v>0</v>
      </c>
      <c r="S55" s="77" t="s">
        <v>158</v>
      </c>
      <c r="T55" s="77" t="s">
        <v>158</v>
      </c>
      <c r="U55" s="78" t="s">
        <v>158</v>
      </c>
    </row>
    <row r="56" spans="1:21">
      <c r="A56" s="17" t="s">
        <v>168</v>
      </c>
      <c r="B56" s="18">
        <v>5201</v>
      </c>
      <c r="C56" s="18">
        <v>6017</v>
      </c>
      <c r="D56" s="19">
        <v>3142</v>
      </c>
      <c r="E56" s="27">
        <v>0.8113909871793672</v>
      </c>
      <c r="F56" s="27">
        <v>0.94198281354939817</v>
      </c>
      <c r="G56" s="28">
        <v>0.48287277024815234</v>
      </c>
      <c r="I56" s="92">
        <v>5201</v>
      </c>
      <c r="J56" s="18">
        <v>6017</v>
      </c>
      <c r="K56" s="19">
        <v>3142</v>
      </c>
      <c r="L56" s="77">
        <v>0.82887764452767043</v>
      </c>
      <c r="M56" s="77">
        <v>0.96250747834878059</v>
      </c>
      <c r="N56" s="78">
        <v>0.4838044087485141</v>
      </c>
      <c r="P56" s="92">
        <v>0</v>
      </c>
      <c r="Q56" s="18">
        <v>0</v>
      </c>
      <c r="R56" s="19">
        <v>0</v>
      </c>
      <c r="S56" s="77" t="s">
        <v>158</v>
      </c>
      <c r="T56" s="77" t="s">
        <v>158</v>
      </c>
      <c r="U56" s="78" t="s">
        <v>158</v>
      </c>
    </row>
    <row r="57" spans="1:21">
      <c r="A57" s="17" t="s">
        <v>169</v>
      </c>
      <c r="B57" s="18">
        <v>0</v>
      </c>
      <c r="C57" s="18">
        <v>0</v>
      </c>
      <c r="D57" s="19">
        <v>0</v>
      </c>
      <c r="E57" s="27" t="s">
        <v>158</v>
      </c>
      <c r="F57" s="27" t="s">
        <v>158</v>
      </c>
      <c r="G57" s="28" t="s">
        <v>158</v>
      </c>
      <c r="I57" s="92">
        <v>0</v>
      </c>
      <c r="J57" s="18">
        <v>0</v>
      </c>
      <c r="K57" s="19">
        <v>0</v>
      </c>
      <c r="L57" s="77" t="s">
        <v>158</v>
      </c>
      <c r="M57" s="77" t="s">
        <v>158</v>
      </c>
      <c r="N57" s="78" t="s">
        <v>158</v>
      </c>
      <c r="P57" s="92">
        <v>0</v>
      </c>
      <c r="Q57" s="18">
        <v>0</v>
      </c>
      <c r="R57" s="19">
        <v>0</v>
      </c>
      <c r="S57" s="77" t="s">
        <v>158</v>
      </c>
      <c r="T57" s="77" t="s">
        <v>158</v>
      </c>
      <c r="U57" s="78" t="s">
        <v>158</v>
      </c>
    </row>
    <row r="58" spans="1:21">
      <c r="A58" s="17" t="s">
        <v>170</v>
      </c>
      <c r="B58" s="18">
        <v>0</v>
      </c>
      <c r="C58" s="18">
        <v>0</v>
      </c>
      <c r="D58" s="19">
        <v>0</v>
      </c>
      <c r="E58" s="27" t="s">
        <v>158</v>
      </c>
      <c r="F58" s="27" t="s">
        <v>158</v>
      </c>
      <c r="G58" s="28" t="s">
        <v>158</v>
      </c>
      <c r="I58" s="92">
        <v>0</v>
      </c>
      <c r="J58" s="18">
        <v>0</v>
      </c>
      <c r="K58" s="19">
        <v>0</v>
      </c>
      <c r="L58" s="77" t="s">
        <v>158</v>
      </c>
      <c r="M58" s="77" t="s">
        <v>158</v>
      </c>
      <c r="N58" s="78" t="s">
        <v>158</v>
      </c>
      <c r="P58" s="92">
        <v>0</v>
      </c>
      <c r="Q58" s="18">
        <v>0</v>
      </c>
      <c r="R58" s="19">
        <v>0</v>
      </c>
      <c r="S58" s="77" t="s">
        <v>158</v>
      </c>
      <c r="T58" s="77" t="s">
        <v>158</v>
      </c>
      <c r="U58" s="78" t="s">
        <v>158</v>
      </c>
    </row>
    <row r="59" spans="1:21">
      <c r="A59" s="17" t="s">
        <v>171</v>
      </c>
      <c r="B59" s="18">
        <v>36450</v>
      </c>
      <c r="C59" s="18">
        <v>36268</v>
      </c>
      <c r="D59" s="19">
        <v>35907</v>
      </c>
      <c r="E59" s="27">
        <v>5.6864451995170029</v>
      </c>
      <c r="F59" s="27">
        <v>5.6778847734435054</v>
      </c>
      <c r="G59" s="28">
        <v>5.518304443443796</v>
      </c>
      <c r="I59" s="92">
        <v>36450</v>
      </c>
      <c r="J59" s="18">
        <v>36268</v>
      </c>
      <c r="K59" s="19">
        <v>35907</v>
      </c>
      <c r="L59" s="77">
        <v>5.8089963743575446</v>
      </c>
      <c r="M59" s="77">
        <v>5.8015990069392682</v>
      </c>
      <c r="N59" s="78">
        <v>5.5289512746444611</v>
      </c>
      <c r="P59" s="92">
        <v>0</v>
      </c>
      <c r="Q59" s="18">
        <v>0</v>
      </c>
      <c r="R59" s="19">
        <v>0</v>
      </c>
      <c r="S59" s="77" t="s">
        <v>158</v>
      </c>
      <c r="T59" s="77" t="s">
        <v>158</v>
      </c>
      <c r="U59" s="78" t="s">
        <v>158</v>
      </c>
    </row>
    <row r="60" spans="1:21">
      <c r="A60" s="17" t="s">
        <v>172</v>
      </c>
      <c r="B60" s="18">
        <v>450</v>
      </c>
      <c r="C60" s="18">
        <v>297</v>
      </c>
      <c r="D60" s="19">
        <v>267</v>
      </c>
      <c r="E60" s="27">
        <v>7.0203027154530903E-2</v>
      </c>
      <c r="F60" s="27">
        <v>4.6496409443937382E-2</v>
      </c>
      <c r="G60" s="28">
        <v>4.1033427643620841E-2</v>
      </c>
      <c r="I60" s="92">
        <v>373</v>
      </c>
      <c r="J60" s="18">
        <v>297</v>
      </c>
      <c r="K60" s="19">
        <v>267</v>
      </c>
      <c r="L60" s="77">
        <v>5.9444599386429736E-2</v>
      </c>
      <c r="M60" s="77">
        <v>4.7509509900214034E-2</v>
      </c>
      <c r="N60" s="78">
        <v>4.1112596160360684E-2</v>
      </c>
      <c r="P60" s="92">
        <v>77</v>
      </c>
      <c r="Q60" s="18">
        <v>0</v>
      </c>
      <c r="R60" s="19">
        <v>0</v>
      </c>
      <c r="S60" s="77">
        <v>0.5694002810027361</v>
      </c>
      <c r="T60" s="77" t="s">
        <v>158</v>
      </c>
      <c r="U60" s="78" t="s">
        <v>158</v>
      </c>
    </row>
    <row r="61" spans="1:21">
      <c r="A61" s="17" t="s">
        <v>173</v>
      </c>
      <c r="B61" s="18">
        <v>2643</v>
      </c>
      <c r="C61" s="18">
        <v>2713</v>
      </c>
      <c r="D61" s="19">
        <v>4291</v>
      </c>
      <c r="E61" s="27">
        <v>0.41232577948761151</v>
      </c>
      <c r="F61" s="27">
        <v>0.42472982768148865</v>
      </c>
      <c r="G61" s="28">
        <v>0.65945482404036337</v>
      </c>
      <c r="I61" s="92">
        <v>2643</v>
      </c>
      <c r="J61" s="18">
        <v>2713</v>
      </c>
      <c r="K61" s="19">
        <v>4291</v>
      </c>
      <c r="L61" s="77">
        <v>0.4212120004781067</v>
      </c>
      <c r="M61" s="77">
        <v>0.43398417629387431</v>
      </c>
      <c r="N61" s="78">
        <v>0.66072715402287518</v>
      </c>
      <c r="P61" s="92">
        <v>0</v>
      </c>
      <c r="Q61" s="18">
        <v>0</v>
      </c>
      <c r="R61" s="19">
        <v>0</v>
      </c>
      <c r="S61" s="77" t="s">
        <v>158</v>
      </c>
      <c r="T61" s="77" t="s">
        <v>158</v>
      </c>
      <c r="U61" s="78" t="s">
        <v>158</v>
      </c>
    </row>
    <row r="62" spans="1:21">
      <c r="A62" s="17" t="s">
        <v>174</v>
      </c>
      <c r="B62" s="18">
        <v>0</v>
      </c>
      <c r="C62" s="18">
        <v>0</v>
      </c>
      <c r="D62" s="19">
        <v>0</v>
      </c>
      <c r="E62" s="27" t="s">
        <v>158</v>
      </c>
      <c r="F62" s="27" t="s">
        <v>158</v>
      </c>
      <c r="G62" s="28" t="s">
        <v>158</v>
      </c>
      <c r="I62" s="92">
        <v>0</v>
      </c>
      <c r="J62" s="18">
        <v>0</v>
      </c>
      <c r="K62" s="19">
        <v>0</v>
      </c>
      <c r="L62" s="77" t="s">
        <v>158</v>
      </c>
      <c r="M62" s="77" t="s">
        <v>158</v>
      </c>
      <c r="N62" s="78" t="s">
        <v>158</v>
      </c>
      <c r="P62" s="92">
        <v>0</v>
      </c>
      <c r="Q62" s="18">
        <v>0</v>
      </c>
      <c r="R62" s="19">
        <v>0</v>
      </c>
      <c r="S62" s="77" t="s">
        <v>158</v>
      </c>
      <c r="T62" s="77" t="s">
        <v>158</v>
      </c>
      <c r="U62" s="78" t="s">
        <v>158</v>
      </c>
    </row>
    <row r="63" spans="1:21">
      <c r="A63" s="17" t="s">
        <v>175</v>
      </c>
      <c r="B63" s="18">
        <v>0</v>
      </c>
      <c r="C63" s="18">
        <v>0</v>
      </c>
      <c r="D63" s="19">
        <v>0</v>
      </c>
      <c r="E63" s="27" t="s">
        <v>158</v>
      </c>
      <c r="F63" s="27" t="s">
        <v>158</v>
      </c>
      <c r="G63" s="28" t="s">
        <v>158</v>
      </c>
      <c r="I63" s="92">
        <v>0</v>
      </c>
      <c r="J63" s="18">
        <v>0</v>
      </c>
      <c r="K63" s="19">
        <v>0</v>
      </c>
      <c r="L63" s="77" t="s">
        <v>158</v>
      </c>
      <c r="M63" s="77" t="s">
        <v>158</v>
      </c>
      <c r="N63" s="78" t="s">
        <v>158</v>
      </c>
      <c r="P63" s="92">
        <v>0</v>
      </c>
      <c r="Q63" s="18">
        <v>0</v>
      </c>
      <c r="R63" s="19">
        <v>0</v>
      </c>
      <c r="S63" s="77" t="s">
        <v>158</v>
      </c>
      <c r="T63" s="77" t="s">
        <v>158</v>
      </c>
      <c r="U63" s="78" t="s">
        <v>158</v>
      </c>
    </row>
    <row r="64" spans="1:21">
      <c r="A64" s="17" t="s">
        <v>176</v>
      </c>
      <c r="B64" s="18">
        <v>0</v>
      </c>
      <c r="C64" s="18">
        <v>0</v>
      </c>
      <c r="D64" s="19">
        <v>0</v>
      </c>
      <c r="E64" s="27" t="s">
        <v>158</v>
      </c>
      <c r="F64" s="27" t="s">
        <v>158</v>
      </c>
      <c r="G64" s="28" t="s">
        <v>158</v>
      </c>
      <c r="I64" s="92">
        <v>0</v>
      </c>
      <c r="J64" s="18">
        <v>0</v>
      </c>
      <c r="K64" s="19">
        <v>0</v>
      </c>
      <c r="L64" s="77" t="s">
        <v>158</v>
      </c>
      <c r="M64" s="77" t="s">
        <v>158</v>
      </c>
      <c r="N64" s="78" t="s">
        <v>158</v>
      </c>
      <c r="P64" s="92">
        <v>0</v>
      </c>
      <c r="Q64" s="18">
        <v>0</v>
      </c>
      <c r="R64" s="19">
        <v>0</v>
      </c>
      <c r="S64" s="77" t="s">
        <v>158</v>
      </c>
      <c r="T64" s="77" t="s">
        <v>158</v>
      </c>
      <c r="U64" s="78" t="s">
        <v>158</v>
      </c>
    </row>
    <row r="65" spans="1:21">
      <c r="A65" s="17" t="s">
        <v>177</v>
      </c>
      <c r="B65" s="18">
        <v>0</v>
      </c>
      <c r="C65" s="18">
        <v>0</v>
      </c>
      <c r="D65" s="19">
        <v>0</v>
      </c>
      <c r="E65" s="27" t="s">
        <v>158</v>
      </c>
      <c r="F65" s="27" t="s">
        <v>158</v>
      </c>
      <c r="G65" s="28" t="s">
        <v>158</v>
      </c>
      <c r="I65" s="92">
        <v>0</v>
      </c>
      <c r="J65" s="18">
        <v>0</v>
      </c>
      <c r="K65" s="19">
        <v>0</v>
      </c>
      <c r="L65" s="77" t="s">
        <v>158</v>
      </c>
      <c r="M65" s="77" t="s">
        <v>158</v>
      </c>
      <c r="N65" s="78" t="s">
        <v>158</v>
      </c>
      <c r="P65" s="92">
        <v>0</v>
      </c>
      <c r="Q65" s="18">
        <v>0</v>
      </c>
      <c r="R65" s="19">
        <v>0</v>
      </c>
      <c r="S65" s="77" t="s">
        <v>158</v>
      </c>
      <c r="T65" s="77" t="s">
        <v>158</v>
      </c>
      <c r="U65" s="78" t="s">
        <v>158</v>
      </c>
    </row>
    <row r="66" spans="1:21">
      <c r="A66" s="17" t="s">
        <v>178</v>
      </c>
      <c r="B66" s="18">
        <v>1160</v>
      </c>
      <c r="C66" s="18">
        <v>974</v>
      </c>
      <c r="D66" s="19">
        <v>812</v>
      </c>
      <c r="E66" s="27">
        <v>0.18096780333167967</v>
      </c>
      <c r="F66" s="27">
        <v>0.1524831744053704</v>
      </c>
      <c r="G66" s="28">
        <v>0.12479079867647985</v>
      </c>
      <c r="I66" s="92">
        <v>1160</v>
      </c>
      <c r="J66" s="18">
        <v>974</v>
      </c>
      <c r="K66" s="19">
        <v>812</v>
      </c>
      <c r="L66" s="77">
        <v>0.18486792302482172</v>
      </c>
      <c r="M66" s="77">
        <v>0.15580559812393424</v>
      </c>
      <c r="N66" s="78">
        <v>0.12503156585098454</v>
      </c>
      <c r="P66" s="92">
        <v>0</v>
      </c>
      <c r="Q66" s="18">
        <v>0</v>
      </c>
      <c r="R66" s="19">
        <v>0</v>
      </c>
      <c r="S66" s="77" t="s">
        <v>158</v>
      </c>
      <c r="T66" s="77" t="s">
        <v>158</v>
      </c>
      <c r="U66" s="78" t="s">
        <v>158</v>
      </c>
    </row>
    <row r="67" spans="1:21">
      <c r="A67" s="17" t="s">
        <v>179</v>
      </c>
      <c r="B67" s="18">
        <v>0</v>
      </c>
      <c r="C67" s="18">
        <v>0</v>
      </c>
      <c r="D67" s="19">
        <v>0</v>
      </c>
      <c r="E67" s="27" t="s">
        <v>158</v>
      </c>
      <c r="F67" s="27" t="s">
        <v>158</v>
      </c>
      <c r="G67" s="28" t="s">
        <v>158</v>
      </c>
      <c r="I67" s="92">
        <v>0</v>
      </c>
      <c r="J67" s="18">
        <v>0</v>
      </c>
      <c r="K67" s="19">
        <v>0</v>
      </c>
      <c r="L67" s="77" t="s">
        <v>158</v>
      </c>
      <c r="M67" s="77" t="s">
        <v>158</v>
      </c>
      <c r="N67" s="78" t="s">
        <v>158</v>
      </c>
      <c r="P67" s="92">
        <v>0</v>
      </c>
      <c r="Q67" s="18">
        <v>0</v>
      </c>
      <c r="R67" s="19">
        <v>0</v>
      </c>
      <c r="S67" s="77" t="s">
        <v>158</v>
      </c>
      <c r="T67" s="77" t="s">
        <v>158</v>
      </c>
      <c r="U67" s="78" t="s">
        <v>158</v>
      </c>
    </row>
    <row r="68" spans="1:21">
      <c r="A68" s="17" t="s">
        <v>180</v>
      </c>
      <c r="B68" s="18">
        <v>0</v>
      </c>
      <c r="C68" s="18">
        <v>0</v>
      </c>
      <c r="D68" s="19">
        <v>0</v>
      </c>
      <c r="E68" s="27" t="s">
        <v>158</v>
      </c>
      <c r="F68" s="27" t="s">
        <v>158</v>
      </c>
      <c r="G68" s="28" t="s">
        <v>158</v>
      </c>
      <c r="I68" s="92">
        <v>0</v>
      </c>
      <c r="J68" s="18">
        <v>0</v>
      </c>
      <c r="K68" s="19">
        <v>0</v>
      </c>
      <c r="L68" s="77" t="s">
        <v>158</v>
      </c>
      <c r="M68" s="77" t="s">
        <v>158</v>
      </c>
      <c r="N68" s="78" t="s">
        <v>158</v>
      </c>
      <c r="P68" s="92">
        <v>0</v>
      </c>
      <c r="Q68" s="18">
        <v>0</v>
      </c>
      <c r="R68" s="19">
        <v>0</v>
      </c>
      <c r="S68" s="77" t="s">
        <v>158</v>
      </c>
      <c r="T68" s="77" t="s">
        <v>158</v>
      </c>
      <c r="U68" s="78" t="s">
        <v>158</v>
      </c>
    </row>
    <row r="69" spans="1:21">
      <c r="A69" s="17" t="s">
        <v>5</v>
      </c>
      <c r="B69" s="18" t="s">
        <v>5</v>
      </c>
      <c r="C69" s="18" t="s">
        <v>5</v>
      </c>
      <c r="D69" s="19" t="s">
        <v>5</v>
      </c>
      <c r="E69" s="27" t="s">
        <v>5</v>
      </c>
      <c r="F69" s="27" t="s">
        <v>5</v>
      </c>
      <c r="G69" s="28" t="s">
        <v>5</v>
      </c>
      <c r="I69" s="92" t="s">
        <v>5</v>
      </c>
      <c r="J69" s="18" t="s">
        <v>5</v>
      </c>
      <c r="K69" s="19" t="s">
        <v>5</v>
      </c>
      <c r="L69" s="77" t="s">
        <v>5</v>
      </c>
      <c r="M69" s="77" t="s">
        <v>5</v>
      </c>
      <c r="N69" s="78" t="s">
        <v>5</v>
      </c>
      <c r="P69" s="92" t="s">
        <v>5</v>
      </c>
      <c r="Q69" s="18" t="s">
        <v>5</v>
      </c>
      <c r="R69" s="19" t="s">
        <v>5</v>
      </c>
      <c r="S69" s="77" t="s">
        <v>5</v>
      </c>
      <c r="T69" s="77" t="s">
        <v>5</v>
      </c>
      <c r="U69" s="78" t="s">
        <v>5</v>
      </c>
    </row>
    <row r="70" spans="1:21" ht="13.5" thickBot="1">
      <c r="A70" s="20" t="s">
        <v>4</v>
      </c>
      <c r="B70" s="21">
        <v>640998</v>
      </c>
      <c r="C70" s="21">
        <v>638759</v>
      </c>
      <c r="D70" s="22">
        <v>650689</v>
      </c>
      <c r="E70" s="23">
        <v>100</v>
      </c>
      <c r="F70" s="23">
        <v>100</v>
      </c>
      <c r="G70" s="47">
        <v>100</v>
      </c>
      <c r="I70" s="93">
        <v>627475</v>
      </c>
      <c r="J70" s="21">
        <v>625138</v>
      </c>
      <c r="K70" s="22">
        <v>649436</v>
      </c>
      <c r="L70" s="80">
        <v>100</v>
      </c>
      <c r="M70" s="80">
        <v>100</v>
      </c>
      <c r="N70" s="81">
        <v>100</v>
      </c>
      <c r="P70" s="93">
        <v>13523</v>
      </c>
      <c r="Q70" s="21">
        <v>13621</v>
      </c>
      <c r="R70" s="22">
        <v>1253</v>
      </c>
      <c r="S70" s="80">
        <v>100</v>
      </c>
      <c r="T70" s="80">
        <v>100</v>
      </c>
      <c r="U70" s="81">
        <v>100</v>
      </c>
    </row>
    <row r="71" spans="1:21">
      <c r="A71" s="24"/>
      <c r="B71" s="24"/>
      <c r="C71" s="24"/>
      <c r="D71" s="24"/>
      <c r="E71" s="24"/>
      <c r="F71" s="24"/>
    </row>
    <row r="72" spans="1:21" ht="12.75" customHeight="1">
      <c r="A72" s="26" t="str">
        <f>+Innhold!B53</f>
        <v>Finans Norge / Skadeforsikringsstatistikk</v>
      </c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157">
        <f>Innhold!H35</f>
        <v>14</v>
      </c>
    </row>
    <row r="73" spans="1:21" ht="12.75" customHeight="1">
      <c r="A73" s="26" t="str">
        <f>+Innhold!B54</f>
        <v>Premiestatistikk skadeforsikring 1. kvartal 2026</v>
      </c>
      <c r="U73" s="158"/>
    </row>
    <row r="74" spans="1:21" ht="12.75" customHeight="1"/>
  </sheetData>
  <mergeCells count="7">
    <mergeCell ref="D4:E4"/>
    <mergeCell ref="D38:E38"/>
    <mergeCell ref="U72:U73"/>
    <mergeCell ref="I4:N4"/>
    <mergeCell ref="P4:U4"/>
    <mergeCell ref="I38:N38"/>
    <mergeCell ref="P38:U38"/>
  </mergeCells>
  <hyperlinks>
    <hyperlink ref="A2" location="Innhold!A36" tooltip="Move to Innhold" display="Tilbake til innholdsfortegnelsen" xr:uid="{00000000-0004-0000-0D00-000000000000}"/>
  </hyperlinks>
  <pageMargins left="0.78740157480314965" right="0.78740157480314965" top="0.39370078740157483" bottom="0.19685039370078741" header="3.937007874015748E-2" footer="3.937007874015748E-2"/>
  <pageSetup paperSize="9" scale="57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74"/>
  <sheetViews>
    <sheetView showGridLines="0" showRowColHeaders="0" zoomScaleNormal="100" workbookViewId="0"/>
  </sheetViews>
  <sheetFormatPr baseColWidth="10" defaultColWidth="11.453125" defaultRowHeight="13"/>
  <cols>
    <col min="1" max="1" width="26.54296875" style="1" customWidth="1"/>
    <col min="2" max="4" width="11.6328125" style="1" customWidth="1"/>
    <col min="5" max="7" width="9.6328125" style="1" customWidth="1"/>
    <col min="8" max="8" width="6.6328125" style="1" customWidth="1"/>
    <col min="9" max="11" width="11.6328125" style="1" customWidth="1"/>
    <col min="12" max="14" width="9.6328125" style="1" customWidth="1"/>
    <col min="15" max="15" width="6.6328125" style="1" customWidth="1"/>
    <col min="16" max="18" width="11.6328125" style="1" customWidth="1"/>
    <col min="19" max="21" width="9.6328125" style="1" customWidth="1"/>
    <col min="22" max="16384" width="11.453125" style="1"/>
  </cols>
  <sheetData>
    <row r="1" spans="1:21" ht="5.25" customHeight="1"/>
    <row r="2" spans="1:21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5.5" thickBot="1">
      <c r="A4" s="5" t="s">
        <v>119</v>
      </c>
      <c r="B4" s="6"/>
      <c r="C4" s="6"/>
      <c r="D4" s="6"/>
      <c r="E4" s="6"/>
      <c r="F4" s="6"/>
      <c r="I4" s="156" t="s">
        <v>107</v>
      </c>
      <c r="J4" s="156"/>
      <c r="K4" s="156"/>
      <c r="L4" s="156"/>
      <c r="M4" s="156"/>
      <c r="N4" s="156"/>
      <c r="P4" s="156" t="s">
        <v>108</v>
      </c>
      <c r="Q4" s="156"/>
      <c r="R4" s="156"/>
      <c r="S4" s="156"/>
      <c r="T4" s="156"/>
      <c r="U4" s="156"/>
    </row>
    <row r="5" spans="1:21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>
      <c r="A6" s="13" t="s">
        <v>3</v>
      </c>
      <c r="B6" s="14" t="s">
        <v>155</v>
      </c>
      <c r="C6" s="15" t="s">
        <v>153</v>
      </c>
      <c r="D6" s="62" t="s">
        <v>154</v>
      </c>
      <c r="E6" s="15" t="s">
        <v>155</v>
      </c>
      <c r="F6" s="15" t="s">
        <v>153</v>
      </c>
      <c r="G6" s="16" t="s">
        <v>154</v>
      </c>
      <c r="I6" s="91" t="s">
        <v>155</v>
      </c>
      <c r="J6" s="15" t="s">
        <v>153</v>
      </c>
      <c r="K6" s="62" t="s">
        <v>154</v>
      </c>
      <c r="L6" s="15" t="s">
        <v>155</v>
      </c>
      <c r="M6" s="15" t="s">
        <v>153</v>
      </c>
      <c r="N6" s="16" t="s">
        <v>154</v>
      </c>
      <c r="P6" s="91" t="s">
        <v>155</v>
      </c>
      <c r="Q6" s="15" t="s">
        <v>153</v>
      </c>
      <c r="R6" s="62" t="s">
        <v>154</v>
      </c>
      <c r="S6" s="15" t="s">
        <v>155</v>
      </c>
      <c r="T6" s="15" t="s">
        <v>153</v>
      </c>
      <c r="U6" s="16" t="s">
        <v>154</v>
      </c>
    </row>
    <row r="7" spans="1:21">
      <c r="A7" s="17" t="s">
        <v>81</v>
      </c>
      <c r="B7" s="18">
        <v>283463</v>
      </c>
      <c r="C7" s="18">
        <v>340278</v>
      </c>
      <c r="D7" s="19">
        <v>391711</v>
      </c>
      <c r="E7" s="27">
        <v>18.479695107163625</v>
      </c>
      <c r="F7" s="27">
        <v>19.814213002294824</v>
      </c>
      <c r="G7" s="28">
        <v>20.421440398386768</v>
      </c>
      <c r="I7" s="92">
        <v>272836</v>
      </c>
      <c r="J7" s="18">
        <v>327352</v>
      </c>
      <c r="K7" s="19">
        <v>376909</v>
      </c>
      <c r="L7" s="77">
        <v>19.079147034101574</v>
      </c>
      <c r="M7" s="77">
        <v>20.306377224243441</v>
      </c>
      <c r="N7" s="78">
        <v>20.913050064169184</v>
      </c>
      <c r="P7" s="92">
        <v>10627</v>
      </c>
      <c r="Q7" s="18">
        <v>12926</v>
      </c>
      <c r="R7" s="19">
        <v>14802</v>
      </c>
      <c r="S7" s="77">
        <v>10.228694631066279</v>
      </c>
      <c r="T7" s="77">
        <v>12.277968806398297</v>
      </c>
      <c r="U7" s="78">
        <v>12.77477150920436</v>
      </c>
    </row>
    <row r="8" spans="1:21">
      <c r="A8" s="17" t="s">
        <v>156</v>
      </c>
      <c r="B8" s="18">
        <v>219653</v>
      </c>
      <c r="C8" s="18">
        <v>227972</v>
      </c>
      <c r="D8" s="19">
        <v>245548</v>
      </c>
      <c r="E8" s="27">
        <v>14.319754145598585</v>
      </c>
      <c r="F8" s="27">
        <v>13.274692359068631</v>
      </c>
      <c r="G8" s="28">
        <v>12.801386345910823</v>
      </c>
      <c r="I8" s="92">
        <v>176981</v>
      </c>
      <c r="J8" s="18">
        <v>191502</v>
      </c>
      <c r="K8" s="19">
        <v>204807</v>
      </c>
      <c r="L8" s="77">
        <v>12.376103304704403</v>
      </c>
      <c r="M8" s="77">
        <v>11.879297670999618</v>
      </c>
      <c r="N8" s="78">
        <v>11.363854523219922</v>
      </c>
      <c r="P8" s="92">
        <v>42672</v>
      </c>
      <c r="Q8" s="18">
        <v>36470</v>
      </c>
      <c r="R8" s="19">
        <v>40741</v>
      </c>
      <c r="S8" s="77">
        <v>41.072631720792344</v>
      </c>
      <c r="T8" s="77">
        <v>34.641615532209961</v>
      </c>
      <c r="U8" s="78">
        <v>35.161259698452561</v>
      </c>
    </row>
    <row r="9" spans="1:21">
      <c r="A9" s="17" t="s">
        <v>157</v>
      </c>
      <c r="B9" s="18">
        <v>0</v>
      </c>
      <c r="C9" s="18">
        <v>0</v>
      </c>
      <c r="D9" s="19">
        <v>0</v>
      </c>
      <c r="E9" s="27" t="s">
        <v>158</v>
      </c>
      <c r="F9" s="27" t="s">
        <v>158</v>
      </c>
      <c r="G9" s="28" t="s">
        <v>158</v>
      </c>
      <c r="I9" s="92">
        <v>0</v>
      </c>
      <c r="J9" s="18">
        <v>0</v>
      </c>
      <c r="K9" s="19">
        <v>0</v>
      </c>
      <c r="L9" s="77" t="s">
        <v>158</v>
      </c>
      <c r="M9" s="77" t="s">
        <v>158</v>
      </c>
      <c r="N9" s="78" t="s">
        <v>158</v>
      </c>
      <c r="P9" s="92">
        <v>0</v>
      </c>
      <c r="Q9" s="18">
        <v>0</v>
      </c>
      <c r="R9" s="19">
        <v>0</v>
      </c>
      <c r="S9" s="77" t="s">
        <v>158</v>
      </c>
      <c r="T9" s="77" t="s">
        <v>158</v>
      </c>
      <c r="U9" s="78" t="s">
        <v>158</v>
      </c>
    </row>
    <row r="10" spans="1:21">
      <c r="A10" s="17" t="s">
        <v>82</v>
      </c>
      <c r="B10" s="18">
        <v>333800</v>
      </c>
      <c r="C10" s="18">
        <v>370956</v>
      </c>
      <c r="D10" s="19">
        <v>408419</v>
      </c>
      <c r="E10" s="27">
        <v>21.761295924939827</v>
      </c>
      <c r="F10" s="27">
        <v>21.600577170664216</v>
      </c>
      <c r="G10" s="28">
        <v>21.292494379960544</v>
      </c>
      <c r="I10" s="92">
        <v>307130</v>
      </c>
      <c r="J10" s="18">
        <v>346235</v>
      </c>
      <c r="K10" s="19">
        <v>382223</v>
      </c>
      <c r="L10" s="77">
        <v>21.477291957746104</v>
      </c>
      <c r="M10" s="77">
        <v>21.477731977308608</v>
      </c>
      <c r="N10" s="78">
        <v>21.207900938096298</v>
      </c>
      <c r="P10" s="92">
        <v>26670</v>
      </c>
      <c r="Q10" s="18">
        <v>24721</v>
      </c>
      <c r="R10" s="19">
        <v>26196</v>
      </c>
      <c r="S10" s="77">
        <v>25.670394825495215</v>
      </c>
      <c r="T10" s="77">
        <v>23.481639088888468</v>
      </c>
      <c r="U10" s="78">
        <v>22.608290396913755</v>
      </c>
    </row>
    <row r="11" spans="1:21">
      <c r="A11" s="17" t="s">
        <v>84</v>
      </c>
      <c r="B11" s="18">
        <v>22911</v>
      </c>
      <c r="C11" s="18">
        <v>29472</v>
      </c>
      <c r="D11" s="19">
        <v>35731</v>
      </c>
      <c r="E11" s="27">
        <v>1.4936280735059808</v>
      </c>
      <c r="F11" s="27">
        <v>1.7161394083767774</v>
      </c>
      <c r="G11" s="28">
        <v>1.8627980497733216</v>
      </c>
      <c r="I11" s="92">
        <v>11330</v>
      </c>
      <c r="J11" s="18">
        <v>14158</v>
      </c>
      <c r="K11" s="19">
        <v>21583</v>
      </c>
      <c r="L11" s="77">
        <v>0.79229550314610542</v>
      </c>
      <c r="M11" s="77">
        <v>0.87825242778672075</v>
      </c>
      <c r="N11" s="78">
        <v>1.1975473112474455</v>
      </c>
      <c r="P11" s="92">
        <v>11581</v>
      </c>
      <c r="Q11" s="18">
        <v>15314</v>
      </c>
      <c r="R11" s="19">
        <v>14148</v>
      </c>
      <c r="S11" s="77">
        <v>11.146938225499067</v>
      </c>
      <c r="T11" s="77">
        <v>14.546248978893976</v>
      </c>
      <c r="U11" s="78">
        <v>12.210340988530151</v>
      </c>
    </row>
    <row r="12" spans="1:21">
      <c r="A12" s="17" t="s">
        <v>152</v>
      </c>
      <c r="B12" s="18">
        <v>245566</v>
      </c>
      <c r="C12" s="18">
        <v>361105</v>
      </c>
      <c r="D12" s="19">
        <v>395487</v>
      </c>
      <c r="E12" s="27">
        <v>16.009090458669185</v>
      </c>
      <c r="F12" s="27">
        <v>21.026958505086053</v>
      </c>
      <c r="G12" s="28">
        <v>20.61829818115087</v>
      </c>
      <c r="I12" s="92">
        <v>238588</v>
      </c>
      <c r="J12" s="18">
        <v>353919</v>
      </c>
      <c r="K12" s="19">
        <v>388608</v>
      </c>
      <c r="L12" s="77">
        <v>16.684218844185615</v>
      </c>
      <c r="M12" s="77">
        <v>21.954387695285241</v>
      </c>
      <c r="N12" s="78">
        <v>21.562176969339173</v>
      </c>
      <c r="P12" s="92">
        <v>6978</v>
      </c>
      <c r="Q12" s="18">
        <v>7186</v>
      </c>
      <c r="R12" s="19">
        <v>6879</v>
      </c>
      <c r="S12" s="77">
        <v>6.7164610083354184</v>
      </c>
      <c r="T12" s="77">
        <v>6.825737571002489</v>
      </c>
      <c r="U12" s="78">
        <v>5.9368769903943246</v>
      </c>
    </row>
    <row r="13" spans="1:21">
      <c r="A13" s="17" t="s">
        <v>159</v>
      </c>
      <c r="B13" s="18">
        <v>8025</v>
      </c>
      <c r="C13" s="18">
        <v>10021</v>
      </c>
      <c r="D13" s="19">
        <v>12128</v>
      </c>
      <c r="E13" s="27">
        <v>0.52317076032846643</v>
      </c>
      <c r="F13" s="27">
        <v>0.58351767818077116</v>
      </c>
      <c r="G13" s="28">
        <v>0.63228050565757588</v>
      </c>
      <c r="I13" s="92">
        <v>8025</v>
      </c>
      <c r="J13" s="18">
        <v>10021</v>
      </c>
      <c r="K13" s="19">
        <v>12128</v>
      </c>
      <c r="L13" s="77">
        <v>0.56118017764761663</v>
      </c>
      <c r="M13" s="77">
        <v>0.62162505854292471</v>
      </c>
      <c r="N13" s="78">
        <v>0.67293025950095076</v>
      </c>
      <c r="P13" s="92">
        <v>0</v>
      </c>
      <c r="Q13" s="18">
        <v>0</v>
      </c>
      <c r="R13" s="19">
        <v>0</v>
      </c>
      <c r="S13" s="77" t="s">
        <v>158</v>
      </c>
      <c r="T13" s="77" t="s">
        <v>158</v>
      </c>
      <c r="U13" s="78" t="s">
        <v>158</v>
      </c>
    </row>
    <row r="14" spans="1:21">
      <c r="A14" s="17" t="s">
        <v>160</v>
      </c>
      <c r="B14" s="18">
        <v>3061</v>
      </c>
      <c r="C14" s="18">
        <v>4139</v>
      </c>
      <c r="D14" s="19">
        <v>3550</v>
      </c>
      <c r="E14" s="27">
        <v>0.19955460403307612</v>
      </c>
      <c r="F14" s="27">
        <v>0.24101184213054702</v>
      </c>
      <c r="G14" s="28">
        <v>0.18507551080840984</v>
      </c>
      <c r="I14" s="92">
        <v>0</v>
      </c>
      <c r="J14" s="18">
        <v>0</v>
      </c>
      <c r="K14" s="19">
        <v>0</v>
      </c>
      <c r="L14" s="77" t="s">
        <v>158</v>
      </c>
      <c r="M14" s="77" t="s">
        <v>158</v>
      </c>
      <c r="N14" s="78" t="s">
        <v>158</v>
      </c>
      <c r="P14" s="92">
        <v>3061</v>
      </c>
      <c r="Q14" s="18">
        <v>4139</v>
      </c>
      <c r="R14" s="19">
        <v>3550</v>
      </c>
      <c r="S14" s="77">
        <v>2.9462721620112808</v>
      </c>
      <c r="T14" s="77">
        <v>3.9314956591120653</v>
      </c>
      <c r="U14" s="78">
        <v>3.0638048140572542</v>
      </c>
    </row>
    <row r="15" spans="1:21">
      <c r="A15" s="17" t="s">
        <v>161</v>
      </c>
      <c r="B15" s="18">
        <v>14336</v>
      </c>
      <c r="C15" s="18">
        <v>17617</v>
      </c>
      <c r="D15" s="19">
        <v>21603</v>
      </c>
      <c r="E15" s="27">
        <v>0.93460137321730785</v>
      </c>
      <c r="F15" s="27">
        <v>1.0258288530596391</v>
      </c>
      <c r="G15" s="28">
        <v>1.126249650702557</v>
      </c>
      <c r="I15" s="92">
        <v>14336</v>
      </c>
      <c r="J15" s="18">
        <v>17617</v>
      </c>
      <c r="K15" s="19">
        <v>21603</v>
      </c>
      <c r="L15" s="77">
        <v>1.0025020594088763</v>
      </c>
      <c r="M15" s="77">
        <v>1.0928219395619905</v>
      </c>
      <c r="N15" s="78">
        <v>1.1986570247360686</v>
      </c>
      <c r="P15" s="92">
        <v>0</v>
      </c>
      <c r="Q15" s="18">
        <v>0</v>
      </c>
      <c r="R15" s="19">
        <v>0</v>
      </c>
      <c r="S15" s="77" t="s">
        <v>158</v>
      </c>
      <c r="T15" s="77" t="s">
        <v>158</v>
      </c>
      <c r="U15" s="78" t="s">
        <v>158</v>
      </c>
    </row>
    <row r="16" spans="1:21">
      <c r="A16" s="17" t="s">
        <v>162</v>
      </c>
      <c r="B16" s="18">
        <v>0</v>
      </c>
      <c r="C16" s="18">
        <v>0</v>
      </c>
      <c r="D16" s="19">
        <v>0</v>
      </c>
      <c r="E16" s="27" t="s">
        <v>158</v>
      </c>
      <c r="F16" s="27" t="s">
        <v>158</v>
      </c>
      <c r="G16" s="28" t="s">
        <v>158</v>
      </c>
      <c r="I16" s="92">
        <v>0</v>
      </c>
      <c r="J16" s="18">
        <v>0</v>
      </c>
      <c r="K16" s="19">
        <v>0</v>
      </c>
      <c r="L16" s="77" t="s">
        <v>158</v>
      </c>
      <c r="M16" s="77" t="s">
        <v>158</v>
      </c>
      <c r="N16" s="78" t="s">
        <v>158</v>
      </c>
      <c r="P16" s="92">
        <v>0</v>
      </c>
      <c r="Q16" s="18">
        <v>0</v>
      </c>
      <c r="R16" s="19">
        <v>0</v>
      </c>
      <c r="S16" s="77" t="s">
        <v>158</v>
      </c>
      <c r="T16" s="77" t="s">
        <v>158</v>
      </c>
      <c r="U16" s="78" t="s">
        <v>158</v>
      </c>
    </row>
    <row r="17" spans="1:21">
      <c r="A17" s="17" t="s">
        <v>163</v>
      </c>
      <c r="B17" s="18">
        <v>256530</v>
      </c>
      <c r="C17" s="18">
        <v>278664</v>
      </c>
      <c r="D17" s="19">
        <v>302376</v>
      </c>
      <c r="E17" s="27">
        <v>16.723862323621372</v>
      </c>
      <c r="F17" s="27">
        <v>16.226461458194432</v>
      </c>
      <c r="G17" s="28">
        <v>15.764054269353164</v>
      </c>
      <c r="I17" s="92">
        <v>256530</v>
      </c>
      <c r="J17" s="18">
        <v>278664</v>
      </c>
      <c r="K17" s="19">
        <v>302376</v>
      </c>
      <c r="L17" s="77">
        <v>17.938884856316896</v>
      </c>
      <c r="M17" s="77">
        <v>17.286151612993272</v>
      </c>
      <c r="N17" s="78">
        <v>16.777536291792504</v>
      </c>
      <c r="P17" s="92">
        <v>0</v>
      </c>
      <c r="Q17" s="18">
        <v>0</v>
      </c>
      <c r="R17" s="19">
        <v>0</v>
      </c>
      <c r="S17" s="77" t="s">
        <v>158</v>
      </c>
      <c r="T17" s="77" t="s">
        <v>158</v>
      </c>
      <c r="U17" s="78" t="s">
        <v>158</v>
      </c>
    </row>
    <row r="18" spans="1:21">
      <c r="A18" s="17" t="s">
        <v>164</v>
      </c>
      <c r="B18" s="18">
        <v>0</v>
      </c>
      <c r="C18" s="18">
        <v>0</v>
      </c>
      <c r="D18" s="19">
        <v>0</v>
      </c>
      <c r="E18" s="27" t="s">
        <v>158</v>
      </c>
      <c r="F18" s="27" t="s">
        <v>158</v>
      </c>
      <c r="G18" s="28" t="s">
        <v>158</v>
      </c>
      <c r="I18" s="92">
        <v>0</v>
      </c>
      <c r="J18" s="18">
        <v>0</v>
      </c>
      <c r="K18" s="19">
        <v>0</v>
      </c>
      <c r="L18" s="77" t="s">
        <v>158</v>
      </c>
      <c r="M18" s="77" t="s">
        <v>158</v>
      </c>
      <c r="N18" s="78" t="s">
        <v>158</v>
      </c>
      <c r="P18" s="92">
        <v>0</v>
      </c>
      <c r="Q18" s="18">
        <v>0</v>
      </c>
      <c r="R18" s="19">
        <v>0</v>
      </c>
      <c r="S18" s="77" t="s">
        <v>158</v>
      </c>
      <c r="T18" s="77" t="s">
        <v>158</v>
      </c>
      <c r="U18" s="78" t="s">
        <v>158</v>
      </c>
    </row>
    <row r="19" spans="1:21">
      <c r="A19" s="17" t="s">
        <v>165</v>
      </c>
      <c r="B19" s="18">
        <v>1705</v>
      </c>
      <c r="C19" s="18">
        <v>1972</v>
      </c>
      <c r="D19" s="19">
        <v>2059</v>
      </c>
      <c r="E19" s="27">
        <v>0.11115341387663992</v>
      </c>
      <c r="F19" s="27">
        <v>0.11482854619024854</v>
      </c>
      <c r="G19" s="28">
        <v>0.1073437962688777</v>
      </c>
      <c r="I19" s="92">
        <v>0</v>
      </c>
      <c r="J19" s="18">
        <v>0</v>
      </c>
      <c r="K19" s="19">
        <v>0</v>
      </c>
      <c r="L19" s="77" t="s">
        <v>158</v>
      </c>
      <c r="M19" s="77" t="s">
        <v>158</v>
      </c>
      <c r="N19" s="78" t="s">
        <v>158</v>
      </c>
      <c r="P19" s="92">
        <v>1705</v>
      </c>
      <c r="Q19" s="18">
        <v>1972</v>
      </c>
      <c r="R19" s="19">
        <v>2059</v>
      </c>
      <c r="S19" s="77">
        <v>1.6410957321885769</v>
      </c>
      <c r="T19" s="77">
        <v>1.8731358878398146</v>
      </c>
      <c r="U19" s="78">
        <v>1.7770067921532076</v>
      </c>
    </row>
    <row r="20" spans="1:21">
      <c r="A20" s="17" t="s">
        <v>166</v>
      </c>
      <c r="B20" s="18">
        <v>81670</v>
      </c>
      <c r="C20" s="18">
        <v>0</v>
      </c>
      <c r="D20" s="19">
        <v>0</v>
      </c>
      <c r="E20" s="27">
        <v>5.3242811210001069</v>
      </c>
      <c r="F20" s="27" t="s">
        <v>158</v>
      </c>
      <c r="G20" s="28" t="s">
        <v>158</v>
      </c>
      <c r="I20" s="92">
        <v>81670</v>
      </c>
      <c r="J20" s="18">
        <v>0</v>
      </c>
      <c r="K20" s="19">
        <v>0</v>
      </c>
      <c r="L20" s="77">
        <v>5.7111009480973021</v>
      </c>
      <c r="M20" s="77" t="s">
        <v>158</v>
      </c>
      <c r="N20" s="78" t="s">
        <v>158</v>
      </c>
      <c r="P20" s="92">
        <v>0</v>
      </c>
      <c r="Q20" s="18">
        <v>0</v>
      </c>
      <c r="R20" s="19">
        <v>0</v>
      </c>
      <c r="S20" s="77" t="s">
        <v>158</v>
      </c>
      <c r="T20" s="77" t="s">
        <v>158</v>
      </c>
      <c r="U20" s="78" t="s">
        <v>158</v>
      </c>
    </row>
    <row r="21" spans="1:21">
      <c r="A21" s="17" t="s">
        <v>167</v>
      </c>
      <c r="B21" s="18">
        <v>0</v>
      </c>
      <c r="C21" s="18">
        <v>0</v>
      </c>
      <c r="D21" s="19">
        <v>5155</v>
      </c>
      <c r="E21" s="27" t="s">
        <v>158</v>
      </c>
      <c r="F21" s="27" t="s">
        <v>158</v>
      </c>
      <c r="G21" s="28">
        <v>0.26875049527249373</v>
      </c>
      <c r="I21" s="92">
        <v>0</v>
      </c>
      <c r="J21" s="18">
        <v>0</v>
      </c>
      <c r="K21" s="19">
        <v>0</v>
      </c>
      <c r="L21" s="77" t="s">
        <v>158</v>
      </c>
      <c r="M21" s="77" t="s">
        <v>158</v>
      </c>
      <c r="N21" s="78" t="s">
        <v>158</v>
      </c>
      <c r="P21" s="92">
        <v>0</v>
      </c>
      <c r="Q21" s="18">
        <v>0</v>
      </c>
      <c r="R21" s="19">
        <v>5155</v>
      </c>
      <c r="S21" s="77" t="s">
        <v>158</v>
      </c>
      <c r="T21" s="77" t="s">
        <v>158</v>
      </c>
      <c r="U21" s="78">
        <v>4.4489898074549705</v>
      </c>
    </row>
    <row r="22" spans="1:21">
      <c r="A22" s="17" t="s">
        <v>168</v>
      </c>
      <c r="B22" s="18">
        <v>3800</v>
      </c>
      <c r="C22" s="18">
        <v>6764</v>
      </c>
      <c r="D22" s="19">
        <v>3895</v>
      </c>
      <c r="E22" s="27">
        <v>0.24773194881597166</v>
      </c>
      <c r="F22" s="27">
        <v>0.39386424261198838</v>
      </c>
      <c r="G22" s="28">
        <v>0.20306172242218487</v>
      </c>
      <c r="I22" s="92">
        <v>3800</v>
      </c>
      <c r="J22" s="18">
        <v>4864</v>
      </c>
      <c r="K22" s="19">
        <v>2390</v>
      </c>
      <c r="L22" s="77">
        <v>0.26573017757768763</v>
      </c>
      <c r="M22" s="77">
        <v>0.30172480638187665</v>
      </c>
      <c r="N22" s="78">
        <v>0.13261076189044133</v>
      </c>
      <c r="P22" s="92">
        <v>0</v>
      </c>
      <c r="Q22" s="18">
        <v>1900</v>
      </c>
      <c r="R22" s="19">
        <v>1505</v>
      </c>
      <c r="S22" s="77" t="s">
        <v>158</v>
      </c>
      <c r="T22" s="77">
        <v>1.8047455308801459</v>
      </c>
      <c r="U22" s="78">
        <v>1.2988806324383571</v>
      </c>
    </row>
    <row r="23" spans="1:21">
      <c r="A23" s="17" t="s">
        <v>169</v>
      </c>
      <c r="B23" s="18">
        <v>0</v>
      </c>
      <c r="C23" s="18">
        <v>0</v>
      </c>
      <c r="D23" s="19">
        <v>0</v>
      </c>
      <c r="E23" s="27" t="s">
        <v>158</v>
      </c>
      <c r="F23" s="27" t="s">
        <v>158</v>
      </c>
      <c r="G23" s="28" t="s">
        <v>158</v>
      </c>
      <c r="I23" s="92">
        <v>0</v>
      </c>
      <c r="J23" s="18">
        <v>0</v>
      </c>
      <c r="K23" s="19">
        <v>0</v>
      </c>
      <c r="L23" s="77" t="s">
        <v>158</v>
      </c>
      <c r="M23" s="77" t="s">
        <v>158</v>
      </c>
      <c r="N23" s="78" t="s">
        <v>158</v>
      </c>
      <c r="P23" s="92">
        <v>0</v>
      </c>
      <c r="Q23" s="18">
        <v>0</v>
      </c>
      <c r="R23" s="19">
        <v>0</v>
      </c>
      <c r="S23" s="77" t="s">
        <v>158</v>
      </c>
      <c r="T23" s="77" t="s">
        <v>158</v>
      </c>
      <c r="U23" s="78" t="s">
        <v>158</v>
      </c>
    </row>
    <row r="24" spans="1:21">
      <c r="A24" s="17" t="s">
        <v>170</v>
      </c>
      <c r="B24" s="18">
        <v>0</v>
      </c>
      <c r="C24" s="18">
        <v>0</v>
      </c>
      <c r="D24" s="19">
        <v>0</v>
      </c>
      <c r="E24" s="27" t="s">
        <v>158</v>
      </c>
      <c r="F24" s="27" t="s">
        <v>158</v>
      </c>
      <c r="G24" s="28" t="s">
        <v>158</v>
      </c>
      <c r="I24" s="92">
        <v>0</v>
      </c>
      <c r="J24" s="18">
        <v>0</v>
      </c>
      <c r="K24" s="19">
        <v>0</v>
      </c>
      <c r="L24" s="77" t="s">
        <v>158</v>
      </c>
      <c r="M24" s="77" t="s">
        <v>158</v>
      </c>
      <c r="N24" s="78" t="s">
        <v>158</v>
      </c>
      <c r="P24" s="92">
        <v>0</v>
      </c>
      <c r="Q24" s="18">
        <v>0</v>
      </c>
      <c r="R24" s="19">
        <v>0</v>
      </c>
      <c r="S24" s="77" t="s">
        <v>158</v>
      </c>
      <c r="T24" s="77" t="s">
        <v>158</v>
      </c>
      <c r="U24" s="78" t="s">
        <v>158</v>
      </c>
    </row>
    <row r="25" spans="1:21">
      <c r="A25" s="17" t="s">
        <v>171</v>
      </c>
      <c r="B25" s="18">
        <v>54428</v>
      </c>
      <c r="C25" s="18">
        <v>62471</v>
      </c>
      <c r="D25" s="19">
        <v>69528</v>
      </c>
      <c r="E25" s="27">
        <v>3.5483038184620277</v>
      </c>
      <c r="F25" s="27">
        <v>3.6376542135147143</v>
      </c>
      <c r="G25" s="28">
        <v>3.6247690466160898</v>
      </c>
      <c r="I25" s="92">
        <v>54428</v>
      </c>
      <c r="J25" s="18">
        <v>62471</v>
      </c>
      <c r="K25" s="19">
        <v>69528</v>
      </c>
      <c r="L25" s="77">
        <v>3.8060952908416792</v>
      </c>
      <c r="M25" s="77">
        <v>3.8752159497290743</v>
      </c>
      <c r="N25" s="78">
        <v>3.8578079718487883</v>
      </c>
      <c r="P25" s="92">
        <v>0</v>
      </c>
      <c r="Q25" s="18">
        <v>0</v>
      </c>
      <c r="R25" s="19">
        <v>0</v>
      </c>
      <c r="S25" s="77" t="s">
        <v>158</v>
      </c>
      <c r="T25" s="77" t="s">
        <v>158</v>
      </c>
      <c r="U25" s="78" t="s">
        <v>158</v>
      </c>
    </row>
    <row r="26" spans="1:21">
      <c r="A26" s="17" t="s">
        <v>172</v>
      </c>
      <c r="B26" s="18">
        <v>250</v>
      </c>
      <c r="C26" s="18">
        <v>232</v>
      </c>
      <c r="D26" s="19">
        <v>237</v>
      </c>
      <c r="E26" s="27">
        <v>1.6298154527366559E-2</v>
      </c>
      <c r="F26" s="27">
        <v>1.3509240728264534E-2</v>
      </c>
      <c r="G26" s="28">
        <v>1.2355745369462854E-2</v>
      </c>
      <c r="I26" s="92">
        <v>248</v>
      </c>
      <c r="J26" s="18">
        <v>232</v>
      </c>
      <c r="K26" s="19">
        <v>237</v>
      </c>
      <c r="L26" s="77">
        <v>1.7342390536649085E-2</v>
      </c>
      <c r="M26" s="77">
        <v>1.4391479251767144E-2</v>
      </c>
      <c r="N26" s="78">
        <v>1.3150104840181838E-2</v>
      </c>
      <c r="P26" s="92">
        <v>2</v>
      </c>
      <c r="Q26" s="18">
        <v>0</v>
      </c>
      <c r="R26" s="19">
        <v>0</v>
      </c>
      <c r="S26" s="77">
        <v>1.9250389820393862E-3</v>
      </c>
      <c r="T26" s="77" t="s">
        <v>158</v>
      </c>
      <c r="U26" s="78" t="s">
        <v>158</v>
      </c>
    </row>
    <row r="27" spans="1:21">
      <c r="A27" s="17" t="s">
        <v>173</v>
      </c>
      <c r="B27" s="18">
        <v>2991</v>
      </c>
      <c r="C27" s="18">
        <v>3999</v>
      </c>
      <c r="D27" s="19">
        <v>18969</v>
      </c>
      <c r="E27" s="27">
        <v>0.1949911207654135</v>
      </c>
      <c r="F27" s="27">
        <v>0.23285971410487014</v>
      </c>
      <c r="G27" s="28">
        <v>0.9889288350773876</v>
      </c>
      <c r="I27" s="92">
        <v>2991</v>
      </c>
      <c r="J27" s="18">
        <v>3999</v>
      </c>
      <c r="K27" s="19">
        <v>18969</v>
      </c>
      <c r="L27" s="77">
        <v>0.20915762135127991</v>
      </c>
      <c r="M27" s="77">
        <v>0.24806692037852071</v>
      </c>
      <c r="N27" s="78">
        <v>1.0525077582844273</v>
      </c>
      <c r="P27" s="92">
        <v>0</v>
      </c>
      <c r="Q27" s="18">
        <v>0</v>
      </c>
      <c r="R27" s="19">
        <v>0</v>
      </c>
      <c r="S27" s="77" t="s">
        <v>158</v>
      </c>
      <c r="T27" s="77" t="s">
        <v>158</v>
      </c>
      <c r="U27" s="78" t="s">
        <v>158</v>
      </c>
    </row>
    <row r="28" spans="1:21">
      <c r="A28" s="17" t="s">
        <v>174</v>
      </c>
      <c r="B28" s="18">
        <v>0</v>
      </c>
      <c r="C28" s="18">
        <v>0</v>
      </c>
      <c r="D28" s="19">
        <v>0</v>
      </c>
      <c r="E28" s="27" t="s">
        <v>158</v>
      </c>
      <c r="F28" s="27" t="s">
        <v>158</v>
      </c>
      <c r="G28" s="28" t="s">
        <v>158</v>
      </c>
      <c r="I28" s="92">
        <v>0</v>
      </c>
      <c r="J28" s="18">
        <v>0</v>
      </c>
      <c r="K28" s="19">
        <v>0</v>
      </c>
      <c r="L28" s="77" t="s">
        <v>158</v>
      </c>
      <c r="M28" s="77" t="s">
        <v>158</v>
      </c>
      <c r="N28" s="78" t="s">
        <v>158</v>
      </c>
      <c r="P28" s="92">
        <v>0</v>
      </c>
      <c r="Q28" s="18">
        <v>0</v>
      </c>
      <c r="R28" s="19">
        <v>0</v>
      </c>
      <c r="S28" s="77" t="s">
        <v>158</v>
      </c>
      <c r="T28" s="77" t="s">
        <v>158</v>
      </c>
      <c r="U28" s="78" t="s">
        <v>158</v>
      </c>
    </row>
    <row r="29" spans="1:21">
      <c r="A29" s="17" t="s">
        <v>175</v>
      </c>
      <c r="B29" s="18">
        <v>0</v>
      </c>
      <c r="C29" s="18">
        <v>0</v>
      </c>
      <c r="D29" s="19">
        <v>0</v>
      </c>
      <c r="E29" s="27" t="s">
        <v>158</v>
      </c>
      <c r="F29" s="27" t="s">
        <v>158</v>
      </c>
      <c r="G29" s="28" t="s">
        <v>158</v>
      </c>
      <c r="I29" s="92">
        <v>0</v>
      </c>
      <c r="J29" s="18">
        <v>0</v>
      </c>
      <c r="K29" s="19">
        <v>0</v>
      </c>
      <c r="L29" s="77" t="s">
        <v>158</v>
      </c>
      <c r="M29" s="77" t="s">
        <v>158</v>
      </c>
      <c r="N29" s="78" t="s">
        <v>158</v>
      </c>
      <c r="P29" s="92">
        <v>0</v>
      </c>
      <c r="Q29" s="18">
        <v>0</v>
      </c>
      <c r="R29" s="19">
        <v>0</v>
      </c>
      <c r="S29" s="77" t="s">
        <v>158</v>
      </c>
      <c r="T29" s="77" t="s">
        <v>158</v>
      </c>
      <c r="U29" s="78" t="s">
        <v>158</v>
      </c>
    </row>
    <row r="30" spans="1:21">
      <c r="A30" s="17" t="s">
        <v>176</v>
      </c>
      <c r="B30" s="18">
        <v>0</v>
      </c>
      <c r="C30" s="18">
        <v>0</v>
      </c>
      <c r="D30" s="19">
        <v>0</v>
      </c>
      <c r="E30" s="27" t="s">
        <v>158</v>
      </c>
      <c r="F30" s="27" t="s">
        <v>158</v>
      </c>
      <c r="G30" s="28" t="s">
        <v>158</v>
      </c>
      <c r="I30" s="92">
        <v>0</v>
      </c>
      <c r="J30" s="18">
        <v>0</v>
      </c>
      <c r="K30" s="19">
        <v>0</v>
      </c>
      <c r="L30" s="77" t="s">
        <v>158</v>
      </c>
      <c r="M30" s="77" t="s">
        <v>158</v>
      </c>
      <c r="N30" s="78" t="s">
        <v>158</v>
      </c>
      <c r="P30" s="92">
        <v>0</v>
      </c>
      <c r="Q30" s="18">
        <v>0</v>
      </c>
      <c r="R30" s="19">
        <v>0</v>
      </c>
      <c r="S30" s="77" t="s">
        <v>158</v>
      </c>
      <c r="T30" s="77" t="s">
        <v>158</v>
      </c>
      <c r="U30" s="78" t="s">
        <v>158</v>
      </c>
    </row>
    <row r="31" spans="1:21">
      <c r="A31" s="17" t="s">
        <v>177</v>
      </c>
      <c r="B31" s="18">
        <v>0</v>
      </c>
      <c r="C31" s="18">
        <v>0</v>
      </c>
      <c r="D31" s="19">
        <v>0</v>
      </c>
      <c r="E31" s="27" t="s">
        <v>158</v>
      </c>
      <c r="F31" s="27" t="s">
        <v>158</v>
      </c>
      <c r="G31" s="28" t="s">
        <v>158</v>
      </c>
      <c r="I31" s="92">
        <v>0</v>
      </c>
      <c r="J31" s="18">
        <v>0</v>
      </c>
      <c r="K31" s="19">
        <v>0</v>
      </c>
      <c r="L31" s="77" t="s">
        <v>158</v>
      </c>
      <c r="M31" s="77" t="s">
        <v>158</v>
      </c>
      <c r="N31" s="78" t="s">
        <v>158</v>
      </c>
      <c r="P31" s="92">
        <v>0</v>
      </c>
      <c r="Q31" s="18">
        <v>0</v>
      </c>
      <c r="R31" s="19">
        <v>0</v>
      </c>
      <c r="S31" s="77" t="s">
        <v>158</v>
      </c>
      <c r="T31" s="77" t="s">
        <v>158</v>
      </c>
      <c r="U31" s="78" t="s">
        <v>158</v>
      </c>
    </row>
    <row r="32" spans="1:21">
      <c r="A32" s="17" t="s">
        <v>178</v>
      </c>
      <c r="B32" s="18">
        <v>1727</v>
      </c>
      <c r="C32" s="18">
        <v>1681</v>
      </c>
      <c r="D32" s="19">
        <v>1584</v>
      </c>
      <c r="E32" s="27">
        <v>0.11258765147504818</v>
      </c>
      <c r="F32" s="27">
        <v>9.7883765794020181E-2</v>
      </c>
      <c r="G32" s="28">
        <v>8.2580171583245404E-2</v>
      </c>
      <c r="I32" s="92">
        <v>1129</v>
      </c>
      <c r="J32" s="18">
        <v>1031</v>
      </c>
      <c r="K32" s="19">
        <v>906</v>
      </c>
      <c r="L32" s="77">
        <v>7.8949834338212982E-2</v>
      </c>
      <c r="M32" s="77">
        <v>6.3955237536947956E-2</v>
      </c>
      <c r="N32" s="78">
        <v>5.0270021034619174E-2</v>
      </c>
      <c r="P32" s="92">
        <v>598</v>
      </c>
      <c r="Q32" s="18">
        <v>650</v>
      </c>
      <c r="R32" s="19">
        <v>678</v>
      </c>
      <c r="S32" s="77">
        <v>0.57558665562977651</v>
      </c>
      <c r="T32" s="77">
        <v>0.61741294477478681</v>
      </c>
      <c r="U32" s="78">
        <v>0.58514356730445594</v>
      </c>
    </row>
    <row r="33" spans="1:21">
      <c r="A33" s="17" t="s">
        <v>179</v>
      </c>
      <c r="B33" s="18">
        <v>0</v>
      </c>
      <c r="C33" s="18">
        <v>0</v>
      </c>
      <c r="D33" s="19">
        <v>156</v>
      </c>
      <c r="E33" s="27" t="s">
        <v>158</v>
      </c>
      <c r="F33" s="27" t="s">
        <v>158</v>
      </c>
      <c r="G33" s="28">
        <v>8.1328956862287138E-3</v>
      </c>
      <c r="I33" s="92">
        <v>0</v>
      </c>
      <c r="J33" s="18">
        <v>0</v>
      </c>
      <c r="K33" s="19">
        <v>0</v>
      </c>
      <c r="L33" s="77" t="s">
        <v>158</v>
      </c>
      <c r="M33" s="77" t="s">
        <v>158</v>
      </c>
      <c r="N33" s="78" t="s">
        <v>158</v>
      </c>
      <c r="P33" s="92">
        <v>0</v>
      </c>
      <c r="Q33" s="18">
        <v>0</v>
      </c>
      <c r="R33" s="19">
        <v>156</v>
      </c>
      <c r="S33" s="77" t="s">
        <v>158</v>
      </c>
      <c r="T33" s="77" t="s">
        <v>158</v>
      </c>
      <c r="U33" s="78">
        <v>0.13463480309660047</v>
      </c>
    </row>
    <row r="34" spans="1:21">
      <c r="A34" s="17" t="s">
        <v>180</v>
      </c>
      <c r="B34" s="18">
        <v>0</v>
      </c>
      <c r="C34" s="18">
        <v>0</v>
      </c>
      <c r="D34" s="19">
        <v>0</v>
      </c>
      <c r="E34" s="27" t="s">
        <v>158</v>
      </c>
      <c r="F34" s="27" t="s">
        <v>158</v>
      </c>
      <c r="G34" s="28" t="s">
        <v>158</v>
      </c>
      <c r="I34" s="92">
        <v>0</v>
      </c>
      <c r="J34" s="18">
        <v>0</v>
      </c>
      <c r="K34" s="19">
        <v>0</v>
      </c>
      <c r="L34" s="77" t="s">
        <v>158</v>
      </c>
      <c r="M34" s="77" t="s">
        <v>158</v>
      </c>
      <c r="N34" s="78" t="s">
        <v>158</v>
      </c>
      <c r="P34" s="92">
        <v>0</v>
      </c>
      <c r="Q34" s="18">
        <v>0</v>
      </c>
      <c r="R34" s="19">
        <v>0</v>
      </c>
      <c r="S34" s="77" t="s">
        <v>158</v>
      </c>
      <c r="T34" s="77" t="s">
        <v>158</v>
      </c>
      <c r="U34" s="78" t="s">
        <v>158</v>
      </c>
    </row>
    <row r="35" spans="1:21">
      <c r="A35" s="17" t="s">
        <v>5</v>
      </c>
      <c r="B35" s="18" t="s">
        <v>5</v>
      </c>
      <c r="C35" s="18" t="s">
        <v>5</v>
      </c>
      <c r="D35" s="19" t="s">
        <v>5</v>
      </c>
      <c r="E35" s="27" t="s">
        <v>5</v>
      </c>
      <c r="F35" s="27" t="s">
        <v>5</v>
      </c>
      <c r="G35" s="28" t="s">
        <v>5</v>
      </c>
      <c r="I35" s="92" t="s">
        <v>5</v>
      </c>
      <c r="J35" s="18" t="s">
        <v>5</v>
      </c>
      <c r="K35" s="19" t="s">
        <v>5</v>
      </c>
      <c r="L35" s="77" t="s">
        <v>5</v>
      </c>
      <c r="M35" s="77" t="s">
        <v>5</v>
      </c>
      <c r="N35" s="78" t="s">
        <v>5</v>
      </c>
      <c r="P35" s="92" t="s">
        <v>5</v>
      </c>
      <c r="Q35" s="18" t="s">
        <v>5</v>
      </c>
      <c r="R35" s="19" t="s">
        <v>5</v>
      </c>
      <c r="S35" s="77" t="s">
        <v>5</v>
      </c>
      <c r="T35" s="77" t="s">
        <v>5</v>
      </c>
      <c r="U35" s="78" t="s">
        <v>5</v>
      </c>
    </row>
    <row r="36" spans="1:21" ht="13.5" thickBot="1">
      <c r="A36" s="20" t="s">
        <v>4</v>
      </c>
      <c r="B36" s="21">
        <v>1533916</v>
      </c>
      <c r="C36" s="21">
        <v>1717343</v>
      </c>
      <c r="D36" s="22">
        <v>1918136</v>
      </c>
      <c r="E36" s="23">
        <v>100</v>
      </c>
      <c r="F36" s="23">
        <v>100</v>
      </c>
      <c r="G36" s="47">
        <v>100</v>
      </c>
      <c r="I36" s="93">
        <v>1430022</v>
      </c>
      <c r="J36" s="21">
        <v>1612065</v>
      </c>
      <c r="K36" s="22">
        <v>1802267</v>
      </c>
      <c r="L36" s="80">
        <v>100</v>
      </c>
      <c r="M36" s="80">
        <v>100</v>
      </c>
      <c r="N36" s="81">
        <v>100</v>
      </c>
      <c r="P36" s="93">
        <v>103894</v>
      </c>
      <c r="Q36" s="21">
        <v>105278</v>
      </c>
      <c r="R36" s="22">
        <v>115869</v>
      </c>
      <c r="S36" s="80">
        <v>100</v>
      </c>
      <c r="T36" s="80">
        <v>100</v>
      </c>
      <c r="U36" s="81">
        <v>100</v>
      </c>
    </row>
    <row r="37" spans="1:21">
      <c r="I37" s="99"/>
      <c r="P37" s="99"/>
    </row>
    <row r="38" spans="1:21" ht="15.5" thickBot="1">
      <c r="A38" s="5" t="s">
        <v>120</v>
      </c>
      <c r="B38" s="6"/>
      <c r="C38" s="6"/>
      <c r="D38" s="6"/>
      <c r="E38" s="6"/>
      <c r="F38" s="6"/>
      <c r="I38" s="156" t="s">
        <v>107</v>
      </c>
      <c r="J38" s="156"/>
      <c r="K38" s="156"/>
      <c r="L38" s="156"/>
      <c r="M38" s="156"/>
      <c r="N38" s="156"/>
      <c r="P38" s="156" t="s">
        <v>108</v>
      </c>
      <c r="Q38" s="156"/>
      <c r="R38" s="156"/>
      <c r="S38" s="156"/>
      <c r="T38" s="156"/>
      <c r="U38" s="156"/>
    </row>
    <row r="39" spans="1:21">
      <c r="A39" s="7"/>
      <c r="B39" s="8"/>
      <c r="C39" s="9" t="s">
        <v>31</v>
      </c>
      <c r="D39" s="84"/>
      <c r="E39" s="11"/>
      <c r="F39" s="9" t="s">
        <v>2</v>
      </c>
      <c r="G39" s="12"/>
      <c r="I39" s="7"/>
      <c r="J39" s="9" t="s">
        <v>31</v>
      </c>
      <c r="K39" s="84"/>
      <c r="L39" s="11"/>
      <c r="M39" s="9" t="s">
        <v>2</v>
      </c>
      <c r="N39" s="12"/>
      <c r="P39" s="7"/>
      <c r="Q39" s="9" t="s">
        <v>31</v>
      </c>
      <c r="R39" s="84"/>
      <c r="S39" s="11"/>
      <c r="T39" s="9" t="s">
        <v>2</v>
      </c>
      <c r="U39" s="12"/>
    </row>
    <row r="40" spans="1:21">
      <c r="A40" s="13" t="s">
        <v>3</v>
      </c>
      <c r="B40" s="14" t="s">
        <v>155</v>
      </c>
      <c r="C40" s="15" t="s">
        <v>153</v>
      </c>
      <c r="D40" s="62" t="s">
        <v>154</v>
      </c>
      <c r="E40" s="15" t="s">
        <v>155</v>
      </c>
      <c r="F40" s="15" t="s">
        <v>153</v>
      </c>
      <c r="G40" s="16" t="s">
        <v>154</v>
      </c>
      <c r="I40" s="91" t="s">
        <v>155</v>
      </c>
      <c r="J40" s="15" t="s">
        <v>153</v>
      </c>
      <c r="K40" s="62" t="s">
        <v>154</v>
      </c>
      <c r="L40" s="15" t="s">
        <v>155</v>
      </c>
      <c r="M40" s="15" t="s">
        <v>153</v>
      </c>
      <c r="N40" s="16" t="s">
        <v>154</v>
      </c>
      <c r="P40" s="91" t="s">
        <v>155</v>
      </c>
      <c r="Q40" s="15" t="s">
        <v>153</v>
      </c>
      <c r="R40" s="62" t="s">
        <v>154</v>
      </c>
      <c r="S40" s="15" t="s">
        <v>155</v>
      </c>
      <c r="T40" s="15" t="s">
        <v>153</v>
      </c>
      <c r="U40" s="16" t="s">
        <v>154</v>
      </c>
    </row>
    <row r="41" spans="1:21">
      <c r="A41" s="17" t="s">
        <v>81</v>
      </c>
      <c r="B41" s="18">
        <v>102668</v>
      </c>
      <c r="C41" s="18">
        <v>117343</v>
      </c>
      <c r="D41" s="19">
        <v>119820</v>
      </c>
      <c r="E41" s="27">
        <v>17.965251688157611</v>
      </c>
      <c r="F41" s="27">
        <v>19.763364435611546</v>
      </c>
      <c r="G41" s="28">
        <v>18.542103512043393</v>
      </c>
      <c r="I41" s="92">
        <v>100280</v>
      </c>
      <c r="J41" s="18">
        <v>114633</v>
      </c>
      <c r="K41" s="19">
        <v>118614</v>
      </c>
      <c r="L41" s="77">
        <v>20.817245015735413</v>
      </c>
      <c r="M41" s="77">
        <v>22.234398699681517</v>
      </c>
      <c r="N41" s="78">
        <v>21.023880380086744</v>
      </c>
      <c r="P41" s="92">
        <v>2388</v>
      </c>
      <c r="Q41" s="18">
        <v>2710</v>
      </c>
      <c r="R41" s="19">
        <v>1206</v>
      </c>
      <c r="S41" s="77">
        <v>2.6602796190051801</v>
      </c>
      <c r="T41" s="77">
        <v>3.4666257323406757</v>
      </c>
      <c r="U41" s="78">
        <v>1.4704089346241069</v>
      </c>
    </row>
    <row r="42" spans="1:21">
      <c r="A42" s="17" t="s">
        <v>156</v>
      </c>
      <c r="B42" s="18">
        <v>99599</v>
      </c>
      <c r="C42" s="18">
        <v>90003</v>
      </c>
      <c r="D42" s="19">
        <v>94108</v>
      </c>
      <c r="E42" s="27">
        <v>17.428225960268147</v>
      </c>
      <c r="F42" s="27">
        <v>15.158655303668272</v>
      </c>
      <c r="G42" s="28">
        <v>14.563180414883822</v>
      </c>
      <c r="I42" s="92">
        <v>41292</v>
      </c>
      <c r="J42" s="18">
        <v>43269</v>
      </c>
      <c r="K42" s="19">
        <v>45512</v>
      </c>
      <c r="L42" s="77">
        <v>8.5718556161721846</v>
      </c>
      <c r="M42" s="77">
        <v>8.39252394455802</v>
      </c>
      <c r="N42" s="78">
        <v>8.066828906018749</v>
      </c>
      <c r="P42" s="92">
        <v>58307</v>
      </c>
      <c r="Q42" s="18">
        <v>46734</v>
      </c>
      <c r="R42" s="19">
        <v>48596</v>
      </c>
      <c r="S42" s="77">
        <v>64.955160697376485</v>
      </c>
      <c r="T42" s="77">
        <v>59.782024714099315</v>
      </c>
      <c r="U42" s="78">
        <v>59.250408446926286</v>
      </c>
    </row>
    <row r="43" spans="1:21">
      <c r="A43" s="17" t="s">
        <v>157</v>
      </c>
      <c r="B43" s="18">
        <v>0</v>
      </c>
      <c r="C43" s="18">
        <v>0</v>
      </c>
      <c r="D43" s="19">
        <v>0</v>
      </c>
      <c r="E43" s="27" t="s">
        <v>158</v>
      </c>
      <c r="F43" s="27" t="s">
        <v>158</v>
      </c>
      <c r="G43" s="28" t="s">
        <v>158</v>
      </c>
      <c r="I43" s="92">
        <v>0</v>
      </c>
      <c r="J43" s="18">
        <v>0</v>
      </c>
      <c r="K43" s="19">
        <v>0</v>
      </c>
      <c r="L43" s="77" t="s">
        <v>158</v>
      </c>
      <c r="M43" s="77" t="s">
        <v>158</v>
      </c>
      <c r="N43" s="78" t="s">
        <v>158</v>
      </c>
      <c r="P43" s="92">
        <v>0</v>
      </c>
      <c r="Q43" s="18">
        <v>0</v>
      </c>
      <c r="R43" s="19">
        <v>0</v>
      </c>
      <c r="S43" s="77" t="s">
        <v>158</v>
      </c>
      <c r="T43" s="77" t="s">
        <v>158</v>
      </c>
      <c r="U43" s="78" t="s">
        <v>158</v>
      </c>
    </row>
    <row r="44" spans="1:21">
      <c r="A44" s="17" t="s">
        <v>82</v>
      </c>
      <c r="B44" s="18">
        <v>106648</v>
      </c>
      <c r="C44" s="18">
        <v>106399</v>
      </c>
      <c r="D44" s="19">
        <v>107974</v>
      </c>
      <c r="E44" s="27">
        <v>18.661687790145255</v>
      </c>
      <c r="F44" s="27">
        <v>17.920133391720281</v>
      </c>
      <c r="G44" s="28">
        <v>16.708939113748734</v>
      </c>
      <c r="I44" s="92">
        <v>99101</v>
      </c>
      <c r="J44" s="18">
        <v>100420</v>
      </c>
      <c r="K44" s="19">
        <v>102391</v>
      </c>
      <c r="L44" s="77">
        <v>20.572494997052203</v>
      </c>
      <c r="M44" s="77">
        <v>19.477622651610076</v>
      </c>
      <c r="N44" s="78">
        <v>18.148415330378047</v>
      </c>
      <c r="P44" s="92">
        <v>7547</v>
      </c>
      <c r="Q44" s="18">
        <v>5979</v>
      </c>
      <c r="R44" s="19">
        <v>5583</v>
      </c>
      <c r="S44" s="77">
        <v>8.4075084944020499</v>
      </c>
      <c r="T44" s="77">
        <v>7.6483229718320667</v>
      </c>
      <c r="U44" s="78">
        <v>6.8070423565558782</v>
      </c>
    </row>
    <row r="45" spans="1:21">
      <c r="A45" s="17" t="s">
        <v>84</v>
      </c>
      <c r="B45" s="18">
        <v>9348</v>
      </c>
      <c r="C45" s="18">
        <v>12912</v>
      </c>
      <c r="D45" s="19">
        <v>18864</v>
      </c>
      <c r="E45" s="27">
        <v>1.6357499199448451</v>
      </c>
      <c r="F45" s="27">
        <v>2.174689257924344</v>
      </c>
      <c r="G45" s="28">
        <v>2.9191974682956645</v>
      </c>
      <c r="I45" s="92">
        <v>2597</v>
      </c>
      <c r="J45" s="18">
        <v>6161</v>
      </c>
      <c r="K45" s="19">
        <v>12113</v>
      </c>
      <c r="L45" s="77">
        <v>0.53911433292645461</v>
      </c>
      <c r="M45" s="77">
        <v>1.1949973427262466</v>
      </c>
      <c r="N45" s="78">
        <v>2.1469831811083915</v>
      </c>
      <c r="P45" s="92">
        <v>6751</v>
      </c>
      <c r="Q45" s="18">
        <v>6751</v>
      </c>
      <c r="R45" s="19">
        <v>6751</v>
      </c>
      <c r="S45" s="77">
        <v>7.5207486214003234</v>
      </c>
      <c r="T45" s="77">
        <v>8.635863586358635</v>
      </c>
      <c r="U45" s="78">
        <v>8.2311199980492091</v>
      </c>
    </row>
    <row r="46" spans="1:21">
      <c r="A46" s="17" t="s">
        <v>152</v>
      </c>
      <c r="B46" s="18">
        <v>97243</v>
      </c>
      <c r="C46" s="18">
        <v>140858</v>
      </c>
      <c r="D46" s="19">
        <v>146732</v>
      </c>
      <c r="E46" s="27">
        <v>17.015963785322697</v>
      </c>
      <c r="F46" s="27">
        <v>23.723852191194798</v>
      </c>
      <c r="G46" s="28">
        <v>22.706726193700142</v>
      </c>
      <c r="I46" s="92">
        <v>84298</v>
      </c>
      <c r="J46" s="18">
        <v>127346</v>
      </c>
      <c r="K46" s="19">
        <v>133062</v>
      </c>
      <c r="L46" s="77">
        <v>17.499522540251931</v>
      </c>
      <c r="M46" s="77">
        <v>24.700232365982242</v>
      </c>
      <c r="N46" s="78">
        <v>23.584733430582411</v>
      </c>
      <c r="P46" s="92">
        <v>12945</v>
      </c>
      <c r="Q46" s="18">
        <v>13512</v>
      </c>
      <c r="R46" s="19">
        <v>13670</v>
      </c>
      <c r="S46" s="77">
        <v>14.420988135687629</v>
      </c>
      <c r="T46" s="77">
        <v>17.284519149589379</v>
      </c>
      <c r="U46" s="78">
        <v>16.667073081518691</v>
      </c>
    </row>
    <row r="47" spans="1:21">
      <c r="A47" s="17" t="s">
        <v>159</v>
      </c>
      <c r="B47" s="18">
        <v>4195</v>
      </c>
      <c r="C47" s="18">
        <v>4512</v>
      </c>
      <c r="D47" s="19">
        <v>4887</v>
      </c>
      <c r="E47" s="27">
        <v>0.73405765021059322</v>
      </c>
      <c r="F47" s="27">
        <v>0.75992858827096033</v>
      </c>
      <c r="G47" s="28">
        <v>0.75626155786476423</v>
      </c>
      <c r="I47" s="92">
        <v>4195</v>
      </c>
      <c r="J47" s="18">
        <v>4512</v>
      </c>
      <c r="K47" s="19">
        <v>4887</v>
      </c>
      <c r="L47" s="77">
        <v>0.87084506223584024</v>
      </c>
      <c r="M47" s="77">
        <v>0.87515468436630806</v>
      </c>
      <c r="N47" s="78">
        <v>0.86620216346707746</v>
      </c>
      <c r="P47" s="92">
        <v>0</v>
      </c>
      <c r="Q47" s="18">
        <v>0</v>
      </c>
      <c r="R47" s="19">
        <v>0</v>
      </c>
      <c r="S47" s="77" t="s">
        <v>158</v>
      </c>
      <c r="T47" s="77" t="s">
        <v>158</v>
      </c>
      <c r="U47" s="78" t="s">
        <v>158</v>
      </c>
    </row>
    <row r="48" spans="1:21">
      <c r="A48" s="17" t="s">
        <v>160</v>
      </c>
      <c r="B48" s="18">
        <v>1351</v>
      </c>
      <c r="C48" s="18">
        <v>1420</v>
      </c>
      <c r="D48" s="19">
        <v>1258</v>
      </c>
      <c r="E48" s="27">
        <v>0.23640330999630785</v>
      </c>
      <c r="F48" s="27">
        <v>0.23916192272711961</v>
      </c>
      <c r="G48" s="28">
        <v>0.19467506441454338</v>
      </c>
      <c r="I48" s="92">
        <v>0</v>
      </c>
      <c r="J48" s="18">
        <v>0</v>
      </c>
      <c r="K48" s="19">
        <v>0</v>
      </c>
      <c r="L48" s="77" t="s">
        <v>158</v>
      </c>
      <c r="M48" s="77" t="s">
        <v>158</v>
      </c>
      <c r="N48" s="78" t="s">
        <v>158</v>
      </c>
      <c r="P48" s="92">
        <v>1351</v>
      </c>
      <c r="Q48" s="18">
        <v>1420</v>
      </c>
      <c r="R48" s="19">
        <v>1258</v>
      </c>
      <c r="S48" s="77">
        <v>1.5050409402328302</v>
      </c>
      <c r="T48" s="77">
        <v>1.8164607158390258</v>
      </c>
      <c r="U48" s="78">
        <v>1.5338096515399058</v>
      </c>
    </row>
    <row r="49" spans="1:21">
      <c r="A49" s="17" t="s">
        <v>161</v>
      </c>
      <c r="B49" s="18">
        <v>5482</v>
      </c>
      <c r="C49" s="18">
        <v>6224</v>
      </c>
      <c r="D49" s="19">
        <v>7089</v>
      </c>
      <c r="E49" s="27">
        <v>0.95926198771262738</v>
      </c>
      <c r="F49" s="27">
        <v>1.0482702866574596</v>
      </c>
      <c r="G49" s="28">
        <v>1.0970202954170889</v>
      </c>
      <c r="I49" s="92">
        <v>5482</v>
      </c>
      <c r="J49" s="18">
        <v>6224</v>
      </c>
      <c r="K49" s="19">
        <v>7089</v>
      </c>
      <c r="L49" s="77">
        <v>1.1380149299587308</v>
      </c>
      <c r="M49" s="77">
        <v>1.2072169227606164</v>
      </c>
      <c r="N49" s="78">
        <v>1.2564982886879705</v>
      </c>
      <c r="P49" s="92">
        <v>0</v>
      </c>
      <c r="Q49" s="18">
        <v>0</v>
      </c>
      <c r="R49" s="19">
        <v>0</v>
      </c>
      <c r="S49" s="77" t="s">
        <v>158</v>
      </c>
      <c r="T49" s="77" t="s">
        <v>158</v>
      </c>
      <c r="U49" s="78" t="s">
        <v>158</v>
      </c>
    </row>
    <row r="50" spans="1:21">
      <c r="A50" s="17" t="s">
        <v>162</v>
      </c>
      <c r="B50" s="18">
        <v>0</v>
      </c>
      <c r="C50" s="18">
        <v>0</v>
      </c>
      <c r="D50" s="19">
        <v>0</v>
      </c>
      <c r="E50" s="27" t="s">
        <v>158</v>
      </c>
      <c r="F50" s="27" t="s">
        <v>158</v>
      </c>
      <c r="G50" s="28" t="s">
        <v>158</v>
      </c>
      <c r="I50" s="92">
        <v>0</v>
      </c>
      <c r="J50" s="18">
        <v>0</v>
      </c>
      <c r="K50" s="19">
        <v>0</v>
      </c>
      <c r="L50" s="77" t="s">
        <v>158</v>
      </c>
      <c r="M50" s="77" t="s">
        <v>158</v>
      </c>
      <c r="N50" s="78" t="s">
        <v>158</v>
      </c>
      <c r="P50" s="92">
        <v>0</v>
      </c>
      <c r="Q50" s="18">
        <v>0</v>
      </c>
      <c r="R50" s="19">
        <v>0</v>
      </c>
      <c r="S50" s="77" t="s">
        <v>158</v>
      </c>
      <c r="T50" s="77" t="s">
        <v>158</v>
      </c>
      <c r="U50" s="78" t="s">
        <v>158</v>
      </c>
    </row>
    <row r="51" spans="1:21">
      <c r="A51" s="17" t="s">
        <v>163</v>
      </c>
      <c r="B51" s="18">
        <v>77138</v>
      </c>
      <c r="C51" s="18">
        <v>80076</v>
      </c>
      <c r="D51" s="19">
        <v>83603</v>
      </c>
      <c r="E51" s="27">
        <v>13.497911566613762</v>
      </c>
      <c r="F51" s="27">
        <v>13.486711355138613</v>
      </c>
      <c r="G51" s="28">
        <v>12.937535302264761</v>
      </c>
      <c r="I51" s="92">
        <v>77138</v>
      </c>
      <c r="J51" s="18">
        <v>80076</v>
      </c>
      <c r="K51" s="19">
        <v>83603</v>
      </c>
      <c r="L51" s="77">
        <v>16.013169585398867</v>
      </c>
      <c r="M51" s="77">
        <v>15.531668108447803</v>
      </c>
      <c r="N51" s="78">
        <v>14.818313786031936</v>
      </c>
      <c r="P51" s="92">
        <v>0</v>
      </c>
      <c r="Q51" s="18">
        <v>0</v>
      </c>
      <c r="R51" s="19">
        <v>0</v>
      </c>
      <c r="S51" s="77" t="s">
        <v>158</v>
      </c>
      <c r="T51" s="77" t="s">
        <v>158</v>
      </c>
      <c r="U51" s="78" t="s">
        <v>158</v>
      </c>
    </row>
    <row r="52" spans="1:21">
      <c r="A52" s="17" t="s">
        <v>164</v>
      </c>
      <c r="B52" s="18">
        <v>0</v>
      </c>
      <c r="C52" s="18">
        <v>0</v>
      </c>
      <c r="D52" s="19">
        <v>0</v>
      </c>
      <c r="E52" s="27" t="s">
        <v>158</v>
      </c>
      <c r="F52" s="27" t="s">
        <v>158</v>
      </c>
      <c r="G52" s="28" t="s">
        <v>158</v>
      </c>
      <c r="I52" s="92">
        <v>0</v>
      </c>
      <c r="J52" s="18">
        <v>0</v>
      </c>
      <c r="K52" s="19">
        <v>0</v>
      </c>
      <c r="L52" s="77" t="s">
        <v>158</v>
      </c>
      <c r="M52" s="77" t="s">
        <v>158</v>
      </c>
      <c r="N52" s="78" t="s">
        <v>158</v>
      </c>
      <c r="P52" s="92">
        <v>0</v>
      </c>
      <c r="Q52" s="18">
        <v>0</v>
      </c>
      <c r="R52" s="19">
        <v>0</v>
      </c>
      <c r="S52" s="77" t="s">
        <v>158</v>
      </c>
      <c r="T52" s="77" t="s">
        <v>158</v>
      </c>
      <c r="U52" s="78" t="s">
        <v>158</v>
      </c>
    </row>
    <row r="53" spans="1:21">
      <c r="A53" s="17" t="s">
        <v>165</v>
      </c>
      <c r="B53" s="18">
        <v>245</v>
      </c>
      <c r="C53" s="18">
        <v>298</v>
      </c>
      <c r="D53" s="19">
        <v>294</v>
      </c>
      <c r="E53" s="27">
        <v>4.287106657964132E-2</v>
      </c>
      <c r="F53" s="27">
        <v>5.0190318994846231E-2</v>
      </c>
      <c r="G53" s="28">
        <v>4.5496398201809021E-2</v>
      </c>
      <c r="I53" s="92">
        <v>0</v>
      </c>
      <c r="J53" s="18">
        <v>0</v>
      </c>
      <c r="K53" s="19">
        <v>0</v>
      </c>
      <c r="L53" s="77" t="s">
        <v>158</v>
      </c>
      <c r="M53" s="77" t="s">
        <v>158</v>
      </c>
      <c r="N53" s="78" t="s">
        <v>158</v>
      </c>
      <c r="P53" s="92">
        <v>245</v>
      </c>
      <c r="Q53" s="18">
        <v>298</v>
      </c>
      <c r="R53" s="19">
        <v>294</v>
      </c>
      <c r="S53" s="77">
        <v>0.27293488553445105</v>
      </c>
      <c r="T53" s="77">
        <v>0.38120091078875329</v>
      </c>
      <c r="U53" s="78">
        <v>0.35845789948547879</v>
      </c>
    </row>
    <row r="54" spans="1:21">
      <c r="A54" s="17" t="s">
        <v>166</v>
      </c>
      <c r="B54" s="18">
        <v>36911</v>
      </c>
      <c r="C54" s="18">
        <v>0</v>
      </c>
      <c r="D54" s="19">
        <v>0</v>
      </c>
      <c r="E54" s="27">
        <v>6.4588324021271051</v>
      </c>
      <c r="F54" s="27" t="s">
        <v>158</v>
      </c>
      <c r="G54" s="28" t="s">
        <v>158</v>
      </c>
      <c r="I54" s="92">
        <v>36911</v>
      </c>
      <c r="J54" s="18">
        <v>0</v>
      </c>
      <c r="K54" s="19">
        <v>0</v>
      </c>
      <c r="L54" s="77">
        <v>7.6623985917013346</v>
      </c>
      <c r="M54" s="77" t="s">
        <v>158</v>
      </c>
      <c r="N54" s="78" t="s">
        <v>158</v>
      </c>
      <c r="P54" s="92">
        <v>0</v>
      </c>
      <c r="Q54" s="18">
        <v>0</v>
      </c>
      <c r="R54" s="19">
        <v>0</v>
      </c>
      <c r="S54" s="77" t="s">
        <v>158</v>
      </c>
      <c r="T54" s="77" t="s">
        <v>158</v>
      </c>
      <c r="U54" s="78" t="s">
        <v>158</v>
      </c>
    </row>
    <row r="55" spans="1:21">
      <c r="A55" s="17" t="s">
        <v>167</v>
      </c>
      <c r="B55" s="18">
        <v>0</v>
      </c>
      <c r="C55" s="18">
        <v>0</v>
      </c>
      <c r="D55" s="19">
        <v>3925</v>
      </c>
      <c r="E55" s="27" t="s">
        <v>158</v>
      </c>
      <c r="F55" s="27" t="s">
        <v>158</v>
      </c>
      <c r="G55" s="28">
        <v>0.60739239095952524</v>
      </c>
      <c r="I55" s="92">
        <v>0</v>
      </c>
      <c r="J55" s="18">
        <v>0</v>
      </c>
      <c r="K55" s="19">
        <v>0</v>
      </c>
      <c r="L55" s="77" t="s">
        <v>158</v>
      </c>
      <c r="M55" s="77" t="s">
        <v>158</v>
      </c>
      <c r="N55" s="78" t="s">
        <v>158</v>
      </c>
      <c r="P55" s="92">
        <v>0</v>
      </c>
      <c r="Q55" s="18">
        <v>0</v>
      </c>
      <c r="R55" s="19">
        <v>3925</v>
      </c>
      <c r="S55" s="77" t="s">
        <v>158</v>
      </c>
      <c r="T55" s="77" t="s">
        <v>158</v>
      </c>
      <c r="U55" s="78">
        <v>4.7855348825867496</v>
      </c>
    </row>
    <row r="56" spans="1:21">
      <c r="A56" s="17" t="s">
        <v>168</v>
      </c>
      <c r="B56" s="18">
        <v>1722</v>
      </c>
      <c r="C56" s="18">
        <v>2745</v>
      </c>
      <c r="D56" s="19">
        <v>2850</v>
      </c>
      <c r="E56" s="27">
        <v>0.30132235367405041</v>
      </c>
      <c r="F56" s="27">
        <v>0.46232357597601642</v>
      </c>
      <c r="G56" s="28">
        <v>0.44103651318080178</v>
      </c>
      <c r="I56" s="92">
        <v>1722</v>
      </c>
      <c r="J56" s="18">
        <v>2188</v>
      </c>
      <c r="K56" s="19">
        <v>2390</v>
      </c>
      <c r="L56" s="77">
        <v>0.35747203746605882</v>
      </c>
      <c r="M56" s="77">
        <v>0.42438795420954833</v>
      </c>
      <c r="N56" s="78">
        <v>0.42361841020796298</v>
      </c>
      <c r="P56" s="92">
        <v>0</v>
      </c>
      <c r="Q56" s="18">
        <v>557</v>
      </c>
      <c r="R56" s="19">
        <v>460</v>
      </c>
      <c r="S56" s="77" t="s">
        <v>158</v>
      </c>
      <c r="T56" s="77">
        <v>0.71251311177629395</v>
      </c>
      <c r="U56" s="78">
        <v>0.5608524957936063</v>
      </c>
    </row>
    <row r="57" spans="1:21">
      <c r="A57" s="17" t="s">
        <v>169</v>
      </c>
      <c r="B57" s="18">
        <v>0</v>
      </c>
      <c r="C57" s="18">
        <v>0</v>
      </c>
      <c r="D57" s="19">
        <v>0</v>
      </c>
      <c r="E57" s="27" t="s">
        <v>158</v>
      </c>
      <c r="F57" s="27" t="s">
        <v>158</v>
      </c>
      <c r="G57" s="28" t="s">
        <v>158</v>
      </c>
      <c r="I57" s="92">
        <v>0</v>
      </c>
      <c r="J57" s="18">
        <v>0</v>
      </c>
      <c r="K57" s="19">
        <v>0</v>
      </c>
      <c r="L57" s="77" t="s">
        <v>158</v>
      </c>
      <c r="M57" s="77" t="s">
        <v>158</v>
      </c>
      <c r="N57" s="78" t="s">
        <v>158</v>
      </c>
      <c r="P57" s="92">
        <v>0</v>
      </c>
      <c r="Q57" s="18">
        <v>0</v>
      </c>
      <c r="R57" s="19">
        <v>0</v>
      </c>
      <c r="S57" s="77" t="s">
        <v>158</v>
      </c>
      <c r="T57" s="77" t="s">
        <v>158</v>
      </c>
      <c r="U57" s="78" t="s">
        <v>158</v>
      </c>
    </row>
    <row r="58" spans="1:21">
      <c r="A58" s="17" t="s">
        <v>170</v>
      </c>
      <c r="B58" s="18">
        <v>0</v>
      </c>
      <c r="C58" s="18">
        <v>0</v>
      </c>
      <c r="D58" s="19">
        <v>0</v>
      </c>
      <c r="E58" s="27" t="s">
        <v>158</v>
      </c>
      <c r="F58" s="27" t="s">
        <v>158</v>
      </c>
      <c r="G58" s="28" t="s">
        <v>158</v>
      </c>
      <c r="I58" s="92">
        <v>0</v>
      </c>
      <c r="J58" s="18">
        <v>0</v>
      </c>
      <c r="K58" s="19">
        <v>0</v>
      </c>
      <c r="L58" s="77" t="s">
        <v>158</v>
      </c>
      <c r="M58" s="77" t="s">
        <v>158</v>
      </c>
      <c r="N58" s="78" t="s">
        <v>158</v>
      </c>
      <c r="P58" s="92">
        <v>0</v>
      </c>
      <c r="Q58" s="18">
        <v>0</v>
      </c>
      <c r="R58" s="19">
        <v>0</v>
      </c>
      <c r="S58" s="77" t="s">
        <v>158</v>
      </c>
      <c r="T58" s="77" t="s">
        <v>158</v>
      </c>
      <c r="U58" s="78" t="s">
        <v>158</v>
      </c>
    </row>
    <row r="59" spans="1:21">
      <c r="A59" s="17" t="s">
        <v>171</v>
      </c>
      <c r="B59" s="18">
        <v>26355</v>
      </c>
      <c r="C59" s="18">
        <v>28168</v>
      </c>
      <c r="D59" s="19">
        <v>29403</v>
      </c>
      <c r="E59" s="27">
        <v>4.6117018763528446</v>
      </c>
      <c r="F59" s="27">
        <v>4.7441641122376801</v>
      </c>
      <c r="G59" s="28">
        <v>4.5501040691421455</v>
      </c>
      <c r="I59" s="92">
        <v>26355</v>
      </c>
      <c r="J59" s="18">
        <v>28168</v>
      </c>
      <c r="K59" s="19">
        <v>29403</v>
      </c>
      <c r="L59" s="77">
        <v>5.4710659392671204</v>
      </c>
      <c r="M59" s="77">
        <v>5.4635100064783169</v>
      </c>
      <c r="N59" s="78">
        <v>5.2115699227383825</v>
      </c>
      <c r="P59" s="92">
        <v>0</v>
      </c>
      <c r="Q59" s="18">
        <v>0</v>
      </c>
      <c r="R59" s="19">
        <v>0</v>
      </c>
      <c r="S59" s="77" t="s">
        <v>158</v>
      </c>
      <c r="T59" s="77" t="s">
        <v>158</v>
      </c>
      <c r="U59" s="78" t="s">
        <v>158</v>
      </c>
    </row>
    <row r="60" spans="1:21">
      <c r="A60" s="17" t="s">
        <v>172</v>
      </c>
      <c r="B60" s="18">
        <v>83</v>
      </c>
      <c r="C60" s="18">
        <v>138</v>
      </c>
      <c r="D60" s="19">
        <v>68</v>
      </c>
      <c r="E60" s="27">
        <v>1.4523667453511141E-2</v>
      </c>
      <c r="F60" s="27">
        <v>2.3242496715734161E-2</v>
      </c>
      <c r="G60" s="28">
        <v>1.0522976454840183E-2</v>
      </c>
      <c r="I60" s="92">
        <v>82</v>
      </c>
      <c r="J60" s="18">
        <v>138</v>
      </c>
      <c r="K60" s="19">
        <v>68</v>
      </c>
      <c r="L60" s="77">
        <v>1.7022477974574231E-2</v>
      </c>
      <c r="M60" s="77">
        <v>2.6766699122905701E-2</v>
      </c>
      <c r="N60" s="78">
        <v>1.2052741378301875E-2</v>
      </c>
      <c r="P60" s="92">
        <v>1</v>
      </c>
      <c r="Q60" s="18">
        <v>0</v>
      </c>
      <c r="R60" s="19">
        <v>0</v>
      </c>
      <c r="S60" s="77">
        <v>1.1140199409569432E-3</v>
      </c>
      <c r="T60" s="77" t="s">
        <v>158</v>
      </c>
      <c r="U60" s="78" t="s">
        <v>158</v>
      </c>
    </row>
    <row r="61" spans="1:21">
      <c r="A61" s="17" t="s">
        <v>173</v>
      </c>
      <c r="B61" s="18">
        <v>2005</v>
      </c>
      <c r="C61" s="18">
        <v>2230</v>
      </c>
      <c r="D61" s="19">
        <v>24899</v>
      </c>
      <c r="E61" s="27">
        <v>0.35084281017216673</v>
      </c>
      <c r="F61" s="27">
        <v>0.37558527301512445</v>
      </c>
      <c r="G61" s="28">
        <v>3.8531116286627309</v>
      </c>
      <c r="I61" s="92">
        <v>2005</v>
      </c>
      <c r="J61" s="18">
        <v>2230</v>
      </c>
      <c r="K61" s="19">
        <v>24899</v>
      </c>
      <c r="L61" s="77">
        <v>0.41622034559782112</v>
      </c>
      <c r="M61" s="77">
        <v>0.43253434089912834</v>
      </c>
      <c r="N61" s="78">
        <v>4.4132530526226237</v>
      </c>
      <c r="P61" s="92">
        <v>0</v>
      </c>
      <c r="Q61" s="18">
        <v>0</v>
      </c>
      <c r="R61" s="19">
        <v>0</v>
      </c>
      <c r="S61" s="77" t="s">
        <v>158</v>
      </c>
      <c r="T61" s="77" t="s">
        <v>158</v>
      </c>
      <c r="U61" s="78" t="s">
        <v>158</v>
      </c>
    </row>
    <row r="62" spans="1:21">
      <c r="A62" s="17" t="s">
        <v>174</v>
      </c>
      <c r="B62" s="18">
        <v>0</v>
      </c>
      <c r="C62" s="18">
        <v>0</v>
      </c>
      <c r="D62" s="19">
        <v>0</v>
      </c>
      <c r="E62" s="27" t="s">
        <v>158</v>
      </c>
      <c r="F62" s="27" t="s">
        <v>158</v>
      </c>
      <c r="G62" s="28" t="s">
        <v>158</v>
      </c>
      <c r="I62" s="92">
        <v>0</v>
      </c>
      <c r="J62" s="18">
        <v>0</v>
      </c>
      <c r="K62" s="19">
        <v>0</v>
      </c>
      <c r="L62" s="77" t="s">
        <v>158</v>
      </c>
      <c r="M62" s="77" t="s">
        <v>158</v>
      </c>
      <c r="N62" s="78" t="s">
        <v>158</v>
      </c>
      <c r="P62" s="92">
        <v>0</v>
      </c>
      <c r="Q62" s="18">
        <v>0</v>
      </c>
      <c r="R62" s="19">
        <v>0</v>
      </c>
      <c r="S62" s="77" t="s">
        <v>158</v>
      </c>
      <c r="T62" s="77" t="s">
        <v>158</v>
      </c>
      <c r="U62" s="78" t="s">
        <v>158</v>
      </c>
    </row>
    <row r="63" spans="1:21">
      <c r="A63" s="17" t="s">
        <v>175</v>
      </c>
      <c r="B63" s="18">
        <v>0</v>
      </c>
      <c r="C63" s="18">
        <v>0</v>
      </c>
      <c r="D63" s="19">
        <v>0</v>
      </c>
      <c r="E63" s="27" t="s">
        <v>158</v>
      </c>
      <c r="F63" s="27" t="s">
        <v>158</v>
      </c>
      <c r="G63" s="28" t="s">
        <v>158</v>
      </c>
      <c r="I63" s="92">
        <v>0</v>
      </c>
      <c r="J63" s="18">
        <v>0</v>
      </c>
      <c r="K63" s="19">
        <v>0</v>
      </c>
      <c r="L63" s="77" t="s">
        <v>158</v>
      </c>
      <c r="M63" s="77" t="s">
        <v>158</v>
      </c>
      <c r="N63" s="78" t="s">
        <v>158</v>
      </c>
      <c r="P63" s="92">
        <v>0</v>
      </c>
      <c r="Q63" s="18">
        <v>0</v>
      </c>
      <c r="R63" s="19">
        <v>0</v>
      </c>
      <c r="S63" s="77" t="s">
        <v>158</v>
      </c>
      <c r="T63" s="77" t="s">
        <v>158</v>
      </c>
      <c r="U63" s="78" t="s">
        <v>158</v>
      </c>
    </row>
    <row r="64" spans="1:21">
      <c r="A64" s="17" t="s">
        <v>176</v>
      </c>
      <c r="B64" s="18">
        <v>0</v>
      </c>
      <c r="C64" s="18">
        <v>0</v>
      </c>
      <c r="D64" s="19">
        <v>0</v>
      </c>
      <c r="E64" s="27" t="s">
        <v>158</v>
      </c>
      <c r="F64" s="27" t="s">
        <v>158</v>
      </c>
      <c r="G64" s="28" t="s">
        <v>158</v>
      </c>
      <c r="I64" s="92">
        <v>0</v>
      </c>
      <c r="J64" s="18">
        <v>0</v>
      </c>
      <c r="K64" s="19">
        <v>0</v>
      </c>
      <c r="L64" s="77" t="s">
        <v>158</v>
      </c>
      <c r="M64" s="77" t="s">
        <v>158</v>
      </c>
      <c r="N64" s="78" t="s">
        <v>158</v>
      </c>
      <c r="P64" s="92">
        <v>0</v>
      </c>
      <c r="Q64" s="18">
        <v>0</v>
      </c>
      <c r="R64" s="19">
        <v>0</v>
      </c>
      <c r="S64" s="77" t="s">
        <v>158</v>
      </c>
      <c r="T64" s="77" t="s">
        <v>158</v>
      </c>
      <c r="U64" s="78" t="s">
        <v>158</v>
      </c>
    </row>
    <row r="65" spans="1:21">
      <c r="A65" s="17" t="s">
        <v>177</v>
      </c>
      <c r="B65" s="18">
        <v>0</v>
      </c>
      <c r="C65" s="18">
        <v>0</v>
      </c>
      <c r="D65" s="19">
        <v>0</v>
      </c>
      <c r="E65" s="27" t="s">
        <v>158</v>
      </c>
      <c r="F65" s="27" t="s">
        <v>158</v>
      </c>
      <c r="G65" s="28" t="s">
        <v>158</v>
      </c>
      <c r="I65" s="92">
        <v>0</v>
      </c>
      <c r="J65" s="18">
        <v>0</v>
      </c>
      <c r="K65" s="19">
        <v>0</v>
      </c>
      <c r="L65" s="77" t="s">
        <v>158</v>
      </c>
      <c r="M65" s="77" t="s">
        <v>158</v>
      </c>
      <c r="N65" s="78" t="s">
        <v>158</v>
      </c>
      <c r="P65" s="92">
        <v>0</v>
      </c>
      <c r="Q65" s="18">
        <v>0</v>
      </c>
      <c r="R65" s="19">
        <v>0</v>
      </c>
      <c r="S65" s="77" t="s">
        <v>158</v>
      </c>
      <c r="T65" s="77" t="s">
        <v>158</v>
      </c>
      <c r="U65" s="78" t="s">
        <v>158</v>
      </c>
    </row>
    <row r="66" spans="1:21">
      <c r="A66" s="17" t="s">
        <v>178</v>
      </c>
      <c r="B66" s="18">
        <v>488</v>
      </c>
      <c r="C66" s="18">
        <v>414</v>
      </c>
      <c r="D66" s="19">
        <v>386</v>
      </c>
      <c r="E66" s="27">
        <v>8.5392165268836584E-2</v>
      </c>
      <c r="F66" s="27">
        <v>6.9727490147202476E-2</v>
      </c>
      <c r="G66" s="28">
        <v>5.9733366346592799E-2</v>
      </c>
      <c r="I66" s="92">
        <v>258</v>
      </c>
      <c r="J66" s="18">
        <v>201</v>
      </c>
      <c r="K66" s="19">
        <v>156</v>
      </c>
      <c r="L66" s="77">
        <v>5.355852826146526E-2</v>
      </c>
      <c r="M66" s="77">
        <v>3.8986279157275691E-2</v>
      </c>
      <c r="N66" s="78">
        <v>2.765040669139842E-2</v>
      </c>
      <c r="P66" s="92">
        <v>230</v>
      </c>
      <c r="Q66" s="18">
        <v>213</v>
      </c>
      <c r="R66" s="19">
        <v>230</v>
      </c>
      <c r="S66" s="77">
        <v>0.25622458642009693</v>
      </c>
      <c r="T66" s="77">
        <v>0.27246910737585389</v>
      </c>
      <c r="U66" s="78">
        <v>0.28042624789680315</v>
      </c>
    </row>
    <row r="67" spans="1:21">
      <c r="A67" s="17" t="s">
        <v>179</v>
      </c>
      <c r="B67" s="18">
        <v>0</v>
      </c>
      <c r="C67" s="18">
        <v>0</v>
      </c>
      <c r="D67" s="19">
        <v>45</v>
      </c>
      <c r="E67" s="27" t="s">
        <v>158</v>
      </c>
      <c r="F67" s="27" t="s">
        <v>158</v>
      </c>
      <c r="G67" s="28">
        <v>6.9637344186442383E-3</v>
      </c>
      <c r="I67" s="92">
        <v>0</v>
      </c>
      <c r="J67" s="18">
        <v>0</v>
      </c>
      <c r="K67" s="19">
        <v>0</v>
      </c>
      <c r="L67" s="77" t="s">
        <v>158</v>
      </c>
      <c r="M67" s="77" t="s">
        <v>158</v>
      </c>
      <c r="N67" s="78" t="s">
        <v>158</v>
      </c>
      <c r="P67" s="92">
        <v>0</v>
      </c>
      <c r="Q67" s="18">
        <v>0</v>
      </c>
      <c r="R67" s="19">
        <v>45</v>
      </c>
      <c r="S67" s="77" t="s">
        <v>158</v>
      </c>
      <c r="T67" s="77" t="s">
        <v>158</v>
      </c>
      <c r="U67" s="78">
        <v>5.4866005023287569E-2</v>
      </c>
    </row>
    <row r="68" spans="1:21">
      <c r="A68" s="17" t="s">
        <v>180</v>
      </c>
      <c r="B68" s="18">
        <v>0</v>
      </c>
      <c r="C68" s="18">
        <v>0</v>
      </c>
      <c r="D68" s="19">
        <v>0</v>
      </c>
      <c r="E68" s="27" t="s">
        <v>158</v>
      </c>
      <c r="F68" s="27" t="s">
        <v>158</v>
      </c>
      <c r="G68" s="28" t="s">
        <v>158</v>
      </c>
      <c r="I68" s="92">
        <v>0</v>
      </c>
      <c r="J68" s="18">
        <v>0</v>
      </c>
      <c r="K68" s="19">
        <v>0</v>
      </c>
      <c r="L68" s="77" t="s">
        <v>158</v>
      </c>
      <c r="M68" s="77" t="s">
        <v>158</v>
      </c>
      <c r="N68" s="78" t="s">
        <v>158</v>
      </c>
      <c r="P68" s="92">
        <v>0</v>
      </c>
      <c r="Q68" s="18">
        <v>0</v>
      </c>
      <c r="R68" s="19">
        <v>0</v>
      </c>
      <c r="S68" s="77" t="s">
        <v>158</v>
      </c>
      <c r="T68" s="77" t="s">
        <v>158</v>
      </c>
      <c r="U68" s="78" t="s">
        <v>158</v>
      </c>
    </row>
    <row r="69" spans="1:21">
      <c r="A69" s="17" t="s">
        <v>5</v>
      </c>
      <c r="B69" s="18" t="s">
        <v>5</v>
      </c>
      <c r="C69" s="18" t="s">
        <v>5</v>
      </c>
      <c r="D69" s="19" t="s">
        <v>5</v>
      </c>
      <c r="E69" s="27" t="s">
        <v>5</v>
      </c>
      <c r="F69" s="27" t="s">
        <v>5</v>
      </c>
      <c r="G69" s="28" t="s">
        <v>5</v>
      </c>
      <c r="I69" s="92" t="s">
        <v>5</v>
      </c>
      <c r="J69" s="18" t="s">
        <v>5</v>
      </c>
      <c r="K69" s="19" t="s">
        <v>5</v>
      </c>
      <c r="L69" s="77" t="s">
        <v>5</v>
      </c>
      <c r="M69" s="77" t="s">
        <v>5</v>
      </c>
      <c r="N69" s="78" t="s">
        <v>5</v>
      </c>
      <c r="P69" s="92" t="s">
        <v>5</v>
      </c>
      <c r="Q69" s="18" t="s">
        <v>5</v>
      </c>
      <c r="R69" s="19" t="s">
        <v>5</v>
      </c>
      <c r="S69" s="77" t="s">
        <v>5</v>
      </c>
      <c r="T69" s="77" t="s">
        <v>5</v>
      </c>
      <c r="U69" s="78" t="s">
        <v>5</v>
      </c>
    </row>
    <row r="70" spans="1:21" ht="13.5" thickBot="1">
      <c r="A70" s="20" t="s">
        <v>4</v>
      </c>
      <c r="B70" s="21">
        <v>571481</v>
      </c>
      <c r="C70" s="21">
        <v>593740</v>
      </c>
      <c r="D70" s="22">
        <v>646205</v>
      </c>
      <c r="E70" s="23">
        <v>100</v>
      </c>
      <c r="F70" s="23">
        <v>100</v>
      </c>
      <c r="G70" s="47">
        <v>100</v>
      </c>
      <c r="I70" s="93">
        <v>481716</v>
      </c>
      <c r="J70" s="21">
        <v>515566</v>
      </c>
      <c r="K70" s="22">
        <v>564187</v>
      </c>
      <c r="L70" s="80">
        <v>100</v>
      </c>
      <c r="M70" s="80">
        <v>100</v>
      </c>
      <c r="N70" s="81">
        <v>100</v>
      </c>
      <c r="P70" s="93">
        <v>89765</v>
      </c>
      <c r="Q70" s="21">
        <v>78174</v>
      </c>
      <c r="R70" s="22">
        <v>82018</v>
      </c>
      <c r="S70" s="80">
        <v>100</v>
      </c>
      <c r="T70" s="80">
        <v>100</v>
      </c>
      <c r="U70" s="81">
        <v>100</v>
      </c>
    </row>
    <row r="71" spans="1:21">
      <c r="A71" s="24"/>
      <c r="B71" s="24"/>
      <c r="C71" s="24"/>
      <c r="D71" s="24"/>
      <c r="E71" s="24"/>
      <c r="F71" s="24"/>
    </row>
    <row r="72" spans="1:21" ht="12.75" customHeight="1">
      <c r="A72" s="26" t="str">
        <f>+Innhold!B53</f>
        <v>Finans Norge / Skadeforsikringsstatistikk</v>
      </c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157">
        <f>Innhold!H37</f>
        <v>15</v>
      </c>
    </row>
    <row r="73" spans="1:21" ht="12.75" customHeight="1">
      <c r="A73" s="26" t="str">
        <f>+Innhold!B54</f>
        <v>Premiestatistikk skadeforsikring 1. kvartal 2026</v>
      </c>
      <c r="U73" s="158"/>
    </row>
    <row r="74" spans="1:21" ht="12.75" customHeight="1"/>
  </sheetData>
  <mergeCells count="5">
    <mergeCell ref="U72:U73"/>
    <mergeCell ref="I4:N4"/>
    <mergeCell ref="P4:U4"/>
    <mergeCell ref="I38:N38"/>
    <mergeCell ref="P38:U38"/>
  </mergeCells>
  <hyperlinks>
    <hyperlink ref="A2" location="Innhold!A38" tooltip="Move to Innhold" display="Tilbake til innholdsfortegnelsen" xr:uid="{00000000-0004-0000-0E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74"/>
  <sheetViews>
    <sheetView showGridLines="0" showRowColHeaders="0" zoomScaleNormal="100" workbookViewId="0"/>
  </sheetViews>
  <sheetFormatPr baseColWidth="10" defaultColWidth="11.453125" defaultRowHeight="13"/>
  <cols>
    <col min="1" max="1" width="26.453125" style="1" customWidth="1"/>
    <col min="2" max="4" width="11.6328125" style="1" customWidth="1"/>
    <col min="5" max="7" width="9.6328125" style="1" customWidth="1"/>
    <col min="8" max="8" width="6.6328125" style="1" customWidth="1"/>
    <col min="9" max="11" width="11.6328125" style="1" customWidth="1"/>
    <col min="12" max="14" width="9.6328125" style="1" customWidth="1"/>
    <col min="15" max="15" width="6.6328125" style="1" customWidth="1"/>
    <col min="16" max="18" width="11.6328125" style="1" customWidth="1"/>
    <col min="19" max="21" width="9.6328125" style="1" customWidth="1"/>
    <col min="22" max="16384" width="11.453125" style="1"/>
  </cols>
  <sheetData>
    <row r="1" spans="1:21" ht="5.25" customHeight="1"/>
    <row r="2" spans="1:21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5.5" thickBot="1">
      <c r="A4" s="5" t="s">
        <v>121</v>
      </c>
      <c r="B4" s="6"/>
      <c r="C4" s="6"/>
      <c r="D4" s="6"/>
      <c r="E4" s="6"/>
      <c r="F4" s="6"/>
      <c r="I4" s="156" t="s">
        <v>107</v>
      </c>
      <c r="J4" s="156"/>
      <c r="K4" s="156"/>
      <c r="L4" s="156"/>
      <c r="M4" s="156"/>
      <c r="N4" s="156"/>
      <c r="P4" s="156" t="s">
        <v>108</v>
      </c>
      <c r="Q4" s="156"/>
      <c r="R4" s="156"/>
      <c r="S4" s="156"/>
      <c r="T4" s="156"/>
      <c r="U4" s="156"/>
    </row>
    <row r="5" spans="1:21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>
      <c r="A6" s="13" t="s">
        <v>3</v>
      </c>
      <c r="B6" s="14" t="s">
        <v>155</v>
      </c>
      <c r="C6" s="15" t="s">
        <v>153</v>
      </c>
      <c r="D6" s="62" t="s">
        <v>154</v>
      </c>
      <c r="E6" s="15" t="s">
        <v>155</v>
      </c>
      <c r="F6" s="15" t="s">
        <v>153</v>
      </c>
      <c r="G6" s="16" t="s">
        <v>154</v>
      </c>
      <c r="I6" s="91" t="s">
        <v>155</v>
      </c>
      <c r="J6" s="15" t="s">
        <v>153</v>
      </c>
      <c r="K6" s="62" t="s">
        <v>154</v>
      </c>
      <c r="L6" s="15" t="s">
        <v>155</v>
      </c>
      <c r="M6" s="15" t="s">
        <v>153</v>
      </c>
      <c r="N6" s="16" t="s">
        <v>154</v>
      </c>
      <c r="P6" s="91" t="s">
        <v>155</v>
      </c>
      <c r="Q6" s="15" t="s">
        <v>153</v>
      </c>
      <c r="R6" s="62" t="s">
        <v>154</v>
      </c>
      <c r="S6" s="15" t="s">
        <v>155</v>
      </c>
      <c r="T6" s="15" t="s">
        <v>153</v>
      </c>
      <c r="U6" s="16" t="s">
        <v>154</v>
      </c>
    </row>
    <row r="7" spans="1:21">
      <c r="A7" s="17" t="s">
        <v>81</v>
      </c>
      <c r="B7" s="18">
        <v>866171</v>
      </c>
      <c r="C7" s="18">
        <v>943549</v>
      </c>
      <c r="D7" s="19">
        <v>1102359</v>
      </c>
      <c r="E7" s="27">
        <v>27.648717381513045</v>
      </c>
      <c r="F7" s="27">
        <v>26.312738050286928</v>
      </c>
      <c r="G7" s="28">
        <v>26.370042096993885</v>
      </c>
      <c r="I7" s="92">
        <v>185954</v>
      </c>
      <c r="J7" s="18">
        <v>216516</v>
      </c>
      <c r="K7" s="19">
        <v>244348</v>
      </c>
      <c r="L7" s="77">
        <v>37.96436183678636</v>
      </c>
      <c r="M7" s="77">
        <v>37.884503670938344</v>
      </c>
      <c r="N7" s="78">
        <v>37.090479652817521</v>
      </c>
      <c r="P7" s="92">
        <v>680217</v>
      </c>
      <c r="Q7" s="18">
        <v>727033</v>
      </c>
      <c r="R7" s="19">
        <v>858011</v>
      </c>
      <c r="S7" s="77">
        <v>25.736948624628685</v>
      </c>
      <c r="T7" s="77">
        <v>24.118775763953256</v>
      </c>
      <c r="U7" s="78">
        <v>24.364535346155122</v>
      </c>
    </row>
    <row r="8" spans="1:21">
      <c r="A8" s="17" t="s">
        <v>156</v>
      </c>
      <c r="B8" s="18">
        <v>588002</v>
      </c>
      <c r="C8" s="18">
        <v>0</v>
      </c>
      <c r="D8" s="19">
        <v>0</v>
      </c>
      <c r="E8" s="27">
        <v>18.769389783038722</v>
      </c>
      <c r="F8" s="27" t="s">
        <v>158</v>
      </c>
      <c r="G8" s="28" t="s">
        <v>158</v>
      </c>
      <c r="I8" s="92">
        <v>118926</v>
      </c>
      <c r="J8" s="18">
        <v>0</v>
      </c>
      <c r="K8" s="19">
        <v>0</v>
      </c>
      <c r="L8" s="77">
        <v>24.279927809036938</v>
      </c>
      <c r="M8" s="77" t="s">
        <v>158</v>
      </c>
      <c r="N8" s="78" t="s">
        <v>158</v>
      </c>
      <c r="P8" s="92">
        <v>469076</v>
      </c>
      <c r="Q8" s="18">
        <v>0</v>
      </c>
      <c r="R8" s="19">
        <v>0</v>
      </c>
      <c r="S8" s="77">
        <v>17.748137598804977</v>
      </c>
      <c r="T8" s="77" t="s">
        <v>158</v>
      </c>
      <c r="U8" s="78" t="s">
        <v>158</v>
      </c>
    </row>
    <row r="9" spans="1:21">
      <c r="A9" s="17" t="s">
        <v>157</v>
      </c>
      <c r="B9" s="18">
        <v>0</v>
      </c>
      <c r="C9" s="18">
        <v>621330</v>
      </c>
      <c r="D9" s="19">
        <v>663362</v>
      </c>
      <c r="E9" s="27" t="s">
        <v>158</v>
      </c>
      <c r="F9" s="27">
        <v>17.327021206937612</v>
      </c>
      <c r="G9" s="28">
        <v>15.868590781719982</v>
      </c>
      <c r="I9" s="92">
        <v>0</v>
      </c>
      <c r="J9" s="18">
        <v>127238</v>
      </c>
      <c r="K9" s="19">
        <v>130231</v>
      </c>
      <c r="L9" s="77" t="s">
        <v>158</v>
      </c>
      <c r="M9" s="77">
        <v>22.263243723710271</v>
      </c>
      <c r="N9" s="78">
        <v>19.768241424796102</v>
      </c>
      <c r="P9" s="92">
        <v>0</v>
      </c>
      <c r="Q9" s="18">
        <v>494092</v>
      </c>
      <c r="R9" s="19">
        <v>533131</v>
      </c>
      <c r="S9" s="77" t="s">
        <v>158</v>
      </c>
      <c r="T9" s="77">
        <v>16.391132389813382</v>
      </c>
      <c r="U9" s="78">
        <v>15.139070587243086</v>
      </c>
    </row>
    <row r="10" spans="1:21">
      <c r="A10" s="17" t="s">
        <v>82</v>
      </c>
      <c r="B10" s="18">
        <v>699008</v>
      </c>
      <c r="C10" s="18">
        <v>781827</v>
      </c>
      <c r="D10" s="19">
        <v>823906</v>
      </c>
      <c r="E10" s="27">
        <v>22.312770387621693</v>
      </c>
      <c r="F10" s="27">
        <v>21.802798849494494</v>
      </c>
      <c r="G10" s="28">
        <v>19.709038438445049</v>
      </c>
      <c r="I10" s="92">
        <v>73758</v>
      </c>
      <c r="J10" s="18">
        <v>94582</v>
      </c>
      <c r="K10" s="19">
        <v>112189</v>
      </c>
      <c r="L10" s="77">
        <v>15.05843058152924</v>
      </c>
      <c r="M10" s="77">
        <v>16.549317954352983</v>
      </c>
      <c r="N10" s="78">
        <v>17.029580032453488</v>
      </c>
      <c r="P10" s="92">
        <v>625250</v>
      </c>
      <c r="Q10" s="18">
        <v>687245</v>
      </c>
      <c r="R10" s="19">
        <v>711717</v>
      </c>
      <c r="S10" s="77">
        <v>23.657196346973222</v>
      </c>
      <c r="T10" s="77">
        <v>22.79883863579515</v>
      </c>
      <c r="U10" s="78">
        <v>20.210293344676799</v>
      </c>
    </row>
    <row r="11" spans="1:21">
      <c r="A11" s="17" t="s">
        <v>84</v>
      </c>
      <c r="B11" s="18">
        <v>254223</v>
      </c>
      <c r="C11" s="18">
        <v>293134</v>
      </c>
      <c r="D11" s="19">
        <v>332035</v>
      </c>
      <c r="E11" s="27">
        <v>8.1149563756814658</v>
      </c>
      <c r="F11" s="27">
        <v>8.174623846385094</v>
      </c>
      <c r="G11" s="28">
        <v>7.9427635894253727</v>
      </c>
      <c r="I11" s="92">
        <v>37256</v>
      </c>
      <c r="J11" s="18">
        <v>47432</v>
      </c>
      <c r="K11" s="19">
        <v>58081</v>
      </c>
      <c r="L11" s="77">
        <v>7.6061835969718992</v>
      </c>
      <c r="M11" s="77">
        <v>8.2993302024790214</v>
      </c>
      <c r="N11" s="78">
        <v>8.8163281414838437</v>
      </c>
      <c r="P11" s="92">
        <v>216967</v>
      </c>
      <c r="Q11" s="18">
        <v>245702</v>
      </c>
      <c r="R11" s="19">
        <v>273954</v>
      </c>
      <c r="S11" s="77">
        <v>8.2092457733926256</v>
      </c>
      <c r="T11" s="77">
        <v>8.1509800005705966</v>
      </c>
      <c r="U11" s="78">
        <v>7.7793430576304745</v>
      </c>
    </row>
    <row r="12" spans="1:21">
      <c r="A12" s="17" t="s">
        <v>152</v>
      </c>
      <c r="B12" s="18">
        <v>140301</v>
      </c>
      <c r="C12" s="18">
        <v>243945</v>
      </c>
      <c r="D12" s="19">
        <v>268997</v>
      </c>
      <c r="E12" s="27">
        <v>4.4784952363259238</v>
      </c>
      <c r="F12" s="27">
        <v>6.8028908765493314</v>
      </c>
      <c r="G12" s="28">
        <v>6.4348022867006707</v>
      </c>
      <c r="I12" s="92">
        <v>27760</v>
      </c>
      <c r="J12" s="18">
        <v>70526</v>
      </c>
      <c r="K12" s="19">
        <v>80393</v>
      </c>
      <c r="L12" s="77">
        <v>5.6674805843874791</v>
      </c>
      <c r="M12" s="77">
        <v>12.34016195522085</v>
      </c>
      <c r="N12" s="78">
        <v>12.203148504301074</v>
      </c>
      <c r="P12" s="92">
        <v>112541</v>
      </c>
      <c r="Q12" s="18">
        <v>173419</v>
      </c>
      <c r="R12" s="19">
        <v>188604</v>
      </c>
      <c r="S12" s="77">
        <v>4.2581439969367665</v>
      </c>
      <c r="T12" s="77">
        <v>5.7530455621808221</v>
      </c>
      <c r="U12" s="78">
        <v>5.3556991978264161</v>
      </c>
    </row>
    <row r="13" spans="1:21">
      <c r="A13" s="17" t="s">
        <v>159</v>
      </c>
      <c r="B13" s="18">
        <v>0</v>
      </c>
      <c r="C13" s="18">
        <v>0</v>
      </c>
      <c r="D13" s="19">
        <v>0</v>
      </c>
      <c r="E13" s="27" t="s">
        <v>158</v>
      </c>
      <c r="F13" s="27" t="s">
        <v>158</v>
      </c>
      <c r="G13" s="28" t="s">
        <v>158</v>
      </c>
      <c r="I13" s="92">
        <v>0</v>
      </c>
      <c r="J13" s="18">
        <v>0</v>
      </c>
      <c r="K13" s="19">
        <v>0</v>
      </c>
      <c r="L13" s="77" t="s">
        <v>158</v>
      </c>
      <c r="M13" s="77" t="s">
        <v>158</v>
      </c>
      <c r="N13" s="78" t="s">
        <v>158</v>
      </c>
      <c r="P13" s="92">
        <v>0</v>
      </c>
      <c r="Q13" s="18">
        <v>0</v>
      </c>
      <c r="R13" s="19">
        <v>0</v>
      </c>
      <c r="S13" s="77" t="s">
        <v>158</v>
      </c>
      <c r="T13" s="77" t="s">
        <v>158</v>
      </c>
      <c r="U13" s="78" t="s">
        <v>158</v>
      </c>
    </row>
    <row r="14" spans="1:21">
      <c r="A14" s="17" t="s">
        <v>160</v>
      </c>
      <c r="B14" s="18">
        <v>110330</v>
      </c>
      <c r="C14" s="18">
        <v>144970</v>
      </c>
      <c r="D14" s="19">
        <v>122966</v>
      </c>
      <c r="E14" s="27">
        <v>3.5218022638743784</v>
      </c>
      <c r="F14" s="27">
        <v>4.0427764060479063</v>
      </c>
      <c r="G14" s="28">
        <v>2.9415268496913893</v>
      </c>
      <c r="I14" s="92">
        <v>0</v>
      </c>
      <c r="J14" s="18">
        <v>0</v>
      </c>
      <c r="K14" s="19">
        <v>0</v>
      </c>
      <c r="L14" s="77" t="s">
        <v>158</v>
      </c>
      <c r="M14" s="77" t="s">
        <v>158</v>
      </c>
      <c r="N14" s="78" t="s">
        <v>158</v>
      </c>
      <c r="P14" s="92">
        <v>110330</v>
      </c>
      <c r="Q14" s="18">
        <v>144970</v>
      </c>
      <c r="R14" s="19">
        <v>122966</v>
      </c>
      <c r="S14" s="77">
        <v>4.1744877616338352</v>
      </c>
      <c r="T14" s="77">
        <v>4.8092712744817687</v>
      </c>
      <c r="U14" s="78">
        <v>3.491807742995499</v>
      </c>
    </row>
    <row r="15" spans="1:21">
      <c r="A15" s="17" t="s">
        <v>161</v>
      </c>
      <c r="B15" s="18">
        <v>0</v>
      </c>
      <c r="C15" s="18">
        <v>0</v>
      </c>
      <c r="D15" s="19">
        <v>0</v>
      </c>
      <c r="E15" s="27" t="s">
        <v>158</v>
      </c>
      <c r="F15" s="27" t="s">
        <v>158</v>
      </c>
      <c r="G15" s="28" t="s">
        <v>158</v>
      </c>
      <c r="I15" s="92">
        <v>0</v>
      </c>
      <c r="J15" s="18">
        <v>0</v>
      </c>
      <c r="K15" s="19">
        <v>0</v>
      </c>
      <c r="L15" s="77" t="s">
        <v>158</v>
      </c>
      <c r="M15" s="77" t="s">
        <v>158</v>
      </c>
      <c r="N15" s="78" t="s">
        <v>158</v>
      </c>
      <c r="P15" s="92">
        <v>0</v>
      </c>
      <c r="Q15" s="18">
        <v>0</v>
      </c>
      <c r="R15" s="19">
        <v>0</v>
      </c>
      <c r="S15" s="77" t="s">
        <v>158</v>
      </c>
      <c r="T15" s="77" t="s">
        <v>158</v>
      </c>
      <c r="U15" s="78" t="s">
        <v>158</v>
      </c>
    </row>
    <row r="16" spans="1:21">
      <c r="A16" s="17" t="s">
        <v>162</v>
      </c>
      <c r="B16" s="18">
        <v>330334</v>
      </c>
      <c r="C16" s="18">
        <v>393443</v>
      </c>
      <c r="D16" s="19">
        <v>594218</v>
      </c>
      <c r="E16" s="27">
        <v>10.544466863361542</v>
      </c>
      <c r="F16" s="27">
        <v>10.971939556630382</v>
      </c>
      <c r="G16" s="28">
        <v>14.214565014474879</v>
      </c>
      <c r="I16" s="92">
        <v>0</v>
      </c>
      <c r="J16" s="18">
        <v>0</v>
      </c>
      <c r="K16" s="19">
        <v>0</v>
      </c>
      <c r="L16" s="77" t="s">
        <v>158</v>
      </c>
      <c r="M16" s="77" t="s">
        <v>158</v>
      </c>
      <c r="N16" s="78" t="s">
        <v>158</v>
      </c>
      <c r="P16" s="92">
        <v>330334</v>
      </c>
      <c r="Q16" s="18">
        <v>393443</v>
      </c>
      <c r="R16" s="19">
        <v>594218</v>
      </c>
      <c r="S16" s="77">
        <v>12.49864261988173</v>
      </c>
      <c r="T16" s="77">
        <v>13.052177126618821</v>
      </c>
      <c r="U16" s="78">
        <v>16.873729432748071</v>
      </c>
    </row>
    <row r="17" spans="1:21">
      <c r="A17" s="17" t="s">
        <v>163</v>
      </c>
      <c r="B17" s="18">
        <v>0</v>
      </c>
      <c r="C17" s="18">
        <v>0</v>
      </c>
      <c r="D17" s="19">
        <v>0</v>
      </c>
      <c r="E17" s="27" t="s">
        <v>158</v>
      </c>
      <c r="F17" s="27" t="s">
        <v>158</v>
      </c>
      <c r="G17" s="28" t="s">
        <v>158</v>
      </c>
      <c r="I17" s="92">
        <v>0</v>
      </c>
      <c r="J17" s="18">
        <v>0</v>
      </c>
      <c r="K17" s="19">
        <v>0</v>
      </c>
      <c r="L17" s="77" t="s">
        <v>158</v>
      </c>
      <c r="M17" s="77" t="s">
        <v>158</v>
      </c>
      <c r="N17" s="78" t="s">
        <v>158</v>
      </c>
      <c r="P17" s="92">
        <v>0</v>
      </c>
      <c r="Q17" s="18">
        <v>0</v>
      </c>
      <c r="R17" s="19">
        <v>0</v>
      </c>
      <c r="S17" s="77" t="s">
        <v>158</v>
      </c>
      <c r="T17" s="77" t="s">
        <v>158</v>
      </c>
      <c r="U17" s="78" t="s">
        <v>158</v>
      </c>
    </row>
    <row r="18" spans="1:21">
      <c r="A18" s="17" t="s">
        <v>164</v>
      </c>
      <c r="B18" s="18">
        <v>0</v>
      </c>
      <c r="C18" s="18">
        <v>0</v>
      </c>
      <c r="D18" s="19">
        <v>0</v>
      </c>
      <c r="E18" s="27" t="s">
        <v>158</v>
      </c>
      <c r="F18" s="27" t="s">
        <v>158</v>
      </c>
      <c r="G18" s="28" t="s">
        <v>158</v>
      </c>
      <c r="I18" s="92">
        <v>0</v>
      </c>
      <c r="J18" s="18">
        <v>0</v>
      </c>
      <c r="K18" s="19">
        <v>0</v>
      </c>
      <c r="L18" s="77" t="s">
        <v>158</v>
      </c>
      <c r="M18" s="77" t="s">
        <v>158</v>
      </c>
      <c r="N18" s="78" t="s">
        <v>158</v>
      </c>
      <c r="P18" s="92">
        <v>0</v>
      </c>
      <c r="Q18" s="18">
        <v>0</v>
      </c>
      <c r="R18" s="19">
        <v>0</v>
      </c>
      <c r="S18" s="77" t="s">
        <v>158</v>
      </c>
      <c r="T18" s="77" t="s">
        <v>158</v>
      </c>
      <c r="U18" s="78" t="s">
        <v>158</v>
      </c>
    </row>
    <row r="19" spans="1:21">
      <c r="A19" s="17" t="s">
        <v>165</v>
      </c>
      <c r="B19" s="18">
        <v>0</v>
      </c>
      <c r="C19" s="18">
        <v>0</v>
      </c>
      <c r="D19" s="19">
        <v>0</v>
      </c>
      <c r="E19" s="27" t="s">
        <v>158</v>
      </c>
      <c r="F19" s="27" t="s">
        <v>158</v>
      </c>
      <c r="G19" s="28" t="s">
        <v>158</v>
      </c>
      <c r="I19" s="92">
        <v>0</v>
      </c>
      <c r="J19" s="18">
        <v>0</v>
      </c>
      <c r="K19" s="19">
        <v>0</v>
      </c>
      <c r="L19" s="77" t="s">
        <v>158</v>
      </c>
      <c r="M19" s="77" t="s">
        <v>158</v>
      </c>
      <c r="N19" s="78" t="s">
        <v>158</v>
      </c>
      <c r="P19" s="92">
        <v>0</v>
      </c>
      <c r="Q19" s="18">
        <v>0</v>
      </c>
      <c r="R19" s="19">
        <v>0</v>
      </c>
      <c r="S19" s="77" t="s">
        <v>158</v>
      </c>
      <c r="T19" s="77" t="s">
        <v>158</v>
      </c>
      <c r="U19" s="78" t="s">
        <v>158</v>
      </c>
    </row>
    <row r="20" spans="1:21">
      <c r="A20" s="17" t="s">
        <v>166</v>
      </c>
      <c r="B20" s="18">
        <v>66738</v>
      </c>
      <c r="C20" s="18">
        <v>0</v>
      </c>
      <c r="D20" s="19">
        <v>0</v>
      </c>
      <c r="E20" s="27">
        <v>2.1303184943936215</v>
      </c>
      <c r="F20" s="27" t="s">
        <v>158</v>
      </c>
      <c r="G20" s="28" t="s">
        <v>158</v>
      </c>
      <c r="I20" s="92">
        <v>31020</v>
      </c>
      <c r="J20" s="18">
        <v>0</v>
      </c>
      <c r="K20" s="19">
        <v>0</v>
      </c>
      <c r="L20" s="77">
        <v>6.3330420651188621</v>
      </c>
      <c r="M20" s="77" t="s">
        <v>158</v>
      </c>
      <c r="N20" s="78" t="s">
        <v>158</v>
      </c>
      <c r="P20" s="92">
        <v>35718</v>
      </c>
      <c r="Q20" s="18">
        <v>0</v>
      </c>
      <c r="R20" s="19">
        <v>0</v>
      </c>
      <c r="S20" s="77">
        <v>1.3514398066712348</v>
      </c>
      <c r="T20" s="77" t="s">
        <v>158</v>
      </c>
      <c r="U20" s="78" t="s">
        <v>158</v>
      </c>
    </row>
    <row r="21" spans="1:21">
      <c r="A21" s="17" t="s">
        <v>167</v>
      </c>
      <c r="B21" s="18">
        <v>0</v>
      </c>
      <c r="C21" s="18">
        <v>0</v>
      </c>
      <c r="D21" s="19">
        <v>0</v>
      </c>
      <c r="E21" s="27" t="s">
        <v>158</v>
      </c>
      <c r="F21" s="27" t="s">
        <v>158</v>
      </c>
      <c r="G21" s="28" t="s">
        <v>158</v>
      </c>
      <c r="I21" s="92">
        <v>0</v>
      </c>
      <c r="J21" s="18">
        <v>0</v>
      </c>
      <c r="K21" s="19">
        <v>0</v>
      </c>
      <c r="L21" s="77" t="s">
        <v>158</v>
      </c>
      <c r="M21" s="77" t="s">
        <v>158</v>
      </c>
      <c r="N21" s="78" t="s">
        <v>158</v>
      </c>
      <c r="P21" s="92">
        <v>0</v>
      </c>
      <c r="Q21" s="18">
        <v>0</v>
      </c>
      <c r="R21" s="19">
        <v>0</v>
      </c>
      <c r="S21" s="77" t="s">
        <v>158</v>
      </c>
      <c r="T21" s="77" t="s">
        <v>158</v>
      </c>
      <c r="U21" s="78" t="s">
        <v>158</v>
      </c>
    </row>
    <row r="22" spans="1:21">
      <c r="A22" s="17" t="s">
        <v>168</v>
      </c>
      <c r="B22" s="18">
        <v>0</v>
      </c>
      <c r="C22" s="18">
        <v>0</v>
      </c>
      <c r="D22" s="19">
        <v>0</v>
      </c>
      <c r="E22" s="27" t="s">
        <v>158</v>
      </c>
      <c r="F22" s="27" t="s">
        <v>158</v>
      </c>
      <c r="G22" s="28" t="s">
        <v>158</v>
      </c>
      <c r="I22" s="92">
        <v>0</v>
      </c>
      <c r="J22" s="18">
        <v>0</v>
      </c>
      <c r="K22" s="19">
        <v>0</v>
      </c>
      <c r="L22" s="77" t="s">
        <v>158</v>
      </c>
      <c r="M22" s="77" t="s">
        <v>158</v>
      </c>
      <c r="N22" s="78" t="s">
        <v>158</v>
      </c>
      <c r="P22" s="92">
        <v>0</v>
      </c>
      <c r="Q22" s="18">
        <v>0</v>
      </c>
      <c r="R22" s="19">
        <v>0</v>
      </c>
      <c r="S22" s="77" t="s">
        <v>158</v>
      </c>
      <c r="T22" s="77" t="s">
        <v>158</v>
      </c>
      <c r="U22" s="78" t="s">
        <v>158</v>
      </c>
    </row>
    <row r="23" spans="1:21">
      <c r="A23" s="17" t="s">
        <v>169</v>
      </c>
      <c r="B23" s="18">
        <v>10254</v>
      </c>
      <c r="C23" s="18">
        <v>10254</v>
      </c>
      <c r="D23" s="19">
        <v>0</v>
      </c>
      <c r="E23" s="27">
        <v>0.32731406157679577</v>
      </c>
      <c r="F23" s="27">
        <v>0.28595315767134738</v>
      </c>
      <c r="G23" s="28" t="s">
        <v>158</v>
      </c>
      <c r="I23" s="92">
        <v>0</v>
      </c>
      <c r="J23" s="18">
        <v>0</v>
      </c>
      <c r="K23" s="19">
        <v>0</v>
      </c>
      <c r="L23" s="77" t="s">
        <v>158</v>
      </c>
      <c r="M23" s="77" t="s">
        <v>158</v>
      </c>
      <c r="N23" s="78" t="s">
        <v>158</v>
      </c>
      <c r="P23" s="92">
        <v>10254</v>
      </c>
      <c r="Q23" s="18">
        <v>10254</v>
      </c>
      <c r="R23" s="19">
        <v>0</v>
      </c>
      <c r="S23" s="77">
        <v>0.38797423645240053</v>
      </c>
      <c r="T23" s="77">
        <v>0.3401687773231431</v>
      </c>
      <c r="U23" s="78" t="s">
        <v>158</v>
      </c>
    </row>
    <row r="24" spans="1:21">
      <c r="A24" s="17" t="s">
        <v>170</v>
      </c>
      <c r="B24" s="18">
        <v>0</v>
      </c>
      <c r="C24" s="18">
        <v>0</v>
      </c>
      <c r="D24" s="19">
        <v>0</v>
      </c>
      <c r="E24" s="27" t="s">
        <v>158</v>
      </c>
      <c r="F24" s="27" t="s">
        <v>158</v>
      </c>
      <c r="G24" s="28" t="s">
        <v>158</v>
      </c>
      <c r="I24" s="92">
        <v>0</v>
      </c>
      <c r="J24" s="18">
        <v>0</v>
      </c>
      <c r="K24" s="19">
        <v>0</v>
      </c>
      <c r="L24" s="77" t="s">
        <v>158</v>
      </c>
      <c r="M24" s="77" t="s">
        <v>158</v>
      </c>
      <c r="N24" s="78" t="s">
        <v>158</v>
      </c>
      <c r="P24" s="92">
        <v>0</v>
      </c>
      <c r="Q24" s="18">
        <v>0</v>
      </c>
      <c r="R24" s="19">
        <v>0</v>
      </c>
      <c r="S24" s="77" t="s">
        <v>158</v>
      </c>
      <c r="T24" s="77" t="s">
        <v>158</v>
      </c>
      <c r="U24" s="78" t="s">
        <v>158</v>
      </c>
    </row>
    <row r="25" spans="1:21">
      <c r="A25" s="17" t="s">
        <v>171</v>
      </c>
      <c r="B25" s="18">
        <v>0</v>
      </c>
      <c r="C25" s="18">
        <v>0</v>
      </c>
      <c r="D25" s="19">
        <v>0</v>
      </c>
      <c r="E25" s="27" t="s">
        <v>158</v>
      </c>
      <c r="F25" s="27" t="s">
        <v>158</v>
      </c>
      <c r="G25" s="28" t="s">
        <v>158</v>
      </c>
      <c r="I25" s="92">
        <v>0</v>
      </c>
      <c r="J25" s="18">
        <v>0</v>
      </c>
      <c r="K25" s="19">
        <v>0</v>
      </c>
      <c r="L25" s="77" t="s">
        <v>158</v>
      </c>
      <c r="M25" s="77" t="s">
        <v>158</v>
      </c>
      <c r="N25" s="78" t="s">
        <v>158</v>
      </c>
      <c r="P25" s="92">
        <v>0</v>
      </c>
      <c r="Q25" s="18">
        <v>0</v>
      </c>
      <c r="R25" s="19">
        <v>0</v>
      </c>
      <c r="S25" s="77" t="s">
        <v>158</v>
      </c>
      <c r="T25" s="77" t="s">
        <v>158</v>
      </c>
      <c r="U25" s="78" t="s">
        <v>158</v>
      </c>
    </row>
    <row r="26" spans="1:21">
      <c r="A26" s="17" t="s">
        <v>172</v>
      </c>
      <c r="B26" s="18">
        <v>2089</v>
      </c>
      <c r="C26" s="18">
        <v>0</v>
      </c>
      <c r="D26" s="19">
        <v>0</v>
      </c>
      <c r="E26" s="27">
        <v>6.6682180089128767E-2</v>
      </c>
      <c r="F26" s="27" t="s">
        <v>158</v>
      </c>
      <c r="G26" s="28" t="s">
        <v>158</v>
      </c>
      <c r="I26" s="92">
        <v>0</v>
      </c>
      <c r="J26" s="18">
        <v>0</v>
      </c>
      <c r="K26" s="19">
        <v>0</v>
      </c>
      <c r="L26" s="77" t="s">
        <v>158</v>
      </c>
      <c r="M26" s="77" t="s">
        <v>158</v>
      </c>
      <c r="N26" s="78" t="s">
        <v>158</v>
      </c>
      <c r="P26" s="92">
        <v>2089</v>
      </c>
      <c r="Q26" s="18">
        <v>0</v>
      </c>
      <c r="R26" s="19">
        <v>0</v>
      </c>
      <c r="S26" s="77">
        <v>7.9040196991326764E-2</v>
      </c>
      <c r="T26" s="77" t="s">
        <v>158</v>
      </c>
      <c r="U26" s="78" t="s">
        <v>158</v>
      </c>
    </row>
    <row r="27" spans="1:21">
      <c r="A27" s="17" t="s">
        <v>173</v>
      </c>
      <c r="B27" s="18">
        <v>16182</v>
      </c>
      <c r="C27" s="18">
        <v>21601</v>
      </c>
      <c r="D27" s="19">
        <v>45454</v>
      </c>
      <c r="E27" s="27">
        <v>0.51653951086753547</v>
      </c>
      <c r="F27" s="27">
        <v>0.60238679138470597</v>
      </c>
      <c r="G27" s="28">
        <v>1.0873262643809867</v>
      </c>
      <c r="I27" s="92">
        <v>15138</v>
      </c>
      <c r="J27" s="18">
        <v>15222</v>
      </c>
      <c r="K27" s="19">
        <v>33547</v>
      </c>
      <c r="L27" s="77">
        <v>3.0905735261692242</v>
      </c>
      <c r="M27" s="77">
        <v>2.6634424932985254</v>
      </c>
      <c r="N27" s="78">
        <v>5.0922222441479743</v>
      </c>
      <c r="P27" s="92">
        <v>1044</v>
      </c>
      <c r="Q27" s="18">
        <v>6379</v>
      </c>
      <c r="R27" s="19">
        <v>11907</v>
      </c>
      <c r="S27" s="77">
        <v>3.9501180305861729E-2</v>
      </c>
      <c r="T27" s="77">
        <v>0.21161855183775402</v>
      </c>
      <c r="U27" s="78">
        <v>0.33811748610060832</v>
      </c>
    </row>
    <row r="28" spans="1:21">
      <c r="A28" s="17" t="s">
        <v>174</v>
      </c>
      <c r="B28" s="18">
        <v>0</v>
      </c>
      <c r="C28" s="18">
        <v>0</v>
      </c>
      <c r="D28" s="19">
        <v>0</v>
      </c>
      <c r="E28" s="27" t="s">
        <v>158</v>
      </c>
      <c r="F28" s="27" t="s">
        <v>158</v>
      </c>
      <c r="G28" s="28" t="s">
        <v>158</v>
      </c>
      <c r="I28" s="92">
        <v>0</v>
      </c>
      <c r="J28" s="18">
        <v>0</v>
      </c>
      <c r="K28" s="19">
        <v>0</v>
      </c>
      <c r="L28" s="77" t="s">
        <v>158</v>
      </c>
      <c r="M28" s="77" t="s">
        <v>158</v>
      </c>
      <c r="N28" s="78" t="s">
        <v>158</v>
      </c>
      <c r="P28" s="92">
        <v>0</v>
      </c>
      <c r="Q28" s="18">
        <v>0</v>
      </c>
      <c r="R28" s="19">
        <v>0</v>
      </c>
      <c r="S28" s="77" t="s">
        <v>158</v>
      </c>
      <c r="T28" s="77" t="s">
        <v>158</v>
      </c>
      <c r="U28" s="78" t="s">
        <v>158</v>
      </c>
    </row>
    <row r="29" spans="1:21">
      <c r="A29" s="17" t="s">
        <v>175</v>
      </c>
      <c r="B29" s="18">
        <v>0</v>
      </c>
      <c r="C29" s="18">
        <v>0</v>
      </c>
      <c r="D29" s="19">
        <v>0</v>
      </c>
      <c r="E29" s="27" t="s">
        <v>158</v>
      </c>
      <c r="F29" s="27" t="s">
        <v>158</v>
      </c>
      <c r="G29" s="28" t="s">
        <v>158</v>
      </c>
      <c r="I29" s="92">
        <v>0</v>
      </c>
      <c r="J29" s="18">
        <v>0</v>
      </c>
      <c r="K29" s="19">
        <v>0</v>
      </c>
      <c r="L29" s="77" t="s">
        <v>158</v>
      </c>
      <c r="M29" s="77" t="s">
        <v>158</v>
      </c>
      <c r="N29" s="78" t="s">
        <v>158</v>
      </c>
      <c r="P29" s="92">
        <v>0</v>
      </c>
      <c r="Q29" s="18">
        <v>0</v>
      </c>
      <c r="R29" s="19">
        <v>0</v>
      </c>
      <c r="S29" s="77" t="s">
        <v>158</v>
      </c>
      <c r="T29" s="77" t="s">
        <v>158</v>
      </c>
      <c r="U29" s="78" t="s">
        <v>158</v>
      </c>
    </row>
    <row r="30" spans="1:21">
      <c r="A30" s="17" t="s">
        <v>176</v>
      </c>
      <c r="B30" s="18">
        <v>0</v>
      </c>
      <c r="C30" s="18">
        <v>0</v>
      </c>
      <c r="D30" s="19">
        <v>0</v>
      </c>
      <c r="E30" s="27" t="s">
        <v>158</v>
      </c>
      <c r="F30" s="27" t="s">
        <v>158</v>
      </c>
      <c r="G30" s="28" t="s">
        <v>158</v>
      </c>
      <c r="I30" s="92">
        <v>0</v>
      </c>
      <c r="J30" s="18">
        <v>0</v>
      </c>
      <c r="K30" s="19">
        <v>0</v>
      </c>
      <c r="L30" s="77" t="s">
        <v>158</v>
      </c>
      <c r="M30" s="77" t="s">
        <v>158</v>
      </c>
      <c r="N30" s="78" t="s">
        <v>158</v>
      </c>
      <c r="P30" s="92">
        <v>0</v>
      </c>
      <c r="Q30" s="18">
        <v>0</v>
      </c>
      <c r="R30" s="19">
        <v>0</v>
      </c>
      <c r="S30" s="77" t="s">
        <v>158</v>
      </c>
      <c r="T30" s="77" t="s">
        <v>158</v>
      </c>
      <c r="U30" s="78" t="s">
        <v>158</v>
      </c>
    </row>
    <row r="31" spans="1:21">
      <c r="A31" s="17" t="s">
        <v>177</v>
      </c>
      <c r="B31" s="18">
        <v>0</v>
      </c>
      <c r="C31" s="18">
        <v>0</v>
      </c>
      <c r="D31" s="19">
        <v>0</v>
      </c>
      <c r="E31" s="27" t="s">
        <v>158</v>
      </c>
      <c r="F31" s="27" t="s">
        <v>158</v>
      </c>
      <c r="G31" s="28" t="s">
        <v>158</v>
      </c>
      <c r="I31" s="92">
        <v>0</v>
      </c>
      <c r="J31" s="18">
        <v>0</v>
      </c>
      <c r="K31" s="19">
        <v>0</v>
      </c>
      <c r="L31" s="77" t="s">
        <v>158</v>
      </c>
      <c r="M31" s="77" t="s">
        <v>158</v>
      </c>
      <c r="N31" s="78" t="s">
        <v>158</v>
      </c>
      <c r="P31" s="92">
        <v>0</v>
      </c>
      <c r="Q31" s="18">
        <v>0</v>
      </c>
      <c r="R31" s="19">
        <v>0</v>
      </c>
      <c r="S31" s="77" t="s">
        <v>158</v>
      </c>
      <c r="T31" s="77" t="s">
        <v>158</v>
      </c>
      <c r="U31" s="78" t="s">
        <v>158</v>
      </c>
    </row>
    <row r="32" spans="1:21">
      <c r="A32" s="17" t="s">
        <v>178</v>
      </c>
      <c r="B32" s="18">
        <v>1579</v>
      </c>
      <c r="C32" s="18">
        <v>1348</v>
      </c>
      <c r="D32" s="19">
        <v>1282</v>
      </c>
      <c r="E32" s="27">
        <v>5.0402662690633947E-2</v>
      </c>
      <c r="F32" s="27">
        <v>3.7591657552269973E-2</v>
      </c>
      <c r="G32" s="28">
        <v>3.0667317968416968E-2</v>
      </c>
      <c r="I32" s="92">
        <v>0</v>
      </c>
      <c r="J32" s="18">
        <v>0</v>
      </c>
      <c r="K32" s="19">
        <v>0</v>
      </c>
      <c r="L32" s="77" t="s">
        <v>158</v>
      </c>
      <c r="M32" s="77" t="s">
        <v>158</v>
      </c>
      <c r="N32" s="78" t="s">
        <v>158</v>
      </c>
      <c r="P32" s="92">
        <v>1579</v>
      </c>
      <c r="Q32" s="18">
        <v>1348</v>
      </c>
      <c r="R32" s="19">
        <v>1282</v>
      </c>
      <c r="S32" s="77">
        <v>5.9743643393635693E-2</v>
      </c>
      <c r="T32" s="77">
        <v>4.471889134304631E-2</v>
      </c>
      <c r="U32" s="78">
        <v>3.6404351825059203E-2</v>
      </c>
    </row>
    <row r="33" spans="1:21">
      <c r="A33" s="17" t="s">
        <v>179</v>
      </c>
      <c r="B33" s="18">
        <v>47560</v>
      </c>
      <c r="C33" s="18">
        <v>130501</v>
      </c>
      <c r="D33" s="19">
        <v>225767</v>
      </c>
      <c r="E33" s="27">
        <v>1.5181447989655166</v>
      </c>
      <c r="F33" s="27">
        <v>3.6392796010599286</v>
      </c>
      <c r="G33" s="28">
        <v>5.4006773601993707</v>
      </c>
      <c r="I33" s="92">
        <v>0</v>
      </c>
      <c r="J33" s="18">
        <v>0</v>
      </c>
      <c r="K33" s="19">
        <v>0</v>
      </c>
      <c r="L33" s="77" t="s">
        <v>158</v>
      </c>
      <c r="M33" s="77" t="s">
        <v>158</v>
      </c>
      <c r="N33" s="78" t="s">
        <v>158</v>
      </c>
      <c r="P33" s="92">
        <v>47560</v>
      </c>
      <c r="Q33" s="18">
        <v>130501</v>
      </c>
      <c r="R33" s="19">
        <v>225767</v>
      </c>
      <c r="S33" s="77">
        <v>1.7994982139337008</v>
      </c>
      <c r="T33" s="77">
        <v>4.3292730260822605</v>
      </c>
      <c r="U33" s="78">
        <v>6.4109994527988619</v>
      </c>
    </row>
    <row r="34" spans="1:21">
      <c r="A34" s="17" t="s">
        <v>180</v>
      </c>
      <c r="B34" s="18">
        <v>0</v>
      </c>
      <c r="C34" s="18">
        <v>0</v>
      </c>
      <c r="D34" s="19">
        <v>0</v>
      </c>
      <c r="E34" s="27" t="s">
        <v>158</v>
      </c>
      <c r="F34" s="27" t="s">
        <v>158</v>
      </c>
      <c r="G34" s="28" t="s">
        <v>158</v>
      </c>
      <c r="I34" s="92">
        <v>0</v>
      </c>
      <c r="J34" s="18">
        <v>0</v>
      </c>
      <c r="K34" s="19">
        <v>0</v>
      </c>
      <c r="L34" s="77" t="s">
        <v>158</v>
      </c>
      <c r="M34" s="77" t="s">
        <v>158</v>
      </c>
      <c r="N34" s="78" t="s">
        <v>158</v>
      </c>
      <c r="P34" s="92">
        <v>0</v>
      </c>
      <c r="Q34" s="18">
        <v>0</v>
      </c>
      <c r="R34" s="19">
        <v>0</v>
      </c>
      <c r="S34" s="77" t="s">
        <v>158</v>
      </c>
      <c r="T34" s="77" t="s">
        <v>158</v>
      </c>
      <c r="U34" s="78" t="s">
        <v>158</v>
      </c>
    </row>
    <row r="35" spans="1:21">
      <c r="A35" s="17" t="s">
        <v>5</v>
      </c>
      <c r="B35" s="18" t="s">
        <v>5</v>
      </c>
      <c r="C35" s="18" t="s">
        <v>5</v>
      </c>
      <c r="D35" s="19" t="s">
        <v>5</v>
      </c>
      <c r="E35" s="27" t="s">
        <v>5</v>
      </c>
      <c r="F35" s="27" t="s">
        <v>5</v>
      </c>
      <c r="G35" s="28" t="s">
        <v>5</v>
      </c>
      <c r="I35" s="92" t="s">
        <v>5</v>
      </c>
      <c r="J35" s="18" t="s">
        <v>5</v>
      </c>
      <c r="K35" s="19" t="s">
        <v>5</v>
      </c>
      <c r="L35" s="77" t="s">
        <v>5</v>
      </c>
      <c r="M35" s="77" t="s">
        <v>5</v>
      </c>
      <c r="N35" s="78" t="s">
        <v>5</v>
      </c>
      <c r="P35" s="92" t="s">
        <v>5</v>
      </c>
      <c r="Q35" s="18" t="s">
        <v>5</v>
      </c>
      <c r="R35" s="19" t="s">
        <v>5</v>
      </c>
      <c r="S35" s="77" t="s">
        <v>5</v>
      </c>
      <c r="T35" s="77" t="s">
        <v>5</v>
      </c>
      <c r="U35" s="78" t="s">
        <v>5</v>
      </c>
    </row>
    <row r="36" spans="1:21" ht="13.5" thickBot="1">
      <c r="A36" s="20" t="s">
        <v>4</v>
      </c>
      <c r="B36" s="21">
        <v>3132771</v>
      </c>
      <c r="C36" s="21">
        <v>3585902</v>
      </c>
      <c r="D36" s="22">
        <v>4180346</v>
      </c>
      <c r="E36" s="23">
        <v>100</v>
      </c>
      <c r="F36" s="23">
        <v>100</v>
      </c>
      <c r="G36" s="47">
        <v>100</v>
      </c>
      <c r="I36" s="93">
        <v>489812</v>
      </c>
      <c r="J36" s="21">
        <v>571516</v>
      </c>
      <c r="K36" s="22">
        <v>658789</v>
      </c>
      <c r="L36" s="80">
        <v>100</v>
      </c>
      <c r="M36" s="80">
        <v>100</v>
      </c>
      <c r="N36" s="81">
        <v>100</v>
      </c>
      <c r="P36" s="93">
        <v>2642959</v>
      </c>
      <c r="Q36" s="21">
        <v>3014386</v>
      </c>
      <c r="R36" s="22">
        <v>3521557</v>
      </c>
      <c r="S36" s="80">
        <v>100</v>
      </c>
      <c r="T36" s="80">
        <v>100</v>
      </c>
      <c r="U36" s="81">
        <v>100</v>
      </c>
    </row>
    <row r="37" spans="1:21">
      <c r="I37" s="99"/>
      <c r="P37" s="99"/>
    </row>
    <row r="38" spans="1:21" ht="15.5" thickBot="1">
      <c r="A38" s="5" t="s">
        <v>122</v>
      </c>
      <c r="B38" s="6"/>
      <c r="C38" s="6"/>
      <c r="D38" s="6"/>
      <c r="E38" s="6"/>
      <c r="F38" s="6"/>
      <c r="I38" s="156" t="s">
        <v>107</v>
      </c>
      <c r="J38" s="156"/>
      <c r="K38" s="156"/>
      <c r="L38" s="156"/>
      <c r="M38" s="156"/>
      <c r="N38" s="156"/>
      <c r="P38" s="156" t="s">
        <v>108</v>
      </c>
      <c r="Q38" s="156"/>
      <c r="R38" s="156"/>
      <c r="S38" s="156"/>
      <c r="T38" s="156"/>
      <c r="U38" s="156"/>
    </row>
    <row r="39" spans="1:21">
      <c r="A39" s="7"/>
      <c r="B39" s="8"/>
      <c r="C39" s="9" t="s">
        <v>31</v>
      </c>
      <c r="D39" s="84"/>
      <c r="E39" s="11"/>
      <c r="F39" s="9" t="s">
        <v>2</v>
      </c>
      <c r="G39" s="12"/>
      <c r="I39" s="7"/>
      <c r="J39" s="9" t="s">
        <v>31</v>
      </c>
      <c r="K39" s="84"/>
      <c r="L39" s="11"/>
      <c r="M39" s="9" t="s">
        <v>2</v>
      </c>
      <c r="N39" s="12"/>
      <c r="P39" s="7"/>
      <c r="Q39" s="9" t="s">
        <v>31</v>
      </c>
      <c r="R39" s="84"/>
      <c r="S39" s="11"/>
      <c r="T39" s="9" t="s">
        <v>2</v>
      </c>
      <c r="U39" s="12"/>
    </row>
    <row r="40" spans="1:21">
      <c r="A40" s="13" t="s">
        <v>3</v>
      </c>
      <c r="B40" s="14" t="s">
        <v>155</v>
      </c>
      <c r="C40" s="15" t="s">
        <v>153</v>
      </c>
      <c r="D40" s="62" t="s">
        <v>154</v>
      </c>
      <c r="E40" s="15" t="s">
        <v>155</v>
      </c>
      <c r="F40" s="15" t="s">
        <v>153</v>
      </c>
      <c r="G40" s="16" t="s">
        <v>154</v>
      </c>
      <c r="I40" s="91" t="s">
        <v>155</v>
      </c>
      <c r="J40" s="15" t="s">
        <v>153</v>
      </c>
      <c r="K40" s="62" t="s">
        <v>154</v>
      </c>
      <c r="L40" s="15" t="s">
        <v>155</v>
      </c>
      <c r="M40" s="15" t="s">
        <v>153</v>
      </c>
      <c r="N40" s="16" t="s">
        <v>154</v>
      </c>
      <c r="P40" s="91" t="s">
        <v>155</v>
      </c>
      <c r="Q40" s="15" t="s">
        <v>153</v>
      </c>
      <c r="R40" s="62" t="s">
        <v>154</v>
      </c>
      <c r="S40" s="15" t="s">
        <v>155</v>
      </c>
      <c r="T40" s="15" t="s">
        <v>153</v>
      </c>
      <c r="U40" s="16" t="s">
        <v>154</v>
      </c>
    </row>
    <row r="41" spans="1:21">
      <c r="A41" s="17" t="s">
        <v>81</v>
      </c>
      <c r="B41" s="18">
        <v>205102</v>
      </c>
      <c r="C41" s="18">
        <v>205915</v>
      </c>
      <c r="D41" s="19">
        <v>197623</v>
      </c>
      <c r="E41" s="27">
        <v>24.789484816437529</v>
      </c>
      <c r="F41" s="27">
        <v>24.049028882426452</v>
      </c>
      <c r="G41" s="28">
        <v>22.265298005932966</v>
      </c>
      <c r="I41" s="92">
        <v>28570</v>
      </c>
      <c r="J41" s="18">
        <v>28897</v>
      </c>
      <c r="K41" s="19">
        <v>28737</v>
      </c>
      <c r="L41" s="77">
        <v>29.98625061662311</v>
      </c>
      <c r="M41" s="77">
        <v>27.85065104041173</v>
      </c>
      <c r="N41" s="78">
        <v>25.761080034423408</v>
      </c>
      <c r="P41" s="92">
        <v>176532</v>
      </c>
      <c r="Q41" s="18">
        <v>177018</v>
      </c>
      <c r="R41" s="19">
        <v>168886</v>
      </c>
      <c r="S41" s="77">
        <v>24.113165177339646</v>
      </c>
      <c r="T41" s="77">
        <v>23.524830791270915</v>
      </c>
      <c r="U41" s="78">
        <v>21.762790403991595</v>
      </c>
    </row>
    <row r="42" spans="1:21">
      <c r="A42" s="17" t="s">
        <v>156</v>
      </c>
      <c r="B42" s="18">
        <v>122495</v>
      </c>
      <c r="C42" s="18">
        <v>0</v>
      </c>
      <c r="D42" s="19">
        <v>0</v>
      </c>
      <c r="E42" s="27">
        <v>14.805257591781237</v>
      </c>
      <c r="F42" s="27" t="s">
        <v>158</v>
      </c>
      <c r="G42" s="28" t="s">
        <v>158</v>
      </c>
      <c r="I42" s="92">
        <v>10831</v>
      </c>
      <c r="J42" s="18">
        <v>0</v>
      </c>
      <c r="K42" s="19">
        <v>0</v>
      </c>
      <c r="L42" s="77">
        <v>11.367906210313087</v>
      </c>
      <c r="M42" s="77" t="s">
        <v>158</v>
      </c>
      <c r="N42" s="78" t="s">
        <v>158</v>
      </c>
      <c r="P42" s="92">
        <v>111664</v>
      </c>
      <c r="Q42" s="18">
        <v>0</v>
      </c>
      <c r="R42" s="19">
        <v>0</v>
      </c>
      <c r="S42" s="77">
        <v>15.252602793615063</v>
      </c>
      <c r="T42" s="77" t="s">
        <v>158</v>
      </c>
      <c r="U42" s="78" t="s">
        <v>158</v>
      </c>
    </row>
    <row r="43" spans="1:21">
      <c r="A43" s="17" t="s">
        <v>157</v>
      </c>
      <c r="B43" s="18">
        <v>0</v>
      </c>
      <c r="C43" s="18">
        <v>106668</v>
      </c>
      <c r="D43" s="19">
        <v>106719</v>
      </c>
      <c r="E43" s="27" t="s">
        <v>158</v>
      </c>
      <c r="F43" s="27">
        <v>12.457867629024912</v>
      </c>
      <c r="G43" s="28">
        <v>12.02355160024471</v>
      </c>
      <c r="I43" s="92">
        <v>0</v>
      </c>
      <c r="J43" s="18">
        <v>9935</v>
      </c>
      <c r="K43" s="19">
        <v>9143</v>
      </c>
      <c r="L43" s="77" t="s">
        <v>158</v>
      </c>
      <c r="M43" s="77">
        <v>9.5752575729830269</v>
      </c>
      <c r="N43" s="78">
        <v>8.1961775674125068</v>
      </c>
      <c r="P43" s="92">
        <v>0</v>
      </c>
      <c r="Q43" s="18">
        <v>96733</v>
      </c>
      <c r="R43" s="19">
        <v>97576</v>
      </c>
      <c r="S43" s="77" t="s">
        <v>158</v>
      </c>
      <c r="T43" s="77">
        <v>12.85534497583302</v>
      </c>
      <c r="U43" s="78">
        <v>12.573724503273709</v>
      </c>
    </row>
    <row r="44" spans="1:21">
      <c r="A44" s="17" t="s">
        <v>82</v>
      </c>
      <c r="B44" s="18">
        <v>214681</v>
      </c>
      <c r="C44" s="18">
        <v>221798</v>
      </c>
      <c r="D44" s="19">
        <v>221893</v>
      </c>
      <c r="E44" s="27">
        <v>25.947242785919322</v>
      </c>
      <c r="F44" s="27">
        <v>25.904021115821685</v>
      </c>
      <c r="G44" s="28">
        <v>24.999690169820738</v>
      </c>
      <c r="I44" s="92">
        <v>25555</v>
      </c>
      <c r="J44" s="18">
        <v>31232</v>
      </c>
      <c r="K44" s="19">
        <v>36267</v>
      </c>
      <c r="L44" s="77">
        <v>26.821793297437996</v>
      </c>
      <c r="M44" s="77">
        <v>30.101101612421331</v>
      </c>
      <c r="N44" s="78">
        <v>32.51129518072289</v>
      </c>
      <c r="P44" s="92">
        <v>189126</v>
      </c>
      <c r="Q44" s="18">
        <v>190566</v>
      </c>
      <c r="R44" s="19">
        <v>185626</v>
      </c>
      <c r="S44" s="77">
        <v>25.833426672385389</v>
      </c>
      <c r="T44" s="77">
        <v>25.325294063707268</v>
      </c>
      <c r="U44" s="78">
        <v>23.919920724816407</v>
      </c>
    </row>
    <row r="45" spans="1:21">
      <c r="A45" s="17" t="s">
        <v>84</v>
      </c>
      <c r="B45" s="18">
        <v>71518</v>
      </c>
      <c r="C45" s="18">
        <v>70298</v>
      </c>
      <c r="D45" s="19">
        <v>64986</v>
      </c>
      <c r="E45" s="27">
        <v>8.6439643450672303</v>
      </c>
      <c r="F45" s="27">
        <v>8.2101771720215364</v>
      </c>
      <c r="G45" s="28">
        <v>7.3216814652826834</v>
      </c>
      <c r="I45" s="92">
        <v>7986</v>
      </c>
      <c r="J45" s="18">
        <v>9133</v>
      </c>
      <c r="K45" s="19">
        <v>9712</v>
      </c>
      <c r="L45" s="77">
        <v>8.3818760036525077</v>
      </c>
      <c r="M45" s="77">
        <v>8.8022976763013574</v>
      </c>
      <c r="N45" s="78">
        <v>8.7062535857716572</v>
      </c>
      <c r="P45" s="92">
        <v>63532</v>
      </c>
      <c r="Q45" s="18">
        <v>61165</v>
      </c>
      <c r="R45" s="19">
        <v>55274</v>
      </c>
      <c r="S45" s="77">
        <v>8.6780731541405665</v>
      </c>
      <c r="T45" s="77">
        <v>8.1285308575855879</v>
      </c>
      <c r="U45" s="78">
        <v>7.1226536053327765</v>
      </c>
    </row>
    <row r="46" spans="1:21">
      <c r="A46" s="17" t="s">
        <v>152</v>
      </c>
      <c r="B46" s="18">
        <v>43391</v>
      </c>
      <c r="C46" s="18">
        <v>67397</v>
      </c>
      <c r="D46" s="19">
        <v>68982</v>
      </c>
      <c r="E46" s="27">
        <v>5.2444175857380264</v>
      </c>
      <c r="F46" s="27">
        <v>7.8713663384838188</v>
      </c>
      <c r="G46" s="28">
        <v>7.7718928821304605</v>
      </c>
      <c r="I46" s="92">
        <v>8517</v>
      </c>
      <c r="J46" s="18">
        <v>20679</v>
      </c>
      <c r="K46" s="19">
        <v>22745</v>
      </c>
      <c r="L46" s="77">
        <v>8.9391983374791391</v>
      </c>
      <c r="M46" s="77">
        <v>19.930221575411778</v>
      </c>
      <c r="N46" s="78">
        <v>20.389594090648309</v>
      </c>
      <c r="P46" s="92">
        <v>34874</v>
      </c>
      <c r="Q46" s="18">
        <v>46718</v>
      </c>
      <c r="R46" s="19">
        <v>46237</v>
      </c>
      <c r="S46" s="77">
        <v>4.7635699045756166</v>
      </c>
      <c r="T46" s="77">
        <v>6.208594859882016</v>
      </c>
      <c r="U46" s="78">
        <v>5.9581382702495134</v>
      </c>
    </row>
    <row r="47" spans="1:21">
      <c r="A47" s="17" t="s">
        <v>159</v>
      </c>
      <c r="B47" s="18">
        <v>0</v>
      </c>
      <c r="C47" s="18">
        <v>0</v>
      </c>
      <c r="D47" s="19">
        <v>0</v>
      </c>
      <c r="E47" s="27" t="s">
        <v>158</v>
      </c>
      <c r="F47" s="27" t="s">
        <v>158</v>
      </c>
      <c r="G47" s="28" t="s">
        <v>158</v>
      </c>
      <c r="I47" s="92">
        <v>0</v>
      </c>
      <c r="J47" s="18">
        <v>0</v>
      </c>
      <c r="K47" s="19">
        <v>0</v>
      </c>
      <c r="L47" s="77" t="s">
        <v>158</v>
      </c>
      <c r="M47" s="77" t="s">
        <v>158</v>
      </c>
      <c r="N47" s="78" t="s">
        <v>158</v>
      </c>
      <c r="P47" s="92">
        <v>0</v>
      </c>
      <c r="Q47" s="18">
        <v>0</v>
      </c>
      <c r="R47" s="19">
        <v>0</v>
      </c>
      <c r="S47" s="77" t="s">
        <v>158</v>
      </c>
      <c r="T47" s="77" t="s">
        <v>158</v>
      </c>
      <c r="U47" s="78" t="s">
        <v>158</v>
      </c>
    </row>
    <row r="48" spans="1:21">
      <c r="A48" s="17" t="s">
        <v>160</v>
      </c>
      <c r="B48" s="18">
        <v>29947</v>
      </c>
      <c r="C48" s="18">
        <v>37675</v>
      </c>
      <c r="D48" s="19">
        <v>26254</v>
      </c>
      <c r="E48" s="27">
        <v>3.619519564888956</v>
      </c>
      <c r="F48" s="27">
        <v>4.4001027761232381</v>
      </c>
      <c r="G48" s="28">
        <v>2.9579205550354164</v>
      </c>
      <c r="I48" s="92">
        <v>0</v>
      </c>
      <c r="J48" s="18">
        <v>0</v>
      </c>
      <c r="K48" s="19">
        <v>0</v>
      </c>
      <c r="L48" s="77" t="s">
        <v>158</v>
      </c>
      <c r="M48" s="77" t="s">
        <v>158</v>
      </c>
      <c r="N48" s="78" t="s">
        <v>158</v>
      </c>
      <c r="P48" s="92">
        <v>29947</v>
      </c>
      <c r="Q48" s="18">
        <v>37675</v>
      </c>
      <c r="R48" s="19">
        <v>26254</v>
      </c>
      <c r="S48" s="77">
        <v>4.0905725736171936</v>
      </c>
      <c r="T48" s="77">
        <v>5.0068241651195455</v>
      </c>
      <c r="U48" s="78">
        <v>3.38311227257674</v>
      </c>
    </row>
    <row r="49" spans="1:21">
      <c r="A49" s="17" t="s">
        <v>161</v>
      </c>
      <c r="B49" s="18">
        <v>0</v>
      </c>
      <c r="C49" s="18">
        <v>0</v>
      </c>
      <c r="D49" s="19">
        <v>0</v>
      </c>
      <c r="E49" s="27" t="s">
        <v>158</v>
      </c>
      <c r="F49" s="27" t="s">
        <v>158</v>
      </c>
      <c r="G49" s="28" t="s">
        <v>158</v>
      </c>
      <c r="I49" s="92">
        <v>0</v>
      </c>
      <c r="J49" s="18">
        <v>0</v>
      </c>
      <c r="K49" s="19">
        <v>0</v>
      </c>
      <c r="L49" s="77" t="s">
        <v>158</v>
      </c>
      <c r="M49" s="77" t="s">
        <v>158</v>
      </c>
      <c r="N49" s="78" t="s">
        <v>158</v>
      </c>
      <c r="P49" s="92">
        <v>0</v>
      </c>
      <c r="Q49" s="18">
        <v>0</v>
      </c>
      <c r="R49" s="19">
        <v>0</v>
      </c>
      <c r="S49" s="77" t="s">
        <v>158</v>
      </c>
      <c r="T49" s="77" t="s">
        <v>158</v>
      </c>
      <c r="U49" s="78" t="s">
        <v>158</v>
      </c>
    </row>
    <row r="50" spans="1:21">
      <c r="A50" s="17" t="s">
        <v>162</v>
      </c>
      <c r="B50" s="18">
        <v>94027</v>
      </c>
      <c r="C50" s="18">
        <v>96282</v>
      </c>
      <c r="D50" s="19">
        <v>124865</v>
      </c>
      <c r="E50" s="27">
        <v>11.364496147454298</v>
      </c>
      <c r="F50" s="27">
        <v>11.244875792719245</v>
      </c>
      <c r="G50" s="28">
        <v>14.067980121295699</v>
      </c>
      <c r="I50" s="92">
        <v>0</v>
      </c>
      <c r="J50" s="18">
        <v>0</v>
      </c>
      <c r="K50" s="19">
        <v>0</v>
      </c>
      <c r="L50" s="77" t="s">
        <v>158</v>
      </c>
      <c r="M50" s="77" t="s">
        <v>158</v>
      </c>
      <c r="N50" s="78" t="s">
        <v>158</v>
      </c>
      <c r="P50" s="92">
        <v>94027</v>
      </c>
      <c r="Q50" s="18">
        <v>96282</v>
      </c>
      <c r="R50" s="19">
        <v>124865</v>
      </c>
      <c r="S50" s="77">
        <v>12.843499094383539</v>
      </c>
      <c r="T50" s="77">
        <v>12.795409270498743</v>
      </c>
      <c r="U50" s="78">
        <v>16.090207736546606</v>
      </c>
    </row>
    <row r="51" spans="1:21">
      <c r="A51" s="17" t="s">
        <v>163</v>
      </c>
      <c r="B51" s="18">
        <v>0</v>
      </c>
      <c r="C51" s="18">
        <v>0</v>
      </c>
      <c r="D51" s="19">
        <v>0</v>
      </c>
      <c r="E51" s="27" t="s">
        <v>158</v>
      </c>
      <c r="F51" s="27" t="s">
        <v>158</v>
      </c>
      <c r="G51" s="28" t="s">
        <v>158</v>
      </c>
      <c r="I51" s="92">
        <v>0</v>
      </c>
      <c r="J51" s="18">
        <v>0</v>
      </c>
      <c r="K51" s="19">
        <v>0</v>
      </c>
      <c r="L51" s="77" t="s">
        <v>158</v>
      </c>
      <c r="M51" s="77" t="s">
        <v>158</v>
      </c>
      <c r="N51" s="78" t="s">
        <v>158</v>
      </c>
      <c r="P51" s="92">
        <v>0</v>
      </c>
      <c r="Q51" s="18">
        <v>0</v>
      </c>
      <c r="R51" s="19">
        <v>0</v>
      </c>
      <c r="S51" s="77" t="s">
        <v>158</v>
      </c>
      <c r="T51" s="77" t="s">
        <v>158</v>
      </c>
      <c r="U51" s="78" t="s">
        <v>158</v>
      </c>
    </row>
    <row r="52" spans="1:21">
      <c r="A52" s="17" t="s">
        <v>164</v>
      </c>
      <c r="B52" s="18">
        <v>0</v>
      </c>
      <c r="C52" s="18">
        <v>0</v>
      </c>
      <c r="D52" s="19">
        <v>0</v>
      </c>
      <c r="E52" s="27" t="s">
        <v>158</v>
      </c>
      <c r="F52" s="27" t="s">
        <v>158</v>
      </c>
      <c r="G52" s="28" t="s">
        <v>158</v>
      </c>
      <c r="I52" s="92">
        <v>0</v>
      </c>
      <c r="J52" s="18">
        <v>0</v>
      </c>
      <c r="K52" s="19">
        <v>0</v>
      </c>
      <c r="L52" s="77" t="s">
        <v>158</v>
      </c>
      <c r="M52" s="77" t="s">
        <v>158</v>
      </c>
      <c r="N52" s="78" t="s">
        <v>158</v>
      </c>
      <c r="P52" s="92">
        <v>0</v>
      </c>
      <c r="Q52" s="18">
        <v>0</v>
      </c>
      <c r="R52" s="19">
        <v>0</v>
      </c>
      <c r="S52" s="77" t="s">
        <v>158</v>
      </c>
      <c r="T52" s="77" t="s">
        <v>158</v>
      </c>
      <c r="U52" s="78" t="s">
        <v>158</v>
      </c>
    </row>
    <row r="53" spans="1:21">
      <c r="A53" s="17" t="s">
        <v>165</v>
      </c>
      <c r="B53" s="18">
        <v>0</v>
      </c>
      <c r="C53" s="18">
        <v>0</v>
      </c>
      <c r="D53" s="19">
        <v>0</v>
      </c>
      <c r="E53" s="27" t="s">
        <v>158</v>
      </c>
      <c r="F53" s="27" t="s">
        <v>158</v>
      </c>
      <c r="G53" s="28" t="s">
        <v>158</v>
      </c>
      <c r="I53" s="92">
        <v>0</v>
      </c>
      <c r="J53" s="18">
        <v>0</v>
      </c>
      <c r="K53" s="19">
        <v>0</v>
      </c>
      <c r="L53" s="77" t="s">
        <v>158</v>
      </c>
      <c r="M53" s="77" t="s">
        <v>158</v>
      </c>
      <c r="N53" s="78" t="s">
        <v>158</v>
      </c>
      <c r="P53" s="92">
        <v>0</v>
      </c>
      <c r="Q53" s="18">
        <v>0</v>
      </c>
      <c r="R53" s="19">
        <v>0</v>
      </c>
      <c r="S53" s="77" t="s">
        <v>158</v>
      </c>
      <c r="T53" s="77" t="s">
        <v>158</v>
      </c>
      <c r="U53" s="78" t="s">
        <v>158</v>
      </c>
    </row>
    <row r="54" spans="1:21">
      <c r="A54" s="17" t="s">
        <v>166</v>
      </c>
      <c r="B54" s="18">
        <v>19455</v>
      </c>
      <c r="C54" s="18">
        <v>0</v>
      </c>
      <c r="D54" s="19">
        <v>0</v>
      </c>
      <c r="E54" s="27">
        <v>2.3514126000906481</v>
      </c>
      <c r="F54" s="27" t="s">
        <v>158</v>
      </c>
      <c r="G54" s="28" t="s">
        <v>158</v>
      </c>
      <c r="I54" s="92">
        <v>9956</v>
      </c>
      <c r="J54" s="18">
        <v>0</v>
      </c>
      <c r="K54" s="19">
        <v>0</v>
      </c>
      <c r="L54" s="77">
        <v>10.44953136643681</v>
      </c>
      <c r="M54" s="77" t="s">
        <v>158</v>
      </c>
      <c r="N54" s="78" t="s">
        <v>158</v>
      </c>
      <c r="P54" s="92">
        <v>9499</v>
      </c>
      <c r="Q54" s="18">
        <v>0</v>
      </c>
      <c r="R54" s="19">
        <v>0</v>
      </c>
      <c r="S54" s="77">
        <v>1.2975038860917527</v>
      </c>
      <c r="T54" s="77" t="s">
        <v>158</v>
      </c>
      <c r="U54" s="78" t="s">
        <v>158</v>
      </c>
    </row>
    <row r="55" spans="1:21">
      <c r="A55" s="17" t="s">
        <v>167</v>
      </c>
      <c r="B55" s="18">
        <v>0</v>
      </c>
      <c r="C55" s="18">
        <v>0</v>
      </c>
      <c r="D55" s="19">
        <v>0</v>
      </c>
      <c r="E55" s="27" t="s">
        <v>158</v>
      </c>
      <c r="F55" s="27" t="s">
        <v>158</v>
      </c>
      <c r="G55" s="28" t="s">
        <v>158</v>
      </c>
      <c r="I55" s="92">
        <v>0</v>
      </c>
      <c r="J55" s="18">
        <v>0</v>
      </c>
      <c r="K55" s="19">
        <v>0</v>
      </c>
      <c r="L55" s="77" t="s">
        <v>158</v>
      </c>
      <c r="M55" s="77" t="s">
        <v>158</v>
      </c>
      <c r="N55" s="78" t="s">
        <v>158</v>
      </c>
      <c r="P55" s="92">
        <v>0</v>
      </c>
      <c r="Q55" s="18">
        <v>0</v>
      </c>
      <c r="R55" s="19">
        <v>0</v>
      </c>
      <c r="S55" s="77" t="s">
        <v>158</v>
      </c>
      <c r="T55" s="77" t="s">
        <v>158</v>
      </c>
      <c r="U55" s="78" t="s">
        <v>158</v>
      </c>
    </row>
    <row r="56" spans="1:21">
      <c r="A56" s="17" t="s">
        <v>168</v>
      </c>
      <c r="B56" s="18">
        <v>0</v>
      </c>
      <c r="C56" s="18">
        <v>0</v>
      </c>
      <c r="D56" s="19">
        <v>0</v>
      </c>
      <c r="E56" s="27" t="s">
        <v>158</v>
      </c>
      <c r="F56" s="27" t="s">
        <v>158</v>
      </c>
      <c r="G56" s="28" t="s">
        <v>158</v>
      </c>
      <c r="I56" s="92">
        <v>0</v>
      </c>
      <c r="J56" s="18">
        <v>0</v>
      </c>
      <c r="K56" s="19">
        <v>0</v>
      </c>
      <c r="L56" s="77" t="s">
        <v>158</v>
      </c>
      <c r="M56" s="77" t="s">
        <v>158</v>
      </c>
      <c r="N56" s="78" t="s">
        <v>158</v>
      </c>
      <c r="P56" s="92">
        <v>0</v>
      </c>
      <c r="Q56" s="18">
        <v>0</v>
      </c>
      <c r="R56" s="19">
        <v>0</v>
      </c>
      <c r="S56" s="77" t="s">
        <v>158</v>
      </c>
      <c r="T56" s="77" t="s">
        <v>158</v>
      </c>
      <c r="U56" s="78" t="s">
        <v>158</v>
      </c>
    </row>
    <row r="57" spans="1:21">
      <c r="A57" s="17" t="s">
        <v>169</v>
      </c>
      <c r="B57" s="18">
        <v>4123</v>
      </c>
      <c r="C57" s="18">
        <v>4123</v>
      </c>
      <c r="D57" s="19">
        <v>0</v>
      </c>
      <c r="E57" s="27">
        <v>0.49832300951805408</v>
      </c>
      <c r="F57" s="27">
        <v>0.48152949557945879</v>
      </c>
      <c r="G57" s="28" t="s">
        <v>158</v>
      </c>
      <c r="I57" s="92">
        <v>0</v>
      </c>
      <c r="J57" s="18">
        <v>0</v>
      </c>
      <c r="K57" s="19">
        <v>0</v>
      </c>
      <c r="L57" s="77" t="s">
        <v>158</v>
      </c>
      <c r="M57" s="77" t="s">
        <v>158</v>
      </c>
      <c r="N57" s="78" t="s">
        <v>158</v>
      </c>
      <c r="P57" s="92">
        <v>4123</v>
      </c>
      <c r="Q57" s="18">
        <v>4123</v>
      </c>
      <c r="R57" s="19">
        <v>0</v>
      </c>
      <c r="S57" s="77">
        <v>0.56317596824468852</v>
      </c>
      <c r="T57" s="77">
        <v>0.54792663657034868</v>
      </c>
      <c r="U57" s="78" t="s">
        <v>158</v>
      </c>
    </row>
    <row r="58" spans="1:21">
      <c r="A58" s="17" t="s">
        <v>170</v>
      </c>
      <c r="B58" s="18">
        <v>0</v>
      </c>
      <c r="C58" s="18">
        <v>0</v>
      </c>
      <c r="D58" s="19">
        <v>0</v>
      </c>
      <c r="E58" s="27" t="s">
        <v>158</v>
      </c>
      <c r="F58" s="27" t="s">
        <v>158</v>
      </c>
      <c r="G58" s="28" t="s">
        <v>158</v>
      </c>
      <c r="I58" s="92">
        <v>0</v>
      </c>
      <c r="J58" s="18">
        <v>0</v>
      </c>
      <c r="K58" s="19">
        <v>0</v>
      </c>
      <c r="L58" s="77" t="s">
        <v>158</v>
      </c>
      <c r="M58" s="77" t="s">
        <v>158</v>
      </c>
      <c r="N58" s="78" t="s">
        <v>158</v>
      </c>
      <c r="P58" s="92">
        <v>0</v>
      </c>
      <c r="Q58" s="18">
        <v>0</v>
      </c>
      <c r="R58" s="19">
        <v>0</v>
      </c>
      <c r="S58" s="77" t="s">
        <v>158</v>
      </c>
      <c r="T58" s="77" t="s">
        <v>158</v>
      </c>
      <c r="U58" s="78" t="s">
        <v>158</v>
      </c>
    </row>
    <row r="59" spans="1:21">
      <c r="A59" s="17" t="s">
        <v>171</v>
      </c>
      <c r="B59" s="18">
        <v>0</v>
      </c>
      <c r="C59" s="18">
        <v>0</v>
      </c>
      <c r="D59" s="19">
        <v>0</v>
      </c>
      <c r="E59" s="27" t="s">
        <v>158</v>
      </c>
      <c r="F59" s="27" t="s">
        <v>158</v>
      </c>
      <c r="G59" s="28" t="s">
        <v>158</v>
      </c>
      <c r="I59" s="92">
        <v>0</v>
      </c>
      <c r="J59" s="18">
        <v>0</v>
      </c>
      <c r="K59" s="19">
        <v>0</v>
      </c>
      <c r="L59" s="77" t="s">
        <v>158</v>
      </c>
      <c r="M59" s="77" t="s">
        <v>158</v>
      </c>
      <c r="N59" s="78" t="s">
        <v>158</v>
      </c>
      <c r="P59" s="92">
        <v>0</v>
      </c>
      <c r="Q59" s="18">
        <v>0</v>
      </c>
      <c r="R59" s="19">
        <v>0</v>
      </c>
      <c r="S59" s="77" t="s">
        <v>158</v>
      </c>
      <c r="T59" s="77" t="s">
        <v>158</v>
      </c>
      <c r="U59" s="78" t="s">
        <v>158</v>
      </c>
    </row>
    <row r="60" spans="1:21">
      <c r="A60" s="17" t="s">
        <v>172</v>
      </c>
      <c r="B60" s="18">
        <v>854</v>
      </c>
      <c r="C60" s="18">
        <v>0</v>
      </c>
      <c r="D60" s="19">
        <v>0</v>
      </c>
      <c r="E60" s="27">
        <v>0.10321800876265297</v>
      </c>
      <c r="F60" s="27" t="s">
        <v>158</v>
      </c>
      <c r="G60" s="28" t="s">
        <v>158</v>
      </c>
      <c r="I60" s="92">
        <v>0</v>
      </c>
      <c r="J60" s="18">
        <v>0</v>
      </c>
      <c r="K60" s="19">
        <v>0</v>
      </c>
      <c r="L60" s="77" t="s">
        <v>158</v>
      </c>
      <c r="M60" s="77" t="s">
        <v>158</v>
      </c>
      <c r="N60" s="78" t="s">
        <v>158</v>
      </c>
      <c r="P60" s="92">
        <v>854</v>
      </c>
      <c r="Q60" s="18">
        <v>0</v>
      </c>
      <c r="R60" s="19">
        <v>0</v>
      </c>
      <c r="S60" s="77">
        <v>0.11665104944966384</v>
      </c>
      <c r="T60" s="77" t="s">
        <v>158</v>
      </c>
      <c r="U60" s="78" t="s">
        <v>158</v>
      </c>
    </row>
    <row r="61" spans="1:21">
      <c r="A61" s="17" t="s">
        <v>173</v>
      </c>
      <c r="B61" s="18">
        <v>4129</v>
      </c>
      <c r="C61" s="18">
        <v>5679</v>
      </c>
      <c r="D61" s="19">
        <v>7938</v>
      </c>
      <c r="E61" s="27">
        <v>0.49904819459132799</v>
      </c>
      <c r="F61" s="27">
        <v>0.66325636803195398</v>
      </c>
      <c r="G61" s="28">
        <v>0.89433889563004254</v>
      </c>
      <c r="I61" s="92">
        <v>3862</v>
      </c>
      <c r="J61" s="18">
        <v>3881</v>
      </c>
      <c r="K61" s="19">
        <v>4948</v>
      </c>
      <c r="L61" s="77">
        <v>4.0534441680573483</v>
      </c>
      <c r="M61" s="77">
        <v>3.7404705224707731</v>
      </c>
      <c r="N61" s="78">
        <v>4.4355995410212277</v>
      </c>
      <c r="P61" s="92">
        <v>267</v>
      </c>
      <c r="Q61" s="18">
        <v>1798</v>
      </c>
      <c r="R61" s="19">
        <v>2990</v>
      </c>
      <c r="S61" s="77">
        <v>3.6470527169859775E-2</v>
      </c>
      <c r="T61" s="77">
        <v>0.23894545053443778</v>
      </c>
      <c r="U61" s="78">
        <v>0.38529388645556684</v>
      </c>
    </row>
    <row r="62" spans="1:21">
      <c r="A62" s="17" t="s">
        <v>174</v>
      </c>
      <c r="B62" s="18">
        <v>0</v>
      </c>
      <c r="C62" s="18">
        <v>0</v>
      </c>
      <c r="D62" s="19">
        <v>0</v>
      </c>
      <c r="E62" s="27" t="s">
        <v>158</v>
      </c>
      <c r="F62" s="27" t="s">
        <v>158</v>
      </c>
      <c r="G62" s="28" t="s">
        <v>158</v>
      </c>
      <c r="I62" s="92">
        <v>0</v>
      </c>
      <c r="J62" s="18">
        <v>0</v>
      </c>
      <c r="K62" s="19">
        <v>0</v>
      </c>
      <c r="L62" s="77" t="s">
        <v>158</v>
      </c>
      <c r="M62" s="77" t="s">
        <v>158</v>
      </c>
      <c r="N62" s="78" t="s">
        <v>158</v>
      </c>
      <c r="P62" s="92">
        <v>0</v>
      </c>
      <c r="Q62" s="18">
        <v>0</v>
      </c>
      <c r="R62" s="19">
        <v>0</v>
      </c>
      <c r="S62" s="77" t="s">
        <v>158</v>
      </c>
      <c r="T62" s="77" t="s">
        <v>158</v>
      </c>
      <c r="U62" s="78" t="s">
        <v>158</v>
      </c>
    </row>
    <row r="63" spans="1:21">
      <c r="A63" s="17" t="s">
        <v>175</v>
      </c>
      <c r="B63" s="18">
        <v>0</v>
      </c>
      <c r="C63" s="18">
        <v>0</v>
      </c>
      <c r="D63" s="19">
        <v>0</v>
      </c>
      <c r="E63" s="27" t="s">
        <v>158</v>
      </c>
      <c r="F63" s="27" t="s">
        <v>158</v>
      </c>
      <c r="G63" s="28" t="s">
        <v>158</v>
      </c>
      <c r="I63" s="92">
        <v>0</v>
      </c>
      <c r="J63" s="18">
        <v>0</v>
      </c>
      <c r="K63" s="19">
        <v>0</v>
      </c>
      <c r="L63" s="77" t="s">
        <v>158</v>
      </c>
      <c r="M63" s="77" t="s">
        <v>158</v>
      </c>
      <c r="N63" s="78" t="s">
        <v>158</v>
      </c>
      <c r="P63" s="92">
        <v>0</v>
      </c>
      <c r="Q63" s="18">
        <v>0</v>
      </c>
      <c r="R63" s="19">
        <v>0</v>
      </c>
      <c r="S63" s="77" t="s">
        <v>158</v>
      </c>
      <c r="T63" s="77" t="s">
        <v>158</v>
      </c>
      <c r="U63" s="78" t="s">
        <v>158</v>
      </c>
    </row>
    <row r="64" spans="1:21">
      <c r="A64" s="17" t="s">
        <v>176</v>
      </c>
      <c r="B64" s="18">
        <v>0</v>
      </c>
      <c r="C64" s="18">
        <v>0</v>
      </c>
      <c r="D64" s="19">
        <v>0</v>
      </c>
      <c r="E64" s="27" t="s">
        <v>158</v>
      </c>
      <c r="F64" s="27" t="s">
        <v>158</v>
      </c>
      <c r="G64" s="28" t="s">
        <v>158</v>
      </c>
      <c r="I64" s="92">
        <v>0</v>
      </c>
      <c r="J64" s="18">
        <v>0</v>
      </c>
      <c r="K64" s="19">
        <v>0</v>
      </c>
      <c r="L64" s="77" t="s">
        <v>158</v>
      </c>
      <c r="M64" s="77" t="s">
        <v>158</v>
      </c>
      <c r="N64" s="78" t="s">
        <v>158</v>
      </c>
      <c r="P64" s="92">
        <v>0</v>
      </c>
      <c r="Q64" s="18">
        <v>0</v>
      </c>
      <c r="R64" s="19">
        <v>0</v>
      </c>
      <c r="S64" s="77" t="s">
        <v>158</v>
      </c>
      <c r="T64" s="77" t="s">
        <v>158</v>
      </c>
      <c r="U64" s="78" t="s">
        <v>158</v>
      </c>
    </row>
    <row r="65" spans="1:21">
      <c r="A65" s="17" t="s">
        <v>177</v>
      </c>
      <c r="B65" s="18">
        <v>0</v>
      </c>
      <c r="C65" s="18">
        <v>0</v>
      </c>
      <c r="D65" s="19">
        <v>0</v>
      </c>
      <c r="E65" s="27" t="s">
        <v>158</v>
      </c>
      <c r="F65" s="27" t="s">
        <v>158</v>
      </c>
      <c r="G65" s="28" t="s">
        <v>158</v>
      </c>
      <c r="I65" s="92">
        <v>0</v>
      </c>
      <c r="J65" s="18">
        <v>0</v>
      </c>
      <c r="K65" s="19">
        <v>0</v>
      </c>
      <c r="L65" s="77" t="s">
        <v>158</v>
      </c>
      <c r="M65" s="77" t="s">
        <v>158</v>
      </c>
      <c r="N65" s="78" t="s">
        <v>158</v>
      </c>
      <c r="P65" s="92">
        <v>0</v>
      </c>
      <c r="Q65" s="18">
        <v>0</v>
      </c>
      <c r="R65" s="19">
        <v>0</v>
      </c>
      <c r="S65" s="77" t="s">
        <v>158</v>
      </c>
      <c r="T65" s="77" t="s">
        <v>158</v>
      </c>
      <c r="U65" s="78" t="s">
        <v>158</v>
      </c>
    </row>
    <row r="66" spans="1:21">
      <c r="A66" s="17" t="s">
        <v>178</v>
      </c>
      <c r="B66" s="18">
        <v>166</v>
      </c>
      <c r="C66" s="18">
        <v>140</v>
      </c>
      <c r="D66" s="19">
        <v>166</v>
      </c>
      <c r="E66" s="27">
        <v>2.0063453693911468E-2</v>
      </c>
      <c r="F66" s="27">
        <v>1.6350746878759211E-2</v>
      </c>
      <c r="G66" s="28">
        <v>1.8702476275458183E-2</v>
      </c>
      <c r="I66" s="92">
        <v>0</v>
      </c>
      <c r="J66" s="18">
        <v>0</v>
      </c>
      <c r="K66" s="19">
        <v>0</v>
      </c>
      <c r="L66" s="77" t="s">
        <v>158</v>
      </c>
      <c r="M66" s="77" t="s">
        <v>158</v>
      </c>
      <c r="N66" s="78" t="s">
        <v>158</v>
      </c>
      <c r="P66" s="92">
        <v>166</v>
      </c>
      <c r="Q66" s="18">
        <v>140</v>
      </c>
      <c r="R66" s="19">
        <v>166</v>
      </c>
      <c r="S66" s="77">
        <v>2.2674559963283603E-2</v>
      </c>
      <c r="T66" s="77">
        <v>1.8605318729044099E-2</v>
      </c>
      <c r="U66" s="78">
        <v>2.1390898044021438E-2</v>
      </c>
    </row>
    <row r="67" spans="1:21">
      <c r="A67" s="17" t="s">
        <v>179</v>
      </c>
      <c r="B67" s="18">
        <v>17487</v>
      </c>
      <c r="C67" s="18">
        <v>40255</v>
      </c>
      <c r="D67" s="19">
        <v>68157</v>
      </c>
      <c r="E67" s="27">
        <v>2.1135518960568063</v>
      </c>
      <c r="F67" s="27">
        <v>4.7014236828889437</v>
      </c>
      <c r="G67" s="28">
        <v>7.6789438283518274</v>
      </c>
      <c r="I67" s="92">
        <v>0</v>
      </c>
      <c r="J67" s="18">
        <v>0</v>
      </c>
      <c r="K67" s="19">
        <v>0</v>
      </c>
      <c r="L67" s="77" t="s">
        <v>158</v>
      </c>
      <c r="M67" s="77" t="s">
        <v>158</v>
      </c>
      <c r="N67" s="78" t="s">
        <v>158</v>
      </c>
      <c r="P67" s="92">
        <v>17487</v>
      </c>
      <c r="Q67" s="18">
        <v>40255</v>
      </c>
      <c r="R67" s="19">
        <v>68157</v>
      </c>
      <c r="S67" s="77">
        <v>2.3886146390237371</v>
      </c>
      <c r="T67" s="77">
        <v>5.3496936102690729</v>
      </c>
      <c r="U67" s="78">
        <v>8.7827676987130676</v>
      </c>
    </row>
    <row r="68" spans="1:21">
      <c r="A68" s="17" t="s">
        <v>180</v>
      </c>
      <c r="B68" s="18">
        <v>0</v>
      </c>
      <c r="C68" s="18">
        <v>0</v>
      </c>
      <c r="D68" s="19">
        <v>0</v>
      </c>
      <c r="E68" s="27" t="s">
        <v>158</v>
      </c>
      <c r="F68" s="27" t="s">
        <v>158</v>
      </c>
      <c r="G68" s="28" t="s">
        <v>158</v>
      </c>
      <c r="I68" s="92">
        <v>0</v>
      </c>
      <c r="J68" s="18">
        <v>0</v>
      </c>
      <c r="K68" s="19">
        <v>0</v>
      </c>
      <c r="L68" s="77" t="s">
        <v>158</v>
      </c>
      <c r="M68" s="77" t="s">
        <v>158</v>
      </c>
      <c r="N68" s="78" t="s">
        <v>158</v>
      </c>
      <c r="P68" s="92">
        <v>0</v>
      </c>
      <c r="Q68" s="18">
        <v>0</v>
      </c>
      <c r="R68" s="19">
        <v>0</v>
      </c>
      <c r="S68" s="77" t="s">
        <v>158</v>
      </c>
      <c r="T68" s="77" t="s">
        <v>158</v>
      </c>
      <c r="U68" s="78" t="s">
        <v>158</v>
      </c>
    </row>
    <row r="69" spans="1:21">
      <c r="A69" s="17" t="s">
        <v>5</v>
      </c>
      <c r="B69" s="18" t="s">
        <v>5</v>
      </c>
      <c r="C69" s="18" t="s">
        <v>5</v>
      </c>
      <c r="D69" s="19" t="s">
        <v>5</v>
      </c>
      <c r="E69" s="27" t="s">
        <v>5</v>
      </c>
      <c r="F69" s="27" t="s">
        <v>5</v>
      </c>
      <c r="G69" s="28" t="s">
        <v>5</v>
      </c>
      <c r="I69" s="92" t="s">
        <v>5</v>
      </c>
      <c r="J69" s="18" t="s">
        <v>5</v>
      </c>
      <c r="K69" s="19" t="s">
        <v>5</v>
      </c>
      <c r="L69" s="77" t="s">
        <v>5</v>
      </c>
      <c r="M69" s="77" t="s">
        <v>5</v>
      </c>
      <c r="N69" s="78" t="s">
        <v>5</v>
      </c>
      <c r="P69" s="92" t="s">
        <v>5</v>
      </c>
      <c r="Q69" s="18" t="s">
        <v>5</v>
      </c>
      <c r="R69" s="19" t="s">
        <v>5</v>
      </c>
      <c r="S69" s="77" t="s">
        <v>5</v>
      </c>
      <c r="T69" s="77" t="s">
        <v>5</v>
      </c>
      <c r="U69" s="78" t="s">
        <v>5</v>
      </c>
    </row>
    <row r="70" spans="1:21" ht="13.5" thickBot="1">
      <c r="A70" s="20" t="s">
        <v>4</v>
      </c>
      <c r="B70" s="21">
        <v>827375</v>
      </c>
      <c r="C70" s="21">
        <v>856230</v>
      </c>
      <c r="D70" s="22">
        <v>887583</v>
      </c>
      <c r="E70" s="23">
        <v>100</v>
      </c>
      <c r="F70" s="23">
        <v>100</v>
      </c>
      <c r="G70" s="47">
        <v>100</v>
      </c>
      <c r="I70" s="93">
        <v>95277</v>
      </c>
      <c r="J70" s="21">
        <v>103757</v>
      </c>
      <c r="K70" s="22">
        <v>111552</v>
      </c>
      <c r="L70" s="80">
        <v>100</v>
      </c>
      <c r="M70" s="80">
        <v>100</v>
      </c>
      <c r="N70" s="81">
        <v>100</v>
      </c>
      <c r="P70" s="93">
        <v>732098</v>
      </c>
      <c r="Q70" s="21">
        <v>752473</v>
      </c>
      <c r="R70" s="22">
        <v>776031</v>
      </c>
      <c r="S70" s="80">
        <v>100</v>
      </c>
      <c r="T70" s="80">
        <v>100</v>
      </c>
      <c r="U70" s="81">
        <v>100</v>
      </c>
    </row>
    <row r="71" spans="1:21">
      <c r="A71" s="24"/>
      <c r="B71" s="24"/>
      <c r="C71" s="24"/>
      <c r="D71" s="24"/>
      <c r="E71" s="24"/>
      <c r="F71" s="24"/>
    </row>
    <row r="72" spans="1:21" ht="12.75" customHeight="1">
      <c r="A72" s="26" t="str">
        <f>+Innhold!B53</f>
        <v>Finans Norge / Skadeforsikringsstatistikk</v>
      </c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157">
        <f>Innhold!H39</f>
        <v>16</v>
      </c>
    </row>
    <row r="73" spans="1:21" ht="12.75" customHeight="1">
      <c r="A73" s="26" t="str">
        <f>+Innhold!B54</f>
        <v>Premiestatistikk skadeforsikring 1. kvartal 2026</v>
      </c>
      <c r="U73" s="158"/>
    </row>
    <row r="74" spans="1:21" ht="12.75" customHeight="1"/>
  </sheetData>
  <mergeCells count="5">
    <mergeCell ref="U72:U73"/>
    <mergeCell ref="I4:N4"/>
    <mergeCell ref="P4:U4"/>
    <mergeCell ref="I38:N38"/>
    <mergeCell ref="P38:U38"/>
  </mergeCells>
  <hyperlinks>
    <hyperlink ref="A2" location="Innhold!A40" tooltip="Move to Innhold" display="Tilbake til innholdsfortegnelsen" xr:uid="{00000000-0004-0000-0F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73"/>
  <sheetViews>
    <sheetView showGridLines="0" showRowColHeaders="0" zoomScaleNormal="100" workbookViewId="0"/>
  </sheetViews>
  <sheetFormatPr baseColWidth="10" defaultColWidth="11.453125" defaultRowHeight="13"/>
  <cols>
    <col min="1" max="1" width="26.453125" style="1" customWidth="1"/>
    <col min="2" max="4" width="11.6328125" style="1" customWidth="1"/>
    <col min="5" max="7" width="9.6328125" style="1" customWidth="1"/>
    <col min="8" max="8" width="6.6328125" style="1" customWidth="1"/>
    <col min="9" max="11" width="11.6328125" style="1" customWidth="1"/>
    <col min="12" max="14" width="9.6328125" style="1" customWidth="1"/>
    <col min="15" max="15" width="6.6328125" style="1" customWidth="1"/>
    <col min="16" max="18" width="11.6328125" style="1" customWidth="1"/>
    <col min="19" max="21" width="9.6328125" style="1" customWidth="1"/>
    <col min="22" max="16384" width="11.453125" style="1"/>
  </cols>
  <sheetData>
    <row r="1" spans="1:21" ht="5.25" customHeight="1"/>
    <row r="2" spans="1:21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5.5" thickBot="1">
      <c r="A4" s="5" t="s">
        <v>123</v>
      </c>
      <c r="B4" s="6"/>
      <c r="C4" s="6"/>
      <c r="D4" s="156" t="s">
        <v>104</v>
      </c>
      <c r="E4" s="156"/>
      <c r="F4" s="6"/>
      <c r="I4" s="156" t="s">
        <v>91</v>
      </c>
      <c r="J4" s="156"/>
      <c r="K4" s="156"/>
      <c r="L4" s="156"/>
      <c r="M4" s="156"/>
      <c r="N4" s="156"/>
      <c r="P4" s="156" t="s">
        <v>92</v>
      </c>
      <c r="Q4" s="156"/>
      <c r="R4" s="156"/>
      <c r="S4" s="156"/>
      <c r="T4" s="156"/>
      <c r="U4" s="156"/>
    </row>
    <row r="5" spans="1:21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>
      <c r="A6" s="13" t="s">
        <v>3</v>
      </c>
      <c r="B6" s="14" t="s">
        <v>155</v>
      </c>
      <c r="C6" s="15" t="s">
        <v>153</v>
      </c>
      <c r="D6" s="62" t="s">
        <v>154</v>
      </c>
      <c r="E6" s="15" t="s">
        <v>155</v>
      </c>
      <c r="F6" s="15" t="s">
        <v>153</v>
      </c>
      <c r="G6" s="16" t="s">
        <v>154</v>
      </c>
      <c r="I6" s="91" t="s">
        <v>155</v>
      </c>
      <c r="J6" s="15" t="s">
        <v>153</v>
      </c>
      <c r="K6" s="62" t="s">
        <v>154</v>
      </c>
      <c r="L6" s="15" t="s">
        <v>155</v>
      </c>
      <c r="M6" s="15" t="s">
        <v>153</v>
      </c>
      <c r="N6" s="16" t="s">
        <v>154</v>
      </c>
      <c r="P6" s="91" t="s">
        <v>155</v>
      </c>
      <c r="Q6" s="15" t="s">
        <v>153</v>
      </c>
      <c r="R6" s="62" t="s">
        <v>154</v>
      </c>
      <c r="S6" s="15" t="s">
        <v>155</v>
      </c>
      <c r="T6" s="15" t="s">
        <v>153</v>
      </c>
      <c r="U6" s="16" t="s">
        <v>154</v>
      </c>
    </row>
    <row r="7" spans="1:21">
      <c r="A7" s="17" t="s">
        <v>81</v>
      </c>
      <c r="B7" s="18">
        <v>2773166</v>
      </c>
      <c r="C7" s="18">
        <v>2932478</v>
      </c>
      <c r="D7" s="19">
        <v>3108287</v>
      </c>
      <c r="E7" s="27">
        <v>23.704398796097188</v>
      </c>
      <c r="F7" s="27">
        <v>22.581746342518954</v>
      </c>
      <c r="G7" s="28">
        <v>20.982096930497349</v>
      </c>
      <c r="I7" s="92">
        <v>1531604</v>
      </c>
      <c r="J7" s="18">
        <v>1651936</v>
      </c>
      <c r="K7" s="19">
        <v>1757565</v>
      </c>
      <c r="L7" s="77">
        <v>20.618269144173098</v>
      </c>
      <c r="M7" s="77">
        <v>19.518892645121557</v>
      </c>
      <c r="N7" s="78">
        <v>17.744981485828518</v>
      </c>
      <c r="P7" s="92">
        <v>1241562</v>
      </c>
      <c r="Q7" s="18">
        <v>1280542</v>
      </c>
      <c r="R7" s="19">
        <v>1350722</v>
      </c>
      <c r="S7" s="77">
        <v>29.072526183870622</v>
      </c>
      <c r="T7" s="77">
        <v>28.31311129329962</v>
      </c>
      <c r="U7" s="78">
        <v>27.512857422494424</v>
      </c>
    </row>
    <row r="8" spans="1:21">
      <c r="A8" s="17" t="s">
        <v>156</v>
      </c>
      <c r="B8" s="18">
        <v>372666</v>
      </c>
      <c r="C8" s="18">
        <v>499426</v>
      </c>
      <c r="D8" s="19">
        <v>754969</v>
      </c>
      <c r="E8" s="27">
        <v>3.1854650899896924</v>
      </c>
      <c r="F8" s="27">
        <v>3.845863890149857</v>
      </c>
      <c r="G8" s="28">
        <v>5.0963224237403599</v>
      </c>
      <c r="I8" s="92">
        <v>349971</v>
      </c>
      <c r="J8" s="18">
        <v>468360</v>
      </c>
      <c r="K8" s="19">
        <v>709880</v>
      </c>
      <c r="L8" s="77">
        <v>4.711267580037271</v>
      </c>
      <c r="M8" s="77">
        <v>5.5340331340131419</v>
      </c>
      <c r="N8" s="78">
        <v>7.1671929386167506</v>
      </c>
      <c r="P8" s="92">
        <v>22695</v>
      </c>
      <c r="Q8" s="18">
        <v>31066</v>
      </c>
      <c r="R8" s="19">
        <v>45089</v>
      </c>
      <c r="S8" s="77">
        <v>0.53142813789641097</v>
      </c>
      <c r="T8" s="77">
        <v>0.68687720936731944</v>
      </c>
      <c r="U8" s="78">
        <v>0.91841787453143664</v>
      </c>
    </row>
    <row r="9" spans="1:21">
      <c r="A9" s="17" t="s">
        <v>157</v>
      </c>
      <c r="B9" s="18">
        <v>0</v>
      </c>
      <c r="C9" s="18">
        <v>0</v>
      </c>
      <c r="D9" s="19">
        <v>0</v>
      </c>
      <c r="E9" s="27" t="s">
        <v>158</v>
      </c>
      <c r="F9" s="27" t="s">
        <v>158</v>
      </c>
      <c r="G9" s="28" t="s">
        <v>158</v>
      </c>
      <c r="I9" s="92">
        <v>0</v>
      </c>
      <c r="J9" s="18">
        <v>0</v>
      </c>
      <c r="K9" s="19">
        <v>0</v>
      </c>
      <c r="L9" s="77" t="s">
        <v>158</v>
      </c>
      <c r="M9" s="77" t="s">
        <v>158</v>
      </c>
      <c r="N9" s="78" t="s">
        <v>158</v>
      </c>
      <c r="P9" s="92">
        <v>0</v>
      </c>
      <c r="Q9" s="18">
        <v>0</v>
      </c>
      <c r="R9" s="19">
        <v>0</v>
      </c>
      <c r="S9" s="77" t="s">
        <v>158</v>
      </c>
      <c r="T9" s="77" t="s">
        <v>158</v>
      </c>
      <c r="U9" s="78" t="s">
        <v>158</v>
      </c>
    </row>
    <row r="10" spans="1:21">
      <c r="A10" s="17" t="s">
        <v>82</v>
      </c>
      <c r="B10" s="18">
        <v>3341983</v>
      </c>
      <c r="C10" s="18">
        <v>3796497</v>
      </c>
      <c r="D10" s="19">
        <v>4327619</v>
      </c>
      <c r="E10" s="27">
        <v>28.566518485289834</v>
      </c>
      <c r="F10" s="27">
        <v>29.235183433305959</v>
      </c>
      <c r="G10" s="28">
        <v>29.213042854878591</v>
      </c>
      <c r="I10" s="92">
        <v>1736766</v>
      </c>
      <c r="J10" s="18">
        <v>1970418</v>
      </c>
      <c r="K10" s="19">
        <v>2430273</v>
      </c>
      <c r="L10" s="77">
        <v>23.380135353817916</v>
      </c>
      <c r="M10" s="77">
        <v>23.282002092099894</v>
      </c>
      <c r="N10" s="78">
        <v>24.536873111668093</v>
      </c>
      <c r="P10" s="92">
        <v>1605217</v>
      </c>
      <c r="Q10" s="18">
        <v>1826079</v>
      </c>
      <c r="R10" s="19">
        <v>1897346</v>
      </c>
      <c r="S10" s="77">
        <v>37.587903997782028</v>
      </c>
      <c r="T10" s="77">
        <v>40.375073958805942</v>
      </c>
      <c r="U10" s="78">
        <v>38.647042085003505</v>
      </c>
    </row>
    <row r="11" spans="1:21">
      <c r="A11" s="17" t="s">
        <v>84</v>
      </c>
      <c r="B11" s="18">
        <v>1706282</v>
      </c>
      <c r="C11" s="18">
        <v>1848359</v>
      </c>
      <c r="D11" s="19">
        <v>1895128</v>
      </c>
      <c r="E11" s="27">
        <v>14.58491449361571</v>
      </c>
      <c r="F11" s="27">
        <v>14.233414227800514</v>
      </c>
      <c r="G11" s="28">
        <v>12.792821059219943</v>
      </c>
      <c r="I11" s="92">
        <v>1075281</v>
      </c>
      <c r="J11" s="18">
        <v>1204159</v>
      </c>
      <c r="K11" s="19">
        <v>1250259</v>
      </c>
      <c r="L11" s="77">
        <v>14.475303710107569</v>
      </c>
      <c r="M11" s="77">
        <v>14.228063465326096</v>
      </c>
      <c r="N11" s="78">
        <v>12.623045410832873</v>
      </c>
      <c r="P11" s="92">
        <v>631001</v>
      </c>
      <c r="Q11" s="18">
        <v>644200</v>
      </c>
      <c r="R11" s="19">
        <v>644869</v>
      </c>
      <c r="S11" s="77">
        <v>14.775575520633321</v>
      </c>
      <c r="T11" s="77">
        <v>14.243426842027528</v>
      </c>
      <c r="U11" s="78">
        <v>13.13533714057116</v>
      </c>
    </row>
    <row r="12" spans="1:21">
      <c r="A12" s="17" t="s">
        <v>152</v>
      </c>
      <c r="B12" s="18">
        <v>1976465</v>
      </c>
      <c r="C12" s="18">
        <v>2634531</v>
      </c>
      <c r="D12" s="19">
        <v>3070189</v>
      </c>
      <c r="E12" s="27">
        <v>16.894377966024475</v>
      </c>
      <c r="F12" s="27">
        <v>20.287385198969201</v>
      </c>
      <c r="G12" s="28">
        <v>20.724921216395629</v>
      </c>
      <c r="I12" s="92">
        <v>1803210</v>
      </c>
      <c r="J12" s="18">
        <v>2390340</v>
      </c>
      <c r="K12" s="19">
        <v>2792125</v>
      </c>
      <c r="L12" s="77">
        <v>24.274596503707468</v>
      </c>
      <c r="M12" s="77">
        <v>28.243703052261026</v>
      </c>
      <c r="N12" s="78">
        <v>28.190255513235044</v>
      </c>
      <c r="P12" s="92">
        <v>173255</v>
      </c>
      <c r="Q12" s="18">
        <v>244191</v>
      </c>
      <c r="R12" s="19">
        <v>278064</v>
      </c>
      <c r="S12" s="77">
        <v>4.056954484743013</v>
      </c>
      <c r="T12" s="77">
        <v>5.3991254951591809</v>
      </c>
      <c r="U12" s="78">
        <v>5.6638858227884716</v>
      </c>
    </row>
    <row r="13" spans="1:21">
      <c r="A13" s="17" t="s">
        <v>159</v>
      </c>
      <c r="B13" s="18">
        <v>116998</v>
      </c>
      <c r="C13" s="18">
        <v>135784</v>
      </c>
      <c r="D13" s="19">
        <v>155426</v>
      </c>
      <c r="E13" s="27">
        <v>1.0000725706091085</v>
      </c>
      <c r="F13" s="27">
        <v>1.0456139297115252</v>
      </c>
      <c r="G13" s="28">
        <v>1.0491834883714022</v>
      </c>
      <c r="I13" s="92">
        <v>116995</v>
      </c>
      <c r="J13" s="18">
        <v>135783</v>
      </c>
      <c r="K13" s="19">
        <v>155426</v>
      </c>
      <c r="L13" s="77">
        <v>1.5749726420945178</v>
      </c>
      <c r="M13" s="77">
        <v>1.6043804360656471</v>
      </c>
      <c r="N13" s="78">
        <v>1.5692344194475785</v>
      </c>
      <c r="P13" s="92">
        <v>3</v>
      </c>
      <c r="Q13" s="18">
        <v>1</v>
      </c>
      <c r="R13" s="19">
        <v>0</v>
      </c>
      <c r="S13" s="77">
        <v>7.0248266741098606E-5</v>
      </c>
      <c r="T13" s="77">
        <v>2.2110255886413424E-5</v>
      </c>
      <c r="U13" s="78" t="s">
        <v>158</v>
      </c>
    </row>
    <row r="14" spans="1:21">
      <c r="A14" s="17" t="s">
        <v>160</v>
      </c>
      <c r="B14" s="18">
        <v>131047</v>
      </c>
      <c r="C14" s="18">
        <v>0</v>
      </c>
      <c r="D14" s="19">
        <v>175043</v>
      </c>
      <c r="E14" s="27">
        <v>1.1201602605225032</v>
      </c>
      <c r="F14" s="27" t="s">
        <v>158</v>
      </c>
      <c r="G14" s="28">
        <v>1.1816055573391542</v>
      </c>
      <c r="I14" s="92">
        <v>126</v>
      </c>
      <c r="J14" s="18">
        <v>0</v>
      </c>
      <c r="K14" s="19">
        <v>0</v>
      </c>
      <c r="L14" s="77">
        <v>1.6961968708398584E-3</v>
      </c>
      <c r="M14" s="77" t="s">
        <v>158</v>
      </c>
      <c r="N14" s="78" t="s">
        <v>158</v>
      </c>
      <c r="P14" s="92">
        <v>130921</v>
      </c>
      <c r="Q14" s="18">
        <v>0</v>
      </c>
      <c r="R14" s="19">
        <v>175043</v>
      </c>
      <c r="S14" s="77">
        <v>3.0656577766704571</v>
      </c>
      <c r="T14" s="77" t="s">
        <v>158</v>
      </c>
      <c r="U14" s="78">
        <v>3.565450997174616</v>
      </c>
    </row>
    <row r="15" spans="1:21">
      <c r="A15" s="17" t="s">
        <v>161</v>
      </c>
      <c r="B15" s="18">
        <v>190703</v>
      </c>
      <c r="C15" s="18">
        <v>205663</v>
      </c>
      <c r="D15" s="19">
        <v>318980</v>
      </c>
      <c r="E15" s="27">
        <v>1.6300863214146295</v>
      </c>
      <c r="F15" s="27">
        <v>1.5837219232476685</v>
      </c>
      <c r="G15" s="28">
        <v>2.153234009243691</v>
      </c>
      <c r="I15" s="92">
        <v>102669</v>
      </c>
      <c r="J15" s="18">
        <v>111094</v>
      </c>
      <c r="K15" s="19">
        <v>212574</v>
      </c>
      <c r="L15" s="77">
        <v>1.3821177502560114</v>
      </c>
      <c r="M15" s="77">
        <v>1.3126609381459902</v>
      </c>
      <c r="N15" s="78">
        <v>2.146220307282241</v>
      </c>
      <c r="P15" s="92">
        <v>88034</v>
      </c>
      <c r="Q15" s="18">
        <v>94569</v>
      </c>
      <c r="R15" s="19">
        <v>106406</v>
      </c>
      <c r="S15" s="77">
        <v>2.0614119714286248</v>
      </c>
      <c r="T15" s="77">
        <v>2.090944788922231</v>
      </c>
      <c r="U15" s="78">
        <v>2.167383893131186</v>
      </c>
    </row>
    <row r="16" spans="1:21">
      <c r="A16" s="17" t="s">
        <v>162</v>
      </c>
      <c r="B16" s="18">
        <v>0</v>
      </c>
      <c r="C16" s="18">
        <v>0</v>
      </c>
      <c r="D16" s="19">
        <v>0</v>
      </c>
      <c r="E16" s="27" t="s">
        <v>158</v>
      </c>
      <c r="F16" s="27" t="s">
        <v>158</v>
      </c>
      <c r="G16" s="28" t="s">
        <v>158</v>
      </c>
      <c r="I16" s="92">
        <v>0</v>
      </c>
      <c r="J16" s="18">
        <v>0</v>
      </c>
      <c r="K16" s="19">
        <v>0</v>
      </c>
      <c r="L16" s="77" t="s">
        <v>158</v>
      </c>
      <c r="M16" s="77" t="s">
        <v>158</v>
      </c>
      <c r="N16" s="78" t="s">
        <v>158</v>
      </c>
      <c r="P16" s="92">
        <v>0</v>
      </c>
      <c r="Q16" s="18">
        <v>0</v>
      </c>
      <c r="R16" s="19">
        <v>0</v>
      </c>
      <c r="S16" s="77" t="s">
        <v>158</v>
      </c>
      <c r="T16" s="77" t="s">
        <v>158</v>
      </c>
      <c r="U16" s="78" t="s">
        <v>158</v>
      </c>
    </row>
    <row r="17" spans="1:21">
      <c r="A17" s="17" t="s">
        <v>163</v>
      </c>
      <c r="B17" s="18">
        <v>0</v>
      </c>
      <c r="C17" s="18">
        <v>0</v>
      </c>
      <c r="D17" s="19">
        <v>0</v>
      </c>
      <c r="E17" s="27" t="s">
        <v>158</v>
      </c>
      <c r="F17" s="27" t="s">
        <v>158</v>
      </c>
      <c r="G17" s="28" t="s">
        <v>158</v>
      </c>
      <c r="I17" s="92">
        <v>0</v>
      </c>
      <c r="J17" s="18">
        <v>0</v>
      </c>
      <c r="K17" s="19">
        <v>0</v>
      </c>
      <c r="L17" s="77" t="s">
        <v>158</v>
      </c>
      <c r="M17" s="77" t="s">
        <v>158</v>
      </c>
      <c r="N17" s="78" t="s">
        <v>158</v>
      </c>
      <c r="P17" s="92">
        <v>0</v>
      </c>
      <c r="Q17" s="18">
        <v>0</v>
      </c>
      <c r="R17" s="19">
        <v>0</v>
      </c>
      <c r="S17" s="77" t="s">
        <v>158</v>
      </c>
      <c r="T17" s="77" t="s">
        <v>158</v>
      </c>
      <c r="U17" s="78" t="s">
        <v>158</v>
      </c>
    </row>
    <row r="18" spans="1:21">
      <c r="A18" s="17" t="s">
        <v>164</v>
      </c>
      <c r="B18" s="18">
        <v>6033</v>
      </c>
      <c r="C18" s="18">
        <v>16537</v>
      </c>
      <c r="D18" s="19">
        <v>17836</v>
      </c>
      <c r="E18" s="27">
        <v>5.1568726119119571E-2</v>
      </c>
      <c r="F18" s="27">
        <v>0.12734429355181384</v>
      </c>
      <c r="G18" s="28">
        <v>0.12039965448890361</v>
      </c>
      <c r="I18" s="92">
        <v>567</v>
      </c>
      <c r="J18" s="18">
        <v>1359</v>
      </c>
      <c r="K18" s="19">
        <v>2219</v>
      </c>
      <c r="L18" s="77">
        <v>7.6328859187793632E-3</v>
      </c>
      <c r="M18" s="77">
        <v>1.6057628809300239E-2</v>
      </c>
      <c r="N18" s="78">
        <v>2.2403788148406167E-2</v>
      </c>
      <c r="P18" s="92">
        <v>5466</v>
      </c>
      <c r="Q18" s="18">
        <v>15178</v>
      </c>
      <c r="R18" s="19">
        <v>15617</v>
      </c>
      <c r="S18" s="77">
        <v>0.12799234200228166</v>
      </c>
      <c r="T18" s="77">
        <v>0.33558946384398297</v>
      </c>
      <c r="U18" s="78">
        <v>0.31810268461392899</v>
      </c>
    </row>
    <row r="19" spans="1:21">
      <c r="A19" s="17" t="s">
        <v>165</v>
      </c>
      <c r="B19" s="18">
        <v>84567</v>
      </c>
      <c r="C19" s="18">
        <v>90424</v>
      </c>
      <c r="D19" s="19">
        <v>102764</v>
      </c>
      <c r="E19" s="27">
        <v>0.72285968203473971</v>
      </c>
      <c r="F19" s="27">
        <v>0.69631616376181993</v>
      </c>
      <c r="G19" s="28">
        <v>0.69369534054147175</v>
      </c>
      <c r="I19" s="92">
        <v>5609</v>
      </c>
      <c r="J19" s="18">
        <v>5405</v>
      </c>
      <c r="K19" s="19">
        <v>6092</v>
      </c>
      <c r="L19" s="77">
        <v>7.5507684512228307E-2</v>
      </c>
      <c r="M19" s="77">
        <v>6.3864226426981446E-2</v>
      </c>
      <c r="N19" s="78">
        <v>6.1506929878364293E-2</v>
      </c>
      <c r="P19" s="92">
        <v>78958</v>
      </c>
      <c r="Q19" s="18">
        <v>85019</v>
      </c>
      <c r="R19" s="19">
        <v>96672</v>
      </c>
      <c r="S19" s="77">
        <v>1.8488875484478879</v>
      </c>
      <c r="T19" s="77">
        <v>1.8797918452069831</v>
      </c>
      <c r="U19" s="78">
        <v>1.9691120398922806</v>
      </c>
    </row>
    <row r="20" spans="1:21">
      <c r="A20" s="17" t="s">
        <v>166</v>
      </c>
      <c r="B20" s="18">
        <v>278872</v>
      </c>
      <c r="C20" s="18">
        <v>0</v>
      </c>
      <c r="D20" s="19">
        <v>0</v>
      </c>
      <c r="E20" s="27">
        <v>2.3837350887271858</v>
      </c>
      <c r="F20" s="27" t="s">
        <v>158</v>
      </c>
      <c r="G20" s="28" t="s">
        <v>158</v>
      </c>
      <c r="I20" s="92">
        <v>235481</v>
      </c>
      <c r="J20" s="18">
        <v>0</v>
      </c>
      <c r="K20" s="19">
        <v>0</v>
      </c>
      <c r="L20" s="77">
        <v>3.1700169471606405</v>
      </c>
      <c r="M20" s="77" t="s">
        <v>158</v>
      </c>
      <c r="N20" s="78" t="s">
        <v>158</v>
      </c>
      <c r="P20" s="92">
        <v>43391</v>
      </c>
      <c r="Q20" s="18">
        <v>0</v>
      </c>
      <c r="R20" s="19">
        <v>0</v>
      </c>
      <c r="S20" s="77">
        <v>1.0160475140543366</v>
      </c>
      <c r="T20" s="77" t="s">
        <v>158</v>
      </c>
      <c r="U20" s="78" t="s">
        <v>158</v>
      </c>
    </row>
    <row r="21" spans="1:21">
      <c r="A21" s="17" t="s">
        <v>167</v>
      </c>
      <c r="B21" s="18">
        <v>0</v>
      </c>
      <c r="C21" s="18">
        <v>0</v>
      </c>
      <c r="D21" s="19">
        <v>0</v>
      </c>
      <c r="E21" s="27" t="s">
        <v>158</v>
      </c>
      <c r="F21" s="27" t="s">
        <v>158</v>
      </c>
      <c r="G21" s="28" t="s">
        <v>158</v>
      </c>
      <c r="I21" s="92">
        <v>0</v>
      </c>
      <c r="J21" s="18">
        <v>0</v>
      </c>
      <c r="K21" s="19">
        <v>0</v>
      </c>
      <c r="L21" s="77" t="s">
        <v>158</v>
      </c>
      <c r="M21" s="77" t="s">
        <v>158</v>
      </c>
      <c r="N21" s="78" t="s">
        <v>158</v>
      </c>
      <c r="P21" s="92">
        <v>0</v>
      </c>
      <c r="Q21" s="18">
        <v>0</v>
      </c>
      <c r="R21" s="19">
        <v>0</v>
      </c>
      <c r="S21" s="77" t="s">
        <v>158</v>
      </c>
      <c r="T21" s="77" t="s">
        <v>158</v>
      </c>
      <c r="U21" s="78" t="s">
        <v>158</v>
      </c>
    </row>
    <row r="22" spans="1:21">
      <c r="A22" s="17" t="s">
        <v>168</v>
      </c>
      <c r="B22" s="18">
        <v>0</v>
      </c>
      <c r="C22" s="18">
        <v>0</v>
      </c>
      <c r="D22" s="19">
        <v>0</v>
      </c>
      <c r="E22" s="27" t="s">
        <v>158</v>
      </c>
      <c r="F22" s="27" t="s">
        <v>158</v>
      </c>
      <c r="G22" s="28" t="s">
        <v>158</v>
      </c>
      <c r="I22" s="92">
        <v>0</v>
      </c>
      <c r="J22" s="18">
        <v>0</v>
      </c>
      <c r="K22" s="19">
        <v>0</v>
      </c>
      <c r="L22" s="77" t="s">
        <v>158</v>
      </c>
      <c r="M22" s="77" t="s">
        <v>158</v>
      </c>
      <c r="N22" s="78" t="s">
        <v>158</v>
      </c>
      <c r="P22" s="92">
        <v>0</v>
      </c>
      <c r="Q22" s="18">
        <v>0</v>
      </c>
      <c r="R22" s="19">
        <v>0</v>
      </c>
      <c r="S22" s="77" t="s">
        <v>158</v>
      </c>
      <c r="T22" s="77" t="s">
        <v>158</v>
      </c>
      <c r="U22" s="78" t="s">
        <v>158</v>
      </c>
    </row>
    <row r="23" spans="1:21">
      <c r="A23" s="17" t="s">
        <v>169</v>
      </c>
      <c r="B23" s="18">
        <v>6120</v>
      </c>
      <c r="C23" s="18">
        <v>6120</v>
      </c>
      <c r="D23" s="19">
        <v>0</v>
      </c>
      <c r="E23" s="27">
        <v>5.2312382537545457E-2</v>
      </c>
      <c r="F23" s="27">
        <v>4.712747635829357E-2</v>
      </c>
      <c r="G23" s="28" t="s">
        <v>158</v>
      </c>
      <c r="I23" s="92">
        <v>6120</v>
      </c>
      <c r="J23" s="18">
        <v>6120</v>
      </c>
      <c r="K23" s="19">
        <v>0</v>
      </c>
      <c r="L23" s="77">
        <v>8.2386705155078843E-2</v>
      </c>
      <c r="M23" s="77">
        <v>7.2312500598173263E-2</v>
      </c>
      <c r="N23" s="78" t="s">
        <v>158</v>
      </c>
      <c r="P23" s="92">
        <v>0</v>
      </c>
      <c r="Q23" s="18">
        <v>0</v>
      </c>
      <c r="R23" s="19">
        <v>0</v>
      </c>
      <c r="S23" s="77" t="s">
        <v>158</v>
      </c>
      <c r="T23" s="77" t="s">
        <v>158</v>
      </c>
      <c r="U23" s="78" t="s">
        <v>158</v>
      </c>
    </row>
    <row r="24" spans="1:21">
      <c r="A24" s="17" t="s">
        <v>170</v>
      </c>
      <c r="B24" s="18">
        <v>5741</v>
      </c>
      <c r="C24" s="18">
        <v>5063</v>
      </c>
      <c r="D24" s="19">
        <v>5067</v>
      </c>
      <c r="E24" s="27">
        <v>4.9072775841184392E-2</v>
      </c>
      <c r="F24" s="27">
        <v>3.898797594804581E-2</v>
      </c>
      <c r="G24" s="28">
        <v>3.4204140462843383E-2</v>
      </c>
      <c r="I24" s="92">
        <v>0</v>
      </c>
      <c r="J24" s="18">
        <v>0</v>
      </c>
      <c r="K24" s="19">
        <v>0</v>
      </c>
      <c r="L24" s="77" t="s">
        <v>158</v>
      </c>
      <c r="M24" s="77" t="s">
        <v>158</v>
      </c>
      <c r="N24" s="78" t="s">
        <v>158</v>
      </c>
      <c r="P24" s="92">
        <v>5741</v>
      </c>
      <c r="Q24" s="18">
        <v>5063</v>
      </c>
      <c r="R24" s="19">
        <v>5067</v>
      </c>
      <c r="S24" s="77">
        <v>0.13443176645354904</v>
      </c>
      <c r="T24" s="77">
        <v>0.11194422555291117</v>
      </c>
      <c r="U24" s="78">
        <v>0.10320972676818713</v>
      </c>
    </row>
    <row r="25" spans="1:21">
      <c r="A25" s="17" t="s">
        <v>171</v>
      </c>
      <c r="B25" s="18">
        <v>376623</v>
      </c>
      <c r="C25" s="18">
        <v>441365</v>
      </c>
      <c r="D25" s="19">
        <v>496570</v>
      </c>
      <c r="E25" s="27">
        <v>3.2192886353656838</v>
      </c>
      <c r="F25" s="27">
        <v>3.3987612096206274</v>
      </c>
      <c r="G25" s="28">
        <v>3.3520327668510239</v>
      </c>
      <c r="I25" s="92">
        <v>310731</v>
      </c>
      <c r="J25" s="18">
        <v>355804</v>
      </c>
      <c r="K25" s="19">
        <v>396469</v>
      </c>
      <c r="L25" s="77">
        <v>4.1830234116900007</v>
      </c>
      <c r="M25" s="77">
        <v>4.2040975429464771</v>
      </c>
      <c r="N25" s="78">
        <v>4.0028875544887086</v>
      </c>
      <c r="P25" s="92">
        <v>65892</v>
      </c>
      <c r="Q25" s="18">
        <v>85561</v>
      </c>
      <c r="R25" s="19">
        <v>100101</v>
      </c>
      <c r="S25" s="77">
        <v>1.5429329307014898</v>
      </c>
      <c r="T25" s="77">
        <v>1.8917756038974189</v>
      </c>
      <c r="U25" s="78">
        <v>2.0389573434423327</v>
      </c>
    </row>
    <row r="26" spans="1:21">
      <c r="A26" s="17" t="s">
        <v>172</v>
      </c>
      <c r="B26" s="18">
        <v>89625</v>
      </c>
      <c r="C26" s="18">
        <v>94372</v>
      </c>
      <c r="D26" s="19">
        <v>99027</v>
      </c>
      <c r="E26" s="27">
        <v>0.7660943276025346</v>
      </c>
      <c r="F26" s="27">
        <v>0.72671800635373873</v>
      </c>
      <c r="G26" s="28">
        <v>0.66846919629247914</v>
      </c>
      <c r="I26" s="92">
        <v>22007</v>
      </c>
      <c r="J26" s="18">
        <v>21654</v>
      </c>
      <c r="K26" s="19">
        <v>20922</v>
      </c>
      <c r="L26" s="77">
        <v>0.29625559156010128</v>
      </c>
      <c r="M26" s="77">
        <v>0.25585864182236007</v>
      </c>
      <c r="N26" s="78">
        <v>0.21123571682782957</v>
      </c>
      <c r="P26" s="92">
        <v>67618</v>
      </c>
      <c r="Q26" s="18">
        <v>72718</v>
      </c>
      <c r="R26" s="19">
        <v>78105</v>
      </c>
      <c r="S26" s="77">
        <v>1.5833491001665352</v>
      </c>
      <c r="T26" s="77">
        <v>1.6078135875482114</v>
      </c>
      <c r="U26" s="78">
        <v>1.5909208030845186</v>
      </c>
    </row>
    <row r="27" spans="1:21">
      <c r="A27" s="17" t="s">
        <v>173</v>
      </c>
      <c r="B27" s="18">
        <v>58766</v>
      </c>
      <c r="C27" s="18">
        <v>64573</v>
      </c>
      <c r="D27" s="19">
        <v>74271</v>
      </c>
      <c r="E27" s="27">
        <v>0.50231854120937847</v>
      </c>
      <c r="F27" s="27">
        <v>0.49724877955622399</v>
      </c>
      <c r="G27" s="28">
        <v>0.50135695999917917</v>
      </c>
      <c r="I27" s="92">
        <v>24310</v>
      </c>
      <c r="J27" s="18">
        <v>29706</v>
      </c>
      <c r="K27" s="19">
        <v>40835</v>
      </c>
      <c r="L27" s="77">
        <v>0.32725830103267428</v>
      </c>
      <c r="M27" s="77">
        <v>0.35099920633485865</v>
      </c>
      <c r="N27" s="78">
        <v>0.41228422219025046</v>
      </c>
      <c r="P27" s="92">
        <v>34456</v>
      </c>
      <c r="Q27" s="18">
        <v>34867</v>
      </c>
      <c r="R27" s="19">
        <v>33436</v>
      </c>
      <c r="S27" s="77">
        <v>0.80682475961043121</v>
      </c>
      <c r="T27" s="77">
        <v>0.77091829199157691</v>
      </c>
      <c r="U27" s="78">
        <v>0.68105790886542428</v>
      </c>
    </row>
    <row r="28" spans="1:21">
      <c r="A28" s="17" t="s">
        <v>174</v>
      </c>
      <c r="B28" s="18">
        <v>16428</v>
      </c>
      <c r="C28" s="18">
        <v>0</v>
      </c>
      <c r="D28" s="19">
        <v>0</v>
      </c>
      <c r="E28" s="27">
        <v>0.14042284645862693</v>
      </c>
      <c r="F28" s="27" t="s">
        <v>158</v>
      </c>
      <c r="G28" s="28" t="s">
        <v>158</v>
      </c>
      <c r="I28" s="92">
        <v>5709</v>
      </c>
      <c r="J28" s="18">
        <v>0</v>
      </c>
      <c r="K28" s="19">
        <v>0</v>
      </c>
      <c r="L28" s="77">
        <v>7.6853872504958343E-2</v>
      </c>
      <c r="M28" s="77" t="s">
        <v>158</v>
      </c>
      <c r="N28" s="78" t="s">
        <v>158</v>
      </c>
      <c r="P28" s="92">
        <v>10719</v>
      </c>
      <c r="Q28" s="18">
        <v>0</v>
      </c>
      <c r="R28" s="19">
        <v>0</v>
      </c>
      <c r="S28" s="77">
        <v>0.25099705706594533</v>
      </c>
      <c r="T28" s="77" t="s">
        <v>158</v>
      </c>
      <c r="U28" s="78" t="s">
        <v>158</v>
      </c>
    </row>
    <row r="29" spans="1:21">
      <c r="A29" s="17" t="s">
        <v>175</v>
      </c>
      <c r="B29" s="18">
        <v>0</v>
      </c>
      <c r="C29" s="18">
        <v>0</v>
      </c>
      <c r="D29" s="19">
        <v>0</v>
      </c>
      <c r="E29" s="27" t="s">
        <v>158</v>
      </c>
      <c r="F29" s="27" t="s">
        <v>158</v>
      </c>
      <c r="G29" s="28" t="s">
        <v>158</v>
      </c>
      <c r="I29" s="92">
        <v>0</v>
      </c>
      <c r="J29" s="18">
        <v>0</v>
      </c>
      <c r="K29" s="19">
        <v>0</v>
      </c>
      <c r="L29" s="77" t="s">
        <v>158</v>
      </c>
      <c r="M29" s="77" t="s">
        <v>158</v>
      </c>
      <c r="N29" s="78" t="s">
        <v>158</v>
      </c>
      <c r="P29" s="92">
        <v>0</v>
      </c>
      <c r="Q29" s="18">
        <v>0</v>
      </c>
      <c r="R29" s="19">
        <v>0</v>
      </c>
      <c r="S29" s="77" t="s">
        <v>158</v>
      </c>
      <c r="T29" s="77" t="s">
        <v>158</v>
      </c>
      <c r="U29" s="78" t="s">
        <v>158</v>
      </c>
    </row>
    <row r="30" spans="1:21">
      <c r="A30" s="17" t="s">
        <v>176</v>
      </c>
      <c r="B30" s="18">
        <v>34749</v>
      </c>
      <c r="C30" s="18">
        <v>34487</v>
      </c>
      <c r="D30" s="19">
        <v>34771</v>
      </c>
      <c r="E30" s="27">
        <v>0.29702663084921033</v>
      </c>
      <c r="F30" s="27">
        <v>0.26556948973341016</v>
      </c>
      <c r="G30" s="28">
        <v>0.23471722282090532</v>
      </c>
      <c r="I30" s="92">
        <v>0</v>
      </c>
      <c r="J30" s="18">
        <v>0</v>
      </c>
      <c r="K30" s="19">
        <v>0</v>
      </c>
      <c r="L30" s="77" t="s">
        <v>158</v>
      </c>
      <c r="M30" s="77" t="s">
        <v>158</v>
      </c>
      <c r="N30" s="78" t="s">
        <v>158</v>
      </c>
      <c r="P30" s="92">
        <v>34749</v>
      </c>
      <c r="Q30" s="18">
        <v>34487</v>
      </c>
      <c r="R30" s="19">
        <v>34771</v>
      </c>
      <c r="S30" s="77">
        <v>0.81368567366214517</v>
      </c>
      <c r="T30" s="77">
        <v>0.76251639475473976</v>
      </c>
      <c r="U30" s="78">
        <v>0.7082505248582267</v>
      </c>
    </row>
    <row r="31" spans="1:21">
      <c r="A31" s="17" t="s">
        <v>177</v>
      </c>
      <c r="B31" s="18">
        <v>29105</v>
      </c>
      <c r="C31" s="18">
        <v>67732</v>
      </c>
      <c r="D31" s="19">
        <v>46306</v>
      </c>
      <c r="E31" s="27">
        <v>0.24878298917569619</v>
      </c>
      <c r="F31" s="27">
        <v>0.52157487397057845</v>
      </c>
      <c r="G31" s="28">
        <v>0.31258277645005439</v>
      </c>
      <c r="I31" s="92">
        <v>0</v>
      </c>
      <c r="J31" s="18">
        <v>0</v>
      </c>
      <c r="K31" s="19">
        <v>0</v>
      </c>
      <c r="L31" s="77" t="s">
        <v>158</v>
      </c>
      <c r="M31" s="77" t="s">
        <v>158</v>
      </c>
      <c r="N31" s="78" t="s">
        <v>158</v>
      </c>
      <c r="P31" s="92">
        <v>29105</v>
      </c>
      <c r="Q31" s="18">
        <v>67732</v>
      </c>
      <c r="R31" s="19">
        <v>46306</v>
      </c>
      <c r="S31" s="77">
        <v>0.68152526783322498</v>
      </c>
      <c r="T31" s="77">
        <v>1.4975718516985541</v>
      </c>
      <c r="U31" s="78">
        <v>0.94320694843648567</v>
      </c>
    </row>
    <row r="32" spans="1:21">
      <c r="A32" s="17" t="s">
        <v>178</v>
      </c>
      <c r="B32" s="18">
        <v>70539</v>
      </c>
      <c r="C32" s="18">
        <v>79191</v>
      </c>
      <c r="D32" s="19">
        <v>90750</v>
      </c>
      <c r="E32" s="27">
        <v>0.60295149539475801</v>
      </c>
      <c r="F32" s="27">
        <v>0.60981568305386047</v>
      </c>
      <c r="G32" s="28">
        <v>0.61259635820071778</v>
      </c>
      <c r="I32" s="92">
        <v>68754</v>
      </c>
      <c r="J32" s="18">
        <v>77676</v>
      </c>
      <c r="K32" s="19">
        <v>88943</v>
      </c>
      <c r="L32" s="77">
        <v>0.92555809252161603</v>
      </c>
      <c r="M32" s="77">
        <v>0.91780160072936379</v>
      </c>
      <c r="N32" s="78">
        <v>0.89799915695524546</v>
      </c>
      <c r="P32" s="92">
        <v>1785</v>
      </c>
      <c r="Q32" s="18">
        <v>1515</v>
      </c>
      <c r="R32" s="19">
        <v>1807</v>
      </c>
      <c r="S32" s="77">
        <v>4.1797718710953669E-2</v>
      </c>
      <c r="T32" s="77">
        <v>3.3497037667916341E-2</v>
      </c>
      <c r="U32" s="78">
        <v>3.6806784343815693E-2</v>
      </c>
    </row>
    <row r="33" spans="1:21">
      <c r="A33" s="17" t="s">
        <v>179</v>
      </c>
      <c r="B33" s="18">
        <v>0</v>
      </c>
      <c r="C33" s="18">
        <v>0</v>
      </c>
      <c r="D33" s="19">
        <v>0</v>
      </c>
      <c r="E33" s="27" t="s">
        <v>158</v>
      </c>
      <c r="F33" s="27" t="s">
        <v>158</v>
      </c>
      <c r="G33" s="28" t="s">
        <v>158</v>
      </c>
      <c r="I33" s="92">
        <v>0</v>
      </c>
      <c r="J33" s="18">
        <v>0</v>
      </c>
      <c r="K33" s="19">
        <v>0</v>
      </c>
      <c r="L33" s="77" t="s">
        <v>158</v>
      </c>
      <c r="M33" s="77" t="s">
        <v>158</v>
      </c>
      <c r="N33" s="78" t="s">
        <v>158</v>
      </c>
      <c r="P33" s="92">
        <v>0</v>
      </c>
      <c r="Q33" s="18">
        <v>0</v>
      </c>
      <c r="R33" s="19">
        <v>0</v>
      </c>
      <c r="S33" s="77" t="s">
        <v>158</v>
      </c>
      <c r="T33" s="77" t="s">
        <v>158</v>
      </c>
      <c r="U33" s="78" t="s">
        <v>158</v>
      </c>
    </row>
    <row r="34" spans="1:21">
      <c r="A34" s="17" t="s">
        <v>180</v>
      </c>
      <c r="B34" s="18">
        <v>32473</v>
      </c>
      <c r="C34" s="18">
        <v>33453</v>
      </c>
      <c r="D34" s="19">
        <v>40993</v>
      </c>
      <c r="E34" s="27">
        <v>0.27757189512119507</v>
      </c>
      <c r="F34" s="27">
        <v>0.25760710238790763</v>
      </c>
      <c r="G34" s="28">
        <v>0.2767180442063033</v>
      </c>
      <c r="I34" s="92">
        <v>32473</v>
      </c>
      <c r="J34" s="18">
        <v>33453</v>
      </c>
      <c r="K34" s="19">
        <v>40993</v>
      </c>
      <c r="L34" s="77">
        <v>0.43714762687922798</v>
      </c>
      <c r="M34" s="77">
        <v>0.39527288929913235</v>
      </c>
      <c r="N34" s="78">
        <v>0.4138794446000964</v>
      </c>
      <c r="P34" s="92">
        <v>0</v>
      </c>
      <c r="Q34" s="18">
        <v>0</v>
      </c>
      <c r="R34" s="19">
        <v>0</v>
      </c>
      <c r="S34" s="77" t="s">
        <v>158</v>
      </c>
      <c r="T34" s="77" t="s">
        <v>158</v>
      </c>
      <c r="U34" s="78" t="s">
        <v>158</v>
      </c>
    </row>
    <row r="35" spans="1:21">
      <c r="A35" s="17" t="s">
        <v>5</v>
      </c>
      <c r="B35" s="18" t="s">
        <v>5</v>
      </c>
      <c r="C35" s="18" t="s">
        <v>5</v>
      </c>
      <c r="D35" s="19" t="s">
        <v>5</v>
      </c>
      <c r="E35" s="27" t="s">
        <v>5</v>
      </c>
      <c r="F35" s="27" t="s">
        <v>5</v>
      </c>
      <c r="G35" s="28" t="s">
        <v>5</v>
      </c>
      <c r="I35" s="92" t="s">
        <v>5</v>
      </c>
      <c r="J35" s="18" t="s">
        <v>5</v>
      </c>
      <c r="K35" s="19" t="s">
        <v>5</v>
      </c>
      <c r="L35" s="77" t="s">
        <v>5</v>
      </c>
      <c r="M35" s="77" t="s">
        <v>5</v>
      </c>
      <c r="N35" s="78" t="s">
        <v>5</v>
      </c>
      <c r="P35" s="92" t="s">
        <v>5</v>
      </c>
      <c r="Q35" s="18" t="s">
        <v>5</v>
      </c>
      <c r="R35" s="19" t="s">
        <v>5</v>
      </c>
      <c r="S35" s="77" t="s">
        <v>5</v>
      </c>
      <c r="T35" s="77" t="s">
        <v>5</v>
      </c>
      <c r="U35" s="78" t="s">
        <v>5</v>
      </c>
    </row>
    <row r="36" spans="1:21" ht="13.5" thickBot="1">
      <c r="A36" s="20" t="s">
        <v>4</v>
      </c>
      <c r="B36" s="21">
        <v>11698951</v>
      </c>
      <c r="C36" s="21">
        <v>12986055</v>
      </c>
      <c r="D36" s="22">
        <v>14813996</v>
      </c>
      <c r="E36" s="23">
        <v>100</v>
      </c>
      <c r="F36" s="23">
        <v>100</v>
      </c>
      <c r="G36" s="47">
        <v>100</v>
      </c>
      <c r="I36" s="93">
        <v>7428383</v>
      </c>
      <c r="J36" s="21">
        <v>8463267</v>
      </c>
      <c r="K36" s="22">
        <v>9904575</v>
      </c>
      <c r="L36" s="80">
        <v>100</v>
      </c>
      <c r="M36" s="80">
        <v>100</v>
      </c>
      <c r="N36" s="81">
        <v>100</v>
      </c>
      <c r="P36" s="93">
        <v>4270568</v>
      </c>
      <c r="Q36" s="21">
        <v>4522788</v>
      </c>
      <c r="R36" s="22">
        <v>4909421</v>
      </c>
      <c r="S36" s="80">
        <v>100</v>
      </c>
      <c r="T36" s="80">
        <v>100</v>
      </c>
      <c r="U36" s="81">
        <v>100</v>
      </c>
    </row>
    <row r="37" spans="1:21">
      <c r="I37" s="99"/>
      <c r="P37" s="99"/>
    </row>
    <row r="38" spans="1:21">
      <c r="I38" s="171"/>
      <c r="J38" s="171"/>
      <c r="K38" s="171"/>
      <c r="L38" s="171"/>
      <c r="M38" s="171"/>
      <c r="N38" s="171"/>
      <c r="P38" s="171"/>
      <c r="Q38" s="171"/>
      <c r="R38" s="171"/>
      <c r="S38" s="171"/>
      <c r="T38" s="171"/>
      <c r="U38" s="171"/>
    </row>
    <row r="39" spans="1:21">
      <c r="I39" s="106"/>
      <c r="J39" s="107"/>
      <c r="K39" s="106"/>
      <c r="L39" s="108"/>
      <c r="M39" s="107"/>
      <c r="N39" s="108"/>
      <c r="P39" s="106"/>
      <c r="Q39" s="107"/>
      <c r="R39" s="106"/>
      <c r="S39" s="108"/>
      <c r="T39" s="107"/>
      <c r="U39" s="108"/>
    </row>
    <row r="40" spans="1:21">
      <c r="I40" s="109"/>
      <c r="J40" s="109"/>
      <c r="K40" s="109"/>
      <c r="L40" s="109"/>
      <c r="M40" s="109"/>
      <c r="N40" s="109"/>
      <c r="P40" s="109"/>
      <c r="Q40" s="109"/>
      <c r="R40" s="109"/>
      <c r="S40" s="109"/>
      <c r="T40" s="109"/>
      <c r="U40" s="109"/>
    </row>
    <row r="41" spans="1:21">
      <c r="I41" s="110"/>
      <c r="J41" s="110"/>
      <c r="K41" s="110"/>
      <c r="L41" s="77"/>
      <c r="M41" s="77"/>
      <c r="N41" s="77"/>
      <c r="P41" s="110"/>
      <c r="Q41" s="110"/>
      <c r="R41" s="110"/>
      <c r="S41" s="77"/>
      <c r="T41" s="77"/>
      <c r="U41" s="77"/>
    </row>
    <row r="42" spans="1:21">
      <c r="I42" s="110"/>
      <c r="J42" s="110"/>
      <c r="K42" s="110"/>
      <c r="L42" s="77"/>
      <c r="M42" s="77"/>
      <c r="N42" s="77"/>
      <c r="P42" s="110"/>
      <c r="Q42" s="110"/>
      <c r="R42" s="110"/>
      <c r="S42" s="77"/>
      <c r="T42" s="77"/>
      <c r="U42" s="77"/>
    </row>
    <row r="43" spans="1:21">
      <c r="I43" s="110"/>
      <c r="J43" s="110"/>
      <c r="K43" s="110"/>
      <c r="L43" s="77"/>
      <c r="M43" s="77"/>
      <c r="N43" s="77"/>
      <c r="P43" s="110"/>
      <c r="Q43" s="110"/>
      <c r="R43" s="110"/>
      <c r="S43" s="77"/>
      <c r="T43" s="77"/>
      <c r="U43" s="77"/>
    </row>
    <row r="44" spans="1:21">
      <c r="I44" s="110"/>
      <c r="J44" s="110"/>
      <c r="K44" s="110"/>
      <c r="L44" s="77"/>
      <c r="M44" s="77"/>
      <c r="N44" s="77"/>
      <c r="P44" s="110"/>
      <c r="Q44" s="110"/>
      <c r="R44" s="110"/>
      <c r="S44" s="77"/>
      <c r="T44" s="77"/>
      <c r="U44" s="77"/>
    </row>
    <row r="45" spans="1:21">
      <c r="I45" s="110"/>
      <c r="J45" s="110"/>
      <c r="K45" s="110"/>
      <c r="L45" s="77"/>
      <c r="M45" s="77"/>
      <c r="N45" s="77"/>
      <c r="P45" s="110"/>
      <c r="Q45" s="110"/>
      <c r="R45" s="110"/>
      <c r="S45" s="77"/>
      <c r="T45" s="77"/>
      <c r="U45" s="77"/>
    </row>
    <row r="46" spans="1:21">
      <c r="I46" s="110"/>
      <c r="J46" s="110"/>
      <c r="K46" s="110"/>
      <c r="L46" s="77"/>
      <c r="M46" s="77"/>
      <c r="N46" s="77"/>
      <c r="P46" s="110"/>
      <c r="Q46" s="110"/>
      <c r="R46" s="110"/>
      <c r="S46" s="77"/>
      <c r="T46" s="77"/>
      <c r="U46" s="77"/>
    </row>
    <row r="47" spans="1:21">
      <c r="I47" s="110"/>
      <c r="J47" s="110"/>
      <c r="K47" s="110"/>
      <c r="L47" s="77"/>
      <c r="M47" s="77"/>
      <c r="N47" s="77"/>
      <c r="P47" s="110"/>
      <c r="Q47" s="110"/>
      <c r="R47" s="110"/>
      <c r="S47" s="77"/>
      <c r="T47" s="77"/>
      <c r="U47" s="77"/>
    </row>
    <row r="48" spans="1:21">
      <c r="I48" s="110"/>
      <c r="J48" s="110"/>
      <c r="K48" s="110"/>
      <c r="L48" s="77"/>
      <c r="M48" s="77"/>
      <c r="N48" s="77"/>
      <c r="P48" s="110"/>
      <c r="Q48" s="110"/>
      <c r="R48" s="110"/>
      <c r="S48" s="77"/>
      <c r="T48" s="77"/>
      <c r="U48" s="77"/>
    </row>
    <row r="49" spans="1:21">
      <c r="I49" s="110"/>
      <c r="J49" s="110"/>
      <c r="K49" s="110"/>
      <c r="L49" s="77"/>
      <c r="M49" s="77"/>
      <c r="N49" s="77"/>
      <c r="P49" s="110"/>
      <c r="Q49" s="110"/>
      <c r="R49" s="110"/>
      <c r="S49" s="77"/>
      <c r="T49" s="77"/>
      <c r="U49" s="77"/>
    </row>
    <row r="50" spans="1:21">
      <c r="I50" s="110"/>
      <c r="J50" s="110"/>
      <c r="K50" s="110"/>
      <c r="L50" s="77"/>
      <c r="M50" s="77"/>
      <c r="N50" s="77"/>
      <c r="P50" s="110"/>
      <c r="Q50" s="110"/>
      <c r="R50" s="110"/>
      <c r="S50" s="77"/>
      <c r="T50" s="77"/>
      <c r="U50" s="77"/>
    </row>
    <row r="51" spans="1:21">
      <c r="I51" s="110"/>
      <c r="J51" s="110"/>
      <c r="K51" s="110"/>
      <c r="L51" s="77"/>
      <c r="M51" s="77"/>
      <c r="N51" s="77"/>
      <c r="P51" s="110"/>
      <c r="Q51" s="110"/>
      <c r="R51" s="110"/>
      <c r="S51" s="77"/>
      <c r="T51" s="77"/>
      <c r="U51" s="77"/>
    </row>
    <row r="52" spans="1:21">
      <c r="I52" s="110"/>
      <c r="J52" s="110"/>
      <c r="K52" s="110"/>
      <c r="L52" s="77"/>
      <c r="M52" s="77"/>
      <c r="N52" s="77"/>
      <c r="P52" s="110"/>
      <c r="Q52" s="110"/>
      <c r="R52" s="110"/>
      <c r="S52" s="77"/>
      <c r="T52" s="77"/>
      <c r="U52" s="77"/>
    </row>
    <row r="53" spans="1:21">
      <c r="I53" s="110"/>
      <c r="J53" s="110"/>
      <c r="K53" s="110"/>
      <c r="L53" s="77"/>
      <c r="M53" s="77"/>
      <c r="N53" s="77"/>
      <c r="P53" s="110"/>
      <c r="Q53" s="110"/>
      <c r="R53" s="110"/>
      <c r="S53" s="77"/>
      <c r="T53" s="77"/>
      <c r="U53" s="77"/>
    </row>
    <row r="54" spans="1:21">
      <c r="I54" s="110"/>
      <c r="J54" s="110"/>
      <c r="K54" s="110"/>
      <c r="L54" s="77"/>
      <c r="M54" s="77"/>
      <c r="N54" s="77"/>
      <c r="P54" s="110"/>
      <c r="Q54" s="110"/>
      <c r="R54" s="110"/>
      <c r="S54" s="77"/>
      <c r="T54" s="77"/>
      <c r="U54" s="77"/>
    </row>
    <row r="55" spans="1:21">
      <c r="I55" s="110"/>
      <c r="J55" s="110"/>
      <c r="K55" s="110"/>
      <c r="L55" s="77"/>
      <c r="M55" s="77"/>
      <c r="N55" s="77"/>
      <c r="P55" s="110"/>
      <c r="Q55" s="110"/>
      <c r="R55" s="110"/>
      <c r="S55" s="77"/>
      <c r="T55" s="77"/>
      <c r="U55" s="77"/>
    </row>
    <row r="56" spans="1:21">
      <c r="I56" s="110"/>
      <c r="J56" s="110"/>
      <c r="K56" s="110"/>
      <c r="L56" s="77"/>
      <c r="M56" s="77"/>
      <c r="N56" s="77"/>
      <c r="P56" s="110"/>
      <c r="Q56" s="110"/>
      <c r="R56" s="110"/>
      <c r="S56" s="77"/>
      <c r="T56" s="77"/>
      <c r="U56" s="77"/>
    </row>
    <row r="57" spans="1:21">
      <c r="I57" s="110"/>
      <c r="J57" s="110"/>
      <c r="K57" s="110"/>
      <c r="L57" s="77"/>
      <c r="M57" s="77"/>
      <c r="N57" s="77"/>
      <c r="P57" s="110"/>
      <c r="Q57" s="110"/>
      <c r="R57" s="110"/>
      <c r="S57" s="77"/>
      <c r="T57" s="77"/>
      <c r="U57" s="77"/>
    </row>
    <row r="58" spans="1:21">
      <c r="I58" s="110"/>
      <c r="J58" s="110"/>
      <c r="K58" s="110"/>
      <c r="L58" s="77"/>
      <c r="M58" s="77"/>
      <c r="N58" s="77"/>
      <c r="P58" s="110"/>
      <c r="Q58" s="110"/>
      <c r="R58" s="110"/>
      <c r="S58" s="77"/>
      <c r="T58" s="77"/>
      <c r="U58" s="77"/>
    </row>
    <row r="59" spans="1:21">
      <c r="A59" s="43"/>
      <c r="B59" s="49"/>
      <c r="C59" s="49"/>
      <c r="D59" s="49"/>
      <c r="E59" s="50"/>
      <c r="F59" s="51"/>
      <c r="G59" s="50"/>
      <c r="I59" s="110"/>
      <c r="J59" s="110"/>
      <c r="K59" s="110"/>
      <c r="L59" s="77"/>
      <c r="M59" s="77"/>
      <c r="N59" s="77"/>
      <c r="P59" s="110"/>
      <c r="Q59" s="110"/>
      <c r="R59" s="110"/>
      <c r="S59" s="77"/>
      <c r="T59" s="77"/>
      <c r="U59" s="77"/>
    </row>
    <row r="60" spans="1:21">
      <c r="A60" s="43"/>
      <c r="B60" s="49"/>
      <c r="C60" s="49"/>
      <c r="D60" s="49"/>
      <c r="E60" s="50"/>
      <c r="F60" s="51"/>
      <c r="G60" s="50"/>
      <c r="I60" s="110"/>
      <c r="J60" s="110"/>
      <c r="K60" s="110"/>
      <c r="L60" s="77"/>
      <c r="M60" s="77"/>
      <c r="N60" s="77"/>
      <c r="P60" s="110"/>
      <c r="Q60" s="110"/>
      <c r="R60" s="110"/>
      <c r="S60" s="77"/>
      <c r="T60" s="77"/>
      <c r="U60" s="77"/>
    </row>
    <row r="61" spans="1:21">
      <c r="A61" s="43"/>
      <c r="B61" s="49"/>
      <c r="C61" s="49"/>
      <c r="D61" s="49"/>
      <c r="E61" s="50"/>
      <c r="F61" s="51"/>
      <c r="G61" s="50"/>
      <c r="I61" s="110"/>
      <c r="J61" s="110"/>
      <c r="K61" s="110"/>
      <c r="L61" s="77"/>
      <c r="M61" s="77"/>
      <c r="N61" s="77"/>
      <c r="P61" s="110"/>
      <c r="Q61" s="110"/>
      <c r="R61" s="110"/>
      <c r="S61" s="77"/>
      <c r="T61" s="77"/>
      <c r="U61" s="77"/>
    </row>
    <row r="62" spans="1:21">
      <c r="A62" s="43"/>
      <c r="B62" s="49"/>
      <c r="C62" s="49"/>
      <c r="D62" s="49"/>
      <c r="E62" s="50"/>
      <c r="F62" s="51"/>
      <c r="G62" s="50"/>
      <c r="I62" s="110"/>
      <c r="J62" s="110"/>
      <c r="K62" s="110"/>
      <c r="L62" s="77"/>
      <c r="M62" s="77"/>
      <c r="N62" s="77"/>
      <c r="P62" s="110"/>
      <c r="Q62" s="110"/>
      <c r="R62" s="110"/>
      <c r="S62" s="77"/>
      <c r="T62" s="77"/>
      <c r="U62" s="77"/>
    </row>
    <row r="63" spans="1:21">
      <c r="I63" s="110"/>
      <c r="J63" s="110"/>
      <c r="K63" s="110"/>
      <c r="L63" s="77"/>
      <c r="M63" s="77"/>
      <c r="N63" s="77"/>
      <c r="P63" s="110"/>
      <c r="Q63" s="110"/>
      <c r="R63" s="110"/>
      <c r="S63" s="77"/>
      <c r="T63" s="77"/>
      <c r="U63" s="77"/>
    </row>
    <row r="64" spans="1:21" ht="12.75" customHeight="1">
      <c r="A64" s="58" t="str">
        <f>+Innhold!B53</f>
        <v>Finans Norge / Skadeforsikringsstatistikk</v>
      </c>
      <c r="B64" s="59"/>
      <c r="C64" s="59"/>
      <c r="D64" s="59"/>
      <c r="E64" s="59"/>
      <c r="F64" s="59"/>
      <c r="G64" s="59"/>
      <c r="H64" s="59"/>
      <c r="I64" s="112"/>
      <c r="J64" s="112"/>
      <c r="K64" s="112"/>
      <c r="L64" s="113"/>
      <c r="M64" s="113"/>
      <c r="N64" s="113"/>
      <c r="O64" s="59"/>
      <c r="P64" s="112"/>
      <c r="Q64" s="59"/>
      <c r="R64" s="112"/>
      <c r="S64" s="113"/>
      <c r="T64" s="113"/>
      <c r="U64" s="157">
        <f>Innhold!H41</f>
        <v>17</v>
      </c>
    </row>
    <row r="65" spans="1:21" ht="12.75" customHeight="1">
      <c r="A65" s="26" t="str">
        <f>+Innhold!B54</f>
        <v>Premiestatistikk skadeforsikring 1. kvartal 2026</v>
      </c>
      <c r="I65" s="110"/>
      <c r="J65" s="110"/>
      <c r="K65" s="110"/>
      <c r="L65" s="77"/>
      <c r="M65" s="77"/>
      <c r="N65" s="77"/>
      <c r="P65" s="110"/>
      <c r="R65" s="110"/>
      <c r="S65" s="77"/>
      <c r="T65" s="77"/>
      <c r="U65" s="158"/>
    </row>
    <row r="66" spans="1:21" ht="12.75" customHeight="1">
      <c r="I66" s="110"/>
      <c r="J66" s="110"/>
      <c r="K66" s="110"/>
      <c r="L66" s="77"/>
      <c r="M66" s="77"/>
      <c r="N66" s="77"/>
      <c r="P66" s="110"/>
      <c r="Q66" s="110"/>
      <c r="R66" s="110"/>
      <c r="S66" s="77"/>
      <c r="T66" s="77"/>
      <c r="U66" s="77"/>
    </row>
    <row r="67" spans="1:21" ht="12.75" customHeight="1">
      <c r="I67" s="110"/>
      <c r="J67" s="110"/>
      <c r="K67" s="110"/>
      <c r="L67" s="77"/>
      <c r="M67" s="77"/>
      <c r="N67" s="77"/>
      <c r="P67" s="110"/>
      <c r="Q67" s="110"/>
      <c r="R67" s="110"/>
      <c r="S67" s="77"/>
      <c r="T67" s="77"/>
      <c r="U67" s="77"/>
    </row>
    <row r="68" spans="1:21">
      <c r="I68" s="110"/>
      <c r="J68" s="110"/>
      <c r="K68" s="110"/>
      <c r="L68" s="77"/>
      <c r="M68" s="77"/>
      <c r="N68" s="77"/>
      <c r="P68" s="110"/>
      <c r="Q68" s="110"/>
      <c r="R68" s="110"/>
      <c r="S68" s="77"/>
      <c r="T68" s="77"/>
      <c r="U68" s="77"/>
    </row>
    <row r="69" spans="1:21">
      <c r="I69" s="110"/>
      <c r="J69" s="110"/>
      <c r="K69" s="110"/>
      <c r="L69" s="77"/>
      <c r="M69" s="77"/>
      <c r="N69" s="77"/>
      <c r="P69" s="110"/>
      <c r="Q69" s="110"/>
      <c r="R69" s="110"/>
      <c r="S69" s="77"/>
      <c r="T69" s="77"/>
      <c r="U69" s="77"/>
    </row>
    <row r="70" spans="1:21" ht="12.75" customHeight="1">
      <c r="I70" s="49"/>
      <c r="J70" s="49"/>
      <c r="K70" s="49"/>
      <c r="L70" s="111"/>
      <c r="M70" s="111"/>
      <c r="N70" s="111"/>
      <c r="P70" s="49"/>
      <c r="Q70" s="49"/>
      <c r="R70" s="49"/>
      <c r="S70" s="111"/>
      <c r="T70" s="111"/>
      <c r="U70" s="111"/>
    </row>
    <row r="71" spans="1:21" ht="12.75" customHeight="1"/>
    <row r="72" spans="1:21">
      <c r="I72" s="25"/>
      <c r="J72" s="25"/>
      <c r="K72" s="25"/>
      <c r="L72" s="25"/>
      <c r="M72" s="25"/>
      <c r="N72" s="25"/>
      <c r="O72" s="25"/>
      <c r="P72" s="25"/>
      <c r="T72" s="25"/>
      <c r="U72" s="158"/>
    </row>
    <row r="73" spans="1:21">
      <c r="I73" s="25"/>
      <c r="J73" s="25"/>
      <c r="K73" s="25"/>
      <c r="L73" s="25"/>
      <c r="M73" s="25"/>
      <c r="N73" s="25"/>
      <c r="O73" s="25"/>
      <c r="P73" s="25"/>
      <c r="T73" s="25"/>
      <c r="U73" s="158"/>
    </row>
  </sheetData>
  <mergeCells count="7">
    <mergeCell ref="D4:E4"/>
    <mergeCell ref="U72:U73"/>
    <mergeCell ref="U64:U65"/>
    <mergeCell ref="I4:N4"/>
    <mergeCell ref="P4:U4"/>
    <mergeCell ref="I38:N38"/>
    <mergeCell ref="P38:U38"/>
  </mergeCells>
  <phoneticPr fontId="0" type="noConversion"/>
  <hyperlinks>
    <hyperlink ref="A2" location="Innhold!A42" tooltip="Move to Innhold" display="Tilbake til innholdsfortegnelsen" xr:uid="{00000000-0004-0000-10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79"/>
  <sheetViews>
    <sheetView showGridLines="0" showRowColHeaders="0" zoomScaleNormal="100" workbookViewId="0"/>
  </sheetViews>
  <sheetFormatPr baseColWidth="10" defaultColWidth="11.453125" defaultRowHeight="13"/>
  <cols>
    <col min="1" max="1" width="26.36328125" style="1" customWidth="1"/>
    <col min="2" max="4" width="10.54296875" style="1" customWidth="1"/>
    <col min="5" max="7" width="9.90625" style="1" customWidth="1"/>
    <col min="8" max="16384" width="11.453125" style="1"/>
  </cols>
  <sheetData>
    <row r="1" spans="1:7" ht="5.25" customHeight="1"/>
    <row r="2" spans="1:7">
      <c r="A2" s="69" t="s">
        <v>0</v>
      </c>
      <c r="B2" s="3"/>
      <c r="C2" s="3"/>
      <c r="D2" s="3"/>
      <c r="E2" s="3"/>
      <c r="F2" s="3"/>
    </row>
    <row r="3" spans="1:7" ht="6" customHeight="1">
      <c r="A3" s="66"/>
      <c r="B3" s="3"/>
      <c r="C3" s="3"/>
      <c r="D3" s="3"/>
      <c r="E3" s="3"/>
      <c r="F3" s="3"/>
    </row>
    <row r="4" spans="1:7" ht="15.5" thickBot="1">
      <c r="A4" s="5" t="s">
        <v>124</v>
      </c>
      <c r="B4" s="6"/>
      <c r="C4" s="6"/>
      <c r="D4" s="6"/>
      <c r="E4" s="6"/>
      <c r="F4" s="6"/>
    </row>
    <row r="5" spans="1:7">
      <c r="A5" s="7"/>
      <c r="B5" s="8"/>
      <c r="C5" s="9" t="s">
        <v>1</v>
      </c>
      <c r="D5" s="10"/>
      <c r="E5" s="11"/>
      <c r="F5" s="9" t="s">
        <v>2</v>
      </c>
      <c r="G5" s="12"/>
    </row>
    <row r="6" spans="1:7">
      <c r="A6" s="13" t="s">
        <v>3</v>
      </c>
      <c r="B6" s="14" t="s">
        <v>155</v>
      </c>
      <c r="C6" s="15" t="s">
        <v>153</v>
      </c>
      <c r="D6" s="62" t="s">
        <v>154</v>
      </c>
      <c r="E6" s="15" t="s">
        <v>155</v>
      </c>
      <c r="F6" s="15" t="s">
        <v>153</v>
      </c>
      <c r="G6" s="16" t="s">
        <v>154</v>
      </c>
    </row>
    <row r="7" spans="1:7">
      <c r="A7" s="17" t="s">
        <v>81</v>
      </c>
      <c r="B7" s="18">
        <v>1017583</v>
      </c>
      <c r="C7" s="18">
        <v>1045257</v>
      </c>
      <c r="D7" s="19">
        <v>1105089</v>
      </c>
      <c r="E7" s="27">
        <v>32.280027572984189</v>
      </c>
      <c r="F7" s="27">
        <v>32.166801559629356</v>
      </c>
      <c r="G7" s="28">
        <v>30.83554815189958</v>
      </c>
    </row>
    <row r="8" spans="1:7">
      <c r="A8" s="17" t="s">
        <v>156</v>
      </c>
      <c r="B8" s="18">
        <v>20581</v>
      </c>
      <c r="C8" s="18">
        <v>28654</v>
      </c>
      <c r="D8" s="19">
        <v>42427</v>
      </c>
      <c r="E8" s="27">
        <v>0.65287573345819216</v>
      </c>
      <c r="F8" s="27">
        <v>0.88179991321715101</v>
      </c>
      <c r="G8" s="28">
        <v>1.1838501708375013</v>
      </c>
    </row>
    <row r="9" spans="1:7">
      <c r="A9" s="17" t="s">
        <v>157</v>
      </c>
      <c r="B9" s="18">
        <v>0</v>
      </c>
      <c r="C9" s="18">
        <v>0</v>
      </c>
      <c r="D9" s="19">
        <v>0</v>
      </c>
      <c r="E9" s="27" t="s">
        <v>158</v>
      </c>
      <c r="F9" s="27" t="s">
        <v>158</v>
      </c>
      <c r="G9" s="28" t="s">
        <v>158</v>
      </c>
    </row>
    <row r="10" spans="1:7">
      <c r="A10" s="17" t="s">
        <v>82</v>
      </c>
      <c r="B10" s="18">
        <v>995013</v>
      </c>
      <c r="C10" s="18">
        <v>1112652</v>
      </c>
      <c r="D10" s="19">
        <v>1159147</v>
      </c>
      <c r="E10" s="27">
        <v>31.564056274011765</v>
      </c>
      <c r="F10" s="27">
        <v>34.240819328571561</v>
      </c>
      <c r="G10" s="28">
        <v>32.343940744709201</v>
      </c>
    </row>
    <row r="11" spans="1:7">
      <c r="A11" s="17" t="s">
        <v>84</v>
      </c>
      <c r="B11" s="18">
        <v>564552</v>
      </c>
      <c r="C11" s="18">
        <v>573149</v>
      </c>
      <c r="D11" s="19">
        <v>580206</v>
      </c>
      <c r="E11" s="27">
        <v>17.908862595368994</v>
      </c>
      <c r="F11" s="27">
        <v>17.63812167447815</v>
      </c>
      <c r="G11" s="28">
        <v>16.189619162819508</v>
      </c>
    </row>
    <row r="12" spans="1:7">
      <c r="A12" s="17" t="s">
        <v>152</v>
      </c>
      <c r="B12" s="18">
        <v>143616</v>
      </c>
      <c r="C12" s="18">
        <v>175329</v>
      </c>
      <c r="D12" s="19">
        <v>202367</v>
      </c>
      <c r="E12" s="27">
        <v>4.5558233971299611</v>
      </c>
      <c r="F12" s="27">
        <v>5.3955851533625276</v>
      </c>
      <c r="G12" s="28">
        <v>5.6466921423120331</v>
      </c>
    </row>
    <row r="13" spans="1:7">
      <c r="A13" s="17" t="s">
        <v>159</v>
      </c>
      <c r="B13" s="18">
        <v>0</v>
      </c>
      <c r="C13" s="18">
        <v>0</v>
      </c>
      <c r="D13" s="19">
        <v>0</v>
      </c>
      <c r="E13" s="27" t="s">
        <v>158</v>
      </c>
      <c r="F13" s="27" t="s">
        <v>158</v>
      </c>
      <c r="G13" s="28" t="s">
        <v>158</v>
      </c>
    </row>
    <row r="14" spans="1:7">
      <c r="A14" s="17" t="s">
        <v>160</v>
      </c>
      <c r="B14" s="18">
        <v>121578</v>
      </c>
      <c r="C14" s="18">
        <v>0</v>
      </c>
      <c r="D14" s="19">
        <v>163840</v>
      </c>
      <c r="E14" s="27">
        <v>3.8567283379029242</v>
      </c>
      <c r="F14" s="27" t="s">
        <v>158</v>
      </c>
      <c r="G14" s="28">
        <v>4.5716645529972944</v>
      </c>
    </row>
    <row r="15" spans="1:7">
      <c r="A15" s="17" t="s">
        <v>161</v>
      </c>
      <c r="B15" s="18">
        <v>83621</v>
      </c>
      <c r="C15" s="18">
        <v>89569</v>
      </c>
      <c r="D15" s="19">
        <v>99819</v>
      </c>
      <c r="E15" s="27">
        <v>2.6526466987759334</v>
      </c>
      <c r="F15" s="27">
        <v>2.7564017738168145</v>
      </c>
      <c r="G15" s="28">
        <v>2.7852721192360654</v>
      </c>
    </row>
    <row r="16" spans="1:7">
      <c r="A16" s="17" t="s">
        <v>162</v>
      </c>
      <c r="B16" s="18">
        <v>0</v>
      </c>
      <c r="C16" s="18">
        <v>0</v>
      </c>
      <c r="D16" s="19">
        <v>0</v>
      </c>
      <c r="E16" s="27" t="s">
        <v>158</v>
      </c>
      <c r="F16" s="27" t="s">
        <v>158</v>
      </c>
      <c r="G16" s="28" t="s">
        <v>158</v>
      </c>
    </row>
    <row r="17" spans="1:7">
      <c r="A17" s="17" t="s">
        <v>163</v>
      </c>
      <c r="B17" s="18">
        <v>0</v>
      </c>
      <c r="C17" s="18">
        <v>0</v>
      </c>
      <c r="D17" s="19">
        <v>0</v>
      </c>
      <c r="E17" s="27" t="s">
        <v>158</v>
      </c>
      <c r="F17" s="27" t="s">
        <v>158</v>
      </c>
      <c r="G17" s="28" t="s">
        <v>158</v>
      </c>
    </row>
    <row r="18" spans="1:7">
      <c r="A18" s="17" t="s">
        <v>164</v>
      </c>
      <c r="B18" s="18">
        <v>5466</v>
      </c>
      <c r="C18" s="18">
        <v>15178</v>
      </c>
      <c r="D18" s="19">
        <v>15617</v>
      </c>
      <c r="E18" s="27">
        <v>0.1733938467072775</v>
      </c>
      <c r="F18" s="27">
        <v>0.46708868160849859</v>
      </c>
      <c r="G18" s="28">
        <v>0.43576468093358611</v>
      </c>
    </row>
    <row r="19" spans="1:7">
      <c r="A19" s="17" t="s">
        <v>165</v>
      </c>
      <c r="B19" s="18">
        <v>67795</v>
      </c>
      <c r="C19" s="18">
        <v>73278</v>
      </c>
      <c r="D19" s="19">
        <v>84059</v>
      </c>
      <c r="E19" s="27">
        <v>2.1506102886059053</v>
      </c>
      <c r="F19" s="27">
        <v>2.2550615635068887</v>
      </c>
      <c r="G19" s="28">
        <v>2.3455172769799781</v>
      </c>
    </row>
    <row r="20" spans="1:7">
      <c r="A20" s="17" t="s">
        <v>166</v>
      </c>
      <c r="B20" s="18">
        <v>12576</v>
      </c>
      <c r="C20" s="18">
        <v>0</v>
      </c>
      <c r="D20" s="19">
        <v>0</v>
      </c>
      <c r="E20" s="27">
        <v>0.39893908089841235</v>
      </c>
      <c r="F20" s="27" t="s">
        <v>158</v>
      </c>
      <c r="G20" s="28" t="s">
        <v>158</v>
      </c>
    </row>
    <row r="21" spans="1:7">
      <c r="A21" s="17" t="s">
        <v>167</v>
      </c>
      <c r="B21" s="18">
        <v>0</v>
      </c>
      <c r="C21" s="18">
        <v>0</v>
      </c>
      <c r="D21" s="19">
        <v>0</v>
      </c>
      <c r="E21" s="27" t="s">
        <v>158</v>
      </c>
      <c r="F21" s="27" t="s">
        <v>158</v>
      </c>
      <c r="G21" s="28" t="s">
        <v>158</v>
      </c>
    </row>
    <row r="22" spans="1:7">
      <c r="A22" s="17" t="s">
        <v>168</v>
      </c>
      <c r="B22" s="18">
        <v>0</v>
      </c>
      <c r="C22" s="18">
        <v>0</v>
      </c>
      <c r="D22" s="19">
        <v>0</v>
      </c>
      <c r="E22" s="27" t="s">
        <v>158</v>
      </c>
      <c r="F22" s="27" t="s">
        <v>158</v>
      </c>
      <c r="G22" s="28" t="s">
        <v>158</v>
      </c>
    </row>
    <row r="23" spans="1:7">
      <c r="A23" s="17" t="s">
        <v>169</v>
      </c>
      <c r="B23" s="18">
        <v>0</v>
      </c>
      <c r="C23" s="18">
        <v>0</v>
      </c>
      <c r="D23" s="19">
        <v>0</v>
      </c>
      <c r="E23" s="27" t="s">
        <v>158</v>
      </c>
      <c r="F23" s="27" t="s">
        <v>158</v>
      </c>
      <c r="G23" s="28" t="s">
        <v>158</v>
      </c>
    </row>
    <row r="24" spans="1:7">
      <c r="A24" s="17" t="s">
        <v>170</v>
      </c>
      <c r="B24" s="18">
        <v>2941</v>
      </c>
      <c r="C24" s="18">
        <v>2123</v>
      </c>
      <c r="D24" s="19">
        <v>2417</v>
      </c>
      <c r="E24" s="27">
        <v>9.329515242702216E-2</v>
      </c>
      <c r="F24" s="27">
        <v>6.5333329230125345E-2</v>
      </c>
      <c r="G24" s="28">
        <v>6.7442097318081429E-2</v>
      </c>
    </row>
    <row r="25" spans="1:7">
      <c r="A25" s="17" t="s">
        <v>171</v>
      </c>
      <c r="B25" s="18">
        <v>51273</v>
      </c>
      <c r="C25" s="18">
        <v>68362</v>
      </c>
      <c r="D25" s="19">
        <v>78879</v>
      </c>
      <c r="E25" s="27">
        <v>1.626495188844171</v>
      </c>
      <c r="F25" s="27">
        <v>2.1037762848939372</v>
      </c>
      <c r="G25" s="28">
        <v>2.2009785661369241</v>
      </c>
    </row>
    <row r="26" spans="1:7">
      <c r="A26" s="17" t="s">
        <v>172</v>
      </c>
      <c r="B26" s="18">
        <v>16997</v>
      </c>
      <c r="C26" s="18">
        <v>10589</v>
      </c>
      <c r="D26" s="19">
        <v>12897</v>
      </c>
      <c r="E26" s="27">
        <v>0.5391831709629703</v>
      </c>
      <c r="F26" s="27">
        <v>0.32586652059246218</v>
      </c>
      <c r="G26" s="28">
        <v>0.35986790612796699</v>
      </c>
    </row>
    <row r="27" spans="1:7">
      <c r="A27" s="17" t="s">
        <v>173</v>
      </c>
      <c r="B27" s="18">
        <v>31813</v>
      </c>
      <c r="C27" s="18">
        <v>32122</v>
      </c>
      <c r="D27" s="19">
        <v>30704</v>
      </c>
      <c r="E27" s="27">
        <v>1.0091801034208963</v>
      </c>
      <c r="F27" s="27">
        <v>0.98852435305232511</v>
      </c>
      <c r="G27" s="28">
        <v>0.85674065207048911</v>
      </c>
    </row>
    <row r="28" spans="1:7">
      <c r="A28" s="17" t="s">
        <v>174</v>
      </c>
      <c r="B28" s="18">
        <v>7605</v>
      </c>
      <c r="C28" s="18">
        <v>0</v>
      </c>
      <c r="D28" s="19">
        <v>0</v>
      </c>
      <c r="E28" s="27">
        <v>0.24124775049558092</v>
      </c>
      <c r="F28" s="27" t="s">
        <v>158</v>
      </c>
      <c r="G28" s="28" t="s">
        <v>158</v>
      </c>
    </row>
    <row r="29" spans="1:7">
      <c r="A29" s="17" t="s">
        <v>175</v>
      </c>
      <c r="B29" s="18">
        <v>0</v>
      </c>
      <c r="C29" s="18">
        <v>0</v>
      </c>
      <c r="D29" s="19">
        <v>0</v>
      </c>
      <c r="E29" s="27" t="s">
        <v>158</v>
      </c>
      <c r="F29" s="27" t="s">
        <v>158</v>
      </c>
      <c r="G29" s="28" t="s">
        <v>158</v>
      </c>
    </row>
    <row r="30" spans="1:7">
      <c r="A30" s="17" t="s">
        <v>176</v>
      </c>
      <c r="B30" s="18">
        <v>1895</v>
      </c>
      <c r="C30" s="18">
        <v>3412</v>
      </c>
      <c r="D30" s="19">
        <v>3538</v>
      </c>
      <c r="E30" s="27">
        <v>6.0113673529142125E-2</v>
      </c>
      <c r="F30" s="27">
        <v>0.10500109247912749</v>
      </c>
      <c r="G30" s="28">
        <v>9.8721613699367855E-2</v>
      </c>
    </row>
    <row r="31" spans="1:7">
      <c r="A31" s="17" t="s">
        <v>177</v>
      </c>
      <c r="B31" s="18">
        <v>6458</v>
      </c>
      <c r="C31" s="18">
        <v>18897</v>
      </c>
      <c r="D31" s="19">
        <v>1855</v>
      </c>
      <c r="E31" s="27">
        <v>0.20486232382649069</v>
      </c>
      <c r="F31" s="27">
        <v>0.5815374104859532</v>
      </c>
      <c r="G31" s="28">
        <v>5.1760484288391001E-2</v>
      </c>
    </row>
    <row r="32" spans="1:7">
      <c r="A32" s="17" t="s">
        <v>178</v>
      </c>
      <c r="B32" s="18">
        <v>998</v>
      </c>
      <c r="C32" s="18">
        <v>919</v>
      </c>
      <c r="D32" s="19">
        <v>954</v>
      </c>
      <c r="E32" s="27">
        <v>3.1658810650176172E-2</v>
      </c>
      <c r="F32" s="27">
        <v>2.8281361075122559E-2</v>
      </c>
      <c r="G32" s="28">
        <v>2.661967763402966E-2</v>
      </c>
    </row>
    <row r="33" spans="1:7">
      <c r="A33" s="17" t="s">
        <v>179</v>
      </c>
      <c r="B33" s="18">
        <v>0</v>
      </c>
      <c r="C33" s="18">
        <v>0</v>
      </c>
      <c r="D33" s="19">
        <v>0</v>
      </c>
      <c r="E33" s="27" t="s">
        <v>158</v>
      </c>
      <c r="F33" s="27" t="s">
        <v>158</v>
      </c>
      <c r="G33" s="28" t="s">
        <v>158</v>
      </c>
    </row>
    <row r="34" spans="1:7">
      <c r="A34" s="17" t="s">
        <v>180</v>
      </c>
      <c r="B34" s="18">
        <v>0</v>
      </c>
      <c r="C34" s="18">
        <v>0</v>
      </c>
      <c r="D34" s="19">
        <v>0</v>
      </c>
      <c r="E34" s="27" t="s">
        <v>158</v>
      </c>
      <c r="F34" s="27" t="s">
        <v>158</v>
      </c>
      <c r="G34" s="28" t="s">
        <v>158</v>
      </c>
    </row>
    <row r="35" spans="1:7">
      <c r="A35" s="17" t="s">
        <v>5</v>
      </c>
      <c r="B35" s="18" t="s">
        <v>5</v>
      </c>
      <c r="C35" s="18" t="s">
        <v>5</v>
      </c>
      <c r="D35" s="19" t="s">
        <v>5</v>
      </c>
      <c r="E35" s="27" t="s">
        <v>5</v>
      </c>
      <c r="F35" s="27" t="s">
        <v>5</v>
      </c>
      <c r="G35" s="28" t="s">
        <v>5</v>
      </c>
    </row>
    <row r="36" spans="1:7" ht="13.5" thickBot="1">
      <c r="A36" s="20" t="s">
        <v>4</v>
      </c>
      <c r="B36" s="21">
        <v>3152361</v>
      </c>
      <c r="C36" s="21">
        <v>3249490</v>
      </c>
      <c r="D36" s="22">
        <v>3583815</v>
      </c>
      <c r="E36" s="23">
        <v>100</v>
      </c>
      <c r="F36" s="23">
        <v>100</v>
      </c>
      <c r="G36" s="47">
        <v>100</v>
      </c>
    </row>
    <row r="38" spans="1:7" ht="15.5" thickBot="1">
      <c r="A38" s="5" t="s">
        <v>125</v>
      </c>
      <c r="B38" s="5"/>
      <c r="C38" s="6"/>
      <c r="D38" s="6"/>
      <c r="E38" s="6"/>
      <c r="F38" s="6"/>
    </row>
    <row r="39" spans="1:7">
      <c r="A39" s="7"/>
      <c r="B39" s="8"/>
      <c r="C39" s="42" t="s">
        <v>29</v>
      </c>
      <c r="D39" s="84"/>
      <c r="E39" s="11"/>
      <c r="F39" s="9" t="s">
        <v>2</v>
      </c>
      <c r="G39" s="12"/>
    </row>
    <row r="40" spans="1:7">
      <c r="A40" s="13" t="s">
        <v>3</v>
      </c>
      <c r="B40" s="14" t="s">
        <v>155</v>
      </c>
      <c r="C40" s="15" t="s">
        <v>153</v>
      </c>
      <c r="D40" s="62" t="s">
        <v>154</v>
      </c>
      <c r="E40" s="15" t="s">
        <v>155</v>
      </c>
      <c r="F40" s="15" t="s">
        <v>153</v>
      </c>
      <c r="G40" s="16" t="s">
        <v>154</v>
      </c>
    </row>
    <row r="41" spans="1:7">
      <c r="A41" s="17" t="s">
        <v>81</v>
      </c>
      <c r="B41" s="18">
        <v>76010</v>
      </c>
      <c r="C41" s="18">
        <v>75454</v>
      </c>
      <c r="D41" s="19">
        <v>77340</v>
      </c>
      <c r="E41" s="27">
        <v>25.655392155208204</v>
      </c>
      <c r="F41" s="27">
        <v>23.225691270127097</v>
      </c>
      <c r="G41" s="28">
        <v>23.060752888557584</v>
      </c>
    </row>
    <row r="42" spans="1:7">
      <c r="A42" s="17" t="s">
        <v>156</v>
      </c>
      <c r="B42" s="18">
        <v>2570</v>
      </c>
      <c r="C42" s="18">
        <v>2861</v>
      </c>
      <c r="D42" s="19">
        <v>4161</v>
      </c>
      <c r="E42" s="27">
        <v>0.86744320272181397</v>
      </c>
      <c r="F42" s="27">
        <v>0.88065182394351027</v>
      </c>
      <c r="G42" s="28">
        <v>1.2407007081625046</v>
      </c>
    </row>
    <row r="43" spans="1:7">
      <c r="A43" s="17" t="s">
        <v>157</v>
      </c>
      <c r="B43" s="18">
        <v>0</v>
      </c>
      <c r="C43" s="18">
        <v>0</v>
      </c>
      <c r="D43" s="19">
        <v>0</v>
      </c>
      <c r="E43" s="27" t="s">
        <v>158</v>
      </c>
      <c r="F43" s="27" t="s">
        <v>158</v>
      </c>
      <c r="G43" s="28" t="s">
        <v>158</v>
      </c>
    </row>
    <row r="44" spans="1:7">
      <c r="A44" s="17" t="s">
        <v>82</v>
      </c>
      <c r="B44" s="18">
        <v>138588</v>
      </c>
      <c r="C44" s="18">
        <v>136640</v>
      </c>
      <c r="D44" s="19">
        <v>135564</v>
      </c>
      <c r="E44" s="27">
        <v>46.777127851677335</v>
      </c>
      <c r="F44" s="27">
        <v>42.059512486417766</v>
      </c>
      <c r="G44" s="28">
        <v>40.421617592247486</v>
      </c>
    </row>
    <row r="45" spans="1:7">
      <c r="A45" s="17" t="s">
        <v>84</v>
      </c>
      <c r="B45" s="18">
        <v>23302</v>
      </c>
      <c r="C45" s="18">
        <v>23612</v>
      </c>
      <c r="D45" s="19">
        <v>23108</v>
      </c>
      <c r="E45" s="27">
        <v>7.8650433890364626</v>
      </c>
      <c r="F45" s="27">
        <v>7.2680709077085508</v>
      </c>
      <c r="G45" s="28">
        <v>6.8901975400670894</v>
      </c>
    </row>
    <row r="46" spans="1:7">
      <c r="A46" s="17" t="s">
        <v>152</v>
      </c>
      <c r="B46" s="18">
        <v>22239</v>
      </c>
      <c r="C46" s="18">
        <v>25625</v>
      </c>
      <c r="D46" s="19">
        <v>35354</v>
      </c>
      <c r="E46" s="27">
        <v>7.506252679116896</v>
      </c>
      <c r="F46" s="27">
        <v>7.8876976541602408</v>
      </c>
      <c r="G46" s="28">
        <v>10.541632500931792</v>
      </c>
    </row>
    <row r="47" spans="1:7">
      <c r="A47" s="17" t="s">
        <v>159</v>
      </c>
      <c r="B47" s="18">
        <v>0</v>
      </c>
      <c r="C47" s="18">
        <v>0</v>
      </c>
      <c r="D47" s="19">
        <v>0</v>
      </c>
      <c r="E47" s="27" t="s">
        <v>158</v>
      </c>
      <c r="F47" s="27" t="s">
        <v>158</v>
      </c>
      <c r="G47" s="28" t="s">
        <v>158</v>
      </c>
    </row>
    <row r="48" spans="1:7">
      <c r="A48" s="17" t="s">
        <v>160</v>
      </c>
      <c r="B48" s="18">
        <v>0</v>
      </c>
      <c r="C48" s="18">
        <v>0</v>
      </c>
      <c r="D48" s="19">
        <v>0</v>
      </c>
      <c r="E48" s="27" t="s">
        <v>158</v>
      </c>
      <c r="F48" s="27" t="s">
        <v>158</v>
      </c>
      <c r="G48" s="28" t="s">
        <v>158</v>
      </c>
    </row>
    <row r="49" spans="1:7">
      <c r="A49" s="17" t="s">
        <v>161</v>
      </c>
      <c r="B49" s="18">
        <v>13217</v>
      </c>
      <c r="C49" s="18">
        <v>12250</v>
      </c>
      <c r="D49" s="19">
        <v>11020</v>
      </c>
      <c r="E49" s="27">
        <v>4.4610882530638971</v>
      </c>
      <c r="F49" s="27">
        <v>3.7707042444278227</v>
      </c>
      <c r="G49" s="28">
        <v>3.2858740216175923</v>
      </c>
    </row>
    <row r="50" spans="1:7">
      <c r="A50" s="17" t="s">
        <v>162</v>
      </c>
      <c r="B50" s="18">
        <v>0</v>
      </c>
      <c r="C50" s="18">
        <v>0</v>
      </c>
      <c r="D50" s="19">
        <v>0</v>
      </c>
      <c r="E50" s="27" t="s">
        <v>158</v>
      </c>
      <c r="F50" s="27" t="s">
        <v>158</v>
      </c>
      <c r="G50" s="28" t="s">
        <v>158</v>
      </c>
    </row>
    <row r="51" spans="1:7">
      <c r="A51" s="17" t="s">
        <v>163</v>
      </c>
      <c r="B51" s="18">
        <v>0</v>
      </c>
      <c r="C51" s="18">
        <v>0</v>
      </c>
      <c r="D51" s="19">
        <v>0</v>
      </c>
      <c r="E51" s="27" t="s">
        <v>158</v>
      </c>
      <c r="F51" s="27" t="s">
        <v>158</v>
      </c>
      <c r="G51" s="28" t="s">
        <v>158</v>
      </c>
    </row>
    <row r="52" spans="1:7">
      <c r="A52" s="17" t="s">
        <v>164</v>
      </c>
      <c r="B52" s="18">
        <v>359</v>
      </c>
      <c r="C52" s="18">
        <v>1042</v>
      </c>
      <c r="D52" s="19">
        <v>1024</v>
      </c>
      <c r="E52" s="27">
        <v>0.12117202715063471</v>
      </c>
      <c r="F52" s="27">
        <v>0.3207407202199013</v>
      </c>
      <c r="G52" s="28">
        <v>0.30532985464032797</v>
      </c>
    </row>
    <row r="53" spans="1:7">
      <c r="A53" s="17" t="s">
        <v>165</v>
      </c>
      <c r="B53" s="18">
        <v>4710</v>
      </c>
      <c r="C53" s="18">
        <v>4125</v>
      </c>
      <c r="D53" s="19">
        <v>4348</v>
      </c>
      <c r="E53" s="27">
        <v>1.5897499940932855</v>
      </c>
      <c r="F53" s="27">
        <v>1.2697269394501851</v>
      </c>
      <c r="G53" s="28">
        <v>1.2964591874767051</v>
      </c>
    </row>
    <row r="54" spans="1:7">
      <c r="A54" s="17" t="s">
        <v>166</v>
      </c>
      <c r="B54" s="18">
        <v>2846</v>
      </c>
      <c r="C54" s="18">
        <v>0</v>
      </c>
      <c r="D54" s="19">
        <v>0</v>
      </c>
      <c r="E54" s="27">
        <v>0.96060052721645239</v>
      </c>
      <c r="F54" s="27" t="s">
        <v>158</v>
      </c>
      <c r="G54" s="28" t="s">
        <v>158</v>
      </c>
    </row>
    <row r="55" spans="1:7">
      <c r="A55" s="17" t="s">
        <v>167</v>
      </c>
      <c r="B55" s="18">
        <v>0</v>
      </c>
      <c r="C55" s="18">
        <v>0</v>
      </c>
      <c r="D55" s="19">
        <v>0</v>
      </c>
      <c r="E55" s="27" t="s">
        <v>158</v>
      </c>
      <c r="F55" s="27" t="s">
        <v>158</v>
      </c>
      <c r="G55" s="28" t="s">
        <v>158</v>
      </c>
    </row>
    <row r="56" spans="1:7">
      <c r="A56" s="17" t="s">
        <v>168</v>
      </c>
      <c r="B56" s="18">
        <v>0</v>
      </c>
      <c r="C56" s="18">
        <v>0</v>
      </c>
      <c r="D56" s="19">
        <v>0</v>
      </c>
      <c r="E56" s="27" t="s">
        <v>158</v>
      </c>
      <c r="F56" s="27" t="s">
        <v>158</v>
      </c>
      <c r="G56" s="28" t="s">
        <v>158</v>
      </c>
    </row>
    <row r="57" spans="1:7">
      <c r="A57" s="17" t="s">
        <v>169</v>
      </c>
      <c r="B57" s="18">
        <v>0</v>
      </c>
      <c r="C57" s="18">
        <v>0</v>
      </c>
      <c r="D57" s="19">
        <v>0</v>
      </c>
      <c r="E57" s="27" t="s">
        <v>158</v>
      </c>
      <c r="F57" s="27" t="s">
        <v>158</v>
      </c>
      <c r="G57" s="28" t="s">
        <v>158</v>
      </c>
    </row>
    <row r="58" spans="1:7">
      <c r="A58" s="17" t="s">
        <v>170</v>
      </c>
      <c r="B58" s="18">
        <v>6</v>
      </c>
      <c r="C58" s="18">
        <v>5</v>
      </c>
      <c r="D58" s="19">
        <v>5</v>
      </c>
      <c r="E58" s="27">
        <v>2.0251592281443128E-3</v>
      </c>
      <c r="F58" s="27">
        <v>1.5390629569093154E-3</v>
      </c>
      <c r="G58" s="28">
        <v>1.4908684308609765E-3</v>
      </c>
    </row>
    <row r="59" spans="1:7">
      <c r="A59" s="17" t="s">
        <v>171</v>
      </c>
      <c r="B59" s="18">
        <v>7109</v>
      </c>
      <c r="C59" s="18">
        <v>7966</v>
      </c>
      <c r="D59" s="19">
        <v>8246</v>
      </c>
      <c r="E59" s="27">
        <v>2.3994761588129867</v>
      </c>
      <c r="F59" s="27">
        <v>2.4520351029479213</v>
      </c>
      <c r="G59" s="28">
        <v>2.4587402161759226</v>
      </c>
    </row>
    <row r="60" spans="1:7">
      <c r="A60" s="17" t="s">
        <v>172</v>
      </c>
      <c r="B60" s="18">
        <v>1871</v>
      </c>
      <c r="C60" s="18">
        <v>1658</v>
      </c>
      <c r="D60" s="19">
        <v>1779</v>
      </c>
      <c r="E60" s="27">
        <v>0.63151215264300153</v>
      </c>
      <c r="F60" s="27">
        <v>0.51035327651112894</v>
      </c>
      <c r="G60" s="28">
        <v>0.5304509877003355</v>
      </c>
    </row>
    <row r="61" spans="1:7">
      <c r="A61" s="17" t="s">
        <v>173</v>
      </c>
      <c r="B61" s="18">
        <v>2767</v>
      </c>
      <c r="C61" s="18">
        <v>2723</v>
      </c>
      <c r="D61" s="19">
        <v>2414</v>
      </c>
      <c r="E61" s="27">
        <v>0.93393593071255232</v>
      </c>
      <c r="F61" s="27">
        <v>0.83817368633281308</v>
      </c>
      <c r="G61" s="28">
        <v>0.71979127841967949</v>
      </c>
    </row>
    <row r="62" spans="1:7">
      <c r="A62" s="17" t="s">
        <v>174</v>
      </c>
      <c r="B62" s="18">
        <v>0</v>
      </c>
      <c r="C62" s="18">
        <v>0</v>
      </c>
      <c r="D62" s="19">
        <v>0</v>
      </c>
      <c r="E62" s="27" t="s">
        <v>158</v>
      </c>
      <c r="F62" s="27" t="s">
        <v>158</v>
      </c>
      <c r="G62" s="28" t="s">
        <v>158</v>
      </c>
    </row>
    <row r="63" spans="1:7">
      <c r="A63" s="17" t="s">
        <v>175</v>
      </c>
      <c r="B63" s="18">
        <v>0</v>
      </c>
      <c r="C63" s="18">
        <v>0</v>
      </c>
      <c r="D63" s="19">
        <v>0</v>
      </c>
      <c r="E63" s="27" t="s">
        <v>158</v>
      </c>
      <c r="F63" s="27" t="s">
        <v>158</v>
      </c>
      <c r="G63" s="28" t="s">
        <v>158</v>
      </c>
    </row>
    <row r="64" spans="1:7">
      <c r="A64" s="17" t="s">
        <v>176</v>
      </c>
      <c r="B64" s="18">
        <v>467</v>
      </c>
      <c r="C64" s="18">
        <v>30555</v>
      </c>
      <c r="D64" s="19">
        <v>30864</v>
      </c>
      <c r="E64" s="27">
        <v>0.15762489325723236</v>
      </c>
      <c r="F64" s="27">
        <v>9.4052137296728269</v>
      </c>
      <c r="G64" s="28">
        <v>9.2028326500186353</v>
      </c>
    </row>
    <row r="65" spans="1:7">
      <c r="A65" s="17" t="s">
        <v>177</v>
      </c>
      <c r="B65" s="18">
        <v>72</v>
      </c>
      <c r="C65" s="18">
        <v>231</v>
      </c>
      <c r="D65" s="19">
        <v>32</v>
      </c>
      <c r="E65" s="27">
        <v>2.4301910737731754E-2</v>
      </c>
      <c r="F65" s="27">
        <v>7.1104708609210365E-2</v>
      </c>
      <c r="G65" s="28">
        <v>9.541557957510249E-3</v>
      </c>
    </row>
    <row r="66" spans="1:7">
      <c r="A66" s="17" t="s">
        <v>178</v>
      </c>
      <c r="B66" s="18">
        <v>140</v>
      </c>
      <c r="C66" s="18">
        <v>126</v>
      </c>
      <c r="D66" s="19">
        <v>116</v>
      </c>
      <c r="E66" s="27">
        <v>4.72537153233673E-2</v>
      </c>
      <c r="F66" s="27">
        <v>3.8784386514114748E-2</v>
      </c>
      <c r="G66" s="28">
        <v>3.4588147595974658E-2</v>
      </c>
    </row>
    <row r="67" spans="1:7">
      <c r="A67" s="17" t="s">
        <v>179</v>
      </c>
      <c r="B67" s="18">
        <v>0</v>
      </c>
      <c r="C67" s="18">
        <v>0</v>
      </c>
      <c r="D67" s="19">
        <v>0</v>
      </c>
      <c r="E67" s="27" t="s">
        <v>158</v>
      </c>
      <c r="F67" s="27" t="s">
        <v>158</v>
      </c>
      <c r="G67" s="28" t="s">
        <v>158</v>
      </c>
    </row>
    <row r="68" spans="1:7">
      <c r="A68" s="17" t="s">
        <v>180</v>
      </c>
      <c r="B68" s="18">
        <v>0</v>
      </c>
      <c r="C68" s="18">
        <v>0</v>
      </c>
      <c r="D68" s="19">
        <v>0</v>
      </c>
      <c r="E68" s="27" t="s">
        <v>158</v>
      </c>
      <c r="F68" s="27" t="s">
        <v>158</v>
      </c>
      <c r="G68" s="28" t="s">
        <v>158</v>
      </c>
    </row>
    <row r="69" spans="1:7">
      <c r="A69" s="17" t="s">
        <v>5</v>
      </c>
      <c r="B69" s="18" t="s">
        <v>5</v>
      </c>
      <c r="C69" s="18" t="s">
        <v>5</v>
      </c>
      <c r="D69" s="19" t="s">
        <v>5</v>
      </c>
      <c r="E69" s="27" t="s">
        <v>5</v>
      </c>
      <c r="F69" s="27" t="s">
        <v>5</v>
      </c>
      <c r="G69" s="28" t="s">
        <v>5</v>
      </c>
    </row>
    <row r="70" spans="1:7" ht="13.5" thickBot="1">
      <c r="A70" s="20" t="s">
        <v>4</v>
      </c>
      <c r="B70" s="21">
        <v>296273</v>
      </c>
      <c r="C70" s="21">
        <v>324873</v>
      </c>
      <c r="D70" s="22">
        <v>335375</v>
      </c>
      <c r="E70" s="23">
        <v>100</v>
      </c>
      <c r="F70" s="23">
        <v>100</v>
      </c>
      <c r="G70" s="47">
        <v>100</v>
      </c>
    </row>
    <row r="71" spans="1:7">
      <c r="A71" s="24"/>
      <c r="B71" s="24"/>
      <c r="C71" s="24"/>
      <c r="D71" s="24"/>
      <c r="E71" s="24"/>
      <c r="F71" s="24"/>
      <c r="G71" s="24"/>
    </row>
    <row r="72" spans="1:7" ht="12.75" customHeight="1">
      <c r="A72" s="26" t="str">
        <f>+Innhold!B53</f>
        <v>Finans Norge / Skadeforsikringsstatistikk</v>
      </c>
      <c r="G72" s="157">
        <f>Innhold!H42</f>
        <v>18</v>
      </c>
    </row>
    <row r="73" spans="1:7" ht="12.75" customHeight="1">
      <c r="A73" s="26" t="str">
        <f>+Innhold!B54</f>
        <v>Premiestatistikk skadeforsikring 1. kvartal 2026</v>
      </c>
      <c r="G73" s="158"/>
    </row>
    <row r="74" spans="1:7" ht="12.75" customHeight="1"/>
    <row r="75" spans="1:7" ht="12.75" customHeight="1"/>
    <row r="78" spans="1:7" ht="12.75" customHeight="1"/>
    <row r="79" spans="1:7" ht="12.75" customHeight="1"/>
  </sheetData>
  <mergeCells count="1">
    <mergeCell ref="G72:G73"/>
  </mergeCells>
  <phoneticPr fontId="0" type="noConversion"/>
  <hyperlinks>
    <hyperlink ref="A2" location="Innhold!A43" tooltip="Move to Innhold" display="Tilbake til innholdsfortegnelsen" xr:uid="{00000000-0004-0000-1100-000000000000}"/>
  </hyperlinks>
  <pageMargins left="0.78740157480314965" right="0.78740157480314965" top="0.39370078740157483" bottom="0.19685039370078741" header="3.937007874015748E-2" footer="3.937007874015748E-2"/>
  <pageSetup paperSize="9" scale="84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53"/>
  <sheetViews>
    <sheetView showGridLines="0" showRowColHeaders="0" zoomScaleNormal="100" workbookViewId="0"/>
  </sheetViews>
  <sheetFormatPr baseColWidth="10" defaultColWidth="11.453125" defaultRowHeight="13"/>
  <cols>
    <col min="1" max="1" width="38.453125" style="1" customWidth="1"/>
    <col min="2" max="2" width="5.6328125" style="1" customWidth="1"/>
    <col min="3" max="3" width="38.36328125" style="1" customWidth="1"/>
    <col min="4" max="16384" width="11.453125" style="1"/>
  </cols>
  <sheetData>
    <row r="1" spans="1:3" ht="6" customHeight="1"/>
    <row r="2" spans="1:3">
      <c r="A2" s="69" t="s">
        <v>0</v>
      </c>
      <c r="B2" s="3"/>
      <c r="C2" s="3"/>
    </row>
    <row r="3" spans="1:3" ht="6.75" customHeight="1"/>
    <row r="4" spans="1:3" ht="15">
      <c r="A4" s="40" t="s">
        <v>50</v>
      </c>
    </row>
    <row r="6" spans="1:3" ht="15.5">
      <c r="A6" s="40"/>
      <c r="B6" s="31"/>
      <c r="C6" s="31"/>
    </row>
    <row r="7" spans="1:3" ht="15.5">
      <c r="A7" s="31"/>
      <c r="B7" s="31"/>
      <c r="C7" s="31"/>
    </row>
    <row r="8" spans="1:3" ht="15.5">
      <c r="A8" s="31"/>
      <c r="B8" s="31"/>
      <c r="C8" s="31"/>
    </row>
    <row r="9" spans="1:3" ht="15.5">
      <c r="A9" s="31"/>
      <c r="B9" s="31"/>
      <c r="C9" s="31"/>
    </row>
    <row r="10" spans="1:3" ht="15.5">
      <c r="A10" s="31"/>
      <c r="B10" s="31"/>
      <c r="C10" s="31"/>
    </row>
    <row r="11" spans="1:3" ht="15.5">
      <c r="A11" s="31"/>
      <c r="B11" s="31"/>
      <c r="C11" s="31"/>
    </row>
    <row r="12" spans="1:3" ht="15.5">
      <c r="A12" s="31"/>
      <c r="B12" s="31"/>
      <c r="C12" s="52"/>
    </row>
    <row r="13" spans="1:3" ht="15.5">
      <c r="A13" s="40"/>
      <c r="B13" s="31"/>
      <c r="C13" s="31"/>
    </row>
    <row r="14" spans="1:3" ht="15.5">
      <c r="A14" s="31"/>
      <c r="B14" s="31"/>
      <c r="C14" s="31"/>
    </row>
    <row r="15" spans="1:3" ht="15.5">
      <c r="A15" s="31"/>
      <c r="B15" s="31"/>
      <c r="C15" s="31"/>
    </row>
    <row r="16" spans="1:3" ht="15.5">
      <c r="A16" s="31"/>
      <c r="B16" s="31"/>
      <c r="C16" s="52"/>
    </row>
    <row r="17" spans="1:3" ht="15.5">
      <c r="A17" s="31"/>
      <c r="B17" s="31"/>
      <c r="C17" s="31"/>
    </row>
    <row r="18" spans="1:3" ht="15.5">
      <c r="A18" s="31"/>
      <c r="B18" s="31"/>
      <c r="C18" s="31"/>
    </row>
    <row r="19" spans="1:3" ht="15.5">
      <c r="A19" s="31"/>
      <c r="B19" s="31"/>
      <c r="C19" s="31"/>
    </row>
    <row r="20" spans="1:3" ht="15.5">
      <c r="A20" s="31"/>
      <c r="B20" s="31"/>
      <c r="C20" s="31"/>
    </row>
    <row r="21" spans="1:3" ht="15.5">
      <c r="A21" s="31"/>
      <c r="B21" s="31"/>
      <c r="C21" s="31"/>
    </row>
    <row r="22" spans="1:3" ht="15.5">
      <c r="A22" s="31"/>
      <c r="B22" s="31"/>
      <c r="C22" s="31"/>
    </row>
    <row r="23" spans="1:3" ht="15.5">
      <c r="A23" s="31"/>
      <c r="B23" s="31"/>
      <c r="C23" s="31"/>
    </row>
    <row r="24" spans="1:3" ht="15.5">
      <c r="A24" s="31"/>
      <c r="B24" s="31"/>
      <c r="C24" s="31"/>
    </row>
    <row r="25" spans="1:3" ht="15.5">
      <c r="A25" s="31"/>
      <c r="B25" s="31"/>
      <c r="C25" s="31"/>
    </row>
    <row r="26" spans="1:3" ht="15.5">
      <c r="A26" s="31"/>
      <c r="B26" s="31"/>
      <c r="C26" s="31"/>
    </row>
    <row r="27" spans="1:3" ht="15.5">
      <c r="A27" s="31"/>
      <c r="B27" s="31"/>
      <c r="C27" s="31"/>
    </row>
    <row r="28" spans="1:3" ht="15.5">
      <c r="A28" s="31"/>
      <c r="B28" s="31"/>
      <c r="C28" s="31"/>
    </row>
    <row r="29" spans="1:3" ht="15.5">
      <c r="A29" s="31"/>
      <c r="B29" s="31"/>
      <c r="C29" s="31"/>
    </row>
    <row r="30" spans="1:3" ht="15.5">
      <c r="A30" s="31"/>
      <c r="B30" s="31"/>
      <c r="C30" s="31"/>
    </row>
    <row r="31" spans="1:3" ht="15.5">
      <c r="A31" s="31"/>
      <c r="B31" s="31"/>
      <c r="C31" s="31"/>
    </row>
    <row r="32" spans="1:3" ht="15.5">
      <c r="A32" s="31"/>
      <c r="B32" s="31"/>
      <c r="C32" s="52"/>
    </row>
    <row r="33" spans="1:3" ht="15.5">
      <c r="A33" s="31"/>
      <c r="B33" s="31"/>
      <c r="C33" s="31"/>
    </row>
    <row r="34" spans="1:3" ht="15.5">
      <c r="A34" s="31"/>
      <c r="B34" s="31"/>
      <c r="C34" s="31"/>
    </row>
    <row r="35" spans="1:3" ht="15.5">
      <c r="A35" s="31"/>
      <c r="B35" s="31"/>
      <c r="C35" s="31"/>
    </row>
    <row r="36" spans="1:3" ht="15.5">
      <c r="A36" s="31"/>
      <c r="B36" s="31"/>
      <c r="C36" s="31"/>
    </row>
    <row r="37" spans="1:3" ht="15.5">
      <c r="A37" s="31"/>
      <c r="B37" s="31"/>
      <c r="C37" s="31"/>
    </row>
    <row r="38" spans="1:3" ht="15.5">
      <c r="A38" s="31"/>
      <c r="B38" s="31"/>
      <c r="C38" s="31"/>
    </row>
    <row r="39" spans="1:3" ht="15.5">
      <c r="A39" s="31"/>
      <c r="B39" s="31"/>
      <c r="C39" s="31"/>
    </row>
    <row r="40" spans="1:3" ht="15.5">
      <c r="A40" s="31"/>
      <c r="B40" s="31"/>
      <c r="C40" s="31"/>
    </row>
    <row r="41" spans="1:3" ht="15.5">
      <c r="A41" s="40"/>
      <c r="B41" s="31"/>
      <c r="C41" s="31"/>
    </row>
    <row r="42" spans="1:3" ht="15.5">
      <c r="A42" s="52"/>
      <c r="B42" s="31"/>
      <c r="C42" s="31"/>
    </row>
    <row r="43" spans="1:3" ht="15.5">
      <c r="A43" s="31"/>
      <c r="B43" s="31"/>
      <c r="C43" s="31"/>
    </row>
    <row r="44" spans="1:3" ht="15.5">
      <c r="A44" s="31"/>
      <c r="B44" s="31"/>
      <c r="C44" s="31"/>
    </row>
    <row r="45" spans="1:3" ht="15.5">
      <c r="A45" s="31"/>
      <c r="B45" s="31"/>
      <c r="C45" s="31"/>
    </row>
    <row r="46" spans="1:3" ht="15.5">
      <c r="A46" s="31"/>
      <c r="B46" s="31"/>
      <c r="C46" s="31"/>
    </row>
    <row r="47" spans="1:3" ht="15.5">
      <c r="A47" s="31"/>
      <c r="B47" s="31"/>
      <c r="C47" s="31"/>
    </row>
    <row r="48" spans="1:3" ht="15.5">
      <c r="A48" s="31"/>
      <c r="B48" s="31"/>
      <c r="C48" s="31"/>
    </row>
    <row r="49" spans="1:3" ht="15.5">
      <c r="A49" s="31"/>
      <c r="B49" s="31"/>
      <c r="C49" s="31"/>
    </row>
    <row r="50" spans="1:3" ht="15.5">
      <c r="A50" s="31"/>
      <c r="B50" s="31"/>
      <c r="C50" s="31"/>
    </row>
    <row r="51" spans="1:3" ht="15.5">
      <c r="A51" s="53"/>
      <c r="B51" s="53"/>
      <c r="C51" s="53"/>
    </row>
    <row r="52" spans="1:3">
      <c r="A52" s="26" t="str">
        <f>+Innhold!B53</f>
        <v>Finans Norge / Skadeforsikringsstatistikk</v>
      </c>
      <c r="C52" s="157">
        <f>Innhold!H45</f>
        <v>19</v>
      </c>
    </row>
    <row r="53" spans="1:3">
      <c r="A53" s="26" t="str">
        <f>+Innhold!B54</f>
        <v>Premiestatistikk skadeforsikring 1. kvartal 2026</v>
      </c>
      <c r="C53" s="158"/>
    </row>
  </sheetData>
  <mergeCells count="1">
    <mergeCell ref="C52:C53"/>
  </mergeCells>
  <phoneticPr fontId="0" type="noConversion"/>
  <hyperlinks>
    <hyperlink ref="A2" location="Innhold!A46" tooltip="Move to Tab2" display="Tilbake til innholdsfortegnelsen" xr:uid="{00000000-0004-0000-1200-000000000000}"/>
  </hyperlinks>
  <pageMargins left="0.78740157480314965" right="0.78740157480314965" top="0.78740157480314965" bottom="0.19685039370078741" header="3.937007874015748E-2" footer="3.937007874015748E-2"/>
  <pageSetup paperSize="9" scale="97" fitToWidth="0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2"/>
  <sheetViews>
    <sheetView showGridLines="0" zoomScaleNormal="100" workbookViewId="0"/>
  </sheetViews>
  <sheetFormatPr baseColWidth="10" defaultColWidth="11.453125" defaultRowHeight="13"/>
  <cols>
    <col min="1" max="1" width="11.453125" style="1" customWidth="1"/>
    <col min="2" max="2" width="27.08984375" style="1" customWidth="1"/>
    <col min="3" max="5" width="10.6328125" style="1" customWidth="1"/>
    <col min="6" max="8" width="7.6328125" style="1" customWidth="1"/>
    <col min="9" max="16384" width="11.453125" style="1"/>
  </cols>
  <sheetData>
    <row r="1" spans="1:8" ht="5.25" customHeight="1"/>
    <row r="2" spans="1:8">
      <c r="B2" s="2"/>
      <c r="C2" s="3"/>
      <c r="D2" s="3"/>
      <c r="E2" s="3"/>
      <c r="F2" s="3"/>
      <c r="G2" s="3"/>
    </row>
    <row r="3" spans="1:8" ht="6" customHeight="1">
      <c r="B3" s="4"/>
      <c r="C3" s="3"/>
      <c r="D3" s="3"/>
      <c r="E3" s="3"/>
      <c r="F3" s="3"/>
      <c r="G3" s="3"/>
    </row>
    <row r="4" spans="1:8" ht="15.5">
      <c r="C4" s="30"/>
      <c r="D4" s="30" t="s">
        <v>6</v>
      </c>
      <c r="E4" s="30"/>
      <c r="F4" s="30"/>
      <c r="G4" s="30"/>
      <c r="H4" s="30"/>
    </row>
    <row r="5" spans="1:8" ht="15.5">
      <c r="B5" s="39"/>
      <c r="C5" s="30"/>
      <c r="D5" s="30"/>
      <c r="E5" s="30"/>
      <c r="F5" s="30"/>
      <c r="G5" s="30"/>
      <c r="H5" s="30"/>
    </row>
    <row r="6" spans="1:8" ht="15.5">
      <c r="B6" s="39"/>
      <c r="C6" s="30"/>
      <c r="D6" s="30"/>
      <c r="E6" s="30"/>
      <c r="F6" s="30"/>
      <c r="G6" s="30"/>
      <c r="H6" s="30"/>
    </row>
    <row r="7" spans="1:8" ht="15.5">
      <c r="B7" s="31"/>
      <c r="C7" s="31"/>
      <c r="D7" s="31"/>
      <c r="E7" s="31"/>
      <c r="F7" s="31"/>
      <c r="G7" s="31"/>
      <c r="H7" s="31"/>
    </row>
    <row r="8" spans="1:8" ht="15.5">
      <c r="B8" s="31"/>
      <c r="C8" s="31"/>
      <c r="D8" s="31"/>
      <c r="E8" s="31"/>
      <c r="F8" s="31"/>
      <c r="G8" s="31"/>
      <c r="H8" s="31"/>
    </row>
    <row r="9" spans="1:8" ht="15.5">
      <c r="A9" s="68" t="s">
        <v>68</v>
      </c>
      <c r="B9" s="31" t="s">
        <v>65</v>
      </c>
      <c r="C9" s="31"/>
      <c r="D9" s="31"/>
      <c r="E9" s="31"/>
      <c r="F9" s="31"/>
      <c r="G9" s="31"/>
      <c r="H9" s="29">
        <v>2</v>
      </c>
    </row>
    <row r="10" spans="1:8" ht="15.5">
      <c r="B10" s="31"/>
      <c r="C10" s="31"/>
      <c r="D10" s="31"/>
      <c r="E10" s="31"/>
      <c r="F10" s="31"/>
      <c r="G10" s="31"/>
      <c r="H10" s="29"/>
    </row>
    <row r="11" spans="1:8" ht="15.5">
      <c r="A11" s="68" t="s">
        <v>69</v>
      </c>
      <c r="B11" s="31" t="s">
        <v>45</v>
      </c>
      <c r="C11" s="31"/>
      <c r="D11" s="31"/>
      <c r="E11" s="31"/>
      <c r="F11" s="31"/>
      <c r="G11" s="31"/>
      <c r="H11" s="29"/>
    </row>
    <row r="12" spans="1:8" ht="15.5">
      <c r="B12" s="31" t="s">
        <v>7</v>
      </c>
      <c r="C12" s="31"/>
      <c r="D12" s="31"/>
      <c r="E12" s="31"/>
      <c r="F12" s="31"/>
      <c r="G12" s="31"/>
      <c r="H12" s="29">
        <v>3</v>
      </c>
    </row>
    <row r="13" spans="1:8" ht="15.5">
      <c r="B13" s="31" t="s">
        <v>8</v>
      </c>
      <c r="C13" s="31"/>
      <c r="D13" s="31"/>
      <c r="E13" s="31"/>
      <c r="F13" s="31"/>
      <c r="G13" s="31"/>
      <c r="H13" s="29">
        <v>3</v>
      </c>
    </row>
    <row r="14" spans="1:8" ht="15.5">
      <c r="B14" s="31" t="s">
        <v>151</v>
      </c>
      <c r="C14" s="31"/>
      <c r="D14" s="31"/>
      <c r="E14" s="31"/>
      <c r="F14" s="31"/>
      <c r="G14" s="31"/>
      <c r="H14" s="29">
        <v>4</v>
      </c>
    </row>
    <row r="15" spans="1:8" ht="15.5">
      <c r="B15" s="31"/>
      <c r="C15" s="31"/>
      <c r="D15" s="31"/>
      <c r="E15" s="31"/>
      <c r="F15" s="31"/>
      <c r="G15" s="31"/>
      <c r="H15" s="29"/>
    </row>
    <row r="16" spans="1:8" ht="15.5">
      <c r="B16" s="31" t="s">
        <v>46</v>
      </c>
      <c r="C16" s="31"/>
      <c r="D16" s="31"/>
      <c r="E16" s="31"/>
      <c r="F16" s="31"/>
      <c r="G16" s="31"/>
      <c r="H16" s="29"/>
    </row>
    <row r="17" spans="1:8" ht="15.5">
      <c r="B17" s="41" t="s">
        <v>22</v>
      </c>
      <c r="C17" s="31"/>
      <c r="D17" s="31"/>
      <c r="E17" s="31"/>
      <c r="F17" s="31"/>
      <c r="G17" s="31"/>
      <c r="H17" s="29"/>
    </row>
    <row r="18" spans="1:8" ht="15.5">
      <c r="A18" s="68" t="s">
        <v>64</v>
      </c>
      <c r="B18" s="31" t="s">
        <v>40</v>
      </c>
      <c r="C18" s="31"/>
      <c r="D18" s="31"/>
      <c r="E18" s="31"/>
      <c r="F18" s="31"/>
      <c r="G18" s="31"/>
      <c r="H18" s="29">
        <v>5</v>
      </c>
    </row>
    <row r="19" spans="1:8" ht="15.5">
      <c r="A19" s="68" t="s">
        <v>70</v>
      </c>
      <c r="B19" s="31" t="s">
        <v>41</v>
      </c>
      <c r="C19" s="31"/>
      <c r="D19" s="31"/>
      <c r="E19" s="31"/>
      <c r="F19" s="31"/>
      <c r="G19" s="31"/>
      <c r="H19" s="29">
        <v>6</v>
      </c>
    </row>
    <row r="20" spans="1:8" ht="15.5">
      <c r="B20" s="41"/>
      <c r="C20" s="31"/>
      <c r="D20" s="31"/>
      <c r="E20" s="31"/>
      <c r="F20" s="31"/>
      <c r="G20" s="31"/>
      <c r="H20" s="29"/>
    </row>
    <row r="21" spans="1:8" ht="15.5">
      <c r="B21" s="41" t="s">
        <v>23</v>
      </c>
      <c r="C21" s="31"/>
      <c r="D21" s="31"/>
      <c r="E21" s="31"/>
      <c r="F21" s="31"/>
      <c r="G21" s="31"/>
      <c r="H21" s="29"/>
    </row>
    <row r="22" spans="1:8" ht="15.5">
      <c r="A22" s="68" t="s">
        <v>71</v>
      </c>
      <c r="B22" s="31" t="s">
        <v>42</v>
      </c>
      <c r="C22" s="31"/>
      <c r="D22" s="31"/>
      <c r="E22" s="31"/>
      <c r="F22" s="31"/>
      <c r="G22" s="31"/>
      <c r="H22" s="29">
        <v>7</v>
      </c>
    </row>
    <row r="23" spans="1:8" ht="15.5">
      <c r="A23" s="68" t="s">
        <v>72</v>
      </c>
      <c r="B23" s="31" t="s">
        <v>43</v>
      </c>
      <c r="C23" s="31"/>
      <c r="D23" s="31"/>
      <c r="E23" s="31"/>
      <c r="F23" s="31"/>
      <c r="G23" s="31"/>
      <c r="H23" s="29">
        <v>8</v>
      </c>
    </row>
    <row r="24" spans="1:8" ht="15.5">
      <c r="A24" s="48"/>
      <c r="B24" s="31" t="s">
        <v>44</v>
      </c>
      <c r="C24" s="31"/>
      <c r="D24" s="31"/>
      <c r="E24" s="31"/>
      <c r="F24" s="31"/>
      <c r="G24" s="31"/>
      <c r="H24" s="29">
        <f>H23</f>
        <v>8</v>
      </c>
    </row>
    <row r="25" spans="1:8" ht="15.5">
      <c r="A25" s="68" t="s">
        <v>144</v>
      </c>
      <c r="B25" s="31" t="s">
        <v>148</v>
      </c>
      <c r="C25" s="31"/>
      <c r="D25" s="31"/>
      <c r="E25" s="31"/>
      <c r="F25" s="31"/>
      <c r="G25" s="31"/>
      <c r="H25" s="29">
        <v>9</v>
      </c>
    </row>
    <row r="26" spans="1:8" ht="15.5">
      <c r="A26" s="70"/>
      <c r="B26" s="31" t="s">
        <v>149</v>
      </c>
      <c r="C26" s="31"/>
      <c r="D26" s="31"/>
      <c r="E26" s="31"/>
      <c r="F26" s="31"/>
      <c r="G26" s="31"/>
      <c r="H26" s="29">
        <f>+H25</f>
        <v>9</v>
      </c>
    </row>
    <row r="27" spans="1:8" ht="15.5">
      <c r="A27" s="68" t="s">
        <v>73</v>
      </c>
      <c r="B27" s="31" t="s">
        <v>126</v>
      </c>
      <c r="C27" s="31"/>
      <c r="D27" s="31"/>
      <c r="E27" s="31"/>
      <c r="F27" s="31"/>
      <c r="G27" s="31"/>
      <c r="H27" s="29">
        <v>10</v>
      </c>
    </row>
    <row r="28" spans="1:8" ht="15.5">
      <c r="A28" s="48"/>
      <c r="B28" s="31" t="s">
        <v>127</v>
      </c>
      <c r="C28" s="31"/>
      <c r="D28" s="31"/>
      <c r="E28" s="31"/>
      <c r="F28" s="31"/>
      <c r="G28" s="31"/>
      <c r="H28" s="29">
        <f>H27</f>
        <v>10</v>
      </c>
    </row>
    <row r="29" spans="1:8" ht="15.5">
      <c r="A29" s="68" t="s">
        <v>143</v>
      </c>
      <c r="B29" s="31" t="s">
        <v>128</v>
      </c>
      <c r="C29" s="31"/>
      <c r="D29" s="31"/>
      <c r="E29" s="31"/>
      <c r="F29" s="31"/>
      <c r="G29" s="31"/>
      <c r="H29" s="29">
        <v>11</v>
      </c>
    </row>
    <row r="30" spans="1:8" ht="15.5">
      <c r="A30" s="70"/>
      <c r="B30" s="31" t="s">
        <v>129</v>
      </c>
      <c r="C30" s="31"/>
      <c r="D30" s="31"/>
      <c r="E30" s="31"/>
      <c r="F30" s="31"/>
      <c r="G30" s="31"/>
      <c r="H30" s="29">
        <f>H29</f>
        <v>11</v>
      </c>
    </row>
    <row r="31" spans="1:8" ht="15.5">
      <c r="A31" s="68" t="s">
        <v>83</v>
      </c>
      <c r="B31" s="31" t="s">
        <v>130</v>
      </c>
      <c r="C31" s="31"/>
      <c r="D31" s="31"/>
      <c r="E31" s="31"/>
      <c r="F31" s="31"/>
      <c r="G31" s="31"/>
      <c r="H31" s="29">
        <v>12</v>
      </c>
    </row>
    <row r="32" spans="1:8" ht="15.5">
      <c r="A32" s="48"/>
      <c r="B32" s="31" t="s">
        <v>131</v>
      </c>
      <c r="C32" s="31"/>
      <c r="D32" s="31"/>
      <c r="E32" s="31"/>
      <c r="F32" s="31"/>
      <c r="G32" s="31"/>
      <c r="H32" s="29">
        <f>+H31</f>
        <v>12</v>
      </c>
    </row>
    <row r="33" spans="1:10" ht="15.5">
      <c r="A33" s="68" t="s">
        <v>74</v>
      </c>
      <c r="B33" s="31" t="s">
        <v>132</v>
      </c>
      <c r="C33" s="31"/>
      <c r="D33" s="31"/>
      <c r="E33" s="31"/>
      <c r="F33" s="31"/>
      <c r="G33" s="31"/>
      <c r="H33" s="29">
        <v>13</v>
      </c>
    </row>
    <row r="34" spans="1:10" ht="15.5">
      <c r="A34" s="48"/>
      <c r="B34" s="31" t="s">
        <v>133</v>
      </c>
      <c r="C34" s="31"/>
      <c r="D34" s="31"/>
      <c r="E34" s="31"/>
      <c r="F34" s="31"/>
      <c r="G34" s="31"/>
      <c r="H34" s="29">
        <f>+H33</f>
        <v>13</v>
      </c>
    </row>
    <row r="35" spans="1:10" ht="15.5">
      <c r="A35" s="68" t="s">
        <v>75</v>
      </c>
      <c r="B35" s="31" t="s">
        <v>134</v>
      </c>
      <c r="C35" s="31"/>
      <c r="D35" s="31"/>
      <c r="E35" s="31"/>
      <c r="F35" s="31"/>
      <c r="G35" s="31"/>
      <c r="H35" s="29">
        <v>14</v>
      </c>
    </row>
    <row r="36" spans="1:10" ht="15.5">
      <c r="A36" s="48"/>
      <c r="B36" s="31" t="s">
        <v>135</v>
      </c>
      <c r="C36" s="31"/>
      <c r="D36" s="31"/>
      <c r="E36" s="31"/>
      <c r="F36" s="31"/>
      <c r="G36" s="31"/>
      <c r="H36" s="29">
        <f>+H35</f>
        <v>14</v>
      </c>
    </row>
    <row r="37" spans="1:10" ht="15.5">
      <c r="A37" s="68" t="s">
        <v>76</v>
      </c>
      <c r="B37" s="31" t="s">
        <v>136</v>
      </c>
      <c r="C37" s="31"/>
      <c r="D37" s="31"/>
      <c r="E37" s="31"/>
      <c r="F37" s="31"/>
      <c r="G37" s="31"/>
      <c r="H37" s="29">
        <v>15</v>
      </c>
    </row>
    <row r="38" spans="1:10" ht="15.5">
      <c r="A38" s="48"/>
      <c r="B38" s="31" t="s">
        <v>137</v>
      </c>
      <c r="C38" s="31"/>
      <c r="D38" s="31"/>
      <c r="E38" s="31"/>
      <c r="F38" s="31"/>
      <c r="G38" s="31"/>
      <c r="H38" s="29">
        <f>+H37</f>
        <v>15</v>
      </c>
    </row>
    <row r="39" spans="1:10" ht="15.5">
      <c r="A39" s="68" t="s">
        <v>77</v>
      </c>
      <c r="B39" s="31" t="s">
        <v>138</v>
      </c>
      <c r="C39" s="31"/>
      <c r="D39" s="31"/>
      <c r="E39" s="31"/>
      <c r="F39" s="31"/>
      <c r="G39" s="31"/>
      <c r="H39" s="29">
        <v>16</v>
      </c>
    </row>
    <row r="40" spans="1:10" ht="15.5">
      <c r="A40" s="48"/>
      <c r="B40" s="31" t="s">
        <v>139</v>
      </c>
      <c r="C40" s="31"/>
      <c r="D40" s="31"/>
      <c r="E40" s="31"/>
      <c r="F40" s="31"/>
      <c r="G40" s="31"/>
      <c r="H40" s="29">
        <f>+H39</f>
        <v>16</v>
      </c>
    </row>
    <row r="41" spans="1:10" ht="15.5">
      <c r="A41" s="68" t="s">
        <v>78</v>
      </c>
      <c r="B41" s="31" t="s">
        <v>140</v>
      </c>
      <c r="C41" s="31"/>
      <c r="D41" s="31"/>
      <c r="E41" s="31"/>
      <c r="F41" s="31"/>
      <c r="G41" s="31"/>
      <c r="H41" s="29">
        <v>17</v>
      </c>
    </row>
    <row r="42" spans="1:10" ht="15.5">
      <c r="A42" s="68" t="s">
        <v>103</v>
      </c>
      <c r="B42" s="31" t="s">
        <v>141</v>
      </c>
      <c r="C42" s="31"/>
      <c r="D42" s="31"/>
      <c r="E42" s="31"/>
      <c r="F42" s="31"/>
      <c r="G42" s="31"/>
      <c r="H42" s="29">
        <v>18</v>
      </c>
      <c r="J42" s="1" t="s">
        <v>5</v>
      </c>
    </row>
    <row r="43" spans="1:10" ht="15.5">
      <c r="B43" s="31" t="s">
        <v>142</v>
      </c>
      <c r="C43" s="31"/>
      <c r="D43" s="31"/>
      <c r="E43" s="31"/>
      <c r="F43" s="31"/>
      <c r="G43" s="31"/>
      <c r="H43" s="29">
        <f>+H42</f>
        <v>18</v>
      </c>
    </row>
    <row r="44" spans="1:10" ht="15.5">
      <c r="A44" s="48"/>
      <c r="B44" s="31"/>
      <c r="C44" s="31"/>
      <c r="D44" s="31"/>
      <c r="E44" s="31"/>
      <c r="F44" s="31"/>
      <c r="G44" s="31"/>
      <c r="H44" s="29"/>
    </row>
    <row r="45" spans="1:10" ht="15.5">
      <c r="A45" s="68" t="s">
        <v>102</v>
      </c>
      <c r="B45" s="31" t="s">
        <v>66</v>
      </c>
      <c r="C45" s="31"/>
      <c r="D45" s="31"/>
      <c r="E45" s="31"/>
      <c r="F45" s="31"/>
      <c r="G45" s="31"/>
      <c r="H45" s="29">
        <v>19</v>
      </c>
    </row>
    <row r="48" spans="1:10">
      <c r="I48" s="1" t="s">
        <v>5</v>
      </c>
    </row>
    <row r="52" spans="1:9">
      <c r="B52" s="24"/>
      <c r="C52" s="24"/>
      <c r="D52" s="24"/>
      <c r="E52" s="24"/>
      <c r="F52" s="24"/>
      <c r="G52" s="24"/>
      <c r="H52" s="24"/>
    </row>
    <row r="53" spans="1:9">
      <c r="B53" s="26" t="str">
        <f>"Finans Norge / Skadeforsikringsstatistikk"</f>
        <v>Finans Norge / Skadeforsikringsstatistikk</v>
      </c>
      <c r="G53" s="25"/>
      <c r="H53" s="158">
        <v>1</v>
      </c>
    </row>
    <row r="54" spans="1:9">
      <c r="B54" s="26" t="str">
        <f>"Premiestatistikk skadeforsikring 1. kvartal 2026"</f>
        <v>Premiestatistikk skadeforsikring 1. kvartal 2026</v>
      </c>
      <c r="G54" s="25"/>
      <c r="H54" s="158"/>
    </row>
    <row r="55" spans="1:9">
      <c r="A55"/>
      <c r="B55"/>
      <c r="C55"/>
      <c r="D55"/>
      <c r="E55"/>
      <c r="F55"/>
      <c r="G55"/>
      <c r="H55"/>
      <c r="I55"/>
    </row>
    <row r="56" spans="1:9">
      <c r="A56"/>
      <c r="B56"/>
      <c r="C56"/>
      <c r="D56"/>
      <c r="E56"/>
      <c r="F56"/>
      <c r="G56"/>
      <c r="H56"/>
      <c r="I56"/>
    </row>
    <row r="57" spans="1:9">
      <c r="A57"/>
      <c r="B57"/>
      <c r="C57"/>
      <c r="D57"/>
      <c r="E57"/>
      <c r="F57"/>
      <c r="G57"/>
      <c r="H57"/>
      <c r="I57"/>
    </row>
    <row r="58" spans="1:9">
      <c r="A58"/>
      <c r="B58"/>
      <c r="C58"/>
      <c r="D58"/>
      <c r="E58"/>
      <c r="F58"/>
      <c r="G58"/>
      <c r="H58"/>
      <c r="I58"/>
    </row>
    <row r="59" spans="1:9">
      <c r="A59"/>
      <c r="B59"/>
      <c r="C59"/>
      <c r="D59"/>
      <c r="E59"/>
      <c r="F59"/>
      <c r="G59"/>
      <c r="H59"/>
      <c r="I59"/>
    </row>
    <row r="60" spans="1:9">
      <c r="A60"/>
      <c r="B60"/>
      <c r="C60"/>
      <c r="D60"/>
      <c r="E60"/>
      <c r="F60"/>
      <c r="G60"/>
      <c r="H60"/>
      <c r="I60"/>
    </row>
    <row r="61" spans="1:9">
      <c r="A61"/>
      <c r="B61"/>
      <c r="C61"/>
      <c r="D61"/>
      <c r="E61"/>
      <c r="F61"/>
      <c r="G61"/>
      <c r="H61"/>
      <c r="I61"/>
    </row>
    <row r="62" spans="1:9" ht="12.75" customHeight="1">
      <c r="A62"/>
      <c r="B62"/>
      <c r="C62"/>
      <c r="D62"/>
      <c r="E62"/>
      <c r="F62"/>
      <c r="G62"/>
      <c r="H62"/>
      <c r="I62"/>
    </row>
    <row r="63" spans="1:9" ht="12.75" customHeight="1">
      <c r="A63"/>
      <c r="B63"/>
      <c r="C63"/>
      <c r="D63"/>
      <c r="E63"/>
      <c r="F63"/>
      <c r="G63"/>
      <c r="H63"/>
      <c r="I63"/>
    </row>
    <row r="64" spans="1:9">
      <c r="A64"/>
      <c r="B64"/>
      <c r="C64"/>
      <c r="D64"/>
      <c r="E64"/>
      <c r="F64"/>
      <c r="G64"/>
      <c r="H64"/>
      <c r="I64"/>
    </row>
    <row r="65" spans="1:9">
      <c r="A65"/>
      <c r="B65"/>
      <c r="C65"/>
      <c r="D65"/>
      <c r="E65"/>
      <c r="F65"/>
      <c r="G65"/>
      <c r="H65"/>
      <c r="I65"/>
    </row>
    <row r="66" spans="1:9">
      <c r="A66"/>
      <c r="B66"/>
      <c r="C66"/>
      <c r="D66"/>
      <c r="E66"/>
      <c r="F66"/>
      <c r="G66"/>
      <c r="H66"/>
      <c r="I66"/>
    </row>
    <row r="67" spans="1:9">
      <c r="A67"/>
      <c r="B67"/>
      <c r="C67"/>
      <c r="D67"/>
      <c r="E67"/>
      <c r="F67"/>
      <c r="G67"/>
      <c r="H67"/>
      <c r="I67"/>
    </row>
    <row r="68" spans="1:9">
      <c r="A68"/>
      <c r="B68"/>
      <c r="C68"/>
      <c r="D68"/>
      <c r="E68"/>
      <c r="F68"/>
      <c r="G68"/>
      <c r="H68"/>
      <c r="I68"/>
    </row>
    <row r="69" spans="1:9">
      <c r="A69"/>
      <c r="B69"/>
      <c r="C69"/>
      <c r="D69"/>
      <c r="E69"/>
      <c r="F69"/>
      <c r="G69"/>
      <c r="H69"/>
      <c r="I69"/>
    </row>
    <row r="70" spans="1:9">
      <c r="A70"/>
      <c r="B70"/>
      <c r="C70"/>
      <c r="D70"/>
      <c r="E70"/>
      <c r="F70"/>
      <c r="G70"/>
      <c r="H70"/>
      <c r="I70"/>
    </row>
    <row r="71" spans="1:9">
      <c r="A71"/>
      <c r="B71"/>
      <c r="C71"/>
      <c r="D71"/>
      <c r="E71"/>
      <c r="F71"/>
      <c r="G71"/>
      <c r="H71"/>
      <c r="I71"/>
    </row>
    <row r="72" spans="1:9">
      <c r="A72"/>
      <c r="B72"/>
      <c r="C72"/>
      <c r="D72"/>
      <c r="E72"/>
      <c r="F72"/>
      <c r="G72"/>
      <c r="H72"/>
      <c r="I72"/>
    </row>
  </sheetData>
  <mergeCells count="1">
    <mergeCell ref="H53:H54"/>
  </mergeCells>
  <phoneticPr fontId="0" type="noConversion"/>
  <hyperlinks>
    <hyperlink ref="A18" location="Tab3!A2" display="Tab3" xr:uid="{00000000-0004-0000-0100-000000000000}"/>
    <hyperlink ref="A19" location="Tab4!A2" display="Tab4" xr:uid="{00000000-0004-0000-0100-000001000000}"/>
    <hyperlink ref="A22" location="Tab5!A2" display="Tab5" xr:uid="{00000000-0004-0000-0100-000002000000}"/>
    <hyperlink ref="A23" location="Tab6!A2" display="Tab6" xr:uid="{00000000-0004-0000-0100-000003000000}"/>
    <hyperlink ref="A27" location="'Tab8'!A2" display="Tab8" xr:uid="{00000000-0004-0000-0100-000004000000}"/>
    <hyperlink ref="A9" location="Tab1!A2" display="Tab1" xr:uid="{00000000-0004-0000-0100-000005000000}"/>
    <hyperlink ref="A11" location="Tab2!A2" display="Tab2" xr:uid="{00000000-0004-0000-0100-000006000000}"/>
    <hyperlink ref="A31" location="'Tab10'!A2" display="Tab10" xr:uid="{00000000-0004-0000-0100-000007000000}"/>
    <hyperlink ref="A33" location="'Tab11'!A2" display="Tab11" xr:uid="{00000000-0004-0000-0100-000008000000}"/>
    <hyperlink ref="A42" location="'Tab16'!A2" display="Tab16" xr:uid="{00000000-0004-0000-0100-000009000000}"/>
    <hyperlink ref="A45" location="'Tab17'!A1" display="Tab17" xr:uid="{00000000-0004-0000-0100-00000A000000}"/>
    <hyperlink ref="A41" location="'Tab15'!A2" display="Tab15" xr:uid="{00000000-0004-0000-0100-00000B000000}"/>
    <hyperlink ref="A35" location="'Tab12'!A2" display="Tab12" xr:uid="{00000000-0004-0000-0100-00000C000000}"/>
    <hyperlink ref="A37" location="'Tab13'!A2" display="Tab13" xr:uid="{00000000-0004-0000-0100-00000D000000}"/>
    <hyperlink ref="A39" location="'Tab14'!A2" display="Tab14" xr:uid="{00000000-0004-0000-0100-00000E000000}"/>
    <hyperlink ref="A29" location="'Tab9'!A2" display="Tab9" xr:uid="{00000000-0004-0000-0100-00000F000000}"/>
    <hyperlink ref="A25" location="'Tab7'!A2" display="Tab7" xr:uid="{00000000-0004-0000-0100-000010000000}"/>
  </hyperlinks>
  <pageMargins left="0.78740157480314965" right="0.78740157480314965" top="0.98425196850393704" bottom="0.19685039370078741" header="3.937007874015748E-2" footer="3.937007874015748E-2"/>
  <pageSetup paperSize="9" scale="92" orientation="portrait" r:id="rId1"/>
  <headerFooter alignWithMargins="0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0"/>
  <sheetViews>
    <sheetView showGridLines="0" showRowColHeaders="0" zoomScaleNormal="100" zoomScaleSheetLayoutView="100" workbookViewId="0"/>
  </sheetViews>
  <sheetFormatPr baseColWidth="10" defaultColWidth="11.453125" defaultRowHeight="12.5"/>
  <cols>
    <col min="1" max="1" width="39.453125" customWidth="1"/>
    <col min="2" max="2" width="5.6328125" customWidth="1"/>
    <col min="3" max="3" width="39.453125" customWidth="1"/>
  </cols>
  <sheetData>
    <row r="1" spans="1:1" ht="8.25" customHeight="1">
      <c r="A1" s="1"/>
    </row>
    <row r="2" spans="1:1">
      <c r="A2" s="69" t="s">
        <v>0</v>
      </c>
    </row>
    <row r="3" spans="1:1" s="1" customFormat="1" ht="6.75" customHeight="1"/>
    <row r="4" spans="1:1" s="1" customFormat="1" ht="15">
      <c r="A4" s="40"/>
    </row>
    <row r="5" spans="1:1" s="1" customFormat="1" ht="15">
      <c r="A5" s="40" t="s">
        <v>39</v>
      </c>
    </row>
    <row r="6" spans="1:1" s="1" customFormat="1" ht="13"/>
    <row r="7" spans="1:1" s="1" customFormat="1" ht="15.5">
      <c r="A7" s="31"/>
    </row>
    <row r="8" spans="1:1" s="1" customFormat="1" ht="15.5">
      <c r="A8" s="31"/>
    </row>
    <row r="9" spans="1:1" s="1" customFormat="1" ht="15.5">
      <c r="A9" s="31"/>
    </row>
    <row r="10" spans="1:1" s="1" customFormat="1" ht="15.5">
      <c r="A10" s="31"/>
    </row>
    <row r="11" spans="1:1" s="1" customFormat="1" ht="15.5">
      <c r="A11" s="31"/>
    </row>
    <row r="12" spans="1:1" s="1" customFormat="1" ht="15.5">
      <c r="A12" s="31"/>
    </row>
    <row r="13" spans="1:1" s="1" customFormat="1" ht="15.5">
      <c r="A13" s="31"/>
    </row>
    <row r="14" spans="1:1" s="1" customFormat="1" ht="15.5">
      <c r="A14" s="31"/>
    </row>
    <row r="15" spans="1:1" s="1" customFormat="1" ht="15.5">
      <c r="A15" s="31"/>
    </row>
    <row r="16" spans="1:1" s="1" customFormat="1" ht="15.5">
      <c r="A16" s="31"/>
    </row>
    <row r="17" spans="1:5" s="1" customFormat="1" ht="15.5">
      <c r="A17" s="40"/>
      <c r="B17" s="31"/>
      <c r="C17" s="31"/>
    </row>
    <row r="18" spans="1:5" s="1" customFormat="1" ht="15.5">
      <c r="A18" s="31"/>
      <c r="B18" s="31"/>
      <c r="C18" s="31"/>
    </row>
    <row r="19" spans="1:5" s="1" customFormat="1" ht="15.5">
      <c r="A19" s="31"/>
      <c r="B19" s="31"/>
      <c r="C19" s="52"/>
      <c r="E19" s="52"/>
    </row>
    <row r="20" spans="1:5" s="1" customFormat="1" ht="15.5">
      <c r="A20" s="31"/>
      <c r="B20" s="31"/>
      <c r="C20" s="31"/>
      <c r="E20" s="31"/>
    </row>
    <row r="21" spans="1:5" s="1" customFormat="1" ht="15.5">
      <c r="A21" s="31"/>
      <c r="B21" s="31"/>
      <c r="C21" s="31"/>
      <c r="E21" s="31"/>
    </row>
    <row r="22" spans="1:5" s="1" customFormat="1" ht="15.5">
      <c r="A22" s="31"/>
      <c r="B22" s="31"/>
      <c r="C22" s="31"/>
      <c r="E22" s="31"/>
    </row>
    <row r="23" spans="1:5" s="1" customFormat="1" ht="15.5">
      <c r="A23" s="31"/>
      <c r="B23" s="31"/>
      <c r="C23" s="31"/>
      <c r="E23" s="31"/>
    </row>
    <row r="24" spans="1:5" s="1" customFormat="1" ht="15.5">
      <c r="B24" s="31"/>
      <c r="C24" s="31"/>
      <c r="E24" s="31"/>
    </row>
    <row r="25" spans="1:5" s="1" customFormat="1" ht="15.5">
      <c r="A25" s="52"/>
      <c r="B25" s="31"/>
      <c r="C25" s="31"/>
      <c r="E25" s="31"/>
    </row>
    <row r="26" spans="1:5" s="1" customFormat="1" ht="15.5">
      <c r="A26" s="31"/>
      <c r="B26" s="31"/>
      <c r="C26" s="31"/>
      <c r="E26" s="31"/>
    </row>
    <row r="27" spans="1:5" s="1" customFormat="1" ht="15.5">
      <c r="A27" s="31"/>
      <c r="B27" s="31"/>
      <c r="C27" s="31"/>
      <c r="E27" s="31"/>
    </row>
    <row r="28" spans="1:5" s="1" customFormat="1" ht="15.5">
      <c r="A28" s="31"/>
      <c r="B28" s="31"/>
      <c r="C28" s="31"/>
      <c r="E28" s="31"/>
    </row>
    <row r="29" spans="1:5" s="1" customFormat="1" ht="15.5">
      <c r="A29" s="52"/>
      <c r="B29" s="31"/>
      <c r="C29" s="31"/>
      <c r="E29" s="31"/>
    </row>
    <row r="30" spans="1:5" s="1" customFormat="1" ht="15.5">
      <c r="A30" s="31"/>
      <c r="B30" s="31"/>
      <c r="C30" s="31"/>
      <c r="E30" s="31"/>
    </row>
    <row r="31" spans="1:5" s="1" customFormat="1" ht="15.5">
      <c r="B31" s="31"/>
      <c r="C31" s="31"/>
      <c r="E31" s="31"/>
    </row>
    <row r="32" spans="1:5" s="1" customFormat="1" ht="15.5">
      <c r="A32" s="52"/>
      <c r="B32" s="31"/>
      <c r="C32" s="31"/>
      <c r="E32" s="31"/>
    </row>
    <row r="33" spans="1:5" s="1" customFormat="1" ht="15.5">
      <c r="A33" s="31"/>
      <c r="B33" s="31"/>
      <c r="C33" s="31"/>
      <c r="E33" s="31"/>
    </row>
    <row r="34" spans="1:5" s="1" customFormat="1" ht="15.5">
      <c r="B34" s="31"/>
      <c r="C34" s="31"/>
      <c r="E34" s="31"/>
    </row>
    <row r="35" spans="1:5" s="1" customFormat="1" ht="15.5">
      <c r="A35" s="52"/>
      <c r="B35" s="31"/>
      <c r="C35" s="31"/>
      <c r="E35" s="31"/>
    </row>
    <row r="36" spans="1:5" s="1" customFormat="1" ht="15.5">
      <c r="A36" s="31"/>
      <c r="B36" s="31"/>
      <c r="C36" s="31"/>
      <c r="E36" s="31"/>
    </row>
    <row r="37" spans="1:5" s="1" customFormat="1" ht="15.5">
      <c r="A37" s="31"/>
      <c r="B37" s="31"/>
      <c r="C37" s="31"/>
      <c r="E37" s="31"/>
    </row>
    <row r="38" spans="1:5" s="1" customFormat="1" ht="15.5">
      <c r="A38" s="31"/>
      <c r="B38" s="31"/>
      <c r="C38" s="31"/>
    </row>
    <row r="39" spans="1:5" s="1" customFormat="1" ht="15.5">
      <c r="A39" s="52"/>
      <c r="B39" s="31"/>
    </row>
    <row r="40" spans="1:5" s="1" customFormat="1" ht="15.5">
      <c r="A40" s="31"/>
      <c r="B40" s="31"/>
    </row>
    <row r="41" spans="1:5" s="1" customFormat="1" ht="15.5">
      <c r="A41" s="31"/>
    </row>
    <row r="42" spans="1:5" s="1" customFormat="1" ht="15.5">
      <c r="A42" s="31"/>
    </row>
    <row r="43" spans="1:5" s="1" customFormat="1" ht="13"/>
    <row r="44" spans="1:5" s="1" customFormat="1" ht="15.5">
      <c r="C44" s="31"/>
    </row>
    <row r="45" spans="1:5" s="1" customFormat="1" ht="15.5">
      <c r="A45" s="31"/>
      <c r="C45" s="31"/>
    </row>
    <row r="46" spans="1:5" s="1" customFormat="1" ht="15.5">
      <c r="A46" s="31"/>
    </row>
    <row r="47" spans="1:5" s="1" customFormat="1" ht="15.5">
      <c r="A47" s="31"/>
    </row>
    <row r="48" spans="1:5" s="1" customFormat="1" ht="15.5">
      <c r="A48" s="52" t="s">
        <v>67</v>
      </c>
    </row>
    <row r="49" spans="1:3" s="1" customFormat="1" ht="15.5">
      <c r="A49" s="52" t="s">
        <v>106</v>
      </c>
    </row>
    <row r="50" spans="1:3" s="1" customFormat="1" ht="15.5">
      <c r="A50" s="31"/>
    </row>
    <row r="51" spans="1:3" s="1" customFormat="1" ht="15.5">
      <c r="A51" s="31"/>
    </row>
    <row r="52" spans="1:3" s="1" customFormat="1" ht="12.75" customHeight="1">
      <c r="A52" s="58" t="str">
        <f>+Innhold!B53</f>
        <v>Finans Norge / Skadeforsikringsstatistikk</v>
      </c>
      <c r="B52" s="59"/>
      <c r="C52" s="157">
        <f>Innhold!H9</f>
        <v>2</v>
      </c>
    </row>
    <row r="53" spans="1:3" s="1" customFormat="1" ht="12.75" customHeight="1">
      <c r="A53" s="26" t="str">
        <f>+Innhold!B54</f>
        <v>Premiestatistikk skadeforsikring 1. kvartal 2026</v>
      </c>
      <c r="C53" s="158"/>
    </row>
    <row r="54" spans="1:3" s="1" customFormat="1" ht="13"/>
    <row r="55" spans="1:3" s="1" customFormat="1" ht="13"/>
    <row r="56" spans="1:3" s="1" customFormat="1" ht="13"/>
    <row r="57" spans="1:3" s="1" customFormat="1" ht="13"/>
    <row r="58" spans="1:3" s="1" customFormat="1" ht="13"/>
    <row r="59" spans="1:3" s="1" customFormat="1" ht="13"/>
    <row r="60" spans="1:3" s="1" customFormat="1" ht="13"/>
  </sheetData>
  <mergeCells count="1">
    <mergeCell ref="C52:C53"/>
  </mergeCells>
  <phoneticPr fontId="0" type="noConversion"/>
  <hyperlinks>
    <hyperlink ref="A2" location="Innhold!A9" tooltip="Move to Tab2" display="Tilbake til innholdsfortegnelsen" xr:uid="{00000000-0004-0000-0200-000000000000}"/>
  </hyperlinks>
  <pageMargins left="0.78740157480314965" right="0.78740157480314965" top="0.98425196850393704" bottom="0.19685039370078741" header="3.937007874015748E-2" footer="3.937007874015748E-2"/>
  <pageSetup paperSize="9" scale="94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0"/>
  <sheetViews>
    <sheetView showGridLines="0" showRowColHeaders="0" zoomScaleNormal="100" workbookViewId="0"/>
  </sheetViews>
  <sheetFormatPr baseColWidth="10" defaultColWidth="11.453125" defaultRowHeight="13"/>
  <cols>
    <col min="1" max="1" width="29.6328125" style="1" customWidth="1"/>
    <col min="2" max="2" width="13" style="1" customWidth="1"/>
    <col min="3" max="5" width="14.08984375" style="1" customWidth="1"/>
    <col min="6" max="6" width="2.453125" style="1" customWidth="1"/>
    <col min="7" max="7" width="29.6328125" style="1" customWidth="1"/>
    <col min="8" max="8" width="13" style="1" customWidth="1"/>
    <col min="9" max="11" width="14.08984375" style="1" customWidth="1"/>
    <col min="12" max="16384" width="11.453125" style="1"/>
  </cols>
  <sheetData>
    <row r="1" spans="1:12" ht="5.25" customHeight="1"/>
    <row r="2" spans="1:12">
      <c r="A2" s="69" t="s">
        <v>0</v>
      </c>
    </row>
    <row r="3" spans="1:12" ht="6" customHeight="1">
      <c r="A3" s="4"/>
    </row>
    <row r="4" spans="1:12" ht="15">
      <c r="A4" s="40" t="s">
        <v>45</v>
      </c>
      <c r="G4" s="5"/>
      <c r="H4"/>
      <c r="I4"/>
      <c r="J4"/>
      <c r="K4"/>
      <c r="L4"/>
    </row>
    <row r="5" spans="1:12" ht="15">
      <c r="A5" s="5"/>
      <c r="G5" s="5"/>
      <c r="H5"/>
      <c r="I5"/>
      <c r="J5"/>
      <c r="K5"/>
      <c r="L5"/>
    </row>
    <row r="6" spans="1:12" ht="15">
      <c r="A6" s="5" t="s">
        <v>80</v>
      </c>
      <c r="G6" s="5" t="s">
        <v>150</v>
      </c>
      <c r="H6"/>
      <c r="I6"/>
      <c r="J6"/>
      <c r="K6"/>
      <c r="L6"/>
    </row>
    <row r="7" spans="1:12">
      <c r="G7"/>
      <c r="H7"/>
      <c r="I7"/>
      <c r="J7"/>
      <c r="K7"/>
      <c r="L7"/>
    </row>
    <row r="8" spans="1:12">
      <c r="G8"/>
      <c r="H8"/>
      <c r="I8"/>
      <c r="J8"/>
      <c r="K8"/>
      <c r="L8"/>
    </row>
    <row r="9" spans="1:12">
      <c r="G9"/>
      <c r="H9"/>
      <c r="I9"/>
      <c r="J9"/>
      <c r="K9"/>
      <c r="L9"/>
    </row>
    <row r="10" spans="1:12">
      <c r="G10"/>
      <c r="H10"/>
      <c r="I10"/>
      <c r="J10"/>
      <c r="K10"/>
      <c r="L10"/>
    </row>
    <row r="11" spans="1:12">
      <c r="G11"/>
      <c r="H11"/>
      <c r="I11"/>
      <c r="J11"/>
      <c r="K11"/>
      <c r="L11"/>
    </row>
    <row r="12" spans="1:12">
      <c r="E12" s="25"/>
      <c r="G12"/>
      <c r="H12"/>
      <c r="I12"/>
      <c r="J12"/>
      <c r="K12"/>
      <c r="L12"/>
    </row>
    <row r="13" spans="1:12">
      <c r="G13"/>
      <c r="H13"/>
      <c r="I13"/>
      <c r="J13"/>
      <c r="K13"/>
      <c r="L13"/>
    </row>
    <row r="14" spans="1:12">
      <c r="G14"/>
      <c r="H14"/>
      <c r="I14"/>
      <c r="J14"/>
      <c r="K14"/>
      <c r="L14"/>
    </row>
    <row r="15" spans="1:12">
      <c r="E15" s="25"/>
      <c r="G15"/>
      <c r="H15"/>
      <c r="I15"/>
      <c r="J15"/>
      <c r="K15"/>
      <c r="L15"/>
    </row>
    <row r="16" spans="1:12">
      <c r="G16"/>
      <c r="H16"/>
      <c r="I16"/>
      <c r="J16"/>
      <c r="K16"/>
      <c r="L16"/>
    </row>
    <row r="17" spans="1:12">
      <c r="G17"/>
      <c r="H17"/>
      <c r="I17"/>
      <c r="J17"/>
      <c r="K17"/>
      <c r="L17"/>
    </row>
    <row r="18" spans="1:12">
      <c r="E18" s="25"/>
      <c r="G18"/>
      <c r="H18"/>
      <c r="I18"/>
      <c r="J18"/>
      <c r="K18"/>
      <c r="L18"/>
    </row>
    <row r="19" spans="1:12">
      <c r="J19"/>
      <c r="K19"/>
      <c r="L19"/>
    </row>
    <row r="20" spans="1:12">
      <c r="J20"/>
      <c r="K20"/>
      <c r="L20"/>
    </row>
    <row r="21" spans="1:12">
      <c r="J21"/>
      <c r="K21"/>
      <c r="L21"/>
    </row>
    <row r="22" spans="1:12">
      <c r="J22"/>
      <c r="K22"/>
      <c r="L22"/>
    </row>
    <row r="23" spans="1:12">
      <c r="J23"/>
      <c r="K23"/>
      <c r="L23"/>
    </row>
    <row r="24" spans="1:12">
      <c r="E24" s="25"/>
      <c r="G24"/>
      <c r="H24"/>
      <c r="I24"/>
      <c r="J24"/>
      <c r="K24"/>
      <c r="L24"/>
    </row>
    <row r="25" spans="1:12">
      <c r="G25"/>
      <c r="H25"/>
      <c r="I25"/>
      <c r="J25"/>
      <c r="K25"/>
      <c r="L25"/>
    </row>
    <row r="26" spans="1:12">
      <c r="G26"/>
      <c r="H26"/>
      <c r="I26"/>
      <c r="J26"/>
      <c r="K26"/>
      <c r="L26"/>
    </row>
    <row r="27" spans="1:12">
      <c r="E27" s="25"/>
      <c r="G27"/>
      <c r="H27"/>
      <c r="I27"/>
      <c r="J27"/>
      <c r="K27"/>
      <c r="L27"/>
    </row>
    <row r="28" spans="1:12">
      <c r="G28"/>
      <c r="H28"/>
      <c r="I28"/>
      <c r="J28"/>
      <c r="K28"/>
      <c r="L28"/>
    </row>
    <row r="29" spans="1:12">
      <c r="I29"/>
      <c r="J29"/>
      <c r="K29"/>
      <c r="L29"/>
    </row>
    <row r="30" spans="1:12">
      <c r="I30"/>
      <c r="J30"/>
      <c r="K30"/>
      <c r="L30"/>
    </row>
    <row r="31" spans="1:12" ht="15">
      <c r="A31" s="5" t="s">
        <v>63</v>
      </c>
      <c r="G31" s="5"/>
      <c r="K31"/>
      <c r="L31"/>
    </row>
    <row r="32" spans="1:12">
      <c r="K32"/>
      <c r="L32"/>
    </row>
    <row r="33" spans="5:12">
      <c r="K33"/>
      <c r="L33"/>
    </row>
    <row r="34" spans="5:12">
      <c r="G34"/>
      <c r="K34"/>
      <c r="L34"/>
    </row>
    <row r="35" spans="5:12">
      <c r="G35"/>
      <c r="K35"/>
      <c r="L35"/>
    </row>
    <row r="36" spans="5:12">
      <c r="E36" s="25"/>
      <c r="G36"/>
      <c r="K36"/>
      <c r="L36"/>
    </row>
    <row r="37" spans="5:12">
      <c r="G37"/>
      <c r="K37"/>
      <c r="L37"/>
    </row>
    <row r="38" spans="5:12">
      <c r="G38"/>
      <c r="K38"/>
      <c r="L38"/>
    </row>
    <row r="39" spans="5:12">
      <c r="E39" s="25"/>
      <c r="G39"/>
      <c r="K39"/>
      <c r="L39"/>
    </row>
    <row r="40" spans="5:12">
      <c r="G40"/>
      <c r="K40"/>
      <c r="L40"/>
    </row>
    <row r="41" spans="5:12">
      <c r="K41"/>
    </row>
    <row r="42" spans="5:12">
      <c r="E42" s="25"/>
      <c r="K42"/>
    </row>
    <row r="45" spans="5:12">
      <c r="E45" s="25"/>
    </row>
    <row r="48" spans="5:12">
      <c r="E48" s="25"/>
    </row>
    <row r="51" spans="1:11">
      <c r="E51" s="25"/>
    </row>
    <row r="54" spans="1:11">
      <c r="E54" s="25"/>
    </row>
    <row r="61" spans="1:11" ht="9" customHeight="1">
      <c r="E61" s="25"/>
    </row>
    <row r="62" spans="1:11">
      <c r="E62" s="25"/>
    </row>
    <row r="63" spans="1:11">
      <c r="A63" s="24"/>
      <c r="B63" s="24"/>
      <c r="C63" s="24"/>
      <c r="D63" s="24"/>
      <c r="E63" s="24"/>
      <c r="G63" s="24"/>
      <c r="H63" s="24"/>
      <c r="I63" s="24"/>
      <c r="J63" s="24"/>
      <c r="K63" s="24"/>
    </row>
    <row r="64" spans="1:11">
      <c r="A64" s="26" t="str">
        <f>+Innhold!B53</f>
        <v>Finans Norge / Skadeforsikringsstatistikk</v>
      </c>
      <c r="E64" s="157">
        <f>Innhold!H12</f>
        <v>3</v>
      </c>
      <c r="G64" s="26" t="str">
        <f>+Innhold!B53</f>
        <v>Finans Norge / Skadeforsikringsstatistikk</v>
      </c>
      <c r="K64" s="157">
        <f>+Innhold!H14</f>
        <v>4</v>
      </c>
    </row>
    <row r="65" spans="1:11">
      <c r="A65" s="26" t="str">
        <f>+Innhold!B54</f>
        <v>Premiestatistikk skadeforsikring 1. kvartal 2026</v>
      </c>
      <c r="E65" s="158"/>
      <c r="G65" s="26" t="str">
        <f>+Innhold!B54</f>
        <v>Premiestatistikk skadeforsikring 1. kvartal 2026</v>
      </c>
      <c r="K65" s="158"/>
    </row>
    <row r="69" spans="1:11">
      <c r="A69"/>
      <c r="B69" s="65"/>
    </row>
    <row r="70" spans="1:11">
      <c r="A70" s="177"/>
      <c r="B70" s="177"/>
      <c r="C70" s="177"/>
      <c r="D70" s="177"/>
      <c r="E70" s="177"/>
      <c r="F70" s="177"/>
      <c r="G70" s="177"/>
      <c r="H70" s="177"/>
      <c r="I70" s="177"/>
      <c r="J70" s="177"/>
      <c r="K70" s="177"/>
    </row>
    <row r="71" spans="1:11">
      <c r="A71" s="178"/>
      <c r="B71" s="179"/>
      <c r="C71" s="177"/>
      <c r="D71" s="177"/>
      <c r="E71" s="177"/>
      <c r="F71" s="177"/>
      <c r="G71" s="177"/>
      <c r="H71" s="177"/>
      <c r="I71" s="177"/>
      <c r="J71" s="177"/>
      <c r="K71" s="177"/>
    </row>
    <row r="72" spans="1:11">
      <c r="A72" s="177"/>
      <c r="B72" s="177"/>
      <c r="C72" s="177"/>
      <c r="D72" s="177"/>
      <c r="E72" s="177"/>
      <c r="F72" s="177"/>
      <c r="G72" s="177"/>
      <c r="H72" s="177"/>
      <c r="I72" s="177"/>
      <c r="J72" s="177"/>
      <c r="K72" s="177"/>
    </row>
    <row r="73" spans="1:11">
      <c r="A73" s="180" t="s">
        <v>59</v>
      </c>
      <c r="B73" s="177"/>
      <c r="C73" s="177"/>
      <c r="D73" s="177"/>
      <c r="E73" s="177"/>
      <c r="F73" s="177"/>
      <c r="G73" s="177"/>
      <c r="H73" s="177"/>
      <c r="I73" s="177"/>
      <c r="J73" s="177"/>
      <c r="K73" s="177"/>
    </row>
    <row r="74" spans="1:11">
      <c r="A74" s="178" t="s">
        <v>82</v>
      </c>
      <c r="B74" s="179">
        <f>+VLOOKUP(A74,'Tab5'!$A$7:$U$35,7,FALSE)/100</f>
        <v>0.26220465230754042</v>
      </c>
      <c r="C74" s="178">
        <v>1</v>
      </c>
      <c r="D74" s="178">
        <v>0</v>
      </c>
      <c r="E74" s="178">
        <v>0</v>
      </c>
      <c r="F74" s="178">
        <v>0</v>
      </c>
      <c r="G74" s="178"/>
      <c r="H74" s="178"/>
      <c r="I74" s="178">
        <v>0</v>
      </c>
      <c r="J74" s="177"/>
      <c r="K74" s="177"/>
    </row>
    <row r="75" spans="1:11">
      <c r="A75" s="178" t="s">
        <v>81</v>
      </c>
      <c r="B75" s="179">
        <f>+VLOOKUP(A75,'Tab5'!$A$7:$U$35,7,FALSE)/100</f>
        <v>0.20530321277085808</v>
      </c>
      <c r="C75" s="178">
        <v>1</v>
      </c>
      <c r="D75" s="178">
        <v>0</v>
      </c>
      <c r="E75" s="178">
        <v>0</v>
      </c>
      <c r="F75" s="178">
        <v>0</v>
      </c>
      <c r="G75" s="178"/>
      <c r="H75" s="178"/>
      <c r="I75" s="178">
        <v>0</v>
      </c>
      <c r="J75" s="177"/>
      <c r="K75" s="177"/>
    </row>
    <row r="76" spans="1:11">
      <c r="A76" s="178" t="s">
        <v>84</v>
      </c>
      <c r="B76" s="179">
        <f>+VLOOKUP(A76,'Tab5'!$A$7:$U$35,7,FALSE)/100</f>
        <v>0.1218283900062456</v>
      </c>
      <c r="C76" s="178">
        <v>1</v>
      </c>
      <c r="D76" s="178">
        <v>0</v>
      </c>
      <c r="E76" s="178">
        <v>0</v>
      </c>
      <c r="F76" s="178">
        <v>0</v>
      </c>
      <c r="G76" s="178"/>
      <c r="H76" s="178"/>
      <c r="I76" s="178">
        <v>0</v>
      </c>
      <c r="J76" s="177"/>
      <c r="K76" s="177"/>
    </row>
    <row r="77" spans="1:11">
      <c r="A77" s="178" t="s">
        <v>152</v>
      </c>
      <c r="B77" s="179">
        <f>+VLOOKUP(A77,'Tab5'!$A$7:$U$35,7,FALSE)/100</f>
        <v>0.18303819361569626</v>
      </c>
      <c r="C77" s="178">
        <v>1</v>
      </c>
      <c r="D77" s="178">
        <v>0</v>
      </c>
      <c r="E77" s="178">
        <v>0</v>
      </c>
      <c r="F77" s="178">
        <v>0</v>
      </c>
      <c r="G77" s="178"/>
      <c r="H77" s="178"/>
      <c r="I77" s="178">
        <v>0</v>
      </c>
      <c r="J77" s="177"/>
      <c r="K77" s="177"/>
    </row>
    <row r="78" spans="1:11">
      <c r="A78" s="178" t="s">
        <v>21</v>
      </c>
      <c r="B78" s="179">
        <f>1-SUM(B74:B77)</f>
        <v>0.22762555129965967</v>
      </c>
      <c r="C78" s="178">
        <v>1</v>
      </c>
      <c r="D78" s="178">
        <v>0</v>
      </c>
      <c r="E78" s="178">
        <v>0</v>
      </c>
      <c r="F78" s="178">
        <v>0</v>
      </c>
      <c r="G78" s="178"/>
      <c r="H78" s="178"/>
      <c r="I78" s="178">
        <v>0</v>
      </c>
      <c r="J78" s="177"/>
      <c r="K78" s="177"/>
    </row>
    <row r="79" spans="1:11">
      <c r="A79" s="177"/>
      <c r="B79" s="177"/>
      <c r="C79" s="177"/>
      <c r="D79" s="177"/>
      <c r="E79" s="177"/>
      <c r="F79" s="177"/>
      <c r="G79" s="177"/>
      <c r="H79" s="177"/>
      <c r="I79" s="177"/>
      <c r="J79" s="177"/>
      <c r="K79" s="177"/>
    </row>
    <row r="80" spans="1:11">
      <c r="A80" s="177"/>
      <c r="B80" s="177"/>
      <c r="C80" s="177"/>
      <c r="D80" s="177"/>
      <c r="E80" s="177"/>
      <c r="F80" s="177"/>
      <c r="G80" s="177"/>
      <c r="H80" s="177"/>
      <c r="I80" s="177"/>
      <c r="J80" s="177"/>
      <c r="K80" s="177"/>
    </row>
    <row r="81" spans="1:17">
      <c r="A81" s="180" t="s">
        <v>62</v>
      </c>
      <c r="B81" s="177"/>
      <c r="C81" s="177"/>
      <c r="D81" s="177"/>
      <c r="E81" s="177"/>
      <c r="F81" s="177"/>
      <c r="G81" s="177"/>
      <c r="H81" s="177"/>
      <c r="I81" s="177"/>
      <c r="J81" s="177"/>
      <c r="K81" s="177"/>
    </row>
    <row r="82" spans="1:17">
      <c r="A82" s="178" t="s">
        <v>51</v>
      </c>
      <c r="B82" s="178">
        <f>+'Tab3'!F26/1000</f>
        <v>18729.235000000001</v>
      </c>
      <c r="C82" s="178">
        <f>+'Tab3'!G26/1000</f>
        <v>20998.968000000001</v>
      </c>
      <c r="D82" s="177"/>
      <c r="E82" s="177"/>
      <c r="F82" s="177"/>
      <c r="G82" s="177"/>
      <c r="H82" s="177"/>
      <c r="I82" s="177"/>
      <c r="J82" s="177"/>
      <c r="K82" s="177"/>
    </row>
    <row r="83" spans="1:17">
      <c r="A83" s="178"/>
      <c r="B83" s="181" t="str">
        <f>Dato_1årsiden</f>
        <v>31.03.2025</v>
      </c>
      <c r="C83" s="181" t="str">
        <f>Dato_nå</f>
        <v>31.03.2026</v>
      </c>
      <c r="D83" s="177"/>
      <c r="E83" s="177"/>
      <c r="F83" s="177"/>
      <c r="G83" s="177"/>
      <c r="H83" s="177"/>
      <c r="I83" s="177"/>
      <c r="J83" s="177"/>
      <c r="K83" s="177"/>
    </row>
    <row r="84" spans="1:17">
      <c r="A84" s="178" t="s">
        <v>18</v>
      </c>
      <c r="B84" s="182">
        <f>+'Tab3'!F22/1000</f>
        <v>3621.0149999999999</v>
      </c>
      <c r="C84" s="182">
        <f>+'Tab3'!G22/1000</f>
        <v>3972.2249999999999</v>
      </c>
      <c r="D84" s="177"/>
      <c r="E84" s="177"/>
      <c r="F84" s="177"/>
      <c r="G84" s="177"/>
      <c r="H84" s="177"/>
      <c r="I84" s="177"/>
      <c r="J84" s="177"/>
      <c r="K84" s="177"/>
    </row>
    <row r="85" spans="1:17">
      <c r="A85" s="178" t="s">
        <v>54</v>
      </c>
      <c r="B85" s="182">
        <f>+'Tab3'!F23/1000</f>
        <v>12380.214</v>
      </c>
      <c r="C85" s="182">
        <f>+'Tab3'!G23/1000</f>
        <v>14062.982</v>
      </c>
      <c r="D85" s="177"/>
      <c r="E85" s="177"/>
      <c r="F85" s="177"/>
      <c r="G85" s="177"/>
      <c r="H85" s="177"/>
      <c r="I85" s="177"/>
      <c r="J85" s="177"/>
      <c r="K85" s="177"/>
    </row>
    <row r="86" spans="1:17">
      <c r="A86" s="178" t="s">
        <v>55</v>
      </c>
      <c r="B86" s="182">
        <f>'Tab3'!F26/1000-B84-B85</f>
        <v>2728.0060000000012</v>
      </c>
      <c r="C86" s="182">
        <f>'Tab3'!G26/1000-C84-C85</f>
        <v>2963.7610000000022</v>
      </c>
      <c r="D86" s="177"/>
      <c r="E86" s="177"/>
      <c r="F86" s="177"/>
      <c r="G86" s="177"/>
      <c r="H86" s="177"/>
      <c r="I86" s="177"/>
      <c r="J86" s="177"/>
      <c r="K86" s="177"/>
    </row>
    <row r="87" spans="1:17">
      <c r="A87" s="178" t="s">
        <v>85</v>
      </c>
      <c r="B87" s="182">
        <f>+'Tab3'!J26/1000</f>
        <v>14206.013000000001</v>
      </c>
      <c r="C87" s="182">
        <f>+'Tab3'!K26/1000</f>
        <v>15339.909</v>
      </c>
      <c r="D87" s="177"/>
      <c r="E87" s="177"/>
      <c r="F87" s="177"/>
      <c r="G87" s="177"/>
      <c r="H87" s="177"/>
      <c r="I87" s="177"/>
      <c r="J87" s="177"/>
      <c r="K87" s="177"/>
    </row>
    <row r="88" spans="1:17">
      <c r="A88" s="178" t="s">
        <v>52</v>
      </c>
      <c r="B88" s="182">
        <f>'Tab3'!F30/1000+'Tab3'!J30/1000</f>
        <v>1641.2729999999999</v>
      </c>
      <c r="C88" s="182">
        <f>'Tab3'!G30/1000+'Tab3'!K30/1000</f>
        <v>1842.0650000000001</v>
      </c>
      <c r="D88" s="177"/>
      <c r="E88" s="177"/>
      <c r="F88" s="177"/>
      <c r="G88" s="177"/>
      <c r="H88" s="177"/>
      <c r="I88" s="177"/>
      <c r="J88" s="177"/>
      <c r="K88" s="177"/>
    </row>
    <row r="89" spans="1:17">
      <c r="A89" s="178" t="s">
        <v>53</v>
      </c>
      <c r="B89" s="182">
        <f>+'Tab3'!J31/1000</f>
        <v>2973.2809999999999</v>
      </c>
      <c r="C89" s="182">
        <f>+'Tab3'!K31/1000</f>
        <v>3103.0859999999998</v>
      </c>
      <c r="D89" s="177"/>
      <c r="E89" s="177"/>
      <c r="F89" s="177"/>
      <c r="G89" s="177"/>
      <c r="H89" s="177"/>
      <c r="I89" s="177"/>
      <c r="J89" s="177"/>
      <c r="K89" s="177"/>
    </row>
    <row r="90" spans="1:17">
      <c r="A90" s="178" t="s">
        <v>25</v>
      </c>
      <c r="B90" s="182">
        <f>+'Tab3'!F41/1000</f>
        <v>5061.6440000000002</v>
      </c>
      <c r="C90" s="182">
        <f>+'Tab3'!G41/1000</f>
        <v>5515.81</v>
      </c>
      <c r="D90" s="177"/>
      <c r="E90" s="177"/>
      <c r="F90" s="177"/>
      <c r="G90" s="177"/>
      <c r="H90" s="177"/>
      <c r="I90" s="177"/>
      <c r="J90" s="177"/>
      <c r="K90" s="177"/>
    </row>
    <row r="91" spans="1:17">
      <c r="A91" s="178" t="s">
        <v>26</v>
      </c>
      <c r="B91" s="182">
        <f>+'Tab3'!J42/1000</f>
        <v>3249.49</v>
      </c>
      <c r="C91" s="182">
        <f>+'Tab3'!K42/1000</f>
        <v>3583.8150000000001</v>
      </c>
      <c r="D91" s="177"/>
      <c r="E91" s="177"/>
      <c r="F91" s="177"/>
      <c r="G91" s="177"/>
      <c r="H91" s="177"/>
      <c r="I91" s="177"/>
      <c r="J91" s="177"/>
      <c r="K91" s="177"/>
    </row>
    <row r="92" spans="1:17">
      <c r="A92" s="177"/>
      <c r="B92" s="177"/>
      <c r="C92" s="177"/>
      <c r="D92" s="177"/>
      <c r="E92" s="177"/>
      <c r="F92" s="177"/>
      <c r="G92" s="177"/>
      <c r="H92" s="177"/>
      <c r="I92" s="177"/>
      <c r="J92" s="177"/>
      <c r="K92" s="177"/>
    </row>
    <row r="93" spans="1:17">
      <c r="A93" s="177"/>
      <c r="B93" s="177"/>
      <c r="C93" s="177"/>
      <c r="D93" s="177"/>
      <c r="E93" s="177"/>
      <c r="F93" s="177"/>
      <c r="G93" s="177"/>
      <c r="H93" s="177"/>
      <c r="I93" s="177"/>
      <c r="J93" s="177"/>
      <c r="K93" s="177"/>
    </row>
    <row r="94" spans="1:17">
      <c r="A94" s="177"/>
      <c r="B94" s="177"/>
      <c r="C94" s="177"/>
      <c r="D94" s="177"/>
      <c r="E94" s="177"/>
      <c r="F94" s="177"/>
      <c r="G94" s="177"/>
      <c r="H94" s="177"/>
      <c r="I94" s="177"/>
      <c r="J94" s="177"/>
      <c r="K94" s="177"/>
    </row>
    <row r="95" spans="1:17">
      <c r="A95" s="180" t="s">
        <v>61</v>
      </c>
      <c r="B95" s="177"/>
      <c r="C95" s="177"/>
      <c r="D95" s="177"/>
      <c r="E95" s="177"/>
      <c r="F95" s="177"/>
      <c r="G95" s="183" t="s">
        <v>79</v>
      </c>
      <c r="H95" s="177"/>
      <c r="I95" s="177"/>
      <c r="J95" s="177"/>
      <c r="K95" s="177"/>
    </row>
    <row r="96" spans="1:17">
      <c r="A96" s="178"/>
      <c r="B96" s="184">
        <v>42004</v>
      </c>
      <c r="C96" s="184">
        <v>42369</v>
      </c>
      <c r="D96" s="184">
        <v>42735</v>
      </c>
      <c r="E96" s="184" t="str">
        <f>G96</f>
        <v>31.03.2026</v>
      </c>
      <c r="F96" s="184"/>
      <c r="G96" s="184" t="str">
        <f>C83</f>
        <v>31.03.2026</v>
      </c>
      <c r="H96" s="184"/>
      <c r="I96" s="184"/>
      <c r="J96" s="185"/>
      <c r="K96" s="184"/>
      <c r="L96" s="63"/>
      <c r="M96" s="63"/>
      <c r="N96" s="63"/>
      <c r="O96" s="63"/>
      <c r="P96" s="63"/>
      <c r="Q96" s="63"/>
    </row>
    <row r="97" spans="1:17">
      <c r="A97" s="178"/>
      <c r="B97" s="179">
        <f>B98/B101</f>
        <v>0.38367106973506798</v>
      </c>
      <c r="C97" s="179">
        <f>C98/C101</f>
        <v>0.38262458117320863</v>
      </c>
      <c r="D97" s="179">
        <f>D98/D101</f>
        <v>0.37475650653602993</v>
      </c>
      <c r="E97" s="179">
        <f>E98/E101</f>
        <v>0.28818164960551573</v>
      </c>
      <c r="F97" s="179"/>
      <c r="G97" s="179">
        <f>G98/G101</f>
        <v>0.28818164960551573</v>
      </c>
      <c r="H97" s="179"/>
      <c r="I97" s="179"/>
      <c r="J97" s="179"/>
      <c r="K97" s="179"/>
      <c r="L97" s="65"/>
      <c r="M97" s="65"/>
      <c r="N97" s="65"/>
      <c r="O97" s="65"/>
      <c r="P97" s="65"/>
      <c r="Q97" s="65"/>
    </row>
    <row r="98" spans="1:17">
      <c r="A98" s="178" t="s">
        <v>58</v>
      </c>
      <c r="B98" s="186">
        <v>7884.6679999999997</v>
      </c>
      <c r="C98" s="186">
        <v>7875.8249999999998</v>
      </c>
      <c r="D98" s="186">
        <v>7750.8190000000004</v>
      </c>
      <c r="E98" s="186">
        <f>G98</f>
        <v>12114.157999999999</v>
      </c>
      <c r="F98" s="178"/>
      <c r="G98" s="178">
        <f>('Tab3'!G19+'Tab3'!K19)/1000</f>
        <v>12114.157999999999</v>
      </c>
      <c r="H98" s="178"/>
      <c r="I98" s="178"/>
      <c r="J98" s="178"/>
      <c r="K98" s="178"/>
      <c r="L98"/>
      <c r="M98"/>
      <c r="N98"/>
      <c r="O98"/>
      <c r="P98"/>
      <c r="Q98"/>
    </row>
    <row r="99" spans="1:17">
      <c r="A99" s="178" t="s">
        <v>57</v>
      </c>
      <c r="B99" s="186">
        <f>B101-B98</f>
        <v>12665.925000000001</v>
      </c>
      <c r="C99" s="186">
        <f>C101-C98</f>
        <v>12707.862999999998</v>
      </c>
      <c r="D99" s="186">
        <f>D101-D98</f>
        <v>12931.460999999999</v>
      </c>
      <c r="E99" s="186">
        <f>E101-E98</f>
        <v>29922.377000000004</v>
      </c>
      <c r="F99" s="178"/>
      <c r="G99" s="178">
        <f>G101-G98</f>
        <v>29922.377000000004</v>
      </c>
      <c r="H99" s="178"/>
      <c r="I99" s="178"/>
      <c r="J99" s="178"/>
      <c r="K99" s="178"/>
      <c r="L99"/>
      <c r="M99"/>
      <c r="N99"/>
      <c r="O99"/>
      <c r="P99"/>
      <c r="Q99"/>
    </row>
    <row r="100" spans="1:17">
      <c r="A100" s="178"/>
      <c r="B100" s="186"/>
      <c r="C100" s="186"/>
      <c r="D100" s="186"/>
      <c r="E100" s="186"/>
      <c r="F100" s="178"/>
      <c r="G100" s="178"/>
      <c r="H100" s="178"/>
      <c r="I100" s="178"/>
      <c r="J100" s="178"/>
      <c r="K100" s="178"/>
      <c r="L100"/>
    </row>
    <row r="101" spans="1:17">
      <c r="A101" s="178" t="s">
        <v>56</v>
      </c>
      <c r="B101" s="186">
        <v>20550.593000000001</v>
      </c>
      <c r="C101" s="186">
        <v>20583.687999999998</v>
      </c>
      <c r="D101" s="186">
        <v>20682.28</v>
      </c>
      <c r="E101" s="186">
        <f>G101</f>
        <v>42036.535000000003</v>
      </c>
      <c r="F101" s="178"/>
      <c r="G101" s="178">
        <f>('Tab3'!G12+'Tab3'!K12)/1000</f>
        <v>42036.535000000003</v>
      </c>
      <c r="H101" s="178"/>
      <c r="I101" s="178"/>
      <c r="J101" s="178"/>
      <c r="K101" s="178"/>
      <c r="L101"/>
      <c r="M101"/>
      <c r="N101"/>
      <c r="O101"/>
      <c r="P101"/>
      <c r="Q101"/>
    </row>
    <row r="102" spans="1:17">
      <c r="A102" s="177"/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</row>
    <row r="103" spans="1:17">
      <c r="A103" s="177"/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</row>
    <row r="104" spans="1:17">
      <c r="A104" s="177"/>
      <c r="B104" s="177"/>
      <c r="C104" s="177"/>
      <c r="D104" s="177"/>
      <c r="E104" s="177"/>
      <c r="F104" s="177"/>
      <c r="G104" s="177"/>
      <c r="H104" s="177"/>
      <c r="I104" s="177"/>
      <c r="J104" s="177"/>
      <c r="K104" s="177"/>
    </row>
    <row r="105" spans="1:17">
      <c r="A105" s="180" t="s">
        <v>60</v>
      </c>
      <c r="B105" s="177"/>
      <c r="C105" s="177"/>
      <c r="D105" s="177"/>
      <c r="E105" s="177"/>
      <c r="F105" s="177"/>
      <c r="G105" s="177"/>
      <c r="H105" s="177"/>
      <c r="I105" s="177"/>
      <c r="J105" s="177"/>
      <c r="K105" s="177"/>
    </row>
    <row r="106" spans="1:17">
      <c r="A106" s="177" t="s">
        <v>51</v>
      </c>
      <c r="B106" s="187">
        <f>'Tab3'!G48</f>
        <v>70408140</v>
      </c>
      <c r="C106" s="177"/>
      <c r="D106" s="177"/>
      <c r="E106" s="177"/>
      <c r="F106" s="177"/>
      <c r="G106" s="177"/>
      <c r="H106" s="177"/>
      <c r="I106" s="177"/>
      <c r="J106" s="177"/>
      <c r="K106" s="177"/>
    </row>
    <row r="107" spans="1:17">
      <c r="A107" s="177" t="s">
        <v>85</v>
      </c>
      <c r="B107" s="187">
        <f>'Tab3'!K48</f>
        <v>39781480</v>
      </c>
      <c r="C107" s="177"/>
      <c r="D107" s="177"/>
      <c r="E107" s="177"/>
      <c r="F107" s="177"/>
      <c r="G107" s="177"/>
      <c r="H107" s="177"/>
      <c r="I107" s="177"/>
      <c r="J107" s="177"/>
      <c r="K107" s="177"/>
    </row>
    <row r="108" spans="1:17">
      <c r="A108" s="177"/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</row>
    <row r="109" spans="1:17">
      <c r="A109" s="177"/>
      <c r="B109" s="177"/>
      <c r="C109" s="177"/>
      <c r="D109" s="177"/>
      <c r="E109" s="177"/>
      <c r="F109" s="177"/>
      <c r="G109" s="177"/>
      <c r="H109" s="177"/>
      <c r="I109" s="177"/>
      <c r="J109" s="177"/>
      <c r="K109" s="177"/>
    </row>
    <row r="110" spans="1:17">
      <c r="A110" s="177"/>
      <c r="B110" s="177"/>
      <c r="C110" s="177"/>
      <c r="D110" s="177"/>
      <c r="E110" s="177"/>
      <c r="F110" s="177"/>
      <c r="G110" s="177"/>
      <c r="H110" s="177"/>
      <c r="I110" s="177"/>
      <c r="J110" s="177"/>
      <c r="K110" s="177"/>
    </row>
    <row r="112" spans="1:17">
      <c r="A112" s="64"/>
      <c r="B112"/>
    </row>
    <row r="113" spans="1:2">
      <c r="A113" s="64"/>
      <c r="B113"/>
    </row>
    <row r="114" spans="1:2">
      <c r="A114" s="64"/>
      <c r="B114"/>
    </row>
    <row r="115" spans="1:2">
      <c r="A115" s="64"/>
      <c r="B115"/>
    </row>
    <row r="116" spans="1:2">
      <c r="A116" s="64"/>
      <c r="B116"/>
    </row>
    <row r="117" spans="1:2">
      <c r="A117" s="64"/>
      <c r="B117"/>
    </row>
    <row r="118" spans="1:2">
      <c r="A118" s="64"/>
      <c r="B118"/>
    </row>
    <row r="119" spans="1:2">
      <c r="A119" s="64"/>
      <c r="B119"/>
    </row>
    <row r="120" spans="1:2">
      <c r="A120" s="64"/>
      <c r="B120"/>
    </row>
    <row r="121" spans="1:2">
      <c r="A121" s="64"/>
      <c r="B121"/>
    </row>
    <row r="122" spans="1:2">
      <c r="A122" s="64"/>
      <c r="B122"/>
    </row>
    <row r="123" spans="1:2">
      <c r="A123" s="64"/>
      <c r="B123"/>
    </row>
    <row r="124" spans="1:2">
      <c r="A124" s="64"/>
      <c r="B124"/>
    </row>
    <row r="125" spans="1:2">
      <c r="A125" s="64"/>
      <c r="B125"/>
    </row>
    <row r="126" spans="1:2">
      <c r="A126" s="64"/>
      <c r="B126"/>
    </row>
    <row r="127" spans="1:2">
      <c r="A127" s="64"/>
      <c r="B127"/>
    </row>
    <row r="128" spans="1:2">
      <c r="A128" s="64"/>
      <c r="B128"/>
    </row>
    <row r="129" spans="1:2">
      <c r="A129" s="64"/>
      <c r="B129"/>
    </row>
    <row r="130" spans="1:2">
      <c r="A130" s="64"/>
      <c r="B130"/>
    </row>
    <row r="131" spans="1:2">
      <c r="A131" s="64"/>
      <c r="B131"/>
    </row>
    <row r="132" spans="1:2">
      <c r="A132" s="64"/>
      <c r="B132"/>
    </row>
    <row r="133" spans="1:2">
      <c r="A133" s="64"/>
      <c r="B133"/>
    </row>
    <row r="134" spans="1:2">
      <c r="A134" s="64"/>
      <c r="B134"/>
    </row>
    <row r="135" spans="1:2">
      <c r="A135" s="64"/>
      <c r="B135"/>
    </row>
    <row r="136" spans="1:2">
      <c r="A136" s="64"/>
      <c r="B136"/>
    </row>
    <row r="137" spans="1:2">
      <c r="A137" s="64"/>
      <c r="B137"/>
    </row>
    <row r="138" spans="1:2">
      <c r="A138" s="64"/>
      <c r="B138"/>
    </row>
    <row r="139" spans="1:2">
      <c r="A139" s="64"/>
      <c r="B139"/>
    </row>
    <row r="140" spans="1:2">
      <c r="A140" s="64"/>
      <c r="B140"/>
    </row>
    <row r="141" spans="1:2">
      <c r="A141" s="64"/>
      <c r="B141"/>
    </row>
    <row r="142" spans="1:2">
      <c r="A142" s="64"/>
      <c r="B142"/>
    </row>
    <row r="143" spans="1:2">
      <c r="A143" s="64"/>
      <c r="B143"/>
    </row>
    <row r="144" spans="1:2">
      <c r="A144" s="64"/>
      <c r="B144"/>
    </row>
    <row r="145" spans="1:2">
      <c r="A145" s="64"/>
      <c r="B145"/>
    </row>
    <row r="146" spans="1:2">
      <c r="A146" s="64"/>
      <c r="B146"/>
    </row>
    <row r="147" spans="1:2">
      <c r="A147" s="64"/>
      <c r="B147"/>
    </row>
    <row r="148" spans="1:2">
      <c r="A148" s="64"/>
      <c r="B148"/>
    </row>
    <row r="149" spans="1:2">
      <c r="A149" s="64"/>
      <c r="B149"/>
    </row>
    <row r="150" spans="1:2">
      <c r="A150" s="64"/>
      <c r="B150"/>
    </row>
    <row r="151" spans="1:2">
      <c r="A151" s="64"/>
      <c r="B151"/>
    </row>
    <row r="152" spans="1:2">
      <c r="A152" s="64"/>
      <c r="B152"/>
    </row>
    <row r="153" spans="1:2">
      <c r="A153" s="64"/>
      <c r="B153"/>
    </row>
    <row r="154" spans="1:2">
      <c r="A154" s="64"/>
      <c r="B154"/>
    </row>
    <row r="155" spans="1:2">
      <c r="A155" s="64"/>
      <c r="B155"/>
    </row>
    <row r="156" spans="1:2">
      <c r="A156" s="67"/>
      <c r="B156"/>
    </row>
    <row r="157" spans="1:2">
      <c r="A157" s="64"/>
      <c r="B157"/>
    </row>
    <row r="158" spans="1:2">
      <c r="A158" s="67"/>
      <c r="B158"/>
    </row>
    <row r="159" spans="1:2">
      <c r="A159" s="67"/>
      <c r="B159"/>
    </row>
    <row r="160" spans="1:2">
      <c r="A160" s="67"/>
      <c r="B160"/>
    </row>
    <row r="161" spans="1:2">
      <c r="A161" s="67"/>
      <c r="B161"/>
    </row>
    <row r="162" spans="1:2">
      <c r="A162" s="67"/>
      <c r="B162"/>
    </row>
    <row r="163" spans="1:2">
      <c r="A163" s="71"/>
      <c r="B163"/>
    </row>
    <row r="164" spans="1:2">
      <c r="A164" s="71"/>
      <c r="B164"/>
    </row>
    <row r="165" spans="1:2">
      <c r="A165" s="71"/>
      <c r="B165"/>
    </row>
    <row r="166" spans="1:2">
      <c r="A166" s="71"/>
      <c r="B166"/>
    </row>
    <row r="167" spans="1:2">
      <c r="A167" s="71"/>
      <c r="B167"/>
    </row>
    <row r="168" spans="1:2">
      <c r="A168" s="71"/>
      <c r="B168"/>
    </row>
    <row r="169" spans="1:2">
      <c r="A169" s="71"/>
      <c r="B169"/>
    </row>
    <row r="170" spans="1:2">
      <c r="A170" s="71"/>
      <c r="B170"/>
    </row>
    <row r="171" spans="1:2">
      <c r="A171" s="71"/>
      <c r="B171"/>
    </row>
    <row r="172" spans="1:2">
      <c r="A172" s="71"/>
      <c r="B172"/>
    </row>
    <row r="173" spans="1:2">
      <c r="A173" s="71"/>
      <c r="B173"/>
    </row>
    <row r="174" spans="1:2">
      <c r="A174" s="71"/>
      <c r="B174"/>
    </row>
    <row r="175" spans="1:2">
      <c r="A175" s="71"/>
      <c r="B175"/>
    </row>
    <row r="176" spans="1:2">
      <c r="A176" s="71"/>
      <c r="B176"/>
    </row>
    <row r="177" spans="1:3">
      <c r="A177" s="71"/>
      <c r="B177"/>
    </row>
    <row r="178" spans="1:3">
      <c r="A178" s="71"/>
      <c r="B178"/>
    </row>
    <row r="179" spans="1:3">
      <c r="A179" s="71"/>
      <c r="B179"/>
    </row>
    <row r="180" spans="1:3">
      <c r="A180" s="71"/>
      <c r="B180"/>
    </row>
    <row r="181" spans="1:3">
      <c r="A181" s="71"/>
      <c r="B181"/>
      <c r="C181"/>
    </row>
    <row r="182" spans="1:3">
      <c r="A182" s="71"/>
      <c r="B182"/>
    </row>
    <row r="183" spans="1:3">
      <c r="A183" s="71"/>
      <c r="B183"/>
    </row>
    <row r="184" spans="1:3">
      <c r="A184" s="71"/>
      <c r="B184"/>
    </row>
    <row r="185" spans="1:3">
      <c r="A185" s="71"/>
      <c r="B185"/>
    </row>
    <row r="186" spans="1:3">
      <c r="A186" s="71"/>
      <c r="B186"/>
    </row>
    <row r="187" spans="1:3">
      <c r="A187" s="71"/>
      <c r="B187"/>
    </row>
    <row r="188" spans="1:3">
      <c r="A188" s="71"/>
      <c r="B188"/>
    </row>
    <row r="189" spans="1:3">
      <c r="A189" s="71"/>
      <c r="B189"/>
    </row>
    <row r="190" spans="1:3">
      <c r="A190" s="71"/>
      <c r="B190"/>
    </row>
  </sheetData>
  <mergeCells count="2">
    <mergeCell ref="K64:K65"/>
    <mergeCell ref="E64:E65"/>
  </mergeCells>
  <phoneticPr fontId="0" type="noConversion"/>
  <hyperlinks>
    <hyperlink ref="A2" location="Innhold!A11" tooltip="Move to Tab2" display="Tilbake til innholdsfortegnelsen" xr:uid="{00000000-0004-0000-0300-000000000000}"/>
    <hyperlink ref="A1" location="Innhold!A1" tooltip="Move to Tab2" display="Tilbake til innholdsfortegnelsen" xr:uid="{00000000-0004-0000-0300-000001000000}"/>
  </hyperlinks>
  <pageMargins left="0.78740157480314965" right="0.78740157480314965" top="0.98425196850393704" bottom="0.19685039370078741" header="3.937007874015748E-2" footer="3.937007874015748E-2"/>
  <pageSetup paperSize="9" scale="88" orientation="portrait" horizontalDpi="300" verticalDpi="300" r:id="rId1"/>
  <headerFooter alignWithMargins="0"/>
  <ignoredErrors>
    <ignoredError sqref="E97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6"/>
  <sheetViews>
    <sheetView showGridLines="0" showRowColHeaders="0" zoomScaleNormal="100" workbookViewId="0"/>
  </sheetViews>
  <sheetFormatPr baseColWidth="10" defaultColWidth="11.453125" defaultRowHeight="13"/>
  <cols>
    <col min="1" max="1" width="38.6328125" style="1" customWidth="1"/>
    <col min="2" max="4" width="14.08984375" style="1" customWidth="1"/>
    <col min="5" max="5" width="6.6328125" style="1" customWidth="1"/>
    <col min="6" max="8" width="14.08984375" style="1" customWidth="1"/>
    <col min="9" max="9" width="6.6328125" style="1" customWidth="1"/>
    <col min="10" max="12" width="14.08984375" style="1" customWidth="1"/>
    <col min="16" max="16384" width="11.453125" style="1"/>
  </cols>
  <sheetData>
    <row r="1" spans="1:12" ht="5.25" customHeight="1"/>
    <row r="2" spans="1:12">
      <c r="A2" s="69" t="s">
        <v>0</v>
      </c>
      <c r="B2" s="3"/>
      <c r="C2" s="3"/>
      <c r="F2" s="3"/>
      <c r="G2" s="3"/>
      <c r="J2" s="3"/>
      <c r="K2" s="3"/>
    </row>
    <row r="3" spans="1:12" ht="6" customHeight="1">
      <c r="A3" s="4"/>
      <c r="B3" s="3"/>
      <c r="C3" s="3"/>
      <c r="F3" s="3"/>
      <c r="G3" s="3"/>
      <c r="J3" s="3"/>
      <c r="K3" s="3"/>
    </row>
    <row r="4" spans="1:12" ht="15.5" thickBot="1">
      <c r="A4" s="5" t="s">
        <v>47</v>
      </c>
      <c r="B4" s="23"/>
      <c r="C4" s="23" t="s">
        <v>104</v>
      </c>
      <c r="F4" s="23"/>
      <c r="G4" s="23" t="s">
        <v>91</v>
      </c>
      <c r="J4" s="23"/>
      <c r="K4" s="23" t="s">
        <v>92</v>
      </c>
    </row>
    <row r="5" spans="1:12">
      <c r="A5" s="7"/>
      <c r="B5" s="162" t="s">
        <v>1</v>
      </c>
      <c r="C5" s="161"/>
      <c r="D5" s="35" t="s">
        <v>10</v>
      </c>
      <c r="F5" s="160" t="s">
        <v>1</v>
      </c>
      <c r="G5" s="161"/>
      <c r="H5" s="35" t="s">
        <v>10</v>
      </c>
      <c r="J5" s="160" t="s">
        <v>1</v>
      </c>
      <c r="K5" s="161"/>
      <c r="L5" s="35" t="s">
        <v>10</v>
      </c>
    </row>
    <row r="6" spans="1:12" ht="13.5" thickBot="1">
      <c r="A6" s="32" t="s">
        <v>9</v>
      </c>
      <c r="B6" s="33" t="s">
        <v>153</v>
      </c>
      <c r="C6" s="61" t="s">
        <v>154</v>
      </c>
      <c r="D6" s="36" t="s">
        <v>11</v>
      </c>
      <c r="F6" s="89" t="s">
        <v>153</v>
      </c>
      <c r="G6" s="61" t="s">
        <v>154</v>
      </c>
      <c r="H6" s="36" t="s">
        <v>11</v>
      </c>
      <c r="J6" s="89" t="s">
        <v>153</v>
      </c>
      <c r="K6" s="61" t="s">
        <v>154</v>
      </c>
      <c r="L6" s="36" t="s">
        <v>11</v>
      </c>
    </row>
    <row r="7" spans="1:12">
      <c r="A7" s="44" t="s">
        <v>12</v>
      </c>
      <c r="B7" s="54"/>
      <c r="C7" s="27"/>
      <c r="D7" s="34"/>
      <c r="F7" s="88"/>
      <c r="G7" s="27"/>
      <c r="H7" s="34"/>
      <c r="J7" s="88"/>
      <c r="K7" s="27"/>
      <c r="L7" s="34"/>
    </row>
    <row r="8" spans="1:12">
      <c r="A8" s="46" t="s">
        <v>13</v>
      </c>
      <c r="B8" s="55">
        <v>30809659</v>
      </c>
      <c r="C8" s="55">
        <v>35288500</v>
      </c>
      <c r="D8" s="75">
        <v>14.537132657002143</v>
      </c>
      <c r="F8" s="85">
        <v>26487710</v>
      </c>
      <c r="G8" s="55">
        <v>30636628</v>
      </c>
      <c r="H8" s="75">
        <v>15.663558684386079</v>
      </c>
      <c r="J8" s="85">
        <v>4321949</v>
      </c>
      <c r="K8" s="55">
        <v>4651872</v>
      </c>
      <c r="L8" s="75">
        <v>7.6336624980998158</v>
      </c>
    </row>
    <row r="9" spans="1:12">
      <c r="A9" s="46" t="s">
        <v>14</v>
      </c>
      <c r="B9" s="55">
        <v>1995515</v>
      </c>
      <c r="C9" s="55">
        <v>2122294</v>
      </c>
      <c r="D9" s="75">
        <v>6.3531970443720045</v>
      </c>
      <c r="F9" s="85">
        <v>20735</v>
      </c>
      <c r="G9" s="55">
        <v>29852</v>
      </c>
      <c r="H9" s="75">
        <v>43.969134313961902</v>
      </c>
      <c r="J9" s="85">
        <v>1974780</v>
      </c>
      <c r="K9" s="55">
        <v>2092442</v>
      </c>
      <c r="L9" s="75">
        <v>5.9582333221928518</v>
      </c>
    </row>
    <row r="10" spans="1:12">
      <c r="A10" s="46" t="s">
        <v>15</v>
      </c>
      <c r="B10" s="55">
        <v>838219</v>
      </c>
      <c r="C10" s="55">
        <v>924975</v>
      </c>
      <c r="D10" s="75">
        <v>10.350039786738311</v>
      </c>
      <c r="F10" s="85">
        <v>803680</v>
      </c>
      <c r="G10" s="55">
        <v>891965</v>
      </c>
      <c r="H10" s="75">
        <v>10.985093569579933</v>
      </c>
      <c r="J10" s="85">
        <v>34539</v>
      </c>
      <c r="K10" s="55">
        <v>33010</v>
      </c>
      <c r="L10" s="75">
        <v>-4.4268797591128868</v>
      </c>
    </row>
    <row r="11" spans="1:12">
      <c r="A11" s="46" t="s">
        <v>16</v>
      </c>
      <c r="B11" s="55">
        <v>2077356</v>
      </c>
      <c r="C11" s="55">
        <v>2291348</v>
      </c>
      <c r="D11" s="75">
        <v>10.301171296590473</v>
      </c>
      <c r="F11" s="85">
        <v>196701</v>
      </c>
      <c r="G11" s="55">
        <v>224835</v>
      </c>
      <c r="H11" s="75">
        <v>14.302926777189745</v>
      </c>
      <c r="J11" s="85">
        <v>1880655</v>
      </c>
      <c r="K11" s="55">
        <v>2066513</v>
      </c>
      <c r="L11" s="75">
        <v>9.8826206826876799</v>
      </c>
    </row>
    <row r="12" spans="1:12">
      <c r="A12" s="45" t="s">
        <v>105</v>
      </c>
      <c r="B12" s="56">
        <v>37051406</v>
      </c>
      <c r="C12" s="56">
        <v>42036535</v>
      </c>
      <c r="D12" s="76">
        <v>13.454628415450685</v>
      </c>
      <c r="F12" s="86">
        <v>28349741</v>
      </c>
      <c r="G12" s="56">
        <v>32717481</v>
      </c>
      <c r="H12" s="76">
        <v>15.406631051761638</v>
      </c>
      <c r="J12" s="86">
        <v>8701665</v>
      </c>
      <c r="K12" s="56">
        <v>9319054</v>
      </c>
      <c r="L12" s="76">
        <v>7.0950674382431407</v>
      </c>
    </row>
    <row r="13" spans="1:12">
      <c r="A13" s="46"/>
      <c r="B13" s="56"/>
      <c r="C13" s="38"/>
      <c r="D13" s="37"/>
      <c r="F13" s="86"/>
      <c r="G13" s="38"/>
      <c r="H13" s="37"/>
      <c r="J13" s="86"/>
      <c r="K13" s="38"/>
      <c r="L13" s="37"/>
    </row>
    <row r="14" spans="1:12">
      <c r="A14" s="94" t="s">
        <v>17</v>
      </c>
      <c r="B14" s="56"/>
      <c r="C14" s="38"/>
      <c r="D14" s="37"/>
      <c r="F14" s="86"/>
      <c r="G14" s="38"/>
      <c r="H14" s="37"/>
      <c r="J14" s="86"/>
      <c r="K14" s="38"/>
      <c r="L14" s="37"/>
    </row>
    <row r="15" spans="1:12">
      <c r="A15" s="46" t="s">
        <v>13</v>
      </c>
      <c r="B15" s="55">
        <v>9300618</v>
      </c>
      <c r="C15" s="55">
        <v>10207801</v>
      </c>
      <c r="D15" s="75">
        <v>9.7540077444316058</v>
      </c>
      <c r="F15" s="85">
        <v>7902824</v>
      </c>
      <c r="G15" s="55">
        <v>8783047</v>
      </c>
      <c r="H15" s="75">
        <v>11.138081779374057</v>
      </c>
      <c r="J15" s="85">
        <v>1397794</v>
      </c>
      <c r="K15" s="55">
        <v>1424754</v>
      </c>
      <c r="L15" s="75">
        <v>1.9287534500791963</v>
      </c>
    </row>
    <row r="16" spans="1:12">
      <c r="A16" s="46" t="s">
        <v>14</v>
      </c>
      <c r="B16" s="55">
        <v>701876</v>
      </c>
      <c r="C16" s="55">
        <v>698805</v>
      </c>
      <c r="D16" s="75">
        <v>-0.43754167402789096</v>
      </c>
      <c r="F16" s="85">
        <v>7429</v>
      </c>
      <c r="G16" s="55">
        <v>6675</v>
      </c>
      <c r="H16" s="75">
        <v>-10.149414456858258</v>
      </c>
      <c r="J16" s="85">
        <v>694447</v>
      </c>
      <c r="K16" s="55">
        <v>692130</v>
      </c>
      <c r="L16" s="75">
        <v>-0.33364677217987837</v>
      </c>
    </row>
    <row r="17" spans="1:12">
      <c r="A17" s="46" t="s">
        <v>15</v>
      </c>
      <c r="B17" s="55">
        <v>329782</v>
      </c>
      <c r="C17" s="55">
        <v>362173</v>
      </c>
      <c r="D17" s="75">
        <v>9.8219429805144003</v>
      </c>
      <c r="F17" s="85">
        <v>317649</v>
      </c>
      <c r="G17" s="55">
        <v>352213</v>
      </c>
      <c r="H17" s="75">
        <v>10.881192763081263</v>
      </c>
      <c r="J17" s="85">
        <v>12133</v>
      </c>
      <c r="K17" s="55">
        <v>9960</v>
      </c>
      <c r="L17" s="75">
        <v>-17.909832687711202</v>
      </c>
    </row>
    <row r="18" spans="1:12">
      <c r="A18" s="46" t="s">
        <v>16</v>
      </c>
      <c r="B18" s="55">
        <v>523353</v>
      </c>
      <c r="C18" s="55">
        <v>590764</v>
      </c>
      <c r="D18" s="75">
        <v>12.880598754569096</v>
      </c>
      <c r="F18" s="85">
        <v>76052</v>
      </c>
      <c r="G18" s="55">
        <v>85571</v>
      </c>
      <c r="H18" s="75">
        <v>12.516436122652921</v>
      </c>
      <c r="J18" s="85">
        <v>447301</v>
      </c>
      <c r="K18" s="55">
        <v>505193</v>
      </c>
      <c r="L18" s="75">
        <v>12.942515219058308</v>
      </c>
    </row>
    <row r="19" spans="1:12">
      <c r="A19" s="45" t="s">
        <v>4</v>
      </c>
      <c r="B19" s="56">
        <v>11084206</v>
      </c>
      <c r="C19" s="56">
        <v>12114158</v>
      </c>
      <c r="D19" s="76">
        <v>9.2920683718797719</v>
      </c>
      <c r="F19" s="86">
        <v>8469332</v>
      </c>
      <c r="G19" s="56">
        <v>9421646</v>
      </c>
      <c r="H19" s="76">
        <v>11.244263420066659</v>
      </c>
      <c r="J19" s="86">
        <v>2614874</v>
      </c>
      <c r="K19" s="56">
        <v>2692512</v>
      </c>
      <c r="L19" s="76">
        <v>2.9690914361456806</v>
      </c>
    </row>
    <row r="20" spans="1:12">
      <c r="A20" s="45"/>
      <c r="B20" s="55"/>
      <c r="C20" s="27"/>
      <c r="D20" s="34"/>
      <c r="F20" s="85"/>
      <c r="G20" s="27"/>
      <c r="H20" s="34"/>
      <c r="J20" s="85"/>
      <c r="K20" s="27"/>
      <c r="L20" s="34"/>
    </row>
    <row r="21" spans="1:12">
      <c r="A21" s="45" t="s">
        <v>93</v>
      </c>
      <c r="B21" s="56"/>
      <c r="C21" s="38"/>
      <c r="D21" s="37"/>
      <c r="F21" s="86"/>
      <c r="G21" s="38"/>
      <c r="H21" s="37"/>
      <c r="J21" s="86"/>
      <c r="K21" s="38"/>
      <c r="L21" s="37"/>
    </row>
    <row r="22" spans="1:12">
      <c r="A22" s="46" t="s">
        <v>18</v>
      </c>
      <c r="B22" s="55">
        <v>3621015</v>
      </c>
      <c r="C22" s="55">
        <v>3972225</v>
      </c>
      <c r="D22" s="75">
        <v>9.6992141706123842</v>
      </c>
      <c r="F22" s="85">
        <v>3621015</v>
      </c>
      <c r="G22" s="55">
        <v>3972225</v>
      </c>
      <c r="H22" s="75">
        <v>9.6992141706123842</v>
      </c>
      <c r="J22" s="85"/>
      <c r="K22" s="55"/>
      <c r="L22" s="75"/>
    </row>
    <row r="23" spans="1:12">
      <c r="A23" s="46" t="s">
        <v>19</v>
      </c>
      <c r="B23" s="55">
        <v>12380214</v>
      </c>
      <c r="C23" s="55">
        <v>14062982</v>
      </c>
      <c r="D23" s="75">
        <v>13.592398322032237</v>
      </c>
      <c r="F23" s="85">
        <v>12380214</v>
      </c>
      <c r="G23" s="55">
        <v>14062982</v>
      </c>
      <c r="H23" s="75">
        <v>13.592398322032237</v>
      </c>
      <c r="J23" s="85"/>
      <c r="K23" s="55"/>
      <c r="L23" s="75"/>
    </row>
    <row r="24" spans="1:12">
      <c r="A24" s="46" t="s">
        <v>20</v>
      </c>
      <c r="B24" s="55">
        <v>2220846</v>
      </c>
      <c r="C24" s="55">
        <v>2461343</v>
      </c>
      <c r="D24" s="75">
        <v>10.829071443945235</v>
      </c>
      <c r="F24" s="85">
        <v>2220846</v>
      </c>
      <c r="G24" s="55">
        <v>2461343</v>
      </c>
      <c r="H24" s="75">
        <v>10.829071443945235</v>
      </c>
      <c r="J24" s="85"/>
      <c r="K24" s="55"/>
      <c r="L24" s="75"/>
    </row>
    <row r="25" spans="1:12">
      <c r="A25" s="46" t="s">
        <v>95</v>
      </c>
      <c r="B25" s="55">
        <v>0</v>
      </c>
      <c r="C25" s="55">
        <v>0</v>
      </c>
      <c r="D25" s="75">
        <v>0</v>
      </c>
      <c r="F25" s="85"/>
      <c r="G25" s="55"/>
      <c r="H25" s="75"/>
      <c r="J25" s="85">
        <v>0</v>
      </c>
      <c r="K25" s="55">
        <v>0</v>
      </c>
      <c r="L25" s="75">
        <v>0</v>
      </c>
    </row>
    <row r="26" spans="1:12">
      <c r="A26" s="45" t="s">
        <v>101</v>
      </c>
      <c r="B26" s="56">
        <v>32935248</v>
      </c>
      <c r="C26" s="56">
        <v>36338877</v>
      </c>
      <c r="D26" s="76">
        <v>10.334305058216049</v>
      </c>
      <c r="F26" s="86">
        <v>18729235</v>
      </c>
      <c r="G26" s="56">
        <v>20998968</v>
      </c>
      <c r="H26" s="76">
        <v>12.118663682739845</v>
      </c>
      <c r="J26" s="86">
        <v>14206013</v>
      </c>
      <c r="K26" s="56">
        <v>15339909</v>
      </c>
      <c r="L26" s="76">
        <v>7.9818031984061957</v>
      </c>
    </row>
    <row r="27" spans="1:12">
      <c r="A27" s="45"/>
      <c r="B27" s="55"/>
      <c r="C27" s="27"/>
      <c r="D27" s="34"/>
      <c r="F27" s="85"/>
      <c r="G27" s="27"/>
      <c r="H27" s="34"/>
      <c r="J27" s="85"/>
      <c r="K27" s="27"/>
      <c r="L27" s="34"/>
    </row>
    <row r="28" spans="1:12">
      <c r="A28" s="45" t="s">
        <v>99</v>
      </c>
      <c r="B28" s="56"/>
      <c r="C28" s="38"/>
      <c r="D28" s="37"/>
      <c r="F28" s="86"/>
      <c r="G28" s="38"/>
      <c r="H28" s="37"/>
      <c r="J28" s="86"/>
      <c r="K28" s="38"/>
      <c r="L28" s="37"/>
    </row>
    <row r="29" spans="1:12">
      <c r="A29" s="46" t="s">
        <v>96</v>
      </c>
      <c r="B29" s="55">
        <v>2603745</v>
      </c>
      <c r="C29" s="55">
        <v>3020183</v>
      </c>
      <c r="D29" s="75">
        <v>15.993808917539928</v>
      </c>
      <c r="F29" s="85">
        <v>2566624</v>
      </c>
      <c r="G29" s="55">
        <v>3017650</v>
      </c>
      <c r="H29" s="75">
        <v>17.572733676611769</v>
      </c>
      <c r="J29" s="85">
        <v>37121</v>
      </c>
      <c r="K29" s="55">
        <v>2533</v>
      </c>
      <c r="L29" s="75">
        <v>-93.176369171089135</v>
      </c>
    </row>
    <row r="30" spans="1:12">
      <c r="A30" s="46" t="s">
        <v>52</v>
      </c>
      <c r="B30" s="55">
        <v>1641273</v>
      </c>
      <c r="C30" s="55">
        <v>1842065</v>
      </c>
      <c r="D30" s="75">
        <v>12.233918427951961</v>
      </c>
      <c r="F30" s="85">
        <v>1081149</v>
      </c>
      <c r="G30" s="55">
        <v>1184390</v>
      </c>
      <c r="H30" s="75">
        <v>9.5491925719766648</v>
      </c>
      <c r="J30" s="85">
        <v>560124</v>
      </c>
      <c r="K30" s="55">
        <v>657675</v>
      </c>
      <c r="L30" s="75">
        <v>17.415965036313388</v>
      </c>
    </row>
    <row r="31" spans="1:12">
      <c r="A31" s="46" t="s">
        <v>53</v>
      </c>
      <c r="B31" s="55">
        <v>2973281</v>
      </c>
      <c r="C31" s="55">
        <v>3103086</v>
      </c>
      <c r="D31" s="75">
        <v>4.3657158539673846</v>
      </c>
      <c r="F31" s="85"/>
      <c r="G31" s="55"/>
      <c r="H31" s="75"/>
      <c r="J31" s="85">
        <v>2973281</v>
      </c>
      <c r="K31" s="55">
        <v>3103086</v>
      </c>
      <c r="L31" s="75">
        <v>4.3657158539673846</v>
      </c>
    </row>
    <row r="32" spans="1:12">
      <c r="A32" s="46" t="s">
        <v>97</v>
      </c>
      <c r="B32" s="55">
        <v>3585902</v>
      </c>
      <c r="C32" s="55">
        <v>4180346</v>
      </c>
      <c r="D32" s="75">
        <v>16.577251692879504</v>
      </c>
      <c r="F32" s="85">
        <v>571516</v>
      </c>
      <c r="G32" s="55">
        <v>658789</v>
      </c>
      <c r="H32" s="75">
        <v>15.270438622890698</v>
      </c>
      <c r="J32" s="85">
        <v>3014386</v>
      </c>
      <c r="K32" s="55">
        <v>3521557</v>
      </c>
      <c r="L32" s="75">
        <v>16.82501842829684</v>
      </c>
    </row>
    <row r="33" spans="1:12">
      <c r="A33" s="46" t="s">
        <v>98</v>
      </c>
      <c r="B33" s="55">
        <v>1717343</v>
      </c>
      <c r="C33" s="55">
        <v>1918136</v>
      </c>
      <c r="D33" s="75">
        <v>11.69207316185526</v>
      </c>
      <c r="F33" s="85">
        <v>1612065</v>
      </c>
      <c r="G33" s="55">
        <v>1802267</v>
      </c>
      <c r="H33" s="75">
        <v>11.7986557613992</v>
      </c>
      <c r="J33" s="85">
        <v>105278</v>
      </c>
      <c r="K33" s="55">
        <v>115869</v>
      </c>
      <c r="L33" s="75">
        <v>10.060031535553486</v>
      </c>
    </row>
    <row r="34" spans="1:12">
      <c r="A34" s="46" t="s">
        <v>89</v>
      </c>
      <c r="B34" s="55">
        <v>2932644</v>
      </c>
      <c r="C34" s="55">
        <v>2936396</v>
      </c>
      <c r="D34" s="75">
        <v>0.12793915661089447</v>
      </c>
      <c r="F34" s="85">
        <v>119785</v>
      </c>
      <c r="G34" s="55">
        <v>124020</v>
      </c>
      <c r="H34" s="75">
        <v>3.5355011061485162</v>
      </c>
      <c r="J34" s="85">
        <v>2812859</v>
      </c>
      <c r="K34" s="55">
        <v>2812376</v>
      </c>
      <c r="L34" s="75">
        <v>-1.7171141532511938E-2</v>
      </c>
    </row>
    <row r="35" spans="1:12">
      <c r="A35" s="45" t="s">
        <v>87</v>
      </c>
      <c r="B35" s="56">
        <v>15454188</v>
      </c>
      <c r="C35" s="56">
        <v>17000212</v>
      </c>
      <c r="D35" s="76">
        <v>10.003916090576871</v>
      </c>
      <c r="F35" s="86">
        <v>5951139</v>
      </c>
      <c r="G35" s="56">
        <v>6787116</v>
      </c>
      <c r="H35" s="76">
        <v>14.047344550345741</v>
      </c>
      <c r="J35" s="86">
        <v>9503049</v>
      </c>
      <c r="K35" s="56">
        <v>10213096</v>
      </c>
      <c r="L35" s="76">
        <v>7.4717808989514838</v>
      </c>
    </row>
    <row r="36" spans="1:12">
      <c r="A36" s="45"/>
      <c r="B36" s="56"/>
      <c r="C36" s="38"/>
      <c r="D36" s="37"/>
      <c r="F36" s="86"/>
      <c r="G36" s="38"/>
      <c r="H36" s="37"/>
      <c r="J36" s="86"/>
      <c r="K36" s="38"/>
      <c r="L36" s="37"/>
    </row>
    <row r="37" spans="1:12">
      <c r="A37" s="45" t="s">
        <v>100</v>
      </c>
      <c r="B37" s="56"/>
      <c r="C37" s="38"/>
      <c r="D37" s="37"/>
      <c r="F37" s="86"/>
      <c r="G37" s="38"/>
      <c r="H37" s="37"/>
      <c r="J37" s="86"/>
      <c r="K37" s="38"/>
      <c r="L37" s="37"/>
    </row>
    <row r="38" spans="1:12">
      <c r="A38" s="46" t="s">
        <v>24</v>
      </c>
      <c r="B38" s="55">
        <v>1209998</v>
      </c>
      <c r="C38" s="55">
        <v>1307005</v>
      </c>
      <c r="D38" s="75">
        <v>8.0171206894556857</v>
      </c>
      <c r="F38" s="85">
        <v>1209998</v>
      </c>
      <c r="G38" s="55">
        <v>1307005</v>
      </c>
      <c r="H38" s="75">
        <v>8.0171206894556857</v>
      </c>
      <c r="J38" s="85"/>
      <c r="K38" s="55"/>
      <c r="L38" s="75"/>
    </row>
    <row r="39" spans="1:12">
      <c r="A39" s="46" t="s">
        <v>94</v>
      </c>
      <c r="B39" s="55">
        <v>1920294</v>
      </c>
      <c r="C39" s="55">
        <v>2103826</v>
      </c>
      <c r="D39" s="75">
        <v>9.5574948419356627</v>
      </c>
      <c r="F39" s="85">
        <v>1598759</v>
      </c>
      <c r="G39" s="55">
        <v>1753739</v>
      </c>
      <c r="H39" s="75">
        <v>9.6937687293707189</v>
      </c>
      <c r="J39" s="85">
        <v>321535</v>
      </c>
      <c r="K39" s="55">
        <v>350087</v>
      </c>
      <c r="L39" s="75">
        <v>8.8799042094950789</v>
      </c>
    </row>
    <row r="40" spans="1:12">
      <c r="A40" s="46" t="s">
        <v>90</v>
      </c>
      <c r="B40" s="55">
        <v>589801</v>
      </c>
      <c r="C40" s="55">
        <v>1324393</v>
      </c>
      <c r="D40" s="75">
        <v>124.54912758710141</v>
      </c>
      <c r="F40" s="85">
        <v>589801</v>
      </c>
      <c r="G40" s="55">
        <v>1324393</v>
      </c>
      <c r="H40" s="75">
        <v>124.54912758710141</v>
      </c>
      <c r="J40" s="85"/>
      <c r="K40" s="55"/>
      <c r="L40" s="75"/>
    </row>
    <row r="41" spans="1:12">
      <c r="A41" s="46" t="s">
        <v>25</v>
      </c>
      <c r="B41" s="55">
        <v>5061644</v>
      </c>
      <c r="C41" s="55">
        <v>5515810</v>
      </c>
      <c r="D41" s="75">
        <v>8.9726974081938593</v>
      </c>
      <c r="F41" s="85">
        <v>5061644</v>
      </c>
      <c r="G41" s="55">
        <v>5515810</v>
      </c>
      <c r="H41" s="75">
        <v>8.9726974081938593</v>
      </c>
      <c r="J41" s="85"/>
      <c r="K41" s="55"/>
      <c r="L41" s="75"/>
    </row>
    <row r="42" spans="1:12">
      <c r="A42" s="46" t="s">
        <v>26</v>
      </c>
      <c r="B42" s="55">
        <v>3249490</v>
      </c>
      <c r="C42" s="55">
        <v>3583815</v>
      </c>
      <c r="D42" s="75">
        <v>10.288537585898094</v>
      </c>
      <c r="F42" s="85"/>
      <c r="G42" s="55"/>
      <c r="H42" s="75"/>
      <c r="J42" s="85">
        <v>3249490</v>
      </c>
      <c r="K42" s="55">
        <v>3583815</v>
      </c>
      <c r="L42" s="75">
        <v>10.288537585898094</v>
      </c>
    </row>
    <row r="43" spans="1:12">
      <c r="A43" s="46" t="s">
        <v>86</v>
      </c>
      <c r="B43" s="55">
        <v>429405</v>
      </c>
      <c r="C43" s="55">
        <v>432965</v>
      </c>
      <c r="D43" s="75">
        <v>0.82905415633259971</v>
      </c>
      <c r="F43" s="85"/>
      <c r="G43" s="55"/>
      <c r="H43" s="75"/>
      <c r="J43" s="85">
        <v>429405</v>
      </c>
      <c r="K43" s="55">
        <v>432965</v>
      </c>
      <c r="L43" s="75">
        <v>0.82905415633259971</v>
      </c>
    </row>
    <row r="44" spans="1:12">
      <c r="A44" s="46" t="s">
        <v>27</v>
      </c>
      <c r="B44" s="55">
        <v>409059</v>
      </c>
      <c r="C44" s="55">
        <v>423555</v>
      </c>
      <c r="D44" s="75">
        <v>3.5437430786267994</v>
      </c>
      <c r="F44" s="85"/>
      <c r="G44" s="55"/>
      <c r="H44" s="75"/>
      <c r="J44" s="85">
        <v>409059</v>
      </c>
      <c r="K44" s="55">
        <v>423555</v>
      </c>
      <c r="L44" s="75">
        <v>3.5437430786267994</v>
      </c>
    </row>
    <row r="45" spans="1:12">
      <c r="A45" s="46" t="s">
        <v>28</v>
      </c>
      <c r="B45" s="55">
        <v>116364</v>
      </c>
      <c r="C45" s="55">
        <v>122627</v>
      </c>
      <c r="D45" s="75">
        <v>5.3822488054724831</v>
      </c>
      <c r="F45" s="85">
        <v>3065</v>
      </c>
      <c r="G45" s="55">
        <v>3628</v>
      </c>
      <c r="H45" s="75">
        <v>18.368678629690049</v>
      </c>
      <c r="J45" s="85">
        <v>113299</v>
      </c>
      <c r="K45" s="55">
        <v>118999</v>
      </c>
      <c r="L45" s="75">
        <v>5.0309358423287058</v>
      </c>
    </row>
    <row r="46" spans="1:12">
      <c r="A46" s="45" t="s">
        <v>34</v>
      </c>
      <c r="B46" s="56">
        <v>12986055</v>
      </c>
      <c r="C46" s="56">
        <v>14813996</v>
      </c>
      <c r="D46" s="76">
        <v>14.076184029714952</v>
      </c>
      <c r="F46" s="86">
        <v>8463267</v>
      </c>
      <c r="G46" s="56">
        <v>9904575</v>
      </c>
      <c r="H46" s="76">
        <v>17.030161047737238</v>
      </c>
      <c r="J46" s="86">
        <v>4522788</v>
      </c>
      <c r="K46" s="56">
        <v>4909421</v>
      </c>
      <c r="L46" s="76">
        <v>8.5485545641316811</v>
      </c>
    </row>
    <row r="47" spans="1:12">
      <c r="A47" s="60"/>
      <c r="B47" s="55"/>
      <c r="C47" s="55"/>
      <c r="D47" s="34"/>
      <c r="F47" s="85"/>
      <c r="G47" s="55"/>
      <c r="H47" s="34"/>
      <c r="J47" s="85"/>
      <c r="K47" s="55"/>
      <c r="L47" s="34"/>
    </row>
    <row r="48" spans="1:12" ht="13.5" thickBot="1">
      <c r="A48" s="73" t="s">
        <v>35</v>
      </c>
      <c r="B48" s="57">
        <v>98426897</v>
      </c>
      <c r="C48" s="57">
        <v>110189620</v>
      </c>
      <c r="D48" s="83">
        <v>11.950720136996699</v>
      </c>
      <c r="F48" s="87">
        <v>61493382</v>
      </c>
      <c r="G48" s="57">
        <v>70408140</v>
      </c>
      <c r="H48" s="83">
        <v>14.497101492970414</v>
      </c>
      <c r="J48" s="87">
        <v>36933515</v>
      </c>
      <c r="K48" s="57">
        <v>39781480</v>
      </c>
      <c r="L48" s="83">
        <v>7.711058641453433</v>
      </c>
    </row>
    <row r="54" spans="1:1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</row>
    <row r="55" spans="1:12" ht="12.75" customHeight="1">
      <c r="A55" s="26" t="str">
        <f>+Innhold!B53</f>
        <v>Finans Norge / Skadeforsikringsstatistikk</v>
      </c>
      <c r="L55" s="157">
        <f>Innhold!H18</f>
        <v>5</v>
      </c>
    </row>
    <row r="56" spans="1:12" ht="12.75" customHeight="1">
      <c r="A56" s="26" t="str">
        <f>+Innhold!B54</f>
        <v>Premiestatistikk skadeforsikring 1. kvartal 2026</v>
      </c>
      <c r="L56" s="158"/>
    </row>
  </sheetData>
  <mergeCells count="4">
    <mergeCell ref="J5:K5"/>
    <mergeCell ref="F5:G5"/>
    <mergeCell ref="L55:L56"/>
    <mergeCell ref="B5:C5"/>
  </mergeCells>
  <phoneticPr fontId="0" type="noConversion"/>
  <hyperlinks>
    <hyperlink ref="A2" location="Innhold!A19" tooltip="Move to Tab2" display="Tilbake til innholdsfortegnelsen" xr:uid="{00000000-0004-0000-0400-000000000000}"/>
  </hyperlinks>
  <pageMargins left="0.78740157480314965" right="0.78740157480314965" top="0.78740157480314965" bottom="0.19685039370078741" header="3.937007874015748E-2" footer="3.937007874015748E-2"/>
  <pageSetup paperSize="9" scale="73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4"/>
  <sheetViews>
    <sheetView showGridLines="0" showRowColHeaders="0" zoomScaleNormal="100" workbookViewId="0"/>
  </sheetViews>
  <sheetFormatPr baseColWidth="10" defaultColWidth="11.453125" defaultRowHeight="13"/>
  <cols>
    <col min="1" max="1" width="38.6328125" style="1" customWidth="1"/>
    <col min="2" max="3" width="12" style="1" bestFit="1" customWidth="1"/>
    <col min="4" max="4" width="11.453125" style="1"/>
    <col min="5" max="5" width="6.6328125" style="1" customWidth="1"/>
    <col min="6" max="8" width="14.08984375" style="1" customWidth="1"/>
    <col min="9" max="9" width="6.6328125" style="1" customWidth="1"/>
    <col min="10" max="11" width="12" style="1" bestFit="1" customWidth="1"/>
    <col min="12" max="12" width="11.453125" style="1"/>
    <col min="16" max="16384" width="11.453125" style="1"/>
  </cols>
  <sheetData>
    <row r="1" spans="1:12" ht="5.25" customHeight="1"/>
    <row r="2" spans="1:12">
      <c r="A2" s="69" t="s">
        <v>0</v>
      </c>
      <c r="F2" s="3"/>
      <c r="G2" s="3"/>
    </row>
    <row r="3" spans="1:12" ht="6" customHeight="1">
      <c r="A3" s="4"/>
      <c r="F3" s="3"/>
      <c r="G3" s="3"/>
    </row>
    <row r="4" spans="1:12" ht="15.5" thickBot="1">
      <c r="A4" s="5" t="s">
        <v>48</v>
      </c>
      <c r="B4" s="23"/>
      <c r="C4" s="23" t="s">
        <v>104</v>
      </c>
      <c r="F4" s="23"/>
      <c r="G4" s="23" t="s">
        <v>91</v>
      </c>
      <c r="J4" s="23"/>
      <c r="K4" s="23" t="s">
        <v>92</v>
      </c>
    </row>
    <row r="5" spans="1:12">
      <c r="A5" s="7"/>
      <c r="B5" s="162" t="s">
        <v>49</v>
      </c>
      <c r="C5" s="161"/>
      <c r="D5" s="35" t="s">
        <v>10</v>
      </c>
      <c r="F5" s="160" t="s">
        <v>49</v>
      </c>
      <c r="G5" s="161"/>
      <c r="H5" s="35" t="s">
        <v>10</v>
      </c>
      <c r="J5" s="160" t="s">
        <v>49</v>
      </c>
      <c r="K5" s="161"/>
      <c r="L5" s="35" t="s">
        <v>10</v>
      </c>
    </row>
    <row r="6" spans="1:12" ht="13.5" thickBot="1">
      <c r="A6" s="32" t="s">
        <v>9</v>
      </c>
      <c r="B6" s="33" t="s">
        <v>153</v>
      </c>
      <c r="C6" s="61" t="s">
        <v>154</v>
      </c>
      <c r="D6" s="36" t="s">
        <v>11</v>
      </c>
      <c r="F6" s="89" t="s">
        <v>153</v>
      </c>
      <c r="G6" s="95" t="s">
        <v>154</v>
      </c>
      <c r="H6" s="36" t="s">
        <v>11</v>
      </c>
      <c r="J6" s="89" t="s">
        <v>153</v>
      </c>
      <c r="K6" s="61" t="s">
        <v>154</v>
      </c>
      <c r="L6" s="36" t="s">
        <v>11</v>
      </c>
    </row>
    <row r="7" spans="1:12">
      <c r="A7" s="44" t="s">
        <v>12</v>
      </c>
      <c r="B7" s="167" t="s">
        <v>29</v>
      </c>
      <c r="C7" s="166"/>
      <c r="D7" s="34"/>
      <c r="F7" s="165" t="s">
        <v>29</v>
      </c>
      <c r="G7" s="166"/>
      <c r="H7" s="34"/>
      <c r="J7" s="165" t="s">
        <v>29</v>
      </c>
      <c r="K7" s="166"/>
      <c r="L7" s="34"/>
    </row>
    <row r="8" spans="1:12">
      <c r="A8" s="46" t="s">
        <v>13</v>
      </c>
      <c r="B8" s="55">
        <v>3297225</v>
      </c>
      <c r="C8" s="55">
        <v>3353991</v>
      </c>
      <c r="D8" s="75">
        <v>1.7216295521233764</v>
      </c>
      <c r="F8" s="85">
        <v>2877795</v>
      </c>
      <c r="G8" s="55">
        <v>2926290</v>
      </c>
      <c r="H8" s="75">
        <v>1.6851443553137038</v>
      </c>
      <c r="J8" s="85">
        <v>419430</v>
      </c>
      <c r="K8" s="55">
        <v>427701</v>
      </c>
      <c r="L8" s="75">
        <v>1.9719619483584865</v>
      </c>
    </row>
    <row r="9" spans="1:12">
      <c r="A9" s="46" t="s">
        <v>14</v>
      </c>
      <c r="B9" s="55">
        <v>108293</v>
      </c>
      <c r="C9" s="55">
        <v>113452</v>
      </c>
      <c r="D9" s="75">
        <v>4.7639274930050881</v>
      </c>
      <c r="F9" s="85">
        <v>8540</v>
      </c>
      <c r="G9" s="55">
        <v>20155</v>
      </c>
      <c r="H9" s="75">
        <v>136.00702576112411</v>
      </c>
      <c r="J9" s="85">
        <v>99753</v>
      </c>
      <c r="K9" s="55">
        <v>93297</v>
      </c>
      <c r="L9" s="75">
        <v>-6.4719858049381971</v>
      </c>
    </row>
    <row r="10" spans="1:12">
      <c r="A10" s="46" t="s">
        <v>15</v>
      </c>
      <c r="B10" s="55">
        <v>331818</v>
      </c>
      <c r="C10" s="55">
        <v>334982</v>
      </c>
      <c r="D10" s="75">
        <v>0.95353476906014745</v>
      </c>
      <c r="F10" s="85">
        <v>322643</v>
      </c>
      <c r="G10" s="55">
        <v>326550</v>
      </c>
      <c r="H10" s="75">
        <v>1.2109359260854877</v>
      </c>
      <c r="J10" s="85">
        <v>9175</v>
      </c>
      <c r="K10" s="55">
        <v>8432</v>
      </c>
      <c r="L10" s="75">
        <v>-8.0980926430517712</v>
      </c>
    </row>
    <row r="11" spans="1:12">
      <c r="A11" s="46" t="s">
        <v>16</v>
      </c>
      <c r="B11" s="55">
        <v>524104</v>
      </c>
      <c r="C11" s="55">
        <v>531925</v>
      </c>
      <c r="D11" s="75">
        <v>1.4922610779539938</v>
      </c>
      <c r="F11" s="85">
        <v>134968</v>
      </c>
      <c r="G11" s="55">
        <v>140146</v>
      </c>
      <c r="H11" s="75">
        <v>3.8364649398375912</v>
      </c>
      <c r="J11" s="85">
        <v>389136</v>
      </c>
      <c r="K11" s="55">
        <v>391779</v>
      </c>
      <c r="L11" s="75">
        <v>0.67919699025533486</v>
      </c>
    </row>
    <row r="12" spans="1:12">
      <c r="A12" s="45" t="s">
        <v>4</v>
      </c>
      <c r="B12" s="56">
        <v>4931728</v>
      </c>
      <c r="C12" s="56">
        <v>4982535</v>
      </c>
      <c r="D12" s="76">
        <v>1.0302068565014129</v>
      </c>
      <c r="F12" s="86">
        <v>3908169</v>
      </c>
      <c r="G12" s="56">
        <v>3964952</v>
      </c>
      <c r="H12" s="76">
        <v>1.4529310272918086</v>
      </c>
      <c r="J12" s="86">
        <v>1023559</v>
      </c>
      <c r="K12" s="56">
        <v>1017583</v>
      </c>
      <c r="L12" s="76">
        <v>-0.58384519114188826</v>
      </c>
    </row>
    <row r="13" spans="1:12">
      <c r="A13" s="46"/>
      <c r="B13" s="56"/>
      <c r="C13" s="38"/>
      <c r="D13" s="37"/>
      <c r="F13" s="86"/>
      <c r="G13" s="96"/>
      <c r="H13" s="74"/>
      <c r="J13" s="86"/>
      <c r="K13" s="38"/>
      <c r="L13" s="37"/>
    </row>
    <row r="14" spans="1:12">
      <c r="A14" s="45" t="s">
        <v>17</v>
      </c>
      <c r="B14" s="56"/>
      <c r="C14" s="38"/>
      <c r="D14" s="37"/>
      <c r="F14" s="86"/>
      <c r="G14" s="96"/>
      <c r="H14" s="74"/>
      <c r="J14" s="86"/>
      <c r="K14" s="38"/>
      <c r="L14" s="37"/>
    </row>
    <row r="15" spans="1:12">
      <c r="A15" s="46" t="s">
        <v>13</v>
      </c>
      <c r="B15" s="55">
        <v>3239580</v>
      </c>
      <c r="C15" s="55">
        <v>3293873</v>
      </c>
      <c r="D15" s="75">
        <v>1.6759271263558857</v>
      </c>
      <c r="F15" s="85">
        <v>2831851</v>
      </c>
      <c r="G15" s="55">
        <v>2877760</v>
      </c>
      <c r="H15" s="75">
        <v>1.621165802861803</v>
      </c>
      <c r="J15" s="85">
        <v>407729</v>
      </c>
      <c r="K15" s="55">
        <v>416113</v>
      </c>
      <c r="L15" s="75">
        <v>2.0562677660897313</v>
      </c>
    </row>
    <row r="16" spans="1:12">
      <c r="A16" s="46" t="s">
        <v>14</v>
      </c>
      <c r="B16" s="55">
        <v>83899</v>
      </c>
      <c r="C16" s="55">
        <v>74968</v>
      </c>
      <c r="D16" s="75">
        <v>-10.644942132802536</v>
      </c>
      <c r="F16" s="85">
        <v>2077</v>
      </c>
      <c r="G16" s="55">
        <v>2015</v>
      </c>
      <c r="H16" s="75">
        <v>-2.9850746268656718</v>
      </c>
      <c r="J16" s="85">
        <v>81822</v>
      </c>
      <c r="K16" s="55">
        <v>72953</v>
      </c>
      <c r="L16" s="75">
        <v>-10.839383051013176</v>
      </c>
    </row>
    <row r="17" spans="1:12">
      <c r="A17" s="46" t="s">
        <v>15</v>
      </c>
      <c r="B17" s="55">
        <v>295995</v>
      </c>
      <c r="C17" s="55">
        <v>295399</v>
      </c>
      <c r="D17" s="75">
        <v>-0.20135475261406444</v>
      </c>
      <c r="F17" s="85">
        <v>287439</v>
      </c>
      <c r="G17" s="55">
        <v>287239</v>
      </c>
      <c r="H17" s="75">
        <v>-6.9579980448025491E-2</v>
      </c>
      <c r="J17" s="85">
        <v>8556</v>
      </c>
      <c r="K17" s="55">
        <v>8160</v>
      </c>
      <c r="L17" s="75">
        <v>-4.6283309957924264</v>
      </c>
    </row>
    <row r="18" spans="1:12">
      <c r="A18" s="46" t="s">
        <v>16</v>
      </c>
      <c r="B18" s="55">
        <v>485759</v>
      </c>
      <c r="C18" s="55">
        <v>498445</v>
      </c>
      <c r="D18" s="75">
        <v>2.6115831101430955</v>
      </c>
      <c r="F18" s="85">
        <v>131354</v>
      </c>
      <c r="G18" s="55">
        <v>136810</v>
      </c>
      <c r="H18" s="75">
        <v>4.1536610990148759</v>
      </c>
      <c r="J18" s="85">
        <v>354405</v>
      </c>
      <c r="K18" s="55">
        <v>361635</v>
      </c>
      <c r="L18" s="75">
        <v>2.0400389385025606</v>
      </c>
    </row>
    <row r="19" spans="1:12">
      <c r="A19" s="45" t="s">
        <v>4</v>
      </c>
      <c r="B19" s="56">
        <v>4418889</v>
      </c>
      <c r="C19" s="56">
        <v>4474709</v>
      </c>
      <c r="D19" s="76">
        <v>1.2632134457326265</v>
      </c>
      <c r="F19" s="86">
        <v>3517420</v>
      </c>
      <c r="G19" s="56">
        <v>3573325</v>
      </c>
      <c r="H19" s="76">
        <v>1.5893751670258314</v>
      </c>
      <c r="J19" s="86">
        <v>901469</v>
      </c>
      <c r="K19" s="56">
        <v>901384</v>
      </c>
      <c r="L19" s="76">
        <v>-9.4290541327544265E-3</v>
      </c>
    </row>
    <row r="20" spans="1:12">
      <c r="A20" s="45"/>
      <c r="B20" s="55"/>
      <c r="C20" s="27"/>
      <c r="D20" s="34"/>
      <c r="F20" s="86"/>
      <c r="G20" s="96"/>
      <c r="H20" s="74"/>
      <c r="J20" s="85"/>
      <c r="K20" s="27"/>
      <c r="L20" s="34"/>
    </row>
    <row r="21" spans="1:12">
      <c r="A21" s="45" t="s">
        <v>93</v>
      </c>
      <c r="B21" s="56"/>
      <c r="C21" s="38"/>
      <c r="D21" s="37"/>
      <c r="F21" s="86"/>
      <c r="G21" s="96"/>
      <c r="H21" s="74"/>
      <c r="J21" s="163" t="s">
        <v>30</v>
      </c>
      <c r="K21" s="164"/>
      <c r="L21" s="37"/>
    </row>
    <row r="22" spans="1:12">
      <c r="A22" s="46" t="s">
        <v>18</v>
      </c>
      <c r="B22" s="55"/>
      <c r="C22" s="55"/>
      <c r="D22" s="75"/>
      <c r="F22" s="85">
        <v>2583710</v>
      </c>
      <c r="G22" s="55">
        <v>2566922</v>
      </c>
      <c r="H22" s="75">
        <v>-0.64976332483134713</v>
      </c>
      <c r="J22" s="85"/>
      <c r="K22" s="55"/>
      <c r="L22" s="75"/>
    </row>
    <row r="23" spans="1:12">
      <c r="A23" s="46" t="s">
        <v>19</v>
      </c>
      <c r="B23" s="55"/>
      <c r="C23" s="55"/>
      <c r="D23" s="75"/>
      <c r="F23" s="85">
        <v>1422694</v>
      </c>
      <c r="G23" s="55">
        <v>1416410</v>
      </c>
      <c r="H23" s="75">
        <v>-0.44169723074673822</v>
      </c>
      <c r="J23" s="85"/>
      <c r="K23" s="55"/>
      <c r="L23" s="75"/>
    </row>
    <row r="24" spans="1:12">
      <c r="A24" s="46" t="s">
        <v>20</v>
      </c>
      <c r="B24" s="55"/>
      <c r="C24" s="55"/>
      <c r="D24" s="75"/>
      <c r="F24" s="85">
        <v>655654</v>
      </c>
      <c r="G24" s="55">
        <v>662939</v>
      </c>
      <c r="H24" s="75">
        <v>1.1111043324680396</v>
      </c>
      <c r="J24" s="85"/>
      <c r="K24" s="55"/>
      <c r="L24" s="75"/>
    </row>
    <row r="25" spans="1:12">
      <c r="A25" s="46" t="s">
        <v>95</v>
      </c>
      <c r="B25" s="55"/>
      <c r="C25" s="55"/>
      <c r="D25" s="75"/>
      <c r="F25" s="85"/>
      <c r="G25" s="55"/>
      <c r="H25" s="75"/>
      <c r="J25" s="85">
        <v>0</v>
      </c>
      <c r="K25" s="55">
        <v>0</v>
      </c>
      <c r="L25" s="75">
        <v>0</v>
      </c>
    </row>
    <row r="26" spans="1:12">
      <c r="A26" s="45" t="s">
        <v>101</v>
      </c>
      <c r="B26" s="56"/>
      <c r="C26" s="56"/>
      <c r="D26" s="76"/>
      <c r="F26" s="86">
        <v>4662058</v>
      </c>
      <c r="G26" s="56">
        <v>4646271</v>
      </c>
      <c r="H26" s="76">
        <v>-0.33862727576533797</v>
      </c>
      <c r="J26" s="86">
        <v>16499860</v>
      </c>
      <c r="K26" s="56">
        <v>17971858</v>
      </c>
      <c r="L26" s="76">
        <v>8.9212756956725698</v>
      </c>
    </row>
    <row r="27" spans="1:12">
      <c r="A27" s="45"/>
      <c r="B27" s="55"/>
      <c r="C27" s="27"/>
      <c r="D27" s="34"/>
      <c r="F27" s="86"/>
      <c r="G27" s="96"/>
      <c r="H27" s="37"/>
      <c r="J27" s="85"/>
      <c r="K27" s="27"/>
      <c r="L27" s="34"/>
    </row>
    <row r="28" spans="1:12">
      <c r="A28" s="45" t="s">
        <v>99</v>
      </c>
      <c r="B28" s="168" t="s">
        <v>31</v>
      </c>
      <c r="C28" s="164"/>
      <c r="D28" s="37"/>
      <c r="F28" s="163" t="s">
        <v>31</v>
      </c>
      <c r="G28" s="164"/>
      <c r="H28" s="37"/>
      <c r="J28" s="163" t="s">
        <v>31</v>
      </c>
      <c r="K28" s="164"/>
      <c r="L28" s="37"/>
    </row>
    <row r="29" spans="1:12">
      <c r="A29" s="46" t="s">
        <v>96</v>
      </c>
      <c r="B29" s="55">
        <v>638759</v>
      </c>
      <c r="C29" s="55">
        <v>650689</v>
      </c>
      <c r="D29" s="75">
        <v>1.8676840561150607</v>
      </c>
      <c r="F29" s="85">
        <v>625138</v>
      </c>
      <c r="G29" s="55">
        <v>649436</v>
      </c>
      <c r="H29" s="75">
        <v>3.8868217897488235</v>
      </c>
      <c r="J29" s="85">
        <v>13621</v>
      </c>
      <c r="K29" s="55">
        <v>1253</v>
      </c>
      <c r="L29" s="75">
        <v>-90.80096909184347</v>
      </c>
    </row>
    <row r="30" spans="1:12">
      <c r="A30" s="46" t="s">
        <v>52</v>
      </c>
      <c r="B30" s="55">
        <v>6059135</v>
      </c>
      <c r="C30" s="55">
        <v>5627264</v>
      </c>
      <c r="D30" s="75">
        <v>-7.1276015470855167</v>
      </c>
      <c r="F30" s="85">
        <v>1445154</v>
      </c>
      <c r="G30" s="55">
        <v>1416138</v>
      </c>
      <c r="H30" s="75">
        <v>-2.0078137001316123</v>
      </c>
      <c r="J30" s="85">
        <v>4613981</v>
      </c>
      <c r="K30" s="55">
        <v>4211126</v>
      </c>
      <c r="L30" s="75">
        <v>-8.731180297448125</v>
      </c>
    </row>
    <row r="31" spans="1:12">
      <c r="A31" s="46" t="s">
        <v>53</v>
      </c>
      <c r="B31" s="55">
        <v>2284816</v>
      </c>
      <c r="C31" s="55">
        <v>2300047</v>
      </c>
      <c r="D31" s="75">
        <v>0.66661823096476913</v>
      </c>
      <c r="F31" s="85"/>
      <c r="G31" s="55"/>
      <c r="H31" s="75"/>
      <c r="J31" s="85">
        <v>2284816</v>
      </c>
      <c r="K31" s="55">
        <v>2300047</v>
      </c>
      <c r="L31" s="75">
        <v>0.66661823096476913</v>
      </c>
    </row>
    <row r="32" spans="1:12">
      <c r="A32" s="46" t="s">
        <v>97</v>
      </c>
      <c r="B32" s="55">
        <v>856230</v>
      </c>
      <c r="C32" s="55">
        <v>887583</v>
      </c>
      <c r="D32" s="75">
        <v>3.6617497634981255</v>
      </c>
      <c r="F32" s="85">
        <v>103757</v>
      </c>
      <c r="G32" s="55">
        <v>111552</v>
      </c>
      <c r="H32" s="75">
        <v>7.5127461279720888</v>
      </c>
      <c r="J32" s="85">
        <v>752473</v>
      </c>
      <c r="K32" s="55">
        <v>776031</v>
      </c>
      <c r="L32" s="75">
        <v>3.1307435615630061</v>
      </c>
    </row>
    <row r="33" spans="1:12">
      <c r="A33" s="46" t="s">
        <v>98</v>
      </c>
      <c r="B33" s="55">
        <v>593740</v>
      </c>
      <c r="C33" s="55">
        <v>646205</v>
      </c>
      <c r="D33" s="75">
        <v>8.8363593492100918</v>
      </c>
      <c r="F33" s="85">
        <v>515566</v>
      </c>
      <c r="G33" s="55">
        <v>564187</v>
      </c>
      <c r="H33" s="75">
        <v>9.4306063627159276</v>
      </c>
      <c r="J33" s="85">
        <v>78174</v>
      </c>
      <c r="K33" s="55">
        <v>82018</v>
      </c>
      <c r="L33" s="75">
        <v>4.9172359096374754</v>
      </c>
    </row>
    <row r="34" spans="1:12">
      <c r="A34" s="46" t="s">
        <v>89</v>
      </c>
      <c r="B34" s="55">
        <v>3245345</v>
      </c>
      <c r="C34" s="55">
        <v>3109402</v>
      </c>
      <c r="D34" s="75">
        <v>-4.1888612766901518</v>
      </c>
      <c r="F34" s="85">
        <v>21393</v>
      </c>
      <c r="G34" s="55">
        <v>22395</v>
      </c>
      <c r="H34" s="75">
        <v>4.6837750666105737</v>
      </c>
      <c r="J34" s="85">
        <v>3223952</v>
      </c>
      <c r="K34" s="55">
        <v>3087007</v>
      </c>
      <c r="L34" s="75">
        <v>-4.2477369390114985</v>
      </c>
    </row>
    <row r="35" spans="1:12">
      <c r="A35" s="45" t="s">
        <v>87</v>
      </c>
      <c r="B35" s="56">
        <v>13678025</v>
      </c>
      <c r="C35" s="56">
        <v>13221190</v>
      </c>
      <c r="D35" s="76">
        <v>-3.3399193231478961</v>
      </c>
      <c r="F35" s="86">
        <v>2711008</v>
      </c>
      <c r="G35" s="56">
        <v>2763708</v>
      </c>
      <c r="H35" s="76">
        <v>1.9439263919545793</v>
      </c>
      <c r="J35" s="86">
        <v>10967017</v>
      </c>
      <c r="K35" s="56">
        <v>10457482</v>
      </c>
      <c r="L35" s="76">
        <v>-4.6460673855069246</v>
      </c>
    </row>
    <row r="36" spans="1:12">
      <c r="A36" s="45"/>
      <c r="B36" s="56"/>
      <c r="C36" s="38"/>
      <c r="D36" s="37"/>
      <c r="F36" s="86"/>
      <c r="G36" s="96"/>
      <c r="H36" s="37"/>
      <c r="J36" s="86"/>
      <c r="K36" s="38"/>
      <c r="L36" s="37"/>
    </row>
    <row r="37" spans="1:12">
      <c r="A37" s="45" t="s">
        <v>100</v>
      </c>
      <c r="B37" s="168" t="s">
        <v>88</v>
      </c>
      <c r="C37" s="164"/>
      <c r="D37" s="37"/>
      <c r="F37" s="163" t="s">
        <v>88</v>
      </c>
      <c r="G37" s="164"/>
      <c r="H37" s="37"/>
      <c r="J37" s="163" t="s">
        <v>88</v>
      </c>
      <c r="K37" s="164"/>
      <c r="L37" s="37"/>
    </row>
    <row r="38" spans="1:12">
      <c r="A38" s="46" t="s">
        <v>24</v>
      </c>
      <c r="B38" s="55">
        <v>326116</v>
      </c>
      <c r="C38" s="55">
        <v>318580</v>
      </c>
      <c r="D38" s="75">
        <v>-2.3108341817022162</v>
      </c>
      <c r="F38" s="85">
        <v>326116</v>
      </c>
      <c r="G38" s="55">
        <v>318580</v>
      </c>
      <c r="H38" s="75">
        <v>-2.3108341817022162</v>
      </c>
      <c r="J38" s="85"/>
      <c r="K38" s="55"/>
      <c r="L38" s="75"/>
    </row>
    <row r="39" spans="1:12">
      <c r="A39" s="46" t="s">
        <v>94</v>
      </c>
      <c r="B39" s="55">
        <v>346619</v>
      </c>
      <c r="C39" s="55">
        <v>347113</v>
      </c>
      <c r="D39" s="75">
        <v>0.14251959644451112</v>
      </c>
      <c r="F39" s="85">
        <v>323226</v>
      </c>
      <c r="G39" s="55">
        <v>324188</v>
      </c>
      <c r="H39" s="75">
        <v>0.29762457228069522</v>
      </c>
      <c r="J39" s="85">
        <v>23393</v>
      </c>
      <c r="K39" s="55">
        <v>22925</v>
      </c>
      <c r="L39" s="75">
        <v>-2.0005984696276662</v>
      </c>
    </row>
    <row r="40" spans="1:12">
      <c r="A40" s="46" t="s">
        <v>90</v>
      </c>
      <c r="B40" s="55">
        <v>0</v>
      </c>
      <c r="C40" s="55">
        <v>0</v>
      </c>
      <c r="D40" s="75">
        <v>0</v>
      </c>
      <c r="F40" s="85">
        <v>0</v>
      </c>
      <c r="G40" s="55">
        <v>0</v>
      </c>
      <c r="H40" s="75">
        <v>0</v>
      </c>
      <c r="J40" s="85"/>
      <c r="K40" s="55"/>
      <c r="L40" s="75"/>
    </row>
    <row r="41" spans="1:12">
      <c r="A41" s="46" t="s">
        <v>25</v>
      </c>
      <c r="B41" s="55">
        <v>3951869</v>
      </c>
      <c r="C41" s="55">
        <v>3894040</v>
      </c>
      <c r="D41" s="75">
        <v>-1.4633329191833029</v>
      </c>
      <c r="F41" s="85">
        <v>3951869</v>
      </c>
      <c r="G41" s="55">
        <v>3894040</v>
      </c>
      <c r="H41" s="75">
        <v>-1.4633329191833029</v>
      </c>
      <c r="J41" s="85"/>
      <c r="K41" s="55"/>
      <c r="L41" s="75"/>
    </row>
    <row r="42" spans="1:12">
      <c r="A42" s="46" t="s">
        <v>26</v>
      </c>
      <c r="B42" s="55">
        <v>324873</v>
      </c>
      <c r="C42" s="55">
        <v>335375</v>
      </c>
      <c r="D42" s="75">
        <v>3.232647834692326</v>
      </c>
      <c r="F42" s="85"/>
      <c r="G42" s="55"/>
      <c r="H42" s="75"/>
      <c r="J42" s="85">
        <v>324873</v>
      </c>
      <c r="K42" s="55">
        <v>335375</v>
      </c>
      <c r="L42" s="75">
        <v>3.232647834692326</v>
      </c>
    </row>
    <row r="43" spans="1:12">
      <c r="A43" s="46" t="s">
        <v>86</v>
      </c>
      <c r="B43" s="55">
        <v>490</v>
      </c>
      <c r="C43" s="55">
        <v>476</v>
      </c>
      <c r="D43" s="75">
        <v>-2.8571428571428572</v>
      </c>
      <c r="F43" s="85"/>
      <c r="G43" s="55"/>
      <c r="H43" s="34"/>
      <c r="J43" s="85">
        <v>490</v>
      </c>
      <c r="K43" s="55">
        <v>476</v>
      </c>
      <c r="L43" s="75">
        <v>-2.8571428571428572</v>
      </c>
    </row>
    <row r="44" spans="1:12">
      <c r="A44" s="46" t="s">
        <v>27</v>
      </c>
      <c r="B44" s="55"/>
      <c r="C44" s="55"/>
      <c r="D44" s="75"/>
      <c r="F44" s="85"/>
      <c r="G44" s="55"/>
      <c r="H44" s="34"/>
      <c r="J44" s="85"/>
      <c r="K44" s="55"/>
      <c r="L44" s="75"/>
    </row>
    <row r="45" spans="1:12">
      <c r="A45" s="46" t="s">
        <v>28</v>
      </c>
      <c r="B45" s="55"/>
      <c r="C45" s="55"/>
      <c r="D45" s="75"/>
      <c r="F45" s="85"/>
      <c r="G45" s="97"/>
      <c r="H45" s="34"/>
      <c r="J45" s="85"/>
      <c r="K45" s="55"/>
      <c r="L45" s="75"/>
    </row>
    <row r="46" spans="1:12" ht="13.5" thickBot="1">
      <c r="A46" s="73" t="s">
        <v>34</v>
      </c>
      <c r="B46" s="57">
        <v>4949967</v>
      </c>
      <c r="C46" s="57">
        <v>4895584</v>
      </c>
      <c r="D46" s="83">
        <v>-1.0986537890050581</v>
      </c>
      <c r="F46" s="87">
        <v>4601211</v>
      </c>
      <c r="G46" s="57">
        <v>4536808</v>
      </c>
      <c r="H46" s="82">
        <v>-1.399696732012512</v>
      </c>
      <c r="J46" s="87">
        <v>348756</v>
      </c>
      <c r="K46" s="57">
        <v>358776</v>
      </c>
      <c r="L46" s="82">
        <v>2.8730688504283797</v>
      </c>
    </row>
    <row r="48" spans="1:12">
      <c r="H48" s="25"/>
    </row>
    <row r="49" spans="1:12">
      <c r="H49" s="25"/>
    </row>
    <row r="50" spans="1:12">
      <c r="H50" s="25"/>
    </row>
    <row r="51" spans="1:12">
      <c r="H51" s="25"/>
    </row>
    <row r="52" spans="1:12">
      <c r="H52" s="25"/>
    </row>
    <row r="53" spans="1:12">
      <c r="H53" s="25"/>
    </row>
    <row r="54" spans="1:12" ht="12.75" customHeight="1">
      <c r="A54" s="24"/>
      <c r="F54" s="24"/>
      <c r="G54" s="24"/>
      <c r="H54" s="24"/>
      <c r="I54" s="24"/>
      <c r="J54" s="24"/>
      <c r="K54" s="24"/>
      <c r="L54" s="24"/>
    </row>
    <row r="55" spans="1:12" ht="12.75" customHeight="1">
      <c r="A55" s="58" t="str">
        <f>+Innhold!B53</f>
        <v>Finans Norge / Skadeforsikringsstatistikk</v>
      </c>
      <c r="B55" s="59"/>
      <c r="C55" s="59"/>
      <c r="D55" s="59"/>
      <c r="E55" s="59"/>
      <c r="L55" s="157">
        <f>Innhold!H19</f>
        <v>6</v>
      </c>
    </row>
    <row r="56" spans="1:12" ht="12.75" customHeight="1">
      <c r="A56" s="26" t="str">
        <f>+Innhold!B54</f>
        <v>Premiestatistikk skadeforsikring 1. kvartal 2026</v>
      </c>
      <c r="L56" s="158"/>
    </row>
    <row r="63" spans="1:12" ht="12.75" customHeight="1"/>
    <row r="64" spans="1:12" ht="12.75" customHeight="1"/>
  </sheetData>
  <mergeCells count="14">
    <mergeCell ref="L55:L56"/>
    <mergeCell ref="F37:G37"/>
    <mergeCell ref="F28:G28"/>
    <mergeCell ref="F5:G5"/>
    <mergeCell ref="F7:G7"/>
    <mergeCell ref="B5:C5"/>
    <mergeCell ref="J37:K37"/>
    <mergeCell ref="J28:K28"/>
    <mergeCell ref="J21:K21"/>
    <mergeCell ref="J7:K7"/>
    <mergeCell ref="B7:C7"/>
    <mergeCell ref="B37:C37"/>
    <mergeCell ref="B28:C28"/>
    <mergeCell ref="J5:K5"/>
  </mergeCells>
  <phoneticPr fontId="0" type="noConversion"/>
  <hyperlinks>
    <hyperlink ref="A2" location="Innhold!A20" tooltip="Move to Tab2" display="Tilbake til innholdsfortegnelsen" xr:uid="{00000000-0004-0000-0500-000000000000}"/>
  </hyperlinks>
  <pageMargins left="0.78740157480314965" right="0.78740157480314965" top="0.78740157480314965" bottom="0.19685039370078741" header="3.937007874015748E-2" footer="3.937007874015748E-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62"/>
  <sheetViews>
    <sheetView showGridLines="0" showRowColHeaders="0" zoomScaleNormal="100" workbookViewId="0"/>
  </sheetViews>
  <sheetFormatPr baseColWidth="10" defaultColWidth="11.453125" defaultRowHeight="13"/>
  <cols>
    <col min="1" max="1" width="27.08984375" style="1" customWidth="1"/>
    <col min="2" max="4" width="11.6328125" style="1" customWidth="1"/>
    <col min="5" max="7" width="9.6328125" style="1" customWidth="1"/>
    <col min="8" max="8" width="6.6328125" style="1" customWidth="1"/>
    <col min="9" max="11" width="11.6328125" style="1" customWidth="1"/>
    <col min="12" max="14" width="9.6328125" style="1" customWidth="1"/>
    <col min="15" max="15" width="6.6328125" style="1" customWidth="1"/>
    <col min="16" max="18" width="11.6328125" style="1" customWidth="1"/>
    <col min="19" max="21" width="9.6328125" style="1" customWidth="1"/>
    <col min="22" max="16384" width="11.453125" style="1"/>
  </cols>
  <sheetData>
    <row r="1" spans="1:21" ht="5.25" customHeight="1"/>
    <row r="2" spans="1:21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5.5" thickBot="1">
      <c r="A4" s="5" t="s">
        <v>32</v>
      </c>
      <c r="B4" s="23"/>
      <c r="C4" s="23"/>
      <c r="D4" s="156" t="s">
        <v>104</v>
      </c>
      <c r="E4" s="156"/>
      <c r="F4" s="23"/>
      <c r="G4" s="23"/>
      <c r="I4" s="156" t="s">
        <v>91</v>
      </c>
      <c r="J4" s="156"/>
      <c r="K4" s="156"/>
      <c r="L4" s="156"/>
      <c r="M4" s="156"/>
      <c r="N4" s="156"/>
      <c r="P4" s="156" t="s">
        <v>92</v>
      </c>
      <c r="Q4" s="156"/>
      <c r="R4" s="156"/>
      <c r="S4" s="156"/>
      <c r="T4" s="156"/>
      <c r="U4" s="156"/>
    </row>
    <row r="5" spans="1:21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>
      <c r="A6" s="13" t="s">
        <v>3</v>
      </c>
      <c r="B6" s="14" t="s">
        <v>155</v>
      </c>
      <c r="C6" s="15" t="s">
        <v>153</v>
      </c>
      <c r="D6" s="62" t="s">
        <v>154</v>
      </c>
      <c r="E6" s="15" t="s">
        <v>155</v>
      </c>
      <c r="F6" s="15" t="s">
        <v>153</v>
      </c>
      <c r="G6" s="16" t="s">
        <v>154</v>
      </c>
      <c r="I6" s="91" t="s">
        <v>155</v>
      </c>
      <c r="J6" s="15" t="s">
        <v>153</v>
      </c>
      <c r="K6" s="62" t="s">
        <v>154</v>
      </c>
      <c r="L6" s="15" t="s">
        <v>155</v>
      </c>
      <c r="M6" s="15" t="s">
        <v>153</v>
      </c>
      <c r="N6" s="16" t="s">
        <v>154</v>
      </c>
      <c r="P6" s="91" t="s">
        <v>155</v>
      </c>
      <c r="Q6" s="15" t="s">
        <v>153</v>
      </c>
      <c r="R6" s="62" t="s">
        <v>154</v>
      </c>
      <c r="S6" s="15" t="s">
        <v>155</v>
      </c>
      <c r="T6" s="15" t="s">
        <v>153</v>
      </c>
      <c r="U6" s="16" t="s">
        <v>154</v>
      </c>
    </row>
    <row r="7" spans="1:21">
      <c r="A7" s="17" t="s">
        <v>81</v>
      </c>
      <c r="B7" s="18">
        <v>18527006</v>
      </c>
      <c r="C7" s="18">
        <v>20104748</v>
      </c>
      <c r="D7" s="18">
        <v>22622283</v>
      </c>
      <c r="E7" s="79">
        <v>21.083756632826265</v>
      </c>
      <c r="F7" s="77">
        <v>20.426071137851679</v>
      </c>
      <c r="G7" s="78">
        <v>20.530321277085807</v>
      </c>
      <c r="I7" s="92">
        <v>10007221</v>
      </c>
      <c r="J7" s="18">
        <v>11278434</v>
      </c>
      <c r="K7" s="18">
        <v>12809778</v>
      </c>
      <c r="L7" s="79">
        <v>18.632438625512361</v>
      </c>
      <c r="M7" s="77">
        <v>18.34089073194901</v>
      </c>
      <c r="N7" s="78">
        <v>18.193603750929935</v>
      </c>
      <c r="P7" s="92">
        <v>8519785</v>
      </c>
      <c r="Q7" s="18">
        <v>8826314</v>
      </c>
      <c r="R7" s="18">
        <v>9812505</v>
      </c>
      <c r="S7" s="79">
        <v>24.937341883896298</v>
      </c>
      <c r="T7" s="77">
        <v>23.897844545800744</v>
      </c>
      <c r="U7" s="78">
        <v>24.666012928629101</v>
      </c>
    </row>
    <row r="8" spans="1:21">
      <c r="A8" s="17" t="s">
        <v>156</v>
      </c>
      <c r="B8" s="18">
        <v>4739053</v>
      </c>
      <c r="C8" s="18">
        <v>5360819</v>
      </c>
      <c r="D8" s="18">
        <v>6706249</v>
      </c>
      <c r="E8" s="79">
        <v>5.3930484030752304</v>
      </c>
      <c r="F8" s="77">
        <v>5.4464980238074556</v>
      </c>
      <c r="G8" s="78">
        <v>6.0860986724520876</v>
      </c>
      <c r="I8" s="92">
        <v>3691121</v>
      </c>
      <c r="J8" s="18">
        <v>4583240</v>
      </c>
      <c r="K8" s="18">
        <v>5720561</v>
      </c>
      <c r="L8" s="79">
        <v>6.8724959198802349</v>
      </c>
      <c r="M8" s="77">
        <v>7.4532248039309339</v>
      </c>
      <c r="N8" s="78">
        <v>8.1248574383586902</v>
      </c>
      <c r="P8" s="92">
        <v>1047932</v>
      </c>
      <c r="Q8" s="18">
        <v>777579</v>
      </c>
      <c r="R8" s="18">
        <v>985688</v>
      </c>
      <c r="S8" s="79">
        <v>3.067288500246804</v>
      </c>
      <c r="T8" s="77">
        <v>2.1053479475213774</v>
      </c>
      <c r="U8" s="78">
        <v>2.4777559809237868</v>
      </c>
    </row>
    <row r="9" spans="1:21">
      <c r="A9" s="17" t="s">
        <v>157</v>
      </c>
      <c r="B9" s="18">
        <v>0</v>
      </c>
      <c r="C9" s="18">
        <v>621330</v>
      </c>
      <c r="D9" s="18">
        <v>663362</v>
      </c>
      <c r="E9" s="79" t="s">
        <v>158</v>
      </c>
      <c r="F9" s="77">
        <v>0.63126037591127149</v>
      </c>
      <c r="G9" s="78">
        <v>0.60201859303988892</v>
      </c>
      <c r="I9" s="92">
        <v>0</v>
      </c>
      <c r="J9" s="18">
        <v>127238</v>
      </c>
      <c r="K9" s="18">
        <v>130231</v>
      </c>
      <c r="L9" s="79" t="s">
        <v>158</v>
      </c>
      <c r="M9" s="77">
        <v>0.20691332280276925</v>
      </c>
      <c r="N9" s="78">
        <v>0.18496582923508562</v>
      </c>
      <c r="P9" s="92">
        <v>0</v>
      </c>
      <c r="Q9" s="18">
        <v>494092</v>
      </c>
      <c r="R9" s="18">
        <v>533131</v>
      </c>
      <c r="S9" s="79" t="s">
        <v>158</v>
      </c>
      <c r="T9" s="77">
        <v>1.3377876435535583</v>
      </c>
      <c r="U9" s="78">
        <v>1.3401487325257884</v>
      </c>
    </row>
    <row r="10" spans="1:21">
      <c r="A10" s="17" t="s">
        <v>82</v>
      </c>
      <c r="B10" s="18">
        <v>23184053</v>
      </c>
      <c r="C10" s="18">
        <v>26165981</v>
      </c>
      <c r="D10" s="18">
        <v>28892231</v>
      </c>
      <c r="E10" s="79">
        <v>26.383482102534302</v>
      </c>
      <c r="F10" s="77">
        <v>26.584177493678379</v>
      </c>
      <c r="G10" s="78">
        <v>26.220465230754041</v>
      </c>
      <c r="I10" s="92">
        <v>12608497</v>
      </c>
      <c r="J10" s="18">
        <v>14458141</v>
      </c>
      <c r="K10" s="18">
        <v>16562109</v>
      </c>
      <c r="L10" s="79">
        <v>23.475752810141469</v>
      </c>
      <c r="M10" s="77">
        <v>23.511702446289259</v>
      </c>
      <c r="N10" s="78">
        <v>23.523003164122784</v>
      </c>
      <c r="P10" s="92">
        <v>10575556</v>
      </c>
      <c r="Q10" s="18">
        <v>11707840</v>
      </c>
      <c r="R10" s="18">
        <v>12330122</v>
      </c>
      <c r="S10" s="79">
        <v>30.954566997206012</v>
      </c>
      <c r="T10" s="77">
        <v>31.699771873865782</v>
      </c>
      <c r="U10" s="78">
        <v>30.994628656349636</v>
      </c>
    </row>
    <row r="11" spans="1:21">
      <c r="A11" s="17" t="s">
        <v>84</v>
      </c>
      <c r="B11" s="18">
        <v>11541862</v>
      </c>
      <c r="C11" s="18">
        <v>12511340</v>
      </c>
      <c r="D11" s="18">
        <v>13424224</v>
      </c>
      <c r="E11" s="79">
        <v>13.134653785812203</v>
      </c>
      <c r="F11" s="77">
        <v>12.711301871072903</v>
      </c>
      <c r="G11" s="78">
        <v>12.182839000624559</v>
      </c>
      <c r="I11" s="92">
        <v>7731966</v>
      </c>
      <c r="J11" s="18">
        <v>8619129</v>
      </c>
      <c r="K11" s="18">
        <v>9529880</v>
      </c>
      <c r="L11" s="79">
        <v>14.396142740282071</v>
      </c>
      <c r="M11" s="77">
        <v>14.016352198680503</v>
      </c>
      <c r="N11" s="78">
        <v>13.535196356557636</v>
      </c>
      <c r="P11" s="92">
        <v>3809896</v>
      </c>
      <c r="Q11" s="18">
        <v>3892211</v>
      </c>
      <c r="R11" s="18">
        <v>3894344</v>
      </c>
      <c r="S11" s="79">
        <v>11.151534820900876</v>
      </c>
      <c r="T11" s="77">
        <v>10.5384256007044</v>
      </c>
      <c r="U11" s="78">
        <v>9.7893391598301527</v>
      </c>
    </row>
    <row r="12" spans="1:21">
      <c r="A12" s="17" t="s">
        <v>152</v>
      </c>
      <c r="B12" s="18">
        <v>12979302</v>
      </c>
      <c r="C12" s="18">
        <v>18403827</v>
      </c>
      <c r="D12" s="18">
        <v>20168909</v>
      </c>
      <c r="E12" s="79">
        <v>14.770462352738223</v>
      </c>
      <c r="F12" s="77">
        <v>18.697965252323254</v>
      </c>
      <c r="G12" s="78">
        <v>18.303819361569627</v>
      </c>
      <c r="I12" s="92">
        <v>11016239</v>
      </c>
      <c r="J12" s="18">
        <v>15033798</v>
      </c>
      <c r="K12" s="18">
        <v>16627640</v>
      </c>
      <c r="L12" s="79">
        <v>20.511128619171664</v>
      </c>
      <c r="M12" s="77">
        <v>24.447830825112206</v>
      </c>
      <c r="N12" s="78">
        <v>23.61607620937011</v>
      </c>
      <c r="P12" s="92">
        <v>1963063</v>
      </c>
      <c r="Q12" s="18">
        <v>3370029</v>
      </c>
      <c r="R12" s="18">
        <v>3541269</v>
      </c>
      <c r="S12" s="79">
        <v>5.745869546077409</v>
      </c>
      <c r="T12" s="77">
        <v>9.1245823745722543</v>
      </c>
      <c r="U12" s="78">
        <v>8.9018030500624921</v>
      </c>
    </row>
    <row r="13" spans="1:21">
      <c r="A13" s="17" t="s">
        <v>159</v>
      </c>
      <c r="B13" s="18">
        <v>1252752</v>
      </c>
      <c r="C13" s="18">
        <v>1511803</v>
      </c>
      <c r="D13" s="18">
        <v>1755194</v>
      </c>
      <c r="E13" s="79">
        <v>1.4256333856256305</v>
      </c>
      <c r="F13" s="77">
        <v>1.5359653164723865</v>
      </c>
      <c r="G13" s="78">
        <v>1.592885064854566</v>
      </c>
      <c r="I13" s="92">
        <v>1232096</v>
      </c>
      <c r="J13" s="18">
        <v>1490043</v>
      </c>
      <c r="K13" s="18">
        <v>1732339</v>
      </c>
      <c r="L13" s="79">
        <v>2.2940387846675194</v>
      </c>
      <c r="M13" s="77">
        <v>2.4230948949921149</v>
      </c>
      <c r="N13" s="78">
        <v>2.460424320256152</v>
      </c>
      <c r="P13" s="92">
        <v>20656</v>
      </c>
      <c r="Q13" s="18">
        <v>21760</v>
      </c>
      <c r="R13" s="18">
        <v>22855</v>
      </c>
      <c r="S13" s="79">
        <v>6.0459945169245695E-2</v>
      </c>
      <c r="T13" s="77">
        <v>5.8916677711287432E-2</v>
      </c>
      <c r="U13" s="78">
        <v>5.7451356761990757E-2</v>
      </c>
    </row>
    <row r="14" spans="1:21">
      <c r="A14" s="17" t="s">
        <v>160</v>
      </c>
      <c r="B14" s="18">
        <v>1609651</v>
      </c>
      <c r="C14" s="18">
        <v>1772552</v>
      </c>
      <c r="D14" s="18">
        <v>2223950</v>
      </c>
      <c r="E14" s="79">
        <v>1.8317849061950662</v>
      </c>
      <c r="F14" s="77">
        <v>1.8008817244335154</v>
      </c>
      <c r="G14" s="78">
        <v>2.0182935561443989</v>
      </c>
      <c r="I14" s="92">
        <v>126</v>
      </c>
      <c r="J14" s="18">
        <v>0</v>
      </c>
      <c r="K14" s="18">
        <v>0</v>
      </c>
      <c r="L14" s="79">
        <v>2.3459932251067078E-4</v>
      </c>
      <c r="M14" s="77" t="s">
        <v>158</v>
      </c>
      <c r="N14" s="78" t="s">
        <v>158</v>
      </c>
      <c r="P14" s="92">
        <v>1609525</v>
      </c>
      <c r="Q14" s="18">
        <v>1772552</v>
      </c>
      <c r="R14" s="18">
        <v>2223950</v>
      </c>
      <c r="S14" s="79">
        <v>4.7110666754710584</v>
      </c>
      <c r="T14" s="77">
        <v>4.7993049131662664</v>
      </c>
      <c r="U14" s="78">
        <v>5.5904154395462413</v>
      </c>
    </row>
    <row r="15" spans="1:21">
      <c r="A15" s="17" t="s">
        <v>161</v>
      </c>
      <c r="B15" s="18">
        <v>2269719</v>
      </c>
      <c r="C15" s="18">
        <v>2526245</v>
      </c>
      <c r="D15" s="18">
        <v>3069563</v>
      </c>
      <c r="E15" s="79">
        <v>2.5829431382977797</v>
      </c>
      <c r="F15" s="77">
        <v>2.5666205854279851</v>
      </c>
      <c r="G15" s="78">
        <v>2.7857097610464581</v>
      </c>
      <c r="I15" s="92">
        <v>1029330</v>
      </c>
      <c r="J15" s="18">
        <v>1174804</v>
      </c>
      <c r="K15" s="18">
        <v>1597237</v>
      </c>
      <c r="L15" s="79">
        <v>1.9165088939675299</v>
      </c>
      <c r="M15" s="77">
        <v>1.9104559902072065</v>
      </c>
      <c r="N15" s="78">
        <v>2.2685402568509834</v>
      </c>
      <c r="P15" s="92">
        <v>1240389</v>
      </c>
      <c r="Q15" s="18">
        <v>1351441</v>
      </c>
      <c r="R15" s="18">
        <v>1472326</v>
      </c>
      <c r="S15" s="79">
        <v>3.6306085848438951</v>
      </c>
      <c r="T15" s="77">
        <v>3.6591182832178308</v>
      </c>
      <c r="U15" s="78">
        <v>3.7010337473618375</v>
      </c>
    </row>
    <row r="16" spans="1:21">
      <c r="A16" s="17" t="s">
        <v>162</v>
      </c>
      <c r="B16" s="18">
        <v>1264630</v>
      </c>
      <c r="C16" s="18">
        <v>1376610</v>
      </c>
      <c r="D16" s="18">
        <v>1633224</v>
      </c>
      <c r="E16" s="79">
        <v>1.4391505648873368</v>
      </c>
      <c r="F16" s="77">
        <v>1.3986116010545369</v>
      </c>
      <c r="G16" s="78">
        <v>1.482194057843198</v>
      </c>
      <c r="I16" s="92">
        <v>0</v>
      </c>
      <c r="J16" s="18">
        <v>0</v>
      </c>
      <c r="K16" s="18">
        <v>0</v>
      </c>
      <c r="L16" s="79" t="s">
        <v>158</v>
      </c>
      <c r="M16" s="77" t="s">
        <v>158</v>
      </c>
      <c r="N16" s="78" t="s">
        <v>158</v>
      </c>
      <c r="P16" s="92">
        <v>1264630</v>
      </c>
      <c r="Q16" s="18">
        <v>1376610</v>
      </c>
      <c r="R16" s="18">
        <v>1633224</v>
      </c>
      <c r="S16" s="79">
        <v>3.7015617960584426</v>
      </c>
      <c r="T16" s="77">
        <v>3.7272650599326926</v>
      </c>
      <c r="U16" s="78">
        <v>4.1054882824872276</v>
      </c>
    </row>
    <row r="17" spans="1:21">
      <c r="A17" s="17" t="s">
        <v>163</v>
      </c>
      <c r="B17" s="18">
        <v>256530</v>
      </c>
      <c r="C17" s="18">
        <v>278664</v>
      </c>
      <c r="D17" s="18">
        <v>302376</v>
      </c>
      <c r="E17" s="79">
        <v>0.29193146960814509</v>
      </c>
      <c r="F17" s="77">
        <v>0.28311773356016701</v>
      </c>
      <c r="G17" s="78">
        <v>0.27441423248396718</v>
      </c>
      <c r="I17" s="92">
        <v>256530</v>
      </c>
      <c r="J17" s="18">
        <v>278664</v>
      </c>
      <c r="K17" s="18">
        <v>302376</v>
      </c>
      <c r="L17" s="79">
        <v>0.47763304923541566</v>
      </c>
      <c r="M17" s="77">
        <v>0.45316095966229342</v>
      </c>
      <c r="N17" s="78">
        <v>0.42946170712647713</v>
      </c>
      <c r="P17" s="92">
        <v>0</v>
      </c>
      <c r="Q17" s="18">
        <v>0</v>
      </c>
      <c r="R17" s="18">
        <v>0</v>
      </c>
      <c r="S17" s="79" t="s">
        <v>158</v>
      </c>
      <c r="T17" s="77" t="s">
        <v>158</v>
      </c>
      <c r="U17" s="78" t="s">
        <v>158</v>
      </c>
    </row>
    <row r="18" spans="1:21">
      <c r="A18" s="17" t="s">
        <v>164</v>
      </c>
      <c r="B18" s="18">
        <v>35763</v>
      </c>
      <c r="C18" s="18">
        <v>98866</v>
      </c>
      <c r="D18" s="18">
        <v>107084</v>
      </c>
      <c r="E18" s="79">
        <v>4.0698339950867704E-2</v>
      </c>
      <c r="F18" s="77">
        <v>0.10044612094192099</v>
      </c>
      <c r="G18" s="78">
        <v>9.7181567556000284E-2</v>
      </c>
      <c r="I18" s="92">
        <v>4041</v>
      </c>
      <c r="J18" s="18">
        <v>14565</v>
      </c>
      <c r="K18" s="18">
        <v>17007</v>
      </c>
      <c r="L18" s="79">
        <v>7.5239354148065127E-3</v>
      </c>
      <c r="M18" s="77">
        <v>2.3685475617522548E-2</v>
      </c>
      <c r="N18" s="78">
        <v>2.4154877546829101E-2</v>
      </c>
      <c r="P18" s="92">
        <v>31722</v>
      </c>
      <c r="Q18" s="18">
        <v>84301</v>
      </c>
      <c r="R18" s="18">
        <v>90077</v>
      </c>
      <c r="S18" s="79">
        <v>9.2850037793319712E-2</v>
      </c>
      <c r="T18" s="77">
        <v>0.2282506823409578</v>
      </c>
      <c r="U18" s="78">
        <v>0.22642948427258111</v>
      </c>
    </row>
    <row r="19" spans="1:21">
      <c r="A19" s="17" t="s">
        <v>165</v>
      </c>
      <c r="B19" s="18">
        <v>631780</v>
      </c>
      <c r="C19" s="18">
        <v>617839</v>
      </c>
      <c r="D19" s="18">
        <v>710972</v>
      </c>
      <c r="E19" s="79">
        <v>0.71896645175626206</v>
      </c>
      <c r="F19" s="77">
        <v>0.62771358117690124</v>
      </c>
      <c r="G19" s="78">
        <v>0.64522592962930625</v>
      </c>
      <c r="I19" s="92">
        <v>5609</v>
      </c>
      <c r="J19" s="18">
        <v>5405</v>
      </c>
      <c r="K19" s="18">
        <v>6092</v>
      </c>
      <c r="L19" s="79">
        <v>1.044339365049486E-2</v>
      </c>
      <c r="M19" s="77">
        <v>8.7895637289879414E-3</v>
      </c>
      <c r="N19" s="78">
        <v>8.6524086561582218E-3</v>
      </c>
      <c r="P19" s="92">
        <v>626171</v>
      </c>
      <c r="Q19" s="18">
        <v>612434</v>
      </c>
      <c r="R19" s="18">
        <v>704880</v>
      </c>
      <c r="S19" s="79">
        <v>1.8327974596520018</v>
      </c>
      <c r="T19" s="77">
        <v>1.6582066451026933</v>
      </c>
      <c r="U19" s="78">
        <v>1.7718797792339551</v>
      </c>
    </row>
    <row r="20" spans="1:21">
      <c r="A20" s="17" t="s">
        <v>166</v>
      </c>
      <c r="B20" s="18">
        <v>3507624</v>
      </c>
      <c r="C20" s="18">
        <v>0</v>
      </c>
      <c r="D20" s="18">
        <v>0</v>
      </c>
      <c r="E20" s="79">
        <v>3.9916806188469196</v>
      </c>
      <c r="F20" s="77" t="s">
        <v>158</v>
      </c>
      <c r="G20" s="78" t="s">
        <v>158</v>
      </c>
      <c r="I20" s="92">
        <v>2318228</v>
      </c>
      <c r="J20" s="18">
        <v>0</v>
      </c>
      <c r="K20" s="18">
        <v>0</v>
      </c>
      <c r="L20" s="79">
        <v>4.3163072875021218</v>
      </c>
      <c r="M20" s="77" t="s">
        <v>158</v>
      </c>
      <c r="N20" s="78" t="s">
        <v>158</v>
      </c>
      <c r="P20" s="92">
        <v>1189396</v>
      </c>
      <c r="Q20" s="18">
        <v>0</v>
      </c>
      <c r="R20" s="18">
        <v>0</v>
      </c>
      <c r="S20" s="79">
        <v>3.4813524856952052</v>
      </c>
      <c r="T20" s="77" t="s">
        <v>158</v>
      </c>
      <c r="U20" s="78" t="s">
        <v>158</v>
      </c>
    </row>
    <row r="21" spans="1:21">
      <c r="A21" s="17" t="s">
        <v>167</v>
      </c>
      <c r="B21" s="18">
        <v>4537</v>
      </c>
      <c r="C21" s="18">
        <v>10872</v>
      </c>
      <c r="D21" s="18">
        <v>6060</v>
      </c>
      <c r="E21" s="79">
        <v>5.1631118294630423E-3</v>
      </c>
      <c r="F21" s="77">
        <v>1.1045761200822983E-2</v>
      </c>
      <c r="G21" s="78">
        <v>5.4996105803795312E-3</v>
      </c>
      <c r="I21" s="92">
        <v>0</v>
      </c>
      <c r="J21" s="18">
        <v>0</v>
      </c>
      <c r="K21" s="18">
        <v>0</v>
      </c>
      <c r="L21" s="79" t="s">
        <v>158</v>
      </c>
      <c r="M21" s="77" t="s">
        <v>158</v>
      </c>
      <c r="N21" s="78" t="s">
        <v>158</v>
      </c>
      <c r="P21" s="92">
        <v>4537</v>
      </c>
      <c r="Q21" s="18">
        <v>10872</v>
      </c>
      <c r="R21" s="18">
        <v>6060</v>
      </c>
      <c r="S21" s="79">
        <v>1.3279762356354944E-2</v>
      </c>
      <c r="T21" s="77">
        <v>2.9436678312367508E-2</v>
      </c>
      <c r="U21" s="78">
        <v>1.5233219075811157E-2</v>
      </c>
    </row>
    <row r="22" spans="1:21">
      <c r="A22" s="17" t="s">
        <v>168</v>
      </c>
      <c r="B22" s="18">
        <v>45522</v>
      </c>
      <c r="C22" s="18">
        <v>83971</v>
      </c>
      <c r="D22" s="18">
        <v>56712</v>
      </c>
      <c r="E22" s="79">
        <v>5.1804094489930924E-2</v>
      </c>
      <c r="F22" s="77">
        <v>8.5313062343111354E-2</v>
      </c>
      <c r="G22" s="78">
        <v>5.146764277796765E-2</v>
      </c>
      <c r="I22" s="92">
        <v>17800</v>
      </c>
      <c r="J22" s="18">
        <v>22465</v>
      </c>
      <c r="K22" s="18">
        <v>15427</v>
      </c>
      <c r="L22" s="79">
        <v>3.3141809053094759E-2</v>
      </c>
      <c r="M22" s="77">
        <v>3.6532386525756542E-2</v>
      </c>
      <c r="N22" s="78">
        <v>2.1910818834299559E-2</v>
      </c>
      <c r="P22" s="92">
        <v>27722</v>
      </c>
      <c r="Q22" s="18">
        <v>61506</v>
      </c>
      <c r="R22" s="18">
        <v>41285</v>
      </c>
      <c r="S22" s="79">
        <v>8.1142070099817443E-2</v>
      </c>
      <c r="T22" s="77">
        <v>0.16653167184331089</v>
      </c>
      <c r="U22" s="78">
        <v>0.10377944711961445</v>
      </c>
    </row>
    <row r="23" spans="1:21">
      <c r="A23" s="17" t="s">
        <v>169</v>
      </c>
      <c r="B23" s="18">
        <v>159394</v>
      </c>
      <c r="C23" s="18">
        <v>159394</v>
      </c>
      <c r="D23" s="18">
        <v>0</v>
      </c>
      <c r="E23" s="79">
        <v>0.18139057680084464</v>
      </c>
      <c r="F23" s="77">
        <v>0.16194150670014518</v>
      </c>
      <c r="G23" s="78" t="s">
        <v>158</v>
      </c>
      <c r="I23" s="92">
        <v>75460</v>
      </c>
      <c r="J23" s="18">
        <v>75460</v>
      </c>
      <c r="K23" s="18">
        <v>0</v>
      </c>
      <c r="L23" s="79">
        <v>0.14049892759250171</v>
      </c>
      <c r="M23" s="77">
        <v>0.12271239204244776</v>
      </c>
      <c r="N23" s="78" t="s">
        <v>158</v>
      </c>
      <c r="P23" s="92">
        <v>83934</v>
      </c>
      <c r="Q23" s="18">
        <v>83934</v>
      </c>
      <c r="R23" s="18">
        <v>0</v>
      </c>
      <c r="S23" s="79">
        <v>0.24567414009660479</v>
      </c>
      <c r="T23" s="77">
        <v>0.22725700491816173</v>
      </c>
      <c r="U23" s="78" t="s">
        <v>158</v>
      </c>
    </row>
    <row r="24" spans="1:21">
      <c r="A24" s="17" t="s">
        <v>170</v>
      </c>
      <c r="B24" s="18">
        <v>168895</v>
      </c>
      <c r="C24" s="18">
        <v>183600</v>
      </c>
      <c r="D24" s="18">
        <v>168465</v>
      </c>
      <c r="E24" s="79">
        <v>0.19220272700841096</v>
      </c>
      <c r="F24" s="77">
        <v>0.18653437789469274</v>
      </c>
      <c r="G24" s="78">
        <v>0.15288645155505573</v>
      </c>
      <c r="H24"/>
      <c r="I24" s="92">
        <v>0</v>
      </c>
      <c r="J24" s="18">
        <v>0</v>
      </c>
      <c r="K24" s="18">
        <v>0</v>
      </c>
      <c r="L24" s="79" t="s">
        <v>158</v>
      </c>
      <c r="M24" s="77" t="s">
        <v>158</v>
      </c>
      <c r="N24" s="78" t="s">
        <v>158</v>
      </c>
      <c r="O24"/>
      <c r="P24" s="92">
        <v>168895</v>
      </c>
      <c r="Q24" s="18">
        <v>183600</v>
      </c>
      <c r="R24" s="18">
        <v>168465</v>
      </c>
      <c r="S24" s="79">
        <v>0.49435430089851629</v>
      </c>
      <c r="T24" s="77">
        <v>0.49710946818898771</v>
      </c>
      <c r="U24" s="78">
        <v>0.42347594910998787</v>
      </c>
    </row>
    <row r="25" spans="1:21">
      <c r="A25" s="17" t="s">
        <v>171</v>
      </c>
      <c r="B25" s="18">
        <v>2917009</v>
      </c>
      <c r="C25" s="18">
        <v>3604955</v>
      </c>
      <c r="D25" s="18">
        <v>4235882</v>
      </c>
      <c r="E25" s="79">
        <v>3.3195599899824022</v>
      </c>
      <c r="F25" s="77">
        <v>3.6625710145063297</v>
      </c>
      <c r="G25" s="78">
        <v>3.8441751591483846</v>
      </c>
      <c r="H25"/>
      <c r="I25" s="92">
        <v>2350370</v>
      </c>
      <c r="J25" s="18">
        <v>2858127</v>
      </c>
      <c r="K25" s="18">
        <v>3361502</v>
      </c>
      <c r="L25" s="79">
        <v>4.3761524575349622</v>
      </c>
      <c r="M25" s="77">
        <v>4.6478611308124185</v>
      </c>
      <c r="N25" s="78">
        <v>4.7743087660034762</v>
      </c>
      <c r="O25"/>
      <c r="P25" s="92">
        <v>566639</v>
      </c>
      <c r="Q25" s="18">
        <v>746828</v>
      </c>
      <c r="R25" s="18">
        <v>874380</v>
      </c>
      <c r="S25" s="79">
        <v>1.6585477764696075</v>
      </c>
      <c r="T25" s="77">
        <v>2.0220875267355409</v>
      </c>
      <c r="U25" s="78">
        <v>2.1979574415029304</v>
      </c>
    </row>
    <row r="26" spans="1:21">
      <c r="A26" s="17" t="s">
        <v>172</v>
      </c>
      <c r="B26" s="18">
        <v>652959</v>
      </c>
      <c r="C26" s="18">
        <v>653093</v>
      </c>
      <c r="D26" s="18">
        <v>625400</v>
      </c>
      <c r="E26" s="79">
        <v>0.74306818096856042</v>
      </c>
      <c r="F26" s="77">
        <v>0.66353102648354345</v>
      </c>
      <c r="G26" s="78">
        <v>0.56756707210715496</v>
      </c>
      <c r="H26"/>
      <c r="I26" s="92">
        <v>216970</v>
      </c>
      <c r="J26" s="18">
        <v>232418</v>
      </c>
      <c r="K26" s="18">
        <v>235592</v>
      </c>
      <c r="L26" s="79">
        <v>0.40397630956460506</v>
      </c>
      <c r="M26" s="77">
        <v>0.37795611892024411</v>
      </c>
      <c r="N26" s="78">
        <v>0.33460903810269665</v>
      </c>
      <c r="O26"/>
      <c r="P26" s="92">
        <v>435989</v>
      </c>
      <c r="Q26" s="18">
        <v>420675</v>
      </c>
      <c r="R26" s="18">
        <v>389808</v>
      </c>
      <c r="S26" s="79">
        <v>1.2761362816805897</v>
      </c>
      <c r="T26" s="77">
        <v>1.1390061303398824</v>
      </c>
      <c r="U26" s="78">
        <v>0.97987304645277151</v>
      </c>
    </row>
    <row r="27" spans="1:21">
      <c r="A27" s="17" t="s">
        <v>173</v>
      </c>
      <c r="B27" s="18">
        <v>797410</v>
      </c>
      <c r="C27" s="18">
        <v>914046</v>
      </c>
      <c r="D27" s="18">
        <v>1254579</v>
      </c>
      <c r="E27" s="79">
        <v>0.90745360456956681</v>
      </c>
      <c r="F27" s="77">
        <v>0.92865469486455521</v>
      </c>
      <c r="G27" s="78">
        <v>1.1385636868518105</v>
      </c>
      <c r="I27" s="92">
        <v>361738</v>
      </c>
      <c r="J27" s="18">
        <v>452748</v>
      </c>
      <c r="K27" s="18">
        <v>788032</v>
      </c>
      <c r="L27" s="79">
        <v>0.67351975973305578</v>
      </c>
      <c r="M27" s="77">
        <v>0.73625483795963609</v>
      </c>
      <c r="N27" s="78">
        <v>1.1192342249063816</v>
      </c>
      <c r="P27" s="92">
        <v>435672</v>
      </c>
      <c r="Q27" s="18">
        <v>461298</v>
      </c>
      <c r="R27" s="18">
        <v>466547</v>
      </c>
      <c r="S27" s="79">
        <v>1.2752084252408797</v>
      </c>
      <c r="T27" s="77">
        <v>1.2489956615285602</v>
      </c>
      <c r="U27" s="78">
        <v>1.1727743663634436</v>
      </c>
    </row>
    <row r="28" spans="1:21">
      <c r="A28" s="17" t="s">
        <v>174</v>
      </c>
      <c r="B28" s="18">
        <v>179188</v>
      </c>
      <c r="C28" s="18">
        <v>0</v>
      </c>
      <c r="D28" s="18">
        <v>0</v>
      </c>
      <c r="E28" s="79">
        <v>0.20391617423359568</v>
      </c>
      <c r="F28" s="77" t="s">
        <v>158</v>
      </c>
      <c r="G28" s="78" t="s">
        <v>158</v>
      </c>
      <c r="I28" s="92">
        <v>98101</v>
      </c>
      <c r="J28" s="18">
        <v>0</v>
      </c>
      <c r="K28" s="18">
        <v>0</v>
      </c>
      <c r="L28" s="79">
        <v>0.18265419156840726</v>
      </c>
      <c r="M28" s="77" t="s">
        <v>158</v>
      </c>
      <c r="N28" s="78" t="s">
        <v>158</v>
      </c>
      <c r="P28" s="92">
        <v>81087</v>
      </c>
      <c r="Q28" s="18">
        <v>0</v>
      </c>
      <c r="R28" s="18">
        <v>0</v>
      </c>
      <c r="S28" s="79">
        <v>0.23734099409075454</v>
      </c>
      <c r="T28" s="77" t="s">
        <v>158</v>
      </c>
      <c r="U28" s="78" t="s">
        <v>158</v>
      </c>
    </row>
    <row r="29" spans="1:21">
      <c r="A29" s="17" t="s">
        <v>175</v>
      </c>
      <c r="B29" s="18">
        <v>252835</v>
      </c>
      <c r="C29" s="18">
        <v>303537</v>
      </c>
      <c r="D29" s="18">
        <v>67973</v>
      </c>
      <c r="E29" s="79">
        <v>0.28772655486054405</v>
      </c>
      <c r="F29" s="77">
        <v>0.30838826504913591</v>
      </c>
      <c r="G29" s="78">
        <v>6.168729867659041E-2</v>
      </c>
      <c r="I29" s="92">
        <v>1347</v>
      </c>
      <c r="J29" s="18">
        <v>3055</v>
      </c>
      <c r="K29" s="18">
        <v>1313</v>
      </c>
      <c r="L29" s="79">
        <v>2.5079784716021711E-3</v>
      </c>
      <c r="M29" s="77">
        <v>4.9680142816018805E-3</v>
      </c>
      <c r="N29" s="78">
        <v>1.8648411959185402E-3</v>
      </c>
      <c r="P29" s="92">
        <v>251488</v>
      </c>
      <c r="Q29" s="18">
        <v>300482</v>
      </c>
      <c r="R29" s="18">
        <v>66660</v>
      </c>
      <c r="S29" s="79">
        <v>0.73610334482587447</v>
      </c>
      <c r="T29" s="77">
        <v>0.81357542059021459</v>
      </c>
      <c r="U29" s="78">
        <v>0.16756540983392271</v>
      </c>
    </row>
    <row r="30" spans="1:21">
      <c r="A30" s="17" t="s">
        <v>176</v>
      </c>
      <c r="B30" s="18">
        <v>34749</v>
      </c>
      <c r="C30" s="18">
        <v>34487</v>
      </c>
      <c r="D30" s="18">
        <v>34771</v>
      </c>
      <c r="E30" s="79">
        <v>3.954440664800777E-2</v>
      </c>
      <c r="F30" s="77">
        <v>3.503818676718011E-2</v>
      </c>
      <c r="G30" s="78">
        <v>3.1555603876299784E-2</v>
      </c>
      <c r="I30" s="92">
        <v>0</v>
      </c>
      <c r="J30" s="18">
        <v>0</v>
      </c>
      <c r="K30" s="18">
        <v>0</v>
      </c>
      <c r="L30" s="79" t="s">
        <v>158</v>
      </c>
      <c r="M30" s="77" t="s">
        <v>158</v>
      </c>
      <c r="N30" s="78" t="s">
        <v>158</v>
      </c>
      <c r="P30" s="92">
        <v>34749</v>
      </c>
      <c r="Q30" s="18">
        <v>34487</v>
      </c>
      <c r="R30" s="18">
        <v>34771</v>
      </c>
      <c r="S30" s="79">
        <v>0.10171004234537756</v>
      </c>
      <c r="T30" s="77">
        <v>9.3375894495825812E-2</v>
      </c>
      <c r="U30" s="78">
        <v>8.7404993479377843E-2</v>
      </c>
    </row>
    <row r="31" spans="1:21">
      <c r="A31" s="17" t="s">
        <v>177</v>
      </c>
      <c r="B31" s="18">
        <v>29113</v>
      </c>
      <c r="C31" s="18">
        <v>67749</v>
      </c>
      <c r="D31" s="18">
        <v>46306</v>
      </c>
      <c r="E31" s="72">
        <v>3.3130631406470698E-2</v>
      </c>
      <c r="F31" s="27">
        <v>6.8831795032611873E-2</v>
      </c>
      <c r="G31" s="78">
        <v>4.2023922035487556E-2</v>
      </c>
      <c r="H31"/>
      <c r="I31" s="92">
        <v>0</v>
      </c>
      <c r="J31" s="18">
        <v>0</v>
      </c>
      <c r="K31" s="18">
        <v>0</v>
      </c>
      <c r="L31" s="72" t="s">
        <v>158</v>
      </c>
      <c r="M31" s="27" t="s">
        <v>158</v>
      </c>
      <c r="N31" s="78" t="s">
        <v>158</v>
      </c>
      <c r="O31"/>
      <c r="P31" s="92">
        <v>29113</v>
      </c>
      <c r="Q31" s="18">
        <v>67749</v>
      </c>
      <c r="R31" s="18">
        <v>46306</v>
      </c>
      <c r="S31" s="72">
        <v>8.5213515865232861E-2</v>
      </c>
      <c r="T31" s="27">
        <v>0.18343501830248218</v>
      </c>
      <c r="U31" s="78">
        <v>0.11640089810635501</v>
      </c>
    </row>
    <row r="32" spans="1:21">
      <c r="A32" s="17" t="s">
        <v>178</v>
      </c>
      <c r="B32" s="18">
        <v>674196</v>
      </c>
      <c r="C32" s="18">
        <v>771897</v>
      </c>
      <c r="D32" s="18">
        <v>940796</v>
      </c>
      <c r="E32" s="72">
        <v>0.7672359142553814</v>
      </c>
      <c r="F32" s="27">
        <v>0.78423380552167565</v>
      </c>
      <c r="G32" s="78">
        <v>0.85379729960045236</v>
      </c>
      <c r="H32"/>
      <c r="I32" s="92">
        <v>653332</v>
      </c>
      <c r="J32" s="18">
        <v>752195</v>
      </c>
      <c r="K32" s="18">
        <v>920502</v>
      </c>
      <c r="L32" s="72">
        <v>1.2164384490042981</v>
      </c>
      <c r="M32" s="27">
        <v>1.2232129304581101</v>
      </c>
      <c r="N32" s="78">
        <v>1.307380084177767</v>
      </c>
      <c r="O32"/>
      <c r="P32" s="92">
        <v>20864</v>
      </c>
      <c r="Q32" s="18">
        <v>19702</v>
      </c>
      <c r="R32" s="18">
        <v>20294</v>
      </c>
      <c r="S32" s="72">
        <v>6.1068759489307817E-2</v>
      </c>
      <c r="T32" s="27">
        <v>5.3344502953482767E-2</v>
      </c>
      <c r="U32" s="78">
        <v>5.101368777632205E-2</v>
      </c>
    </row>
    <row r="33" spans="1:21">
      <c r="A33" s="17" t="s">
        <v>179</v>
      </c>
      <c r="B33" s="18">
        <v>125358</v>
      </c>
      <c r="C33" s="18">
        <v>255219</v>
      </c>
      <c r="D33" s="18">
        <v>422533</v>
      </c>
      <c r="E33" s="72">
        <v>0.14265756506895041</v>
      </c>
      <c r="F33" s="27">
        <v>0.25929802501037902</v>
      </c>
      <c r="G33" s="78">
        <v>0.3834598939537136</v>
      </c>
      <c r="I33" s="92">
        <v>0</v>
      </c>
      <c r="J33" s="18">
        <v>0</v>
      </c>
      <c r="K33" s="18">
        <v>0</v>
      </c>
      <c r="L33" s="72" t="s">
        <v>158</v>
      </c>
      <c r="M33" s="27" t="s">
        <v>158</v>
      </c>
      <c r="N33" s="78" t="s">
        <v>158</v>
      </c>
      <c r="P33" s="92">
        <v>125358</v>
      </c>
      <c r="Q33" s="18">
        <v>255219</v>
      </c>
      <c r="R33" s="18">
        <v>422533</v>
      </c>
      <c r="S33" s="72">
        <v>0.36692185353051426</v>
      </c>
      <c r="T33" s="27">
        <v>0.69102277430133574</v>
      </c>
      <c r="U33" s="78">
        <v>1.0621349431946725</v>
      </c>
    </row>
    <row r="34" spans="1:21">
      <c r="A34" s="17" t="s">
        <v>180</v>
      </c>
      <c r="B34" s="18">
        <v>32473</v>
      </c>
      <c r="C34" s="18">
        <v>33453</v>
      </c>
      <c r="D34" s="18">
        <v>50522</v>
      </c>
      <c r="E34" s="72">
        <v>3.6954315723639712E-2</v>
      </c>
      <c r="F34" s="27">
        <v>3.3987660913459457E-2</v>
      </c>
      <c r="G34" s="78">
        <v>4.5850053752794502E-2</v>
      </c>
      <c r="I34" s="92">
        <v>32473</v>
      </c>
      <c r="J34" s="18">
        <v>33453</v>
      </c>
      <c r="K34" s="18">
        <v>50522</v>
      </c>
      <c r="L34" s="72">
        <v>6.0461458729277877E-2</v>
      </c>
      <c r="M34" s="27">
        <v>5.4400976026981247E-2</v>
      </c>
      <c r="N34" s="78">
        <v>7.1755907768618801E-2</v>
      </c>
      <c r="P34" s="92">
        <v>0</v>
      </c>
      <c r="Q34" s="18">
        <v>0</v>
      </c>
      <c r="R34" s="18">
        <v>0</v>
      </c>
      <c r="S34" s="72" t="s">
        <v>158</v>
      </c>
      <c r="T34" s="27" t="s">
        <v>158</v>
      </c>
      <c r="U34" s="78" t="s">
        <v>158</v>
      </c>
    </row>
    <row r="35" spans="1:21">
      <c r="A35" s="17" t="s">
        <v>5</v>
      </c>
      <c r="B35" s="18" t="s">
        <v>5</v>
      </c>
      <c r="C35" s="18" t="s">
        <v>5</v>
      </c>
      <c r="D35" s="18" t="s">
        <v>5</v>
      </c>
      <c r="E35" s="72" t="s">
        <v>5</v>
      </c>
      <c r="F35" s="27" t="s">
        <v>5</v>
      </c>
      <c r="G35" s="78" t="s">
        <v>5</v>
      </c>
      <c r="I35" s="92" t="s">
        <v>5</v>
      </c>
      <c r="J35" s="18" t="s">
        <v>5</v>
      </c>
      <c r="K35" s="18" t="s">
        <v>5</v>
      </c>
      <c r="L35" s="72" t="s">
        <v>5</v>
      </c>
      <c r="M35" s="27" t="s">
        <v>5</v>
      </c>
      <c r="N35" s="78" t="s">
        <v>5</v>
      </c>
      <c r="P35" s="92" t="s">
        <v>5</v>
      </c>
      <c r="Q35" s="18" t="s">
        <v>5</v>
      </c>
      <c r="R35" s="18" t="s">
        <v>5</v>
      </c>
      <c r="S35" s="72" t="s">
        <v>5</v>
      </c>
      <c r="T35" s="27" t="s">
        <v>5</v>
      </c>
      <c r="U35" s="78" t="s">
        <v>5</v>
      </c>
    </row>
    <row r="36" spans="1:21">
      <c r="A36" s="17"/>
      <c r="B36" s="18"/>
      <c r="C36" s="18"/>
      <c r="D36" s="18"/>
      <c r="E36" s="72"/>
      <c r="F36" s="27"/>
      <c r="G36" s="28"/>
      <c r="H36"/>
      <c r="I36" s="92"/>
      <c r="J36" s="18"/>
      <c r="K36" s="18"/>
      <c r="L36" s="72"/>
      <c r="M36" s="27"/>
      <c r="N36" s="28"/>
      <c r="O36"/>
      <c r="P36" s="92"/>
      <c r="Q36" s="18"/>
      <c r="R36" s="18"/>
      <c r="S36" s="72"/>
      <c r="T36" s="27"/>
      <c r="U36" s="28"/>
    </row>
    <row r="37" spans="1:21" ht="13.5" thickBot="1">
      <c r="A37" s="20" t="s">
        <v>4</v>
      </c>
      <c r="B37" s="21">
        <v>87873363</v>
      </c>
      <c r="C37" s="21">
        <v>98426897</v>
      </c>
      <c r="D37" s="22">
        <v>110189620</v>
      </c>
      <c r="E37" s="80">
        <v>100</v>
      </c>
      <c r="F37" s="80">
        <v>100</v>
      </c>
      <c r="G37" s="81">
        <v>100</v>
      </c>
      <c r="H37"/>
      <c r="I37" s="93">
        <v>53708595</v>
      </c>
      <c r="J37" s="21">
        <v>61493382</v>
      </c>
      <c r="K37" s="22">
        <v>70408140</v>
      </c>
      <c r="L37" s="80">
        <v>100</v>
      </c>
      <c r="M37" s="80">
        <v>100</v>
      </c>
      <c r="N37" s="81">
        <v>100</v>
      </c>
      <c r="O37"/>
      <c r="P37" s="93">
        <v>34164768</v>
      </c>
      <c r="Q37" s="21">
        <v>36933515</v>
      </c>
      <c r="R37" s="22">
        <v>39781480</v>
      </c>
      <c r="S37" s="80">
        <v>100</v>
      </c>
      <c r="T37" s="80">
        <v>100</v>
      </c>
      <c r="U37" s="81">
        <v>100</v>
      </c>
    </row>
    <row r="38" spans="1:2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H59"/>
      <c r="O59"/>
    </row>
    <row r="60" spans="1:2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</row>
    <row r="61" spans="1:21">
      <c r="A61" s="26" t="str">
        <f>+Innhold!B53</f>
        <v>Finans Norge / Skadeforsikringsstatistikk</v>
      </c>
      <c r="T61" s="25"/>
      <c r="U61" s="157">
        <f>Innhold!H22</f>
        <v>7</v>
      </c>
    </row>
    <row r="62" spans="1:21">
      <c r="A62" s="26" t="str">
        <f>+Innhold!B54</f>
        <v>Premiestatistikk skadeforsikring 1. kvartal 2026</v>
      </c>
      <c r="T62" s="25"/>
      <c r="U62" s="158"/>
    </row>
  </sheetData>
  <mergeCells count="4">
    <mergeCell ref="U61:U62"/>
    <mergeCell ref="I4:N4"/>
    <mergeCell ref="P4:U4"/>
    <mergeCell ref="D4:E4"/>
  </mergeCells>
  <phoneticPr fontId="0" type="noConversion"/>
  <hyperlinks>
    <hyperlink ref="A2" location="Innhold!A23" tooltip="Move to Tab2" display="Tilbake til innholdsfortegnelsen" xr:uid="{00000000-0004-0000-0600-000000000000}"/>
  </hyperlinks>
  <pageMargins left="0.78740157480314965" right="0.78740157480314965" top="0.78740157480314965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79"/>
  <sheetViews>
    <sheetView showGridLines="0" showRowColHeaders="0" zoomScaleNormal="100" workbookViewId="0"/>
  </sheetViews>
  <sheetFormatPr baseColWidth="10" defaultColWidth="11.453125" defaultRowHeight="13"/>
  <cols>
    <col min="1" max="1" width="26.90625" style="1" customWidth="1"/>
    <col min="2" max="4" width="11.6328125" style="1" customWidth="1"/>
    <col min="5" max="7" width="9.6328125" style="1" customWidth="1"/>
    <col min="8" max="8" width="6.6328125" style="1" customWidth="1"/>
    <col min="9" max="11" width="11.6328125" style="1" customWidth="1"/>
    <col min="12" max="14" width="9.6328125" style="1" customWidth="1"/>
    <col min="15" max="15" width="6.6328125" style="1" customWidth="1"/>
    <col min="16" max="18" width="11.6328125" style="1" customWidth="1"/>
    <col min="19" max="21" width="9.6328125" style="1" customWidth="1"/>
    <col min="22" max="16384" width="11.453125" style="1"/>
  </cols>
  <sheetData>
    <row r="1" spans="1:21" ht="5.25" customHeight="1"/>
    <row r="2" spans="1:21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5.5" thickBot="1">
      <c r="A4" s="5" t="s">
        <v>33</v>
      </c>
      <c r="B4" s="6"/>
      <c r="C4" s="6"/>
      <c r="D4" s="156" t="s">
        <v>104</v>
      </c>
      <c r="E4" s="156"/>
      <c r="F4" s="6"/>
      <c r="I4" s="156" t="s">
        <v>91</v>
      </c>
      <c r="J4" s="156"/>
      <c r="K4" s="156"/>
      <c r="L4" s="156"/>
      <c r="M4" s="156"/>
      <c r="N4" s="156"/>
      <c r="P4" s="156" t="s">
        <v>92</v>
      </c>
      <c r="Q4" s="156"/>
      <c r="R4" s="156"/>
      <c r="S4" s="156"/>
      <c r="T4" s="156"/>
      <c r="U4" s="156"/>
    </row>
    <row r="5" spans="1:21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>
      <c r="A6" s="13" t="s">
        <v>3</v>
      </c>
      <c r="B6" s="14" t="s">
        <v>155</v>
      </c>
      <c r="C6" s="15" t="s">
        <v>153</v>
      </c>
      <c r="D6" s="62" t="s">
        <v>154</v>
      </c>
      <c r="E6" s="15" t="s">
        <v>155</v>
      </c>
      <c r="F6" s="15" t="s">
        <v>153</v>
      </c>
      <c r="G6" s="16" t="s">
        <v>154</v>
      </c>
      <c r="I6" s="91" t="s">
        <v>155</v>
      </c>
      <c r="J6" s="15" t="s">
        <v>153</v>
      </c>
      <c r="K6" s="62" t="s">
        <v>154</v>
      </c>
      <c r="L6" s="15" t="s">
        <v>155</v>
      </c>
      <c r="M6" s="15" t="s">
        <v>153</v>
      </c>
      <c r="N6" s="16" t="s">
        <v>154</v>
      </c>
      <c r="P6" s="91" t="s">
        <v>155</v>
      </c>
      <c r="Q6" s="15" t="s">
        <v>153</v>
      </c>
      <c r="R6" s="62" t="s">
        <v>154</v>
      </c>
      <c r="S6" s="15" t="s">
        <v>155</v>
      </c>
      <c r="T6" s="15" t="s">
        <v>153</v>
      </c>
      <c r="U6" s="16" t="s">
        <v>154</v>
      </c>
    </row>
    <row r="7" spans="1:21">
      <c r="A7" s="17" t="s">
        <v>81</v>
      </c>
      <c r="B7" s="18">
        <v>6221848</v>
      </c>
      <c r="C7" s="18">
        <v>6924404</v>
      </c>
      <c r="D7" s="19">
        <v>7938268</v>
      </c>
      <c r="E7" s="77">
        <v>19.231085215446889</v>
      </c>
      <c r="F7" s="77">
        <v>18.688640317725056</v>
      </c>
      <c r="G7" s="78">
        <v>18.884211079719105</v>
      </c>
      <c r="I7" s="92">
        <v>4352267</v>
      </c>
      <c r="J7" s="18">
        <v>4933398</v>
      </c>
      <c r="K7" s="19">
        <v>5678693</v>
      </c>
      <c r="L7" s="77">
        <v>17.764391355900727</v>
      </c>
      <c r="M7" s="77">
        <v>17.401915594220068</v>
      </c>
      <c r="N7" s="78">
        <v>17.356754940883132</v>
      </c>
      <c r="P7" s="92">
        <v>1869581</v>
      </c>
      <c r="Q7" s="18">
        <v>1991006</v>
      </c>
      <c r="R7" s="19">
        <v>2259575</v>
      </c>
      <c r="S7" s="77">
        <v>23.806832131094769</v>
      </c>
      <c r="T7" s="77">
        <v>22.88074753509817</v>
      </c>
      <c r="U7" s="78">
        <v>24.246828057869394</v>
      </c>
    </row>
    <row r="8" spans="1:21">
      <c r="A8" s="17" t="s">
        <v>156</v>
      </c>
      <c r="B8" s="18">
        <v>1944794</v>
      </c>
      <c r="C8" s="18">
        <v>2567217</v>
      </c>
      <c r="D8" s="19">
        <v>3241514</v>
      </c>
      <c r="E8" s="77">
        <v>6.0111560328201232</v>
      </c>
      <c r="F8" s="77">
        <v>6.9287977897518926</v>
      </c>
      <c r="G8" s="78">
        <v>7.7111826652696278</v>
      </c>
      <c r="I8" s="92">
        <v>1800874</v>
      </c>
      <c r="J8" s="18">
        <v>2365869</v>
      </c>
      <c r="K8" s="19">
        <v>2944361</v>
      </c>
      <c r="L8" s="77">
        <v>7.3505211235124968</v>
      </c>
      <c r="M8" s="77">
        <v>8.3452931721668993</v>
      </c>
      <c r="N8" s="78">
        <v>8.9993511419781989</v>
      </c>
      <c r="P8" s="92">
        <v>143920</v>
      </c>
      <c r="Q8" s="18">
        <v>201348</v>
      </c>
      <c r="R8" s="19">
        <v>297153</v>
      </c>
      <c r="S8" s="77">
        <v>1.8326455394589265</v>
      </c>
      <c r="T8" s="77">
        <v>2.3139019946182713</v>
      </c>
      <c r="U8" s="78">
        <v>3.1886605657612885</v>
      </c>
    </row>
    <row r="9" spans="1:21">
      <c r="A9" s="17" t="s">
        <v>157</v>
      </c>
      <c r="B9" s="18">
        <v>0</v>
      </c>
      <c r="C9" s="18">
        <v>0</v>
      </c>
      <c r="D9" s="19">
        <v>0</v>
      </c>
      <c r="E9" s="77" t="s">
        <v>158</v>
      </c>
      <c r="F9" s="77" t="s">
        <v>158</v>
      </c>
      <c r="G9" s="78" t="s">
        <v>158</v>
      </c>
      <c r="I9" s="92">
        <v>0</v>
      </c>
      <c r="J9" s="18">
        <v>0</v>
      </c>
      <c r="K9" s="19">
        <v>0</v>
      </c>
      <c r="L9" s="77" t="s">
        <v>158</v>
      </c>
      <c r="M9" s="77" t="s">
        <v>158</v>
      </c>
      <c r="N9" s="78" t="s">
        <v>158</v>
      </c>
      <c r="P9" s="92">
        <v>0</v>
      </c>
      <c r="Q9" s="18">
        <v>0</v>
      </c>
      <c r="R9" s="19">
        <v>0</v>
      </c>
      <c r="S9" s="77" t="s">
        <v>158</v>
      </c>
      <c r="T9" s="77" t="s">
        <v>158</v>
      </c>
      <c r="U9" s="78" t="s">
        <v>158</v>
      </c>
    </row>
    <row r="10" spans="1:21">
      <c r="A10" s="17" t="s">
        <v>82</v>
      </c>
      <c r="B10" s="18">
        <v>8216549</v>
      </c>
      <c r="C10" s="18">
        <v>9463827</v>
      </c>
      <c r="D10" s="19">
        <v>10678058</v>
      </c>
      <c r="E10" s="77">
        <v>25.396498595898667</v>
      </c>
      <c r="F10" s="77">
        <v>25.542423410328883</v>
      </c>
      <c r="G10" s="78">
        <v>25.401851032679073</v>
      </c>
      <c r="I10" s="92">
        <v>6042141</v>
      </c>
      <c r="J10" s="18">
        <v>7038886</v>
      </c>
      <c r="K10" s="19">
        <v>8062459</v>
      </c>
      <c r="L10" s="77">
        <v>24.661850330306798</v>
      </c>
      <c r="M10" s="77">
        <v>24.82874887640067</v>
      </c>
      <c r="N10" s="78">
        <v>24.642664268682545</v>
      </c>
      <c r="P10" s="92">
        <v>2174408</v>
      </c>
      <c r="Q10" s="18">
        <v>2424941</v>
      </c>
      <c r="R10" s="19">
        <v>2615599</v>
      </c>
      <c r="S10" s="77">
        <v>27.688431921649563</v>
      </c>
      <c r="T10" s="77">
        <v>27.867551784629722</v>
      </c>
      <c r="U10" s="78">
        <v>28.067215835427071</v>
      </c>
    </row>
    <row r="11" spans="1:21">
      <c r="A11" s="17" t="s">
        <v>84</v>
      </c>
      <c r="B11" s="18">
        <v>4765024</v>
      </c>
      <c r="C11" s="18">
        <v>5288871</v>
      </c>
      <c r="D11" s="19">
        <v>5876790</v>
      </c>
      <c r="E11" s="77">
        <v>14.72819371312986</v>
      </c>
      <c r="F11" s="77">
        <v>14.274413769885008</v>
      </c>
      <c r="G11" s="78">
        <v>13.980196036614341</v>
      </c>
      <c r="I11" s="92">
        <v>3885908</v>
      </c>
      <c r="J11" s="18">
        <v>4373350</v>
      </c>
      <c r="K11" s="19">
        <v>4969335</v>
      </c>
      <c r="L11" s="77">
        <v>15.860881348737447</v>
      </c>
      <c r="M11" s="77">
        <v>15.426419592334195</v>
      </c>
      <c r="N11" s="78">
        <v>15.188623476238895</v>
      </c>
      <c r="P11" s="92">
        <v>879116</v>
      </c>
      <c r="Q11" s="18">
        <v>915521</v>
      </c>
      <c r="R11" s="19">
        <v>907455</v>
      </c>
      <c r="S11" s="77">
        <v>11.194469261165741</v>
      </c>
      <c r="T11" s="77">
        <v>10.521216341929964</v>
      </c>
      <c r="U11" s="78">
        <v>9.7376300212446463</v>
      </c>
    </row>
    <row r="12" spans="1:21">
      <c r="A12" s="17" t="s">
        <v>152</v>
      </c>
      <c r="B12" s="18">
        <v>4889492</v>
      </c>
      <c r="C12" s="18">
        <v>7104953</v>
      </c>
      <c r="D12" s="19">
        <v>7845094</v>
      </c>
      <c r="E12" s="77">
        <v>15.112911358851235</v>
      </c>
      <c r="F12" s="77">
        <v>19.175933566461687</v>
      </c>
      <c r="G12" s="78">
        <v>18.662561031731087</v>
      </c>
      <c r="I12" s="92">
        <v>4293332</v>
      </c>
      <c r="J12" s="18">
        <v>6072310</v>
      </c>
      <c r="K12" s="19">
        <v>6799174</v>
      </c>
      <c r="L12" s="77">
        <v>17.523839844571111</v>
      </c>
      <c r="M12" s="77">
        <v>21.419278574714316</v>
      </c>
      <c r="N12" s="78">
        <v>20.781471531992331</v>
      </c>
      <c r="P12" s="92">
        <v>596160</v>
      </c>
      <c r="Q12" s="18">
        <v>1032643</v>
      </c>
      <c r="R12" s="19">
        <v>1045920</v>
      </c>
      <c r="S12" s="77">
        <v>7.5913699611161309</v>
      </c>
      <c r="T12" s="77">
        <v>11.867188635738103</v>
      </c>
      <c r="U12" s="78">
        <v>11.223456801516548</v>
      </c>
    </row>
    <row r="13" spans="1:21">
      <c r="A13" s="17" t="s">
        <v>159</v>
      </c>
      <c r="B13" s="18">
        <v>680081</v>
      </c>
      <c r="C13" s="18">
        <v>829024</v>
      </c>
      <c r="D13" s="19">
        <v>972196</v>
      </c>
      <c r="E13" s="77">
        <v>2.1020596556531652</v>
      </c>
      <c r="F13" s="77">
        <v>2.2374967362911948</v>
      </c>
      <c r="G13" s="78">
        <v>2.3127405719810161</v>
      </c>
      <c r="I13" s="92">
        <v>680081</v>
      </c>
      <c r="J13" s="18">
        <v>829024</v>
      </c>
      <c r="K13" s="19">
        <v>972196</v>
      </c>
      <c r="L13" s="77">
        <v>2.7758464813193497</v>
      </c>
      <c r="M13" s="77">
        <v>2.9242736291664886</v>
      </c>
      <c r="N13" s="78">
        <v>2.9714879333161375</v>
      </c>
      <c r="P13" s="92">
        <v>0</v>
      </c>
      <c r="Q13" s="18">
        <v>0</v>
      </c>
      <c r="R13" s="19">
        <v>0</v>
      </c>
      <c r="S13" s="77" t="s">
        <v>158</v>
      </c>
      <c r="T13" s="77" t="s">
        <v>158</v>
      </c>
      <c r="U13" s="78" t="s">
        <v>158</v>
      </c>
    </row>
    <row r="14" spans="1:21">
      <c r="A14" s="17" t="s">
        <v>160</v>
      </c>
      <c r="B14" s="18">
        <v>538586</v>
      </c>
      <c r="C14" s="18">
        <v>721428</v>
      </c>
      <c r="D14" s="19">
        <v>947127</v>
      </c>
      <c r="E14" s="77">
        <v>1.6647133234123814</v>
      </c>
      <c r="F14" s="77">
        <v>1.9471001991125518</v>
      </c>
      <c r="G14" s="78">
        <v>2.2531043531537507</v>
      </c>
      <c r="I14" s="92">
        <v>0</v>
      </c>
      <c r="J14" s="18">
        <v>0</v>
      </c>
      <c r="K14" s="19">
        <v>0</v>
      </c>
      <c r="L14" s="77" t="s">
        <v>158</v>
      </c>
      <c r="M14" s="77" t="s">
        <v>158</v>
      </c>
      <c r="N14" s="78" t="s">
        <v>158</v>
      </c>
      <c r="P14" s="92">
        <v>538586</v>
      </c>
      <c r="Q14" s="18">
        <v>721428</v>
      </c>
      <c r="R14" s="19">
        <v>947127</v>
      </c>
      <c r="S14" s="77">
        <v>6.858235342655818</v>
      </c>
      <c r="T14" s="77">
        <v>8.2906891956884117</v>
      </c>
      <c r="U14" s="78">
        <v>10.163338467616992</v>
      </c>
    </row>
    <row r="15" spans="1:21">
      <c r="A15" s="17" t="s">
        <v>161</v>
      </c>
      <c r="B15" s="18">
        <v>752014</v>
      </c>
      <c r="C15" s="18">
        <v>856020</v>
      </c>
      <c r="D15" s="19">
        <v>1032378</v>
      </c>
      <c r="E15" s="77">
        <v>2.3243970790043531</v>
      </c>
      <c r="F15" s="77">
        <v>2.3103576690180123</v>
      </c>
      <c r="G15" s="78">
        <v>2.4559065108482421</v>
      </c>
      <c r="I15" s="92">
        <v>614827</v>
      </c>
      <c r="J15" s="18">
        <v>695951</v>
      </c>
      <c r="K15" s="19">
        <v>825718</v>
      </c>
      <c r="L15" s="77">
        <v>2.5095030806185319</v>
      </c>
      <c r="M15" s="77">
        <v>2.4548760427828951</v>
      </c>
      <c r="N15" s="78">
        <v>2.5237823168599074</v>
      </c>
      <c r="P15" s="92">
        <v>137187</v>
      </c>
      <c r="Q15" s="18">
        <v>160069</v>
      </c>
      <c r="R15" s="19">
        <v>206660</v>
      </c>
      <c r="S15" s="77">
        <v>1.7469090023745952</v>
      </c>
      <c r="T15" s="77">
        <v>1.8395215168591299</v>
      </c>
      <c r="U15" s="78">
        <v>2.2176070661249523</v>
      </c>
    </row>
    <row r="16" spans="1:21">
      <c r="A16" s="17" t="s">
        <v>162</v>
      </c>
      <c r="B16" s="18">
        <v>0</v>
      </c>
      <c r="C16" s="18">
        <v>0</v>
      </c>
      <c r="D16" s="19">
        <v>0</v>
      </c>
      <c r="E16" s="77" t="s">
        <v>158</v>
      </c>
      <c r="F16" s="77" t="s">
        <v>158</v>
      </c>
      <c r="G16" s="78" t="s">
        <v>158</v>
      </c>
      <c r="I16" s="92">
        <v>0</v>
      </c>
      <c r="J16" s="18">
        <v>0</v>
      </c>
      <c r="K16" s="19">
        <v>0</v>
      </c>
      <c r="L16" s="77" t="s">
        <v>158</v>
      </c>
      <c r="M16" s="77" t="s">
        <v>158</v>
      </c>
      <c r="N16" s="78" t="s">
        <v>158</v>
      </c>
      <c r="P16" s="92">
        <v>0</v>
      </c>
      <c r="Q16" s="18">
        <v>0</v>
      </c>
      <c r="R16" s="19">
        <v>0</v>
      </c>
      <c r="S16" s="77" t="s">
        <v>158</v>
      </c>
      <c r="T16" s="77" t="s">
        <v>158</v>
      </c>
      <c r="U16" s="78" t="s">
        <v>158</v>
      </c>
    </row>
    <row r="17" spans="1:21">
      <c r="A17" s="17" t="s">
        <v>163</v>
      </c>
      <c r="B17" s="18">
        <v>0</v>
      </c>
      <c r="C17" s="18">
        <v>0</v>
      </c>
      <c r="D17" s="19">
        <v>0</v>
      </c>
      <c r="E17" s="77" t="s">
        <v>158</v>
      </c>
      <c r="F17" s="77" t="s">
        <v>158</v>
      </c>
      <c r="G17" s="78" t="s">
        <v>158</v>
      </c>
      <c r="I17" s="92">
        <v>0</v>
      </c>
      <c r="J17" s="18">
        <v>0</v>
      </c>
      <c r="K17" s="19">
        <v>0</v>
      </c>
      <c r="L17" s="77" t="s">
        <v>158</v>
      </c>
      <c r="M17" s="77" t="s">
        <v>158</v>
      </c>
      <c r="N17" s="78" t="s">
        <v>158</v>
      </c>
      <c r="P17" s="92">
        <v>0</v>
      </c>
      <c r="Q17" s="18">
        <v>0</v>
      </c>
      <c r="R17" s="19">
        <v>0</v>
      </c>
      <c r="S17" s="77" t="s">
        <v>158</v>
      </c>
      <c r="T17" s="77" t="s">
        <v>158</v>
      </c>
      <c r="U17" s="78" t="s">
        <v>158</v>
      </c>
    </row>
    <row r="18" spans="1:21">
      <c r="A18" s="17" t="s">
        <v>164</v>
      </c>
      <c r="B18" s="18">
        <v>17559</v>
      </c>
      <c r="C18" s="18">
        <v>50101</v>
      </c>
      <c r="D18" s="19">
        <v>54973</v>
      </c>
      <c r="E18" s="77">
        <v>5.4273043201639115E-2</v>
      </c>
      <c r="F18" s="77">
        <v>0.1352202396853712</v>
      </c>
      <c r="G18" s="78">
        <v>0.13077433713316286</v>
      </c>
      <c r="I18" s="92">
        <v>1968</v>
      </c>
      <c r="J18" s="18">
        <v>8424</v>
      </c>
      <c r="K18" s="19">
        <v>9227</v>
      </c>
      <c r="L18" s="77">
        <v>8.0326694544274584E-3</v>
      </c>
      <c r="M18" s="77">
        <v>2.9714557180610574E-2</v>
      </c>
      <c r="N18" s="78">
        <v>2.8202048929133635E-2</v>
      </c>
      <c r="P18" s="92">
        <v>15591</v>
      </c>
      <c r="Q18" s="18">
        <v>41677</v>
      </c>
      <c r="R18" s="19">
        <v>45746</v>
      </c>
      <c r="S18" s="77">
        <v>0.19853235551489801</v>
      </c>
      <c r="T18" s="77">
        <v>0.47895431506499042</v>
      </c>
      <c r="U18" s="78">
        <v>0.49088673592834636</v>
      </c>
    </row>
    <row r="19" spans="1:21">
      <c r="A19" s="17" t="s">
        <v>165</v>
      </c>
      <c r="B19" s="18">
        <v>293038</v>
      </c>
      <c r="C19" s="18">
        <v>269470</v>
      </c>
      <c r="D19" s="19">
        <v>325008</v>
      </c>
      <c r="E19" s="77">
        <v>0.90574998768277937</v>
      </c>
      <c r="F19" s="77">
        <v>0.72728684034284696</v>
      </c>
      <c r="G19" s="78">
        <v>0.77315601773552456</v>
      </c>
      <c r="I19" s="92">
        <v>0</v>
      </c>
      <c r="J19" s="18">
        <v>0</v>
      </c>
      <c r="K19" s="19">
        <v>0</v>
      </c>
      <c r="L19" s="77" t="s">
        <v>158</v>
      </c>
      <c r="M19" s="77" t="s">
        <v>158</v>
      </c>
      <c r="N19" s="78" t="s">
        <v>158</v>
      </c>
      <c r="P19" s="92">
        <v>293038</v>
      </c>
      <c r="Q19" s="18">
        <v>269470</v>
      </c>
      <c r="R19" s="19">
        <v>325008</v>
      </c>
      <c r="S19" s="77">
        <v>3.7314812645356095</v>
      </c>
      <c r="T19" s="77">
        <v>3.0967636653445059</v>
      </c>
      <c r="U19" s="78">
        <v>3.4875642956892405</v>
      </c>
    </row>
    <row r="20" spans="1:21">
      <c r="A20" s="17" t="s">
        <v>166</v>
      </c>
      <c r="B20" s="18">
        <v>1492470</v>
      </c>
      <c r="C20" s="18">
        <v>0</v>
      </c>
      <c r="D20" s="19">
        <v>0</v>
      </c>
      <c r="E20" s="77">
        <v>4.6130695818184595</v>
      </c>
      <c r="F20" s="77" t="s">
        <v>158</v>
      </c>
      <c r="G20" s="78" t="s">
        <v>158</v>
      </c>
      <c r="I20" s="92">
        <v>1129782</v>
      </c>
      <c r="J20" s="18">
        <v>0</v>
      </c>
      <c r="K20" s="19">
        <v>0</v>
      </c>
      <c r="L20" s="77">
        <v>4.6113645129888017</v>
      </c>
      <c r="M20" s="77" t="s">
        <v>158</v>
      </c>
      <c r="N20" s="78" t="s">
        <v>158</v>
      </c>
      <c r="P20" s="92">
        <v>362688</v>
      </c>
      <c r="Q20" s="18">
        <v>0</v>
      </c>
      <c r="R20" s="19">
        <v>0</v>
      </c>
      <c r="S20" s="77">
        <v>4.6183890037192823</v>
      </c>
      <c r="T20" s="77" t="s">
        <v>158</v>
      </c>
      <c r="U20" s="78" t="s">
        <v>158</v>
      </c>
    </row>
    <row r="21" spans="1:21">
      <c r="A21" s="17" t="s">
        <v>167</v>
      </c>
      <c r="B21" s="18">
        <v>0</v>
      </c>
      <c r="C21" s="18">
        <v>0</v>
      </c>
      <c r="D21" s="19">
        <v>0</v>
      </c>
      <c r="E21" s="77" t="s">
        <v>158</v>
      </c>
      <c r="F21" s="77" t="s">
        <v>158</v>
      </c>
      <c r="G21" s="78" t="s">
        <v>158</v>
      </c>
      <c r="I21" s="92">
        <v>0</v>
      </c>
      <c r="J21" s="18">
        <v>0</v>
      </c>
      <c r="K21" s="19">
        <v>0</v>
      </c>
      <c r="L21" s="77" t="s">
        <v>158</v>
      </c>
      <c r="M21" s="77" t="s">
        <v>158</v>
      </c>
      <c r="N21" s="78" t="s">
        <v>158</v>
      </c>
      <c r="P21" s="92">
        <v>0</v>
      </c>
      <c r="Q21" s="18">
        <v>0</v>
      </c>
      <c r="R21" s="19">
        <v>0</v>
      </c>
      <c r="S21" s="77" t="s">
        <v>158</v>
      </c>
      <c r="T21" s="77" t="s">
        <v>158</v>
      </c>
      <c r="U21" s="78" t="s">
        <v>158</v>
      </c>
    </row>
    <row r="22" spans="1:21">
      <c r="A22" s="17" t="s">
        <v>168</v>
      </c>
      <c r="B22" s="18">
        <v>0</v>
      </c>
      <c r="C22" s="18">
        <v>0</v>
      </c>
      <c r="D22" s="19">
        <v>0</v>
      </c>
      <c r="E22" s="77" t="s">
        <v>158</v>
      </c>
      <c r="F22" s="77" t="s">
        <v>158</v>
      </c>
      <c r="G22" s="78" t="s">
        <v>158</v>
      </c>
      <c r="I22" s="92">
        <v>0</v>
      </c>
      <c r="J22" s="18">
        <v>0</v>
      </c>
      <c r="K22" s="19">
        <v>0</v>
      </c>
      <c r="L22" s="77" t="s">
        <v>158</v>
      </c>
      <c r="M22" s="77" t="s">
        <v>158</v>
      </c>
      <c r="N22" s="78" t="s">
        <v>158</v>
      </c>
      <c r="P22" s="92">
        <v>0</v>
      </c>
      <c r="Q22" s="18">
        <v>0</v>
      </c>
      <c r="R22" s="19">
        <v>0</v>
      </c>
      <c r="S22" s="77" t="s">
        <v>158</v>
      </c>
      <c r="T22" s="77" t="s">
        <v>158</v>
      </c>
      <c r="U22" s="78" t="s">
        <v>158</v>
      </c>
    </row>
    <row r="23" spans="1:21">
      <c r="A23" s="17" t="s">
        <v>169</v>
      </c>
      <c r="B23" s="18">
        <v>119219</v>
      </c>
      <c r="C23" s="18">
        <v>119219</v>
      </c>
      <c r="D23" s="19">
        <v>0</v>
      </c>
      <c r="E23" s="77">
        <v>0.36849353251644251</v>
      </c>
      <c r="F23" s="77">
        <v>0.32176646683799259</v>
      </c>
      <c r="G23" s="78" t="s">
        <v>158</v>
      </c>
      <c r="I23" s="92">
        <v>45539</v>
      </c>
      <c r="J23" s="18">
        <v>45539</v>
      </c>
      <c r="K23" s="19">
        <v>0</v>
      </c>
      <c r="L23" s="77">
        <v>0.18587384872214024</v>
      </c>
      <c r="M23" s="77">
        <v>0.16063286080814637</v>
      </c>
      <c r="N23" s="78" t="s">
        <v>158</v>
      </c>
      <c r="P23" s="92">
        <v>73680</v>
      </c>
      <c r="Q23" s="18">
        <v>73680</v>
      </c>
      <c r="R23" s="19">
        <v>0</v>
      </c>
      <c r="S23" s="77">
        <v>0.93822487039559266</v>
      </c>
      <c r="T23" s="77">
        <v>0.8467345042586677</v>
      </c>
      <c r="U23" s="78" t="s">
        <v>158</v>
      </c>
    </row>
    <row r="24" spans="1:21">
      <c r="A24" s="17" t="s">
        <v>170</v>
      </c>
      <c r="B24" s="18">
        <v>16676</v>
      </c>
      <c r="C24" s="18">
        <v>21915</v>
      </c>
      <c r="D24" s="19">
        <v>18284</v>
      </c>
      <c r="E24" s="77">
        <v>5.1543782016660052E-2</v>
      </c>
      <c r="F24" s="77">
        <v>5.9147552997044162E-2</v>
      </c>
      <c r="G24" s="78">
        <v>4.3495497428605853E-2</v>
      </c>
      <c r="I24" s="92">
        <v>0</v>
      </c>
      <c r="J24" s="18">
        <v>0</v>
      </c>
      <c r="K24" s="19">
        <v>0</v>
      </c>
      <c r="L24" s="77" t="s">
        <v>158</v>
      </c>
      <c r="M24" s="77" t="s">
        <v>158</v>
      </c>
      <c r="N24" s="78" t="s">
        <v>158</v>
      </c>
      <c r="P24" s="92">
        <v>16676</v>
      </c>
      <c r="Q24" s="18">
        <v>21915</v>
      </c>
      <c r="R24" s="19">
        <v>18284</v>
      </c>
      <c r="S24" s="77">
        <v>0.21234850622579945</v>
      </c>
      <c r="T24" s="77">
        <v>0.25184835315999871</v>
      </c>
      <c r="U24" s="78">
        <v>0.19620017224924333</v>
      </c>
    </row>
    <row r="25" spans="1:21">
      <c r="A25" s="17" t="s">
        <v>171</v>
      </c>
      <c r="B25" s="18">
        <v>1177686</v>
      </c>
      <c r="C25" s="18">
        <v>1522417</v>
      </c>
      <c r="D25" s="19">
        <v>1798167</v>
      </c>
      <c r="E25" s="77">
        <v>3.6401049693015297</v>
      </c>
      <c r="F25" s="77">
        <v>4.1089317906046539</v>
      </c>
      <c r="G25" s="78">
        <v>4.2776289720358731</v>
      </c>
      <c r="I25" s="92">
        <v>985226</v>
      </c>
      <c r="J25" s="18">
        <v>1249156</v>
      </c>
      <c r="K25" s="19">
        <v>1487807</v>
      </c>
      <c r="L25" s="77">
        <v>4.0213388190588146</v>
      </c>
      <c r="M25" s="77">
        <v>4.4062342580131508</v>
      </c>
      <c r="N25" s="78">
        <v>4.547437499849087</v>
      </c>
      <c r="P25" s="92">
        <v>192460</v>
      </c>
      <c r="Q25" s="18">
        <v>273261</v>
      </c>
      <c r="R25" s="19">
        <v>310360</v>
      </c>
      <c r="S25" s="77">
        <v>2.4507431943042315</v>
      </c>
      <c r="T25" s="77">
        <v>3.1403300402853938</v>
      </c>
      <c r="U25" s="78">
        <v>3.3303809592690419</v>
      </c>
    </row>
    <row r="26" spans="1:21">
      <c r="A26" s="17" t="s">
        <v>172</v>
      </c>
      <c r="B26" s="18">
        <v>222355</v>
      </c>
      <c r="C26" s="18">
        <v>215928</v>
      </c>
      <c r="D26" s="19">
        <v>218753</v>
      </c>
      <c r="E26" s="77">
        <v>0.68727618435562765</v>
      </c>
      <c r="F26" s="77">
        <v>0.58277950369818621</v>
      </c>
      <c r="G26" s="78">
        <v>0.52038780075474822</v>
      </c>
      <c r="I26" s="92">
        <v>121747</v>
      </c>
      <c r="J26" s="18">
        <v>128095</v>
      </c>
      <c r="K26" s="19">
        <v>131212</v>
      </c>
      <c r="L26" s="77">
        <v>0.49692754475009132</v>
      </c>
      <c r="M26" s="77">
        <v>0.45183834307339882</v>
      </c>
      <c r="N26" s="78">
        <v>0.40104554504058548</v>
      </c>
      <c r="P26" s="92">
        <v>100608</v>
      </c>
      <c r="Q26" s="18">
        <v>87833</v>
      </c>
      <c r="R26" s="19">
        <v>87541</v>
      </c>
      <c r="S26" s="77">
        <v>1.2811200836150893</v>
      </c>
      <c r="T26" s="77">
        <v>1.0093815379010798</v>
      </c>
      <c r="U26" s="78">
        <v>0.93937646460681523</v>
      </c>
    </row>
    <row r="27" spans="1:21">
      <c r="A27" s="17" t="s">
        <v>173</v>
      </c>
      <c r="B27" s="18">
        <v>304236</v>
      </c>
      <c r="C27" s="18">
        <v>369504</v>
      </c>
      <c r="D27" s="19">
        <v>492685</v>
      </c>
      <c r="E27" s="77">
        <v>0.9403618413061039</v>
      </c>
      <c r="F27" s="77">
        <v>0.99727389562490554</v>
      </c>
      <c r="G27" s="78">
        <v>1.172039988548057</v>
      </c>
      <c r="I27" s="92">
        <v>133614</v>
      </c>
      <c r="J27" s="18">
        <v>188701</v>
      </c>
      <c r="K27" s="19">
        <v>312716</v>
      </c>
      <c r="L27" s="77">
        <v>0.54536437829464957</v>
      </c>
      <c r="M27" s="77">
        <v>0.66561807390056937</v>
      </c>
      <c r="N27" s="78">
        <v>0.95580708062457498</v>
      </c>
      <c r="P27" s="92">
        <v>170622</v>
      </c>
      <c r="Q27" s="18">
        <v>180803</v>
      </c>
      <c r="R27" s="19">
        <v>179969</v>
      </c>
      <c r="S27" s="77">
        <v>2.1726629185211292</v>
      </c>
      <c r="T27" s="77">
        <v>2.0777977547975013</v>
      </c>
      <c r="U27" s="78">
        <v>1.9311938743996977</v>
      </c>
    </row>
    <row r="28" spans="1:21">
      <c r="A28" s="17" t="s">
        <v>174</v>
      </c>
      <c r="B28" s="18">
        <v>82648</v>
      </c>
      <c r="C28" s="18">
        <v>0</v>
      </c>
      <c r="D28" s="19">
        <v>0</v>
      </c>
      <c r="E28" s="77">
        <v>0.25545637419722478</v>
      </c>
      <c r="F28" s="77" t="s">
        <v>158</v>
      </c>
      <c r="G28" s="78" t="s">
        <v>158</v>
      </c>
      <c r="I28" s="92">
        <v>51294</v>
      </c>
      <c r="J28" s="18">
        <v>0</v>
      </c>
      <c r="K28" s="19">
        <v>0</v>
      </c>
      <c r="L28" s="77">
        <v>0.20936369257896445</v>
      </c>
      <c r="M28" s="77" t="s">
        <v>158</v>
      </c>
      <c r="N28" s="78" t="s">
        <v>158</v>
      </c>
      <c r="P28" s="92">
        <v>31354</v>
      </c>
      <c r="Q28" s="18">
        <v>0</v>
      </c>
      <c r="R28" s="19">
        <v>0</v>
      </c>
      <c r="S28" s="77">
        <v>0.39925492109640898</v>
      </c>
      <c r="T28" s="77" t="s">
        <v>158</v>
      </c>
      <c r="U28" s="78" t="s">
        <v>158</v>
      </c>
    </row>
    <row r="29" spans="1:21">
      <c r="A29" s="17" t="s">
        <v>175</v>
      </c>
      <c r="B29" s="18">
        <v>252835</v>
      </c>
      <c r="C29" s="18">
        <v>303537</v>
      </c>
      <c r="D29" s="19">
        <v>67973</v>
      </c>
      <c r="E29" s="77">
        <v>0.78148669502172252</v>
      </c>
      <c r="F29" s="77">
        <v>0.81923206908801249</v>
      </c>
      <c r="G29" s="78">
        <v>0.16169981660001234</v>
      </c>
      <c r="I29" s="92">
        <v>1347</v>
      </c>
      <c r="J29" s="18">
        <v>3055</v>
      </c>
      <c r="K29" s="19">
        <v>1313</v>
      </c>
      <c r="L29" s="77">
        <v>5.4979704040212327E-3</v>
      </c>
      <c r="M29" s="77">
        <v>1.0776112557783156E-2</v>
      </c>
      <c r="N29" s="78">
        <v>4.0131451440286615E-3</v>
      </c>
      <c r="P29" s="92">
        <v>251488</v>
      </c>
      <c r="Q29" s="18">
        <v>300482</v>
      </c>
      <c r="R29" s="19">
        <v>66660</v>
      </c>
      <c r="S29" s="77">
        <v>3.2023927280950981</v>
      </c>
      <c r="T29" s="77">
        <v>3.4531552294876899</v>
      </c>
      <c r="U29" s="78">
        <v>0.71530865686581491</v>
      </c>
    </row>
    <row r="30" spans="1:21">
      <c r="A30" s="17" t="s">
        <v>176</v>
      </c>
      <c r="B30" s="18">
        <v>0</v>
      </c>
      <c r="C30" s="18">
        <v>0</v>
      </c>
      <c r="D30" s="19">
        <v>0</v>
      </c>
      <c r="E30" s="77" t="s">
        <v>158</v>
      </c>
      <c r="F30" s="77" t="s">
        <v>158</v>
      </c>
      <c r="G30" s="78" t="s">
        <v>158</v>
      </c>
      <c r="I30" s="92">
        <v>0</v>
      </c>
      <c r="J30" s="18">
        <v>0</v>
      </c>
      <c r="K30" s="19">
        <v>0</v>
      </c>
      <c r="L30" s="77" t="s">
        <v>158</v>
      </c>
      <c r="M30" s="77" t="s">
        <v>158</v>
      </c>
      <c r="N30" s="78" t="s">
        <v>158</v>
      </c>
      <c r="P30" s="92">
        <v>0</v>
      </c>
      <c r="Q30" s="18">
        <v>0</v>
      </c>
      <c r="R30" s="19">
        <v>0</v>
      </c>
      <c r="S30" s="77" t="s">
        <v>158</v>
      </c>
      <c r="T30" s="77" t="s">
        <v>158</v>
      </c>
      <c r="U30" s="78" t="s">
        <v>158</v>
      </c>
    </row>
    <row r="31" spans="1:21">
      <c r="A31" s="17" t="s">
        <v>177</v>
      </c>
      <c r="B31" s="18">
        <v>0</v>
      </c>
      <c r="C31" s="18">
        <v>0</v>
      </c>
      <c r="D31" s="19">
        <v>0</v>
      </c>
      <c r="E31" s="77" t="s">
        <v>158</v>
      </c>
      <c r="F31" s="77" t="s">
        <v>158</v>
      </c>
      <c r="G31" s="78" t="s">
        <v>158</v>
      </c>
      <c r="I31" s="92">
        <v>0</v>
      </c>
      <c r="J31" s="18">
        <v>0</v>
      </c>
      <c r="K31" s="19">
        <v>0</v>
      </c>
      <c r="L31" s="77" t="s">
        <v>158</v>
      </c>
      <c r="M31" s="77" t="s">
        <v>158</v>
      </c>
      <c r="N31" s="78" t="s">
        <v>158</v>
      </c>
      <c r="P31" s="92">
        <v>0</v>
      </c>
      <c r="Q31" s="18">
        <v>0</v>
      </c>
      <c r="R31" s="19">
        <v>0</v>
      </c>
      <c r="S31" s="77" t="s">
        <v>158</v>
      </c>
      <c r="T31" s="77" t="s">
        <v>158</v>
      </c>
      <c r="U31" s="78" t="s">
        <v>158</v>
      </c>
    </row>
    <row r="32" spans="1:21">
      <c r="A32" s="17" t="s">
        <v>178</v>
      </c>
      <c r="B32" s="18">
        <v>365968</v>
      </c>
      <c r="C32" s="18">
        <v>423571</v>
      </c>
      <c r="D32" s="19">
        <v>528486</v>
      </c>
      <c r="E32" s="77">
        <v>1.1311690343651384</v>
      </c>
      <c r="F32" s="77">
        <v>1.1431981825467028</v>
      </c>
      <c r="G32" s="78">
        <v>1.2572063801167246</v>
      </c>
      <c r="I32" s="92">
        <v>360003</v>
      </c>
      <c r="J32" s="18">
        <v>417983</v>
      </c>
      <c r="K32" s="19">
        <v>522489</v>
      </c>
      <c r="L32" s="77">
        <v>1.4694029987816302</v>
      </c>
      <c r="M32" s="77">
        <v>1.4743803126808108</v>
      </c>
      <c r="N32" s="78">
        <v>1.5969719673712044</v>
      </c>
      <c r="P32" s="92">
        <v>5965</v>
      </c>
      <c r="Q32" s="18">
        <v>5588</v>
      </c>
      <c r="R32" s="19">
        <v>5997</v>
      </c>
      <c r="S32" s="77">
        <v>7.5956994461315291E-2</v>
      </c>
      <c r="T32" s="77">
        <v>6.4217595138401667E-2</v>
      </c>
      <c r="U32" s="78">
        <v>6.435202543090747E-2</v>
      </c>
    </row>
    <row r="33" spans="1:21">
      <c r="A33" s="17" t="s">
        <v>179</v>
      </c>
      <c r="B33" s="18">
        <v>0</v>
      </c>
      <c r="C33" s="18">
        <v>0</v>
      </c>
      <c r="D33" s="19">
        <v>0</v>
      </c>
      <c r="E33" s="77" t="s">
        <v>158</v>
      </c>
      <c r="F33" s="77" t="s">
        <v>158</v>
      </c>
      <c r="G33" s="78" t="s">
        <v>158</v>
      </c>
      <c r="I33" s="92">
        <v>0</v>
      </c>
      <c r="J33" s="18">
        <v>0</v>
      </c>
      <c r="K33" s="19">
        <v>0</v>
      </c>
      <c r="L33" s="77" t="s">
        <v>158</v>
      </c>
      <c r="M33" s="77" t="s">
        <v>158</v>
      </c>
      <c r="N33" s="78" t="s">
        <v>158</v>
      </c>
      <c r="P33" s="92">
        <v>0</v>
      </c>
      <c r="Q33" s="18">
        <v>0</v>
      </c>
      <c r="R33" s="19">
        <v>0</v>
      </c>
      <c r="S33" s="77" t="s">
        <v>158</v>
      </c>
      <c r="T33" s="77" t="s">
        <v>158</v>
      </c>
      <c r="U33" s="78" t="s">
        <v>158</v>
      </c>
    </row>
    <row r="34" spans="1:21">
      <c r="A34" s="17" t="s">
        <v>180</v>
      </c>
      <c r="B34" s="18">
        <v>0</v>
      </c>
      <c r="C34" s="18">
        <v>0</v>
      </c>
      <c r="D34" s="19">
        <v>781</v>
      </c>
      <c r="E34" s="77" t="s">
        <v>158</v>
      </c>
      <c r="F34" s="77" t="s">
        <v>158</v>
      </c>
      <c r="G34" s="78">
        <v>1.8579076510468809E-3</v>
      </c>
      <c r="I34" s="92">
        <v>0</v>
      </c>
      <c r="J34" s="18">
        <v>0</v>
      </c>
      <c r="K34" s="19">
        <v>781</v>
      </c>
      <c r="L34" s="77" t="s">
        <v>158</v>
      </c>
      <c r="M34" s="77" t="s">
        <v>158</v>
      </c>
      <c r="N34" s="78">
        <v>2.3871030902409634E-3</v>
      </c>
      <c r="P34" s="92">
        <v>0</v>
      </c>
      <c r="Q34" s="18">
        <v>0</v>
      </c>
      <c r="R34" s="19">
        <v>0</v>
      </c>
      <c r="S34" s="77" t="s">
        <v>158</v>
      </c>
      <c r="T34" s="77" t="s">
        <v>158</v>
      </c>
      <c r="U34" s="78" t="s">
        <v>158</v>
      </c>
    </row>
    <row r="35" spans="1:21">
      <c r="A35" s="17" t="s">
        <v>5</v>
      </c>
      <c r="B35" s="18" t="s">
        <v>5</v>
      </c>
      <c r="C35" s="18" t="s">
        <v>5</v>
      </c>
      <c r="D35" s="19" t="s">
        <v>5</v>
      </c>
      <c r="E35" s="77" t="s">
        <v>5</v>
      </c>
      <c r="F35" s="77" t="s">
        <v>5</v>
      </c>
      <c r="G35" s="78" t="s">
        <v>5</v>
      </c>
      <c r="I35" s="92" t="s">
        <v>5</v>
      </c>
      <c r="J35" s="18" t="s">
        <v>5</v>
      </c>
      <c r="K35" s="19" t="s">
        <v>5</v>
      </c>
      <c r="L35" s="77" t="s">
        <v>5</v>
      </c>
      <c r="M35" s="77" t="s">
        <v>5</v>
      </c>
      <c r="N35" s="78" t="s">
        <v>5</v>
      </c>
      <c r="P35" s="92" t="s">
        <v>5</v>
      </c>
      <c r="Q35" s="18" t="s">
        <v>5</v>
      </c>
      <c r="R35" s="19" t="s">
        <v>5</v>
      </c>
      <c r="S35" s="77" t="s">
        <v>5</v>
      </c>
      <c r="T35" s="77" t="s">
        <v>5</v>
      </c>
      <c r="U35" s="78" t="s">
        <v>5</v>
      </c>
    </row>
    <row r="36" spans="1:21" ht="13.5" thickBot="1">
      <c r="A36" s="20" t="s">
        <v>4</v>
      </c>
      <c r="B36" s="21">
        <v>32353078</v>
      </c>
      <c r="C36" s="21">
        <v>37051406</v>
      </c>
      <c r="D36" s="22">
        <v>42036535</v>
      </c>
      <c r="E36" s="80">
        <v>100</v>
      </c>
      <c r="F36" s="80">
        <v>100</v>
      </c>
      <c r="G36" s="81">
        <v>100</v>
      </c>
      <c r="I36" s="93">
        <v>24499950</v>
      </c>
      <c r="J36" s="21">
        <v>28349741</v>
      </c>
      <c r="K36" s="22">
        <v>32717481</v>
      </c>
      <c r="L36" s="80">
        <v>100</v>
      </c>
      <c r="M36" s="80">
        <v>100</v>
      </c>
      <c r="N36" s="81">
        <v>100</v>
      </c>
      <c r="P36" s="93">
        <v>7853128</v>
      </c>
      <c r="Q36" s="21">
        <v>8701665</v>
      </c>
      <c r="R36" s="22">
        <v>9319054</v>
      </c>
      <c r="S36" s="80">
        <v>100</v>
      </c>
      <c r="T36" s="80">
        <v>100</v>
      </c>
      <c r="U36" s="81">
        <v>100</v>
      </c>
    </row>
    <row r="37" spans="1:21">
      <c r="I37" s="99"/>
      <c r="P37" s="99"/>
    </row>
    <row r="38" spans="1:21" ht="15.5" thickBot="1">
      <c r="A38" s="5" t="s">
        <v>36</v>
      </c>
      <c r="B38" s="6"/>
      <c r="C38" s="6"/>
      <c r="D38" s="156" t="s">
        <v>104</v>
      </c>
      <c r="E38" s="156"/>
      <c r="F38" s="6"/>
      <c r="I38" s="156" t="s">
        <v>91</v>
      </c>
      <c r="J38" s="156"/>
      <c r="K38" s="156"/>
      <c r="L38" s="156"/>
      <c r="M38" s="156"/>
      <c r="N38" s="156"/>
      <c r="P38" s="156" t="s">
        <v>92</v>
      </c>
      <c r="Q38" s="156"/>
      <c r="R38" s="156"/>
      <c r="S38" s="156"/>
      <c r="T38" s="156"/>
      <c r="U38" s="156"/>
    </row>
    <row r="39" spans="1:21">
      <c r="A39" s="7"/>
      <c r="B39" s="8"/>
      <c r="C39" s="9" t="s">
        <v>29</v>
      </c>
      <c r="D39" s="84"/>
      <c r="E39" s="11"/>
      <c r="F39" s="9" t="s">
        <v>2</v>
      </c>
      <c r="G39" s="12"/>
      <c r="I39" s="7"/>
      <c r="J39" s="9" t="s">
        <v>29</v>
      </c>
      <c r="K39" s="84"/>
      <c r="L39" s="11"/>
      <c r="M39" s="9" t="s">
        <v>2</v>
      </c>
      <c r="N39" s="12"/>
      <c r="P39" s="7"/>
      <c r="Q39" s="9" t="s">
        <v>29</v>
      </c>
      <c r="R39" s="84"/>
      <c r="S39" s="11"/>
      <c r="T39" s="9" t="s">
        <v>2</v>
      </c>
      <c r="U39" s="12"/>
    </row>
    <row r="40" spans="1:21">
      <c r="A40" s="13" t="s">
        <v>3</v>
      </c>
      <c r="B40" s="14" t="s">
        <v>155</v>
      </c>
      <c r="C40" s="15" t="s">
        <v>153</v>
      </c>
      <c r="D40" s="62" t="s">
        <v>154</v>
      </c>
      <c r="E40" s="15" t="s">
        <v>155</v>
      </c>
      <c r="F40" s="15" t="s">
        <v>153</v>
      </c>
      <c r="G40" s="16" t="s">
        <v>154</v>
      </c>
      <c r="I40" s="91" t="s">
        <v>155</v>
      </c>
      <c r="J40" s="15" t="s">
        <v>153</v>
      </c>
      <c r="K40" s="62" t="s">
        <v>154</v>
      </c>
      <c r="L40" s="15" t="s">
        <v>155</v>
      </c>
      <c r="M40" s="15" t="s">
        <v>153</v>
      </c>
      <c r="N40" s="16" t="s">
        <v>154</v>
      </c>
      <c r="P40" s="91" t="s">
        <v>155</v>
      </c>
      <c r="Q40" s="15" t="s">
        <v>153</v>
      </c>
      <c r="R40" s="62" t="s">
        <v>154</v>
      </c>
      <c r="S40" s="15" t="s">
        <v>155</v>
      </c>
      <c r="T40" s="15" t="s">
        <v>153</v>
      </c>
      <c r="U40" s="16" t="s">
        <v>154</v>
      </c>
    </row>
    <row r="41" spans="1:21">
      <c r="A41" s="17" t="s">
        <v>81</v>
      </c>
      <c r="B41" s="18">
        <v>995953</v>
      </c>
      <c r="C41" s="18">
        <v>1016430</v>
      </c>
      <c r="D41" s="19">
        <v>1019625</v>
      </c>
      <c r="E41" s="77">
        <v>20.461809496905417</v>
      </c>
      <c r="F41" s="77">
        <v>20.610017421885392</v>
      </c>
      <c r="G41" s="78">
        <v>20.463980684531066</v>
      </c>
      <c r="I41" s="92">
        <v>786258</v>
      </c>
      <c r="J41" s="18">
        <v>804525</v>
      </c>
      <c r="K41" s="19">
        <v>811186</v>
      </c>
      <c r="L41" s="77">
        <v>20.351467892116705</v>
      </c>
      <c r="M41" s="77">
        <v>20.585726973424126</v>
      </c>
      <c r="N41" s="78">
        <v>20.458910977989142</v>
      </c>
      <c r="P41" s="92">
        <v>209695</v>
      </c>
      <c r="Q41" s="18">
        <v>211905</v>
      </c>
      <c r="R41" s="19">
        <v>208439</v>
      </c>
      <c r="S41" s="77">
        <v>20.886413845721719</v>
      </c>
      <c r="T41" s="77">
        <v>20.702763592523734</v>
      </c>
      <c r="U41" s="78">
        <v>20.483734496350667</v>
      </c>
    </row>
    <row r="42" spans="1:21">
      <c r="A42" s="17" t="s">
        <v>156</v>
      </c>
      <c r="B42" s="18">
        <v>285627</v>
      </c>
      <c r="C42" s="18">
        <v>319901</v>
      </c>
      <c r="D42" s="19">
        <v>356666</v>
      </c>
      <c r="E42" s="77">
        <v>5.8681938416497603</v>
      </c>
      <c r="F42" s="77">
        <v>6.4865905013415173</v>
      </c>
      <c r="G42" s="78">
        <v>7.1583240258221972</v>
      </c>
      <c r="I42" s="92">
        <v>272853</v>
      </c>
      <c r="J42" s="18">
        <v>304010</v>
      </c>
      <c r="K42" s="19">
        <v>334003</v>
      </c>
      <c r="L42" s="77">
        <v>7.0625151906469874</v>
      </c>
      <c r="M42" s="77">
        <v>7.7788345386292148</v>
      </c>
      <c r="N42" s="78">
        <v>8.4238850810804262</v>
      </c>
      <c r="P42" s="92">
        <v>12774</v>
      </c>
      <c r="Q42" s="18">
        <v>15891</v>
      </c>
      <c r="R42" s="19">
        <v>22663</v>
      </c>
      <c r="S42" s="77">
        <v>1.2723386369024023</v>
      </c>
      <c r="T42" s="77">
        <v>1.5525240850796094</v>
      </c>
      <c r="U42" s="78">
        <v>2.2271401939694355</v>
      </c>
    </row>
    <row r="43" spans="1:21">
      <c r="A43" s="17" t="s">
        <v>157</v>
      </c>
      <c r="B43" s="18">
        <v>0</v>
      </c>
      <c r="C43" s="18">
        <v>0</v>
      </c>
      <c r="D43" s="19">
        <v>0</v>
      </c>
      <c r="E43" s="77" t="s">
        <v>158</v>
      </c>
      <c r="F43" s="77" t="s">
        <v>158</v>
      </c>
      <c r="G43" s="78" t="s">
        <v>158</v>
      </c>
      <c r="I43" s="92">
        <v>0</v>
      </c>
      <c r="J43" s="18">
        <v>0</v>
      </c>
      <c r="K43" s="19">
        <v>0</v>
      </c>
      <c r="L43" s="77" t="s">
        <v>158</v>
      </c>
      <c r="M43" s="77" t="s">
        <v>158</v>
      </c>
      <c r="N43" s="78" t="s">
        <v>158</v>
      </c>
      <c r="P43" s="92">
        <v>0</v>
      </c>
      <c r="Q43" s="18">
        <v>0</v>
      </c>
      <c r="R43" s="19">
        <v>0</v>
      </c>
      <c r="S43" s="77" t="s">
        <v>158</v>
      </c>
      <c r="T43" s="77" t="s">
        <v>158</v>
      </c>
      <c r="U43" s="78" t="s">
        <v>158</v>
      </c>
    </row>
    <row r="44" spans="1:21">
      <c r="A44" s="17" t="s">
        <v>82</v>
      </c>
      <c r="B44" s="18">
        <v>1200014</v>
      </c>
      <c r="C44" s="18">
        <v>1210271</v>
      </c>
      <c r="D44" s="19">
        <v>1207503</v>
      </c>
      <c r="E44" s="77">
        <v>24.65423354477516</v>
      </c>
      <c r="F44" s="77">
        <v>24.540505883536156</v>
      </c>
      <c r="G44" s="78">
        <v>24.234711848486764</v>
      </c>
      <c r="I44" s="92">
        <v>864374</v>
      </c>
      <c r="J44" s="18">
        <v>872904</v>
      </c>
      <c r="K44" s="19">
        <v>880435</v>
      </c>
      <c r="L44" s="77">
        <v>22.373419040290191</v>
      </c>
      <c r="M44" s="77">
        <v>22.335369836872459</v>
      </c>
      <c r="N44" s="78">
        <v>22.205439057017589</v>
      </c>
      <c r="P44" s="92">
        <v>335640</v>
      </c>
      <c r="Q44" s="18">
        <v>337367</v>
      </c>
      <c r="R44" s="19">
        <v>327068</v>
      </c>
      <c r="S44" s="77">
        <v>33.431011436505578</v>
      </c>
      <c r="T44" s="77">
        <v>32.960190863448027</v>
      </c>
      <c r="U44" s="78">
        <v>32.141653309852856</v>
      </c>
    </row>
    <row r="45" spans="1:21">
      <c r="A45" s="17" t="s">
        <v>84</v>
      </c>
      <c r="B45" s="18">
        <v>612526</v>
      </c>
      <c r="C45" s="18">
        <v>576048</v>
      </c>
      <c r="D45" s="19">
        <v>556613</v>
      </c>
      <c r="E45" s="77">
        <v>12.584319063150055</v>
      </c>
      <c r="F45" s="77">
        <v>11.680449530063296</v>
      </c>
      <c r="G45" s="78">
        <v>11.171281285530357</v>
      </c>
      <c r="I45" s="92">
        <v>534684</v>
      </c>
      <c r="J45" s="18">
        <v>503800</v>
      </c>
      <c r="K45" s="19">
        <v>491732</v>
      </c>
      <c r="L45" s="77">
        <v>13.839737412437811</v>
      </c>
      <c r="M45" s="77">
        <v>12.890947141743359</v>
      </c>
      <c r="N45" s="78">
        <v>12.401966026322638</v>
      </c>
      <c r="P45" s="92">
        <v>77842</v>
      </c>
      <c r="Q45" s="18">
        <v>72248</v>
      </c>
      <c r="R45" s="19">
        <v>64881</v>
      </c>
      <c r="S45" s="77">
        <v>7.7533571452760919</v>
      </c>
      <c r="T45" s="77">
        <v>7.0585085959871394</v>
      </c>
      <c r="U45" s="78">
        <v>6.375990951106691</v>
      </c>
    </row>
    <row r="46" spans="1:21">
      <c r="A46" s="17" t="s">
        <v>152</v>
      </c>
      <c r="B46" s="18">
        <v>712743</v>
      </c>
      <c r="C46" s="18">
        <v>958020</v>
      </c>
      <c r="D46" s="19">
        <v>951523</v>
      </c>
      <c r="E46" s="77">
        <v>14.643272811320271</v>
      </c>
      <c r="F46" s="77">
        <v>19.425645534384703</v>
      </c>
      <c r="G46" s="78">
        <v>19.097166402243033</v>
      </c>
      <c r="I46" s="92">
        <v>642817</v>
      </c>
      <c r="J46" s="18">
        <v>842057</v>
      </c>
      <c r="K46" s="19">
        <v>841327</v>
      </c>
      <c r="L46" s="77">
        <v>16.638647283724659</v>
      </c>
      <c r="M46" s="77">
        <v>21.546074389311208</v>
      </c>
      <c r="N46" s="78">
        <v>21.219096725508908</v>
      </c>
      <c r="P46" s="92">
        <v>69926</v>
      </c>
      <c r="Q46" s="18">
        <v>115963</v>
      </c>
      <c r="R46" s="19">
        <v>110196</v>
      </c>
      <c r="S46" s="77">
        <v>6.9648936530481746</v>
      </c>
      <c r="T46" s="77">
        <v>11.32939088025214</v>
      </c>
      <c r="U46" s="78">
        <v>10.829190346143754</v>
      </c>
    </row>
    <row r="47" spans="1:21">
      <c r="A47" s="17" t="s">
        <v>159</v>
      </c>
      <c r="B47" s="18">
        <v>145684</v>
      </c>
      <c r="C47" s="18">
        <v>147577</v>
      </c>
      <c r="D47" s="19">
        <v>153748</v>
      </c>
      <c r="E47" s="77">
        <v>2.9930712139500244</v>
      </c>
      <c r="F47" s="77">
        <v>2.9923994186216269</v>
      </c>
      <c r="G47" s="78">
        <v>3.0857384845264511</v>
      </c>
      <c r="I47" s="92">
        <v>145684</v>
      </c>
      <c r="J47" s="18">
        <v>147577</v>
      </c>
      <c r="K47" s="19">
        <v>153748</v>
      </c>
      <c r="L47" s="77">
        <v>3.7708783228852742</v>
      </c>
      <c r="M47" s="77">
        <v>3.7761161300854695</v>
      </c>
      <c r="N47" s="78">
        <v>3.877676198854362</v>
      </c>
      <c r="P47" s="92">
        <v>0</v>
      </c>
      <c r="Q47" s="18">
        <v>0</v>
      </c>
      <c r="R47" s="19">
        <v>0</v>
      </c>
      <c r="S47" s="77" t="s">
        <v>158</v>
      </c>
      <c r="T47" s="77" t="s">
        <v>158</v>
      </c>
      <c r="U47" s="78" t="s">
        <v>158</v>
      </c>
    </row>
    <row r="48" spans="1:21">
      <c r="A48" s="17" t="s">
        <v>160</v>
      </c>
      <c r="B48" s="18">
        <v>80287</v>
      </c>
      <c r="C48" s="18">
        <v>82809</v>
      </c>
      <c r="D48" s="19">
        <v>106447</v>
      </c>
      <c r="E48" s="77">
        <v>1.6494927964251778</v>
      </c>
      <c r="F48" s="77">
        <v>1.6791072013703918</v>
      </c>
      <c r="G48" s="78">
        <v>2.136402453771022</v>
      </c>
      <c r="I48" s="92">
        <v>0</v>
      </c>
      <c r="J48" s="18">
        <v>0</v>
      </c>
      <c r="K48" s="19">
        <v>0</v>
      </c>
      <c r="L48" s="77" t="s">
        <v>158</v>
      </c>
      <c r="M48" s="77" t="s">
        <v>158</v>
      </c>
      <c r="N48" s="78" t="s">
        <v>158</v>
      </c>
      <c r="P48" s="92">
        <v>80287</v>
      </c>
      <c r="Q48" s="18">
        <v>82809</v>
      </c>
      <c r="R48" s="19">
        <v>106447</v>
      </c>
      <c r="S48" s="77">
        <v>7.996888378032188</v>
      </c>
      <c r="T48" s="77">
        <v>8.0903006079766779</v>
      </c>
      <c r="U48" s="78">
        <v>10.460768310791355</v>
      </c>
    </row>
    <row r="49" spans="1:21">
      <c r="A49" s="17" t="s">
        <v>161</v>
      </c>
      <c r="B49" s="18">
        <v>125582</v>
      </c>
      <c r="C49" s="18">
        <v>125598</v>
      </c>
      <c r="D49" s="19">
        <v>134291</v>
      </c>
      <c r="E49" s="77">
        <v>2.5800765299571125</v>
      </c>
      <c r="F49" s="77">
        <v>2.5467341264562848</v>
      </c>
      <c r="G49" s="78">
        <v>2.6952344539476392</v>
      </c>
      <c r="I49" s="92">
        <v>105716</v>
      </c>
      <c r="J49" s="18">
        <v>104929</v>
      </c>
      <c r="K49" s="19">
        <v>110408</v>
      </c>
      <c r="L49" s="77">
        <v>2.736348348357676</v>
      </c>
      <c r="M49" s="77">
        <v>2.684863423255238</v>
      </c>
      <c r="N49" s="78">
        <v>2.7845986534011002</v>
      </c>
      <c r="P49" s="92">
        <v>19866</v>
      </c>
      <c r="Q49" s="18">
        <v>20669</v>
      </c>
      <c r="R49" s="19">
        <v>23883</v>
      </c>
      <c r="S49" s="77">
        <v>1.9787286175593488</v>
      </c>
      <c r="T49" s="77">
        <v>2.0193266826826788</v>
      </c>
      <c r="U49" s="78">
        <v>2.3470321339880873</v>
      </c>
    </row>
    <row r="50" spans="1:21">
      <c r="A50" s="17" t="s">
        <v>162</v>
      </c>
      <c r="B50" s="18">
        <v>0</v>
      </c>
      <c r="C50" s="18">
        <v>0</v>
      </c>
      <c r="D50" s="19">
        <v>0</v>
      </c>
      <c r="E50" s="77" t="s">
        <v>158</v>
      </c>
      <c r="F50" s="77" t="s">
        <v>158</v>
      </c>
      <c r="G50" s="78" t="s">
        <v>158</v>
      </c>
      <c r="I50" s="92">
        <v>0</v>
      </c>
      <c r="J50" s="18">
        <v>0</v>
      </c>
      <c r="K50" s="19">
        <v>0</v>
      </c>
      <c r="L50" s="77" t="s">
        <v>158</v>
      </c>
      <c r="M50" s="77" t="s">
        <v>158</v>
      </c>
      <c r="N50" s="78" t="s">
        <v>158</v>
      </c>
      <c r="P50" s="92">
        <v>0</v>
      </c>
      <c r="Q50" s="18">
        <v>0</v>
      </c>
      <c r="R50" s="19">
        <v>0</v>
      </c>
      <c r="S50" s="77" t="s">
        <v>158</v>
      </c>
      <c r="T50" s="77" t="s">
        <v>158</v>
      </c>
      <c r="U50" s="78" t="s">
        <v>158</v>
      </c>
    </row>
    <row r="51" spans="1:21">
      <c r="A51" s="17" t="s">
        <v>163</v>
      </c>
      <c r="B51" s="18">
        <v>0</v>
      </c>
      <c r="C51" s="18">
        <v>0</v>
      </c>
      <c r="D51" s="19">
        <v>0</v>
      </c>
      <c r="E51" s="77" t="s">
        <v>158</v>
      </c>
      <c r="F51" s="77" t="s">
        <v>158</v>
      </c>
      <c r="G51" s="78" t="s">
        <v>158</v>
      </c>
      <c r="I51" s="92">
        <v>0</v>
      </c>
      <c r="J51" s="18">
        <v>0</v>
      </c>
      <c r="K51" s="19">
        <v>0</v>
      </c>
      <c r="L51" s="77" t="s">
        <v>158</v>
      </c>
      <c r="M51" s="77" t="s">
        <v>158</v>
      </c>
      <c r="N51" s="78" t="s">
        <v>158</v>
      </c>
      <c r="P51" s="92">
        <v>0</v>
      </c>
      <c r="Q51" s="18">
        <v>0</v>
      </c>
      <c r="R51" s="19">
        <v>0</v>
      </c>
      <c r="S51" s="77" t="s">
        <v>158</v>
      </c>
      <c r="T51" s="77" t="s">
        <v>158</v>
      </c>
      <c r="U51" s="78" t="s">
        <v>158</v>
      </c>
    </row>
    <row r="52" spans="1:21">
      <c r="A52" s="17" t="s">
        <v>164</v>
      </c>
      <c r="B52" s="18">
        <v>1933</v>
      </c>
      <c r="C52" s="18">
        <v>7334</v>
      </c>
      <c r="D52" s="19">
        <v>8132</v>
      </c>
      <c r="E52" s="77">
        <v>3.9713397878733403E-2</v>
      </c>
      <c r="F52" s="77">
        <v>0.14871055338007286</v>
      </c>
      <c r="G52" s="78">
        <v>0.16321009285434021</v>
      </c>
      <c r="I52" s="92">
        <v>189</v>
      </c>
      <c r="J52" s="18">
        <v>1229</v>
      </c>
      <c r="K52" s="19">
        <v>1471</v>
      </c>
      <c r="L52" s="77">
        <v>4.8920677838699984E-3</v>
      </c>
      <c r="M52" s="77">
        <v>3.1446951244943601E-2</v>
      </c>
      <c r="N52" s="78">
        <v>3.7100070820529477E-2</v>
      </c>
      <c r="P52" s="92">
        <v>1744</v>
      </c>
      <c r="Q52" s="18">
        <v>6105</v>
      </c>
      <c r="R52" s="19">
        <v>6661</v>
      </c>
      <c r="S52" s="77">
        <v>0.17370898565506415</v>
      </c>
      <c r="T52" s="77">
        <v>0.5964482750872202</v>
      </c>
      <c r="U52" s="78">
        <v>0.65459033808544365</v>
      </c>
    </row>
    <row r="53" spans="1:21">
      <c r="A53" s="17" t="s">
        <v>165</v>
      </c>
      <c r="B53" s="18">
        <v>35821</v>
      </c>
      <c r="C53" s="18">
        <v>30400</v>
      </c>
      <c r="D53" s="19">
        <v>33302</v>
      </c>
      <c r="E53" s="77">
        <v>0.73594083052980308</v>
      </c>
      <c r="F53" s="77">
        <v>0.61641680157543155</v>
      </c>
      <c r="G53" s="78">
        <v>0.66837463259164265</v>
      </c>
      <c r="I53" s="92">
        <v>0</v>
      </c>
      <c r="J53" s="18">
        <v>0</v>
      </c>
      <c r="K53" s="19">
        <v>0</v>
      </c>
      <c r="L53" s="77" t="s">
        <v>158</v>
      </c>
      <c r="M53" s="77" t="s">
        <v>158</v>
      </c>
      <c r="N53" s="78" t="s">
        <v>158</v>
      </c>
      <c r="P53" s="92">
        <v>35821</v>
      </c>
      <c r="Q53" s="18">
        <v>30400</v>
      </c>
      <c r="R53" s="19">
        <v>33302</v>
      </c>
      <c r="S53" s="77">
        <v>3.5679068664851221</v>
      </c>
      <c r="T53" s="77">
        <v>2.9700290847913995</v>
      </c>
      <c r="U53" s="78">
        <v>3.2726568741812709</v>
      </c>
    </row>
    <row r="54" spans="1:21">
      <c r="A54" s="17" t="s">
        <v>166</v>
      </c>
      <c r="B54" s="18">
        <v>255404</v>
      </c>
      <c r="C54" s="18">
        <v>0</v>
      </c>
      <c r="D54" s="19">
        <v>0</v>
      </c>
      <c r="E54" s="77">
        <v>5.2472636688153269</v>
      </c>
      <c r="F54" s="77" t="s">
        <v>158</v>
      </c>
      <c r="G54" s="78" t="s">
        <v>158</v>
      </c>
      <c r="I54" s="92">
        <v>204878</v>
      </c>
      <c r="J54" s="18">
        <v>0</v>
      </c>
      <c r="K54" s="19">
        <v>0</v>
      </c>
      <c r="L54" s="77">
        <v>5.303053245628135</v>
      </c>
      <c r="M54" s="77" t="s">
        <v>158</v>
      </c>
      <c r="N54" s="78" t="s">
        <v>158</v>
      </c>
      <c r="P54" s="92">
        <v>50526</v>
      </c>
      <c r="Q54" s="18">
        <v>0</v>
      </c>
      <c r="R54" s="19">
        <v>0</v>
      </c>
      <c r="S54" s="77">
        <v>5.0325803951879422</v>
      </c>
      <c r="T54" s="77" t="s">
        <v>158</v>
      </c>
      <c r="U54" s="78" t="s">
        <v>158</v>
      </c>
    </row>
    <row r="55" spans="1:21">
      <c r="A55" s="17" t="s">
        <v>167</v>
      </c>
      <c r="B55" s="18">
        <v>0</v>
      </c>
      <c r="C55" s="18">
        <v>0</v>
      </c>
      <c r="D55" s="19">
        <v>0</v>
      </c>
      <c r="E55" s="77" t="s">
        <v>158</v>
      </c>
      <c r="F55" s="77" t="s">
        <v>158</v>
      </c>
      <c r="G55" s="78" t="s">
        <v>158</v>
      </c>
      <c r="I55" s="92">
        <v>0</v>
      </c>
      <c r="J55" s="18">
        <v>0</v>
      </c>
      <c r="K55" s="19">
        <v>0</v>
      </c>
      <c r="L55" s="77" t="s">
        <v>158</v>
      </c>
      <c r="M55" s="77" t="s">
        <v>158</v>
      </c>
      <c r="N55" s="78" t="s">
        <v>158</v>
      </c>
      <c r="P55" s="92">
        <v>0</v>
      </c>
      <c r="Q55" s="18">
        <v>0</v>
      </c>
      <c r="R55" s="19">
        <v>0</v>
      </c>
      <c r="S55" s="77" t="s">
        <v>158</v>
      </c>
      <c r="T55" s="77" t="s">
        <v>158</v>
      </c>
      <c r="U55" s="78" t="s">
        <v>158</v>
      </c>
    </row>
    <row r="56" spans="1:21">
      <c r="A56" s="17" t="s">
        <v>168</v>
      </c>
      <c r="B56" s="18">
        <v>0</v>
      </c>
      <c r="C56" s="18">
        <v>0</v>
      </c>
      <c r="D56" s="19">
        <v>0</v>
      </c>
      <c r="E56" s="77" t="s">
        <v>158</v>
      </c>
      <c r="F56" s="77" t="s">
        <v>158</v>
      </c>
      <c r="G56" s="78" t="s">
        <v>158</v>
      </c>
      <c r="I56" s="92">
        <v>0</v>
      </c>
      <c r="J56" s="18">
        <v>0</v>
      </c>
      <c r="K56" s="19">
        <v>0</v>
      </c>
      <c r="L56" s="77" t="s">
        <v>158</v>
      </c>
      <c r="M56" s="77" t="s">
        <v>158</v>
      </c>
      <c r="N56" s="78" t="s">
        <v>158</v>
      </c>
      <c r="P56" s="92">
        <v>0</v>
      </c>
      <c r="Q56" s="18">
        <v>0</v>
      </c>
      <c r="R56" s="19">
        <v>0</v>
      </c>
      <c r="S56" s="77" t="s">
        <v>158</v>
      </c>
      <c r="T56" s="77" t="s">
        <v>158</v>
      </c>
      <c r="U56" s="78" t="s">
        <v>158</v>
      </c>
    </row>
    <row r="57" spans="1:21">
      <c r="A57" s="17" t="s">
        <v>169</v>
      </c>
      <c r="B57" s="18">
        <v>11147</v>
      </c>
      <c r="C57" s="18">
        <v>11147</v>
      </c>
      <c r="D57" s="19">
        <v>0</v>
      </c>
      <c r="E57" s="77">
        <v>0.22901461259919362</v>
      </c>
      <c r="F57" s="77">
        <v>0.2260262528671492</v>
      </c>
      <c r="G57" s="78" t="s">
        <v>158</v>
      </c>
      <c r="I57" s="92">
        <v>9068</v>
      </c>
      <c r="J57" s="18">
        <v>9068</v>
      </c>
      <c r="K57" s="19">
        <v>0</v>
      </c>
      <c r="L57" s="77">
        <v>0.23471571779964626</v>
      </c>
      <c r="M57" s="77">
        <v>0.23202681357945371</v>
      </c>
      <c r="N57" s="78" t="s">
        <v>158</v>
      </c>
      <c r="P57" s="92">
        <v>2079</v>
      </c>
      <c r="Q57" s="18">
        <v>2079</v>
      </c>
      <c r="R57" s="19">
        <v>0</v>
      </c>
      <c r="S57" s="77">
        <v>0.20707625067481558</v>
      </c>
      <c r="T57" s="77">
        <v>0.20311481800267497</v>
      </c>
      <c r="U57" s="78" t="s">
        <v>158</v>
      </c>
    </row>
    <row r="58" spans="1:21">
      <c r="A58" s="17" t="s">
        <v>170</v>
      </c>
      <c r="B58" s="18">
        <v>1949</v>
      </c>
      <c r="C58" s="18">
        <v>2005</v>
      </c>
      <c r="D58" s="19">
        <v>1984</v>
      </c>
      <c r="E58" s="77">
        <v>4.0042117157605486E-2</v>
      </c>
      <c r="F58" s="77">
        <v>4.0655121288116457E-2</v>
      </c>
      <c r="G58" s="78">
        <v>3.9819088074644737E-2</v>
      </c>
      <c r="I58" s="92">
        <v>0</v>
      </c>
      <c r="J58" s="18">
        <v>0</v>
      </c>
      <c r="K58" s="19">
        <v>0</v>
      </c>
      <c r="L58" s="77" t="s">
        <v>158</v>
      </c>
      <c r="M58" s="77" t="s">
        <v>158</v>
      </c>
      <c r="N58" s="78" t="s">
        <v>158</v>
      </c>
      <c r="P58" s="92">
        <v>1949</v>
      </c>
      <c r="Q58" s="18">
        <v>2005</v>
      </c>
      <c r="R58" s="19">
        <v>1984</v>
      </c>
      <c r="S58" s="77">
        <v>0.19412775977162847</v>
      </c>
      <c r="T58" s="77">
        <v>0.1958851419410117</v>
      </c>
      <c r="U58" s="78">
        <v>0.19497181065328331</v>
      </c>
    </row>
    <row r="59" spans="1:21">
      <c r="A59" s="17" t="s">
        <v>171</v>
      </c>
      <c r="B59" s="18">
        <v>220472</v>
      </c>
      <c r="C59" s="18">
        <v>249382</v>
      </c>
      <c r="D59" s="19">
        <v>255256</v>
      </c>
      <c r="E59" s="77">
        <v>4.5295873032178537</v>
      </c>
      <c r="F59" s="77">
        <v>5.0566860135027722</v>
      </c>
      <c r="G59" s="78">
        <v>5.1230146903132638</v>
      </c>
      <c r="I59" s="92">
        <v>188699</v>
      </c>
      <c r="J59" s="18">
        <v>205848</v>
      </c>
      <c r="K59" s="19">
        <v>215159</v>
      </c>
      <c r="L59" s="77">
        <v>4.8842767129549465</v>
      </c>
      <c r="M59" s="77">
        <v>5.2671212529447935</v>
      </c>
      <c r="N59" s="78">
        <v>5.4265221874060519</v>
      </c>
      <c r="P59" s="92">
        <v>31773</v>
      </c>
      <c r="Q59" s="18">
        <v>43534</v>
      </c>
      <c r="R59" s="19">
        <v>40097</v>
      </c>
      <c r="S59" s="77">
        <v>3.1647107805151107</v>
      </c>
      <c r="T59" s="77">
        <v>4.2531988874114735</v>
      </c>
      <c r="U59" s="78">
        <v>3.9404156712523695</v>
      </c>
    </row>
    <row r="60" spans="1:21">
      <c r="A60" s="17" t="s">
        <v>172</v>
      </c>
      <c r="B60" s="18">
        <v>31223</v>
      </c>
      <c r="C60" s="18">
        <v>29851</v>
      </c>
      <c r="D60" s="19">
        <v>27312</v>
      </c>
      <c r="E60" s="77">
        <v>0.64147512776393845</v>
      </c>
      <c r="F60" s="77">
        <v>0.60528480078382263</v>
      </c>
      <c r="G60" s="78">
        <v>0.54815470438240776</v>
      </c>
      <c r="I60" s="92">
        <v>20306</v>
      </c>
      <c r="J60" s="18">
        <v>18332</v>
      </c>
      <c r="K60" s="19">
        <v>16553</v>
      </c>
      <c r="L60" s="77">
        <v>0.52559962126594806</v>
      </c>
      <c r="M60" s="77">
        <v>0.46906876340301557</v>
      </c>
      <c r="N60" s="78">
        <v>0.41748298592265431</v>
      </c>
      <c r="P60" s="92">
        <v>10917</v>
      </c>
      <c r="Q60" s="18">
        <v>11519</v>
      </c>
      <c r="R60" s="19">
        <v>10759</v>
      </c>
      <c r="S60" s="77">
        <v>1.0873744245391832</v>
      </c>
      <c r="T60" s="77">
        <v>1.1253870074905306</v>
      </c>
      <c r="U60" s="78">
        <v>1.0573093300497356</v>
      </c>
    </row>
    <row r="61" spans="1:21">
      <c r="A61" s="17" t="s">
        <v>173</v>
      </c>
      <c r="B61" s="18">
        <v>49793</v>
      </c>
      <c r="C61" s="18">
        <v>65339</v>
      </c>
      <c r="D61" s="19">
        <v>71996</v>
      </c>
      <c r="E61" s="77">
        <v>1.0229949408048487</v>
      </c>
      <c r="F61" s="77">
        <v>1.3248703091492475</v>
      </c>
      <c r="G61" s="78">
        <v>1.4449672706764729</v>
      </c>
      <c r="I61" s="92">
        <v>23776</v>
      </c>
      <c r="J61" s="18">
        <v>30038</v>
      </c>
      <c r="K61" s="19">
        <v>38441</v>
      </c>
      <c r="L61" s="77">
        <v>0.61541695041954014</v>
      </c>
      <c r="M61" s="77">
        <v>0.76859521683939458</v>
      </c>
      <c r="N61" s="78">
        <v>0.96951993365871769</v>
      </c>
      <c r="P61" s="92">
        <v>26017</v>
      </c>
      <c r="Q61" s="18">
        <v>35301</v>
      </c>
      <c r="R61" s="19">
        <v>33555</v>
      </c>
      <c r="S61" s="77">
        <v>2.5913914448324564</v>
      </c>
      <c r="T61" s="77">
        <v>3.4488485763888548</v>
      </c>
      <c r="U61" s="78">
        <v>3.2975197109228436</v>
      </c>
    </row>
    <row r="62" spans="1:21">
      <c r="A62" s="17" t="s">
        <v>174</v>
      </c>
      <c r="B62" s="18">
        <v>0</v>
      </c>
      <c r="C62" s="18">
        <v>0</v>
      </c>
      <c r="D62" s="19">
        <v>0</v>
      </c>
      <c r="E62" s="77" t="s">
        <v>158</v>
      </c>
      <c r="F62" s="77" t="s">
        <v>158</v>
      </c>
      <c r="G62" s="78" t="s">
        <v>158</v>
      </c>
      <c r="I62" s="92">
        <v>0</v>
      </c>
      <c r="J62" s="18">
        <v>0</v>
      </c>
      <c r="K62" s="19">
        <v>0</v>
      </c>
      <c r="L62" s="77" t="s">
        <v>158</v>
      </c>
      <c r="M62" s="77" t="s">
        <v>158</v>
      </c>
      <c r="N62" s="78" t="s">
        <v>158</v>
      </c>
      <c r="P62" s="92">
        <v>0</v>
      </c>
      <c r="Q62" s="18">
        <v>0</v>
      </c>
      <c r="R62" s="19">
        <v>0</v>
      </c>
      <c r="S62" s="77" t="s">
        <v>158</v>
      </c>
      <c r="T62" s="77" t="s">
        <v>158</v>
      </c>
      <c r="U62" s="78" t="s">
        <v>158</v>
      </c>
    </row>
    <row r="63" spans="1:21">
      <c r="A63" s="17" t="s">
        <v>175</v>
      </c>
      <c r="B63" s="18">
        <v>36668</v>
      </c>
      <c r="C63" s="18">
        <v>35557</v>
      </c>
      <c r="D63" s="19">
        <v>27643</v>
      </c>
      <c r="E63" s="77">
        <v>0.75334240735509383</v>
      </c>
      <c r="F63" s="77">
        <v>0.72098461229005328</v>
      </c>
      <c r="G63" s="78">
        <v>0.55479790909647397</v>
      </c>
      <c r="I63" s="92">
        <v>156</v>
      </c>
      <c r="J63" s="18">
        <v>315</v>
      </c>
      <c r="K63" s="19">
        <v>483</v>
      </c>
      <c r="L63" s="77">
        <v>4.0378972184323793E-3</v>
      </c>
      <c r="M63" s="77">
        <v>8.0600403923167096E-3</v>
      </c>
      <c r="N63" s="78">
        <v>1.2181736374109952E-2</v>
      </c>
      <c r="P63" s="92">
        <v>36512</v>
      </c>
      <c r="Q63" s="18">
        <v>35242</v>
      </c>
      <c r="R63" s="19">
        <v>27160</v>
      </c>
      <c r="S63" s="77">
        <v>3.6367330758243708</v>
      </c>
      <c r="T63" s="77">
        <v>3.4430843752045557</v>
      </c>
      <c r="U63" s="78">
        <v>2.6690697466447455</v>
      </c>
    </row>
    <row r="64" spans="1:21">
      <c r="A64" s="17" t="s">
        <v>176</v>
      </c>
      <c r="B64" s="18">
        <v>0</v>
      </c>
      <c r="C64" s="18">
        <v>0</v>
      </c>
      <c r="D64" s="19">
        <v>0</v>
      </c>
      <c r="E64" s="77" t="s">
        <v>158</v>
      </c>
      <c r="F64" s="77" t="s">
        <v>158</v>
      </c>
      <c r="G64" s="78" t="s">
        <v>158</v>
      </c>
      <c r="I64" s="92">
        <v>0</v>
      </c>
      <c r="J64" s="18">
        <v>0</v>
      </c>
      <c r="K64" s="19">
        <v>0</v>
      </c>
      <c r="L64" s="77" t="s">
        <v>158</v>
      </c>
      <c r="M64" s="77" t="s">
        <v>158</v>
      </c>
      <c r="N64" s="78" t="s">
        <v>158</v>
      </c>
      <c r="P64" s="92">
        <v>0</v>
      </c>
      <c r="Q64" s="18">
        <v>0</v>
      </c>
      <c r="R64" s="19">
        <v>0</v>
      </c>
      <c r="S64" s="77" t="s">
        <v>158</v>
      </c>
      <c r="T64" s="77" t="s">
        <v>158</v>
      </c>
      <c r="U64" s="78" t="s">
        <v>158</v>
      </c>
    </row>
    <row r="65" spans="1:21">
      <c r="A65" s="17" t="s">
        <v>177</v>
      </c>
      <c r="B65" s="18">
        <v>0</v>
      </c>
      <c r="C65" s="18">
        <v>0</v>
      </c>
      <c r="D65" s="19">
        <v>0</v>
      </c>
      <c r="E65" s="77" t="s">
        <v>158</v>
      </c>
      <c r="F65" s="77" t="s">
        <v>158</v>
      </c>
      <c r="G65" s="78" t="s">
        <v>158</v>
      </c>
      <c r="I65" s="92">
        <v>0</v>
      </c>
      <c r="J65" s="18">
        <v>0</v>
      </c>
      <c r="K65" s="19">
        <v>0</v>
      </c>
      <c r="L65" s="77" t="s">
        <v>158</v>
      </c>
      <c r="M65" s="77" t="s">
        <v>158</v>
      </c>
      <c r="N65" s="78" t="s">
        <v>158</v>
      </c>
      <c r="P65" s="92">
        <v>0</v>
      </c>
      <c r="Q65" s="18">
        <v>0</v>
      </c>
      <c r="R65" s="19">
        <v>0</v>
      </c>
      <c r="S65" s="77" t="s">
        <v>158</v>
      </c>
      <c r="T65" s="77" t="s">
        <v>158</v>
      </c>
      <c r="U65" s="78" t="s">
        <v>158</v>
      </c>
    </row>
    <row r="66" spans="1:21">
      <c r="A66" s="17" t="s">
        <v>178</v>
      </c>
      <c r="B66" s="18">
        <v>64549</v>
      </c>
      <c r="C66" s="18">
        <v>64059</v>
      </c>
      <c r="D66" s="19">
        <v>70418</v>
      </c>
      <c r="E66" s="77">
        <v>1.3261562957446262</v>
      </c>
      <c r="F66" s="77">
        <v>1.2989159175039662</v>
      </c>
      <c r="G66" s="78">
        <v>1.4132966451816193</v>
      </c>
      <c r="I66" s="92">
        <v>63939</v>
      </c>
      <c r="J66" s="18">
        <v>63537</v>
      </c>
      <c r="K66" s="19">
        <v>69930</v>
      </c>
      <c r="L66" s="77">
        <v>1.6549942964701789</v>
      </c>
      <c r="M66" s="77">
        <v>1.6257485282750055</v>
      </c>
      <c r="N66" s="78">
        <v>1.7637035706863537</v>
      </c>
      <c r="P66" s="92">
        <v>610</v>
      </c>
      <c r="Q66" s="18">
        <v>522</v>
      </c>
      <c r="R66" s="19">
        <v>488</v>
      </c>
      <c r="S66" s="77">
        <v>6.0758303468801109E-2</v>
      </c>
      <c r="T66" s="77">
        <v>5.099852573227337E-2</v>
      </c>
      <c r="U66" s="78">
        <v>4.7956776007460816E-2</v>
      </c>
    </row>
    <row r="67" spans="1:21">
      <c r="A67" s="17" t="s">
        <v>179</v>
      </c>
      <c r="B67" s="18">
        <v>0</v>
      </c>
      <c r="C67" s="18">
        <v>0</v>
      </c>
      <c r="D67" s="19">
        <v>0</v>
      </c>
      <c r="E67" s="77" t="s">
        <v>158</v>
      </c>
      <c r="F67" s="77" t="s">
        <v>158</v>
      </c>
      <c r="G67" s="78" t="s">
        <v>158</v>
      </c>
      <c r="I67" s="92">
        <v>0</v>
      </c>
      <c r="J67" s="18">
        <v>0</v>
      </c>
      <c r="K67" s="19">
        <v>0</v>
      </c>
      <c r="L67" s="77" t="s">
        <v>158</v>
      </c>
      <c r="M67" s="77" t="s">
        <v>158</v>
      </c>
      <c r="N67" s="78" t="s">
        <v>158</v>
      </c>
      <c r="P67" s="92">
        <v>0</v>
      </c>
      <c r="Q67" s="18">
        <v>0</v>
      </c>
      <c r="R67" s="19">
        <v>0</v>
      </c>
      <c r="S67" s="77" t="s">
        <v>158</v>
      </c>
      <c r="T67" s="77" t="s">
        <v>158</v>
      </c>
      <c r="U67" s="78" t="s">
        <v>158</v>
      </c>
    </row>
    <row r="68" spans="1:21">
      <c r="A68" s="17" t="s">
        <v>180</v>
      </c>
      <c r="B68" s="18">
        <v>0</v>
      </c>
      <c r="C68" s="18">
        <v>0</v>
      </c>
      <c r="D68" s="19">
        <v>76</v>
      </c>
      <c r="E68" s="77" t="s">
        <v>158</v>
      </c>
      <c r="F68" s="77" t="s">
        <v>158</v>
      </c>
      <c r="G68" s="78">
        <v>1.5253279706013104E-3</v>
      </c>
      <c r="I68" s="92">
        <v>0</v>
      </c>
      <c r="J68" s="18">
        <v>0</v>
      </c>
      <c r="K68" s="19">
        <v>76</v>
      </c>
      <c r="L68" s="77" t="s">
        <v>158</v>
      </c>
      <c r="M68" s="77" t="s">
        <v>158</v>
      </c>
      <c r="N68" s="78">
        <v>1.9167949574168867E-3</v>
      </c>
      <c r="P68" s="92">
        <v>0</v>
      </c>
      <c r="Q68" s="18">
        <v>0</v>
      </c>
      <c r="R68" s="19">
        <v>0</v>
      </c>
      <c r="S68" s="77" t="s">
        <v>158</v>
      </c>
      <c r="T68" s="77" t="s">
        <v>158</v>
      </c>
      <c r="U68" s="78" t="s">
        <v>158</v>
      </c>
    </row>
    <row r="69" spans="1:21">
      <c r="A69" s="17" t="s">
        <v>5</v>
      </c>
      <c r="B69" s="18" t="s">
        <v>5</v>
      </c>
      <c r="C69" s="18" t="s">
        <v>5</v>
      </c>
      <c r="D69" s="19" t="s">
        <v>5</v>
      </c>
      <c r="E69" s="77" t="s">
        <v>5</v>
      </c>
      <c r="F69" s="77" t="s">
        <v>5</v>
      </c>
      <c r="G69" s="78" t="s">
        <v>5</v>
      </c>
      <c r="I69" s="92" t="s">
        <v>5</v>
      </c>
      <c r="J69" s="18" t="s">
        <v>5</v>
      </c>
      <c r="K69" s="19" t="s">
        <v>5</v>
      </c>
      <c r="L69" s="77" t="s">
        <v>5</v>
      </c>
      <c r="M69" s="77" t="s">
        <v>5</v>
      </c>
      <c r="N69" s="78" t="s">
        <v>5</v>
      </c>
      <c r="P69" s="92" t="s">
        <v>5</v>
      </c>
      <c r="Q69" s="18" t="s">
        <v>5</v>
      </c>
      <c r="R69" s="19" t="s">
        <v>5</v>
      </c>
      <c r="S69" s="77" t="s">
        <v>5</v>
      </c>
      <c r="T69" s="77" t="s">
        <v>5</v>
      </c>
      <c r="U69" s="78" t="s">
        <v>5</v>
      </c>
    </row>
    <row r="70" spans="1:21" ht="13.5" thickBot="1">
      <c r="A70" s="20" t="s">
        <v>4</v>
      </c>
      <c r="B70" s="21">
        <v>4867375</v>
      </c>
      <c r="C70" s="21">
        <v>4931728</v>
      </c>
      <c r="D70" s="22">
        <v>4982535</v>
      </c>
      <c r="E70" s="80">
        <v>100</v>
      </c>
      <c r="F70" s="80">
        <v>100</v>
      </c>
      <c r="G70" s="81">
        <v>100</v>
      </c>
      <c r="I70" s="93">
        <v>3863397</v>
      </c>
      <c r="J70" s="21">
        <v>3908169</v>
      </c>
      <c r="K70" s="22">
        <v>3964952</v>
      </c>
      <c r="L70" s="80">
        <v>100</v>
      </c>
      <c r="M70" s="80">
        <v>100</v>
      </c>
      <c r="N70" s="81">
        <v>100</v>
      </c>
      <c r="P70" s="93">
        <v>1003978</v>
      </c>
      <c r="Q70" s="21">
        <v>1023559</v>
      </c>
      <c r="R70" s="22">
        <v>1017583</v>
      </c>
      <c r="S70" s="80">
        <v>100</v>
      </c>
      <c r="T70" s="80">
        <v>100</v>
      </c>
      <c r="U70" s="81">
        <v>100</v>
      </c>
    </row>
    <row r="71" spans="1:21">
      <c r="A71" s="24"/>
      <c r="B71" s="24"/>
      <c r="C71" s="24"/>
      <c r="D71" s="24"/>
      <c r="E71" s="24"/>
      <c r="F71" s="24"/>
      <c r="G71" s="24"/>
      <c r="I71" s="24"/>
      <c r="J71" s="24"/>
      <c r="K71" s="24"/>
      <c r="L71" s="24"/>
      <c r="M71" s="24"/>
      <c r="N71" s="24"/>
      <c r="P71" s="24"/>
      <c r="Q71" s="24"/>
      <c r="R71" s="24"/>
      <c r="S71" s="24"/>
      <c r="T71" s="24"/>
      <c r="U71" s="24"/>
    </row>
    <row r="72" spans="1:21" ht="12.75" customHeight="1">
      <c r="A72" s="26" t="str">
        <f>+Innhold!B53</f>
        <v>Finans Norge / Skadeforsikringsstatistikk</v>
      </c>
      <c r="F72" s="25"/>
      <c r="G72" s="25"/>
      <c r="H72" s="90"/>
      <c r="I72" s="25"/>
      <c r="J72" s="25"/>
      <c r="K72" s="25"/>
      <c r="L72" s="25"/>
      <c r="M72" s="25"/>
      <c r="N72" s="25"/>
      <c r="O72" s="90"/>
      <c r="P72" s="25"/>
      <c r="T72" s="25"/>
      <c r="U72" s="158">
        <f>Innhold!H23</f>
        <v>8</v>
      </c>
    </row>
    <row r="73" spans="1:21" ht="12.75" customHeight="1">
      <c r="A73" s="26" t="str">
        <f>+Innhold!B54</f>
        <v>Premiestatistikk skadeforsikring 1. kvartal 2026</v>
      </c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T73" s="25"/>
      <c r="U73" s="158"/>
    </row>
    <row r="78" spans="1:21" ht="12.75" customHeight="1"/>
    <row r="79" spans="1:21" ht="12.75" customHeight="1"/>
  </sheetData>
  <mergeCells count="7">
    <mergeCell ref="D4:E4"/>
    <mergeCell ref="D38:E38"/>
    <mergeCell ref="I38:N38"/>
    <mergeCell ref="P38:U38"/>
    <mergeCell ref="U72:U73"/>
    <mergeCell ref="I4:N4"/>
    <mergeCell ref="P4:U4"/>
  </mergeCells>
  <phoneticPr fontId="0" type="noConversion"/>
  <hyperlinks>
    <hyperlink ref="A2" location="Innhold!A24" tooltip="Move to Tab2" display="Tilbake til innholdsfortegnelsen" xr:uid="{00000000-0004-0000-07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73"/>
  <sheetViews>
    <sheetView showGridLines="0" showRowColHeaders="0" zoomScaleNormal="100" workbookViewId="0"/>
  </sheetViews>
  <sheetFormatPr baseColWidth="10" defaultColWidth="11.453125" defaultRowHeight="13"/>
  <cols>
    <col min="1" max="1" width="26.54296875" style="114" customWidth="1"/>
    <col min="2" max="4" width="13.08984375" style="114" customWidth="1"/>
    <col min="5" max="7" width="9.90625" style="114" customWidth="1"/>
    <col min="8" max="16384" width="11.453125" style="114"/>
  </cols>
  <sheetData>
    <row r="1" spans="1:7" ht="5.25" customHeight="1"/>
    <row r="2" spans="1:7">
      <c r="A2" s="115" t="s">
        <v>0</v>
      </c>
      <c r="B2" s="116"/>
      <c r="C2" s="116"/>
      <c r="D2" s="116"/>
      <c r="E2" s="116"/>
      <c r="F2" s="116"/>
    </row>
    <row r="3" spans="1:7" ht="6" customHeight="1">
      <c r="A3" s="117"/>
      <c r="B3" s="116"/>
      <c r="C3" s="116"/>
      <c r="D3" s="116"/>
      <c r="E3" s="116"/>
      <c r="F3" s="116"/>
    </row>
    <row r="4" spans="1:7" ht="15.5" thickBot="1">
      <c r="A4" s="118" t="s">
        <v>146</v>
      </c>
      <c r="B4" s="119"/>
      <c r="C4" s="119"/>
      <c r="D4" s="119"/>
      <c r="E4" s="119"/>
      <c r="F4" s="119"/>
    </row>
    <row r="5" spans="1:7">
      <c r="A5" s="120"/>
      <c r="B5" s="121"/>
      <c r="C5" s="122" t="s">
        <v>1</v>
      </c>
      <c r="D5" s="123"/>
      <c r="E5" s="124"/>
      <c r="F5" s="122" t="s">
        <v>2</v>
      </c>
      <c r="G5" s="125"/>
    </row>
    <row r="6" spans="1:7">
      <c r="A6" s="126" t="s">
        <v>3</v>
      </c>
      <c r="B6" s="14" t="s">
        <v>155</v>
      </c>
      <c r="C6" s="15" t="s">
        <v>153</v>
      </c>
      <c r="D6" s="62" t="s">
        <v>154</v>
      </c>
      <c r="E6" s="128" t="s">
        <v>155</v>
      </c>
      <c r="F6" s="128" t="s">
        <v>153</v>
      </c>
      <c r="G6" s="130" t="s">
        <v>154</v>
      </c>
    </row>
    <row r="7" spans="1:7">
      <c r="A7" s="131" t="s">
        <v>81</v>
      </c>
      <c r="B7" s="18">
        <v>4802231</v>
      </c>
      <c r="C7" s="18">
        <v>5358765</v>
      </c>
      <c r="D7" s="18">
        <v>6181089</v>
      </c>
      <c r="E7" s="132">
        <v>17.938638091041195</v>
      </c>
      <c r="F7" s="133">
        <v>17.393133108029531</v>
      </c>
      <c r="G7" s="134">
        <v>17.515873443189708</v>
      </c>
    </row>
    <row r="8" spans="1:7">
      <c r="A8" s="131" t="s">
        <v>156</v>
      </c>
      <c r="B8" s="18">
        <v>1851399</v>
      </c>
      <c r="C8" s="18">
        <v>2456370</v>
      </c>
      <c r="D8" s="18">
        <v>3100395</v>
      </c>
      <c r="E8" s="135">
        <v>6.9158640271814447</v>
      </c>
      <c r="F8" s="133">
        <v>7.9727269944792312</v>
      </c>
      <c r="G8" s="134">
        <v>8.7858509146039072</v>
      </c>
    </row>
    <row r="9" spans="1:7">
      <c r="A9" s="131" t="s">
        <v>157</v>
      </c>
      <c r="B9" s="18">
        <v>0</v>
      </c>
      <c r="C9" s="18">
        <v>0</v>
      </c>
      <c r="D9" s="18">
        <v>0</v>
      </c>
      <c r="E9" s="135" t="s">
        <v>158</v>
      </c>
      <c r="F9" s="133" t="s">
        <v>158</v>
      </c>
      <c r="G9" s="134" t="s">
        <v>158</v>
      </c>
    </row>
    <row r="10" spans="1:7">
      <c r="A10" s="131" t="s">
        <v>82</v>
      </c>
      <c r="B10" s="18">
        <v>6636080</v>
      </c>
      <c r="C10" s="18">
        <v>7715504</v>
      </c>
      <c r="D10" s="18">
        <v>8776872</v>
      </c>
      <c r="E10" s="135">
        <v>24.788944443363231</v>
      </c>
      <c r="F10" s="133">
        <v>25.042484241711342</v>
      </c>
      <c r="G10" s="134">
        <v>24.871762755571929</v>
      </c>
    </row>
    <row r="11" spans="1:7">
      <c r="A11" s="131" t="s">
        <v>84</v>
      </c>
      <c r="B11" s="18">
        <v>4090679</v>
      </c>
      <c r="C11" s="18">
        <v>4590930</v>
      </c>
      <c r="D11" s="18">
        <v>5192859</v>
      </c>
      <c r="E11" s="135">
        <v>15.280649791237094</v>
      </c>
      <c r="F11" s="133">
        <v>14.900943889057649</v>
      </c>
      <c r="G11" s="134">
        <v>14.715442707964351</v>
      </c>
    </row>
    <row r="12" spans="1:7">
      <c r="A12" s="131" t="s">
        <v>152</v>
      </c>
      <c r="B12" s="18">
        <v>4351060</v>
      </c>
      <c r="C12" s="18">
        <v>6227115</v>
      </c>
      <c r="D12" s="18">
        <v>6920142</v>
      </c>
      <c r="E12" s="135">
        <v>16.253297821867733</v>
      </c>
      <c r="F12" s="133">
        <v>20.211567417867233</v>
      </c>
      <c r="G12" s="134">
        <v>19.610190288620938</v>
      </c>
    </row>
    <row r="13" spans="1:7">
      <c r="A13" s="131" t="s">
        <v>159</v>
      </c>
      <c r="B13" s="18">
        <v>624537</v>
      </c>
      <c r="C13" s="18">
        <v>759979</v>
      </c>
      <c r="D13" s="18">
        <v>890931</v>
      </c>
      <c r="E13" s="135">
        <v>2.3329455033430491</v>
      </c>
      <c r="F13" s="133">
        <v>2.4666907218934164</v>
      </c>
      <c r="G13" s="134">
        <v>2.5247063490938975</v>
      </c>
    </row>
    <row r="14" spans="1:7">
      <c r="A14" s="131" t="s">
        <v>160</v>
      </c>
      <c r="B14" s="18">
        <v>220952</v>
      </c>
      <c r="C14" s="18">
        <v>342558</v>
      </c>
      <c r="D14" s="18">
        <v>450217</v>
      </c>
      <c r="E14" s="135">
        <v>0.82536178777983271</v>
      </c>
      <c r="F14" s="133">
        <v>1.1118526173885923</v>
      </c>
      <c r="G14" s="134">
        <v>1.2758179010159116</v>
      </c>
    </row>
    <row r="15" spans="1:7">
      <c r="A15" s="131" t="s">
        <v>161</v>
      </c>
      <c r="B15" s="18">
        <v>663742</v>
      </c>
      <c r="C15" s="18">
        <v>756296</v>
      </c>
      <c r="D15" s="18">
        <v>921886</v>
      </c>
      <c r="E15" s="135">
        <v>2.4793949986628849</v>
      </c>
      <c r="F15" s="133">
        <v>2.4547366785202005</v>
      </c>
      <c r="G15" s="134">
        <v>2.6124261444946653</v>
      </c>
    </row>
    <row r="16" spans="1:7">
      <c r="A16" s="131" t="s">
        <v>162</v>
      </c>
      <c r="B16" s="18">
        <v>0</v>
      </c>
      <c r="C16" s="18">
        <v>0</v>
      </c>
      <c r="D16" s="18">
        <v>0</v>
      </c>
      <c r="E16" s="135" t="s">
        <v>158</v>
      </c>
      <c r="F16" s="133" t="s">
        <v>158</v>
      </c>
      <c r="G16" s="134" t="s">
        <v>158</v>
      </c>
    </row>
    <row r="17" spans="1:7">
      <c r="A17" s="131" t="s">
        <v>163</v>
      </c>
      <c r="B17" s="18">
        <v>0</v>
      </c>
      <c r="C17" s="18">
        <v>0</v>
      </c>
      <c r="D17" s="18">
        <v>0</v>
      </c>
      <c r="E17" s="135" t="s">
        <v>158</v>
      </c>
      <c r="F17" s="133" t="s">
        <v>158</v>
      </c>
      <c r="G17" s="134" t="s">
        <v>158</v>
      </c>
    </row>
    <row r="18" spans="1:7">
      <c r="A18" s="131" t="s">
        <v>164</v>
      </c>
      <c r="B18" s="18">
        <v>15664</v>
      </c>
      <c r="C18" s="18">
        <v>44636</v>
      </c>
      <c r="D18" s="18">
        <v>49742</v>
      </c>
      <c r="E18" s="135">
        <v>5.8512559487052848E-2</v>
      </c>
      <c r="F18" s="133">
        <v>0.14487664404205189</v>
      </c>
      <c r="G18" s="134">
        <v>0.14095810249798094</v>
      </c>
    </row>
    <row r="19" spans="1:7">
      <c r="A19" s="131" t="s">
        <v>165</v>
      </c>
      <c r="B19" s="18">
        <v>159817</v>
      </c>
      <c r="C19" s="18">
        <v>153212</v>
      </c>
      <c r="D19" s="18">
        <v>183111</v>
      </c>
      <c r="E19" s="135">
        <v>0.59699321498610347</v>
      </c>
      <c r="F19" s="133">
        <v>0.49728560773749558</v>
      </c>
      <c r="G19" s="134">
        <v>0.51889709112033666</v>
      </c>
    </row>
    <row r="20" spans="1:7">
      <c r="A20" s="131" t="s">
        <v>166</v>
      </c>
      <c r="B20" s="18">
        <v>1228428</v>
      </c>
      <c r="C20" s="18">
        <v>0</v>
      </c>
      <c r="D20" s="18">
        <v>0</v>
      </c>
      <c r="E20" s="135">
        <v>4.5887682855950809</v>
      </c>
      <c r="F20" s="133" t="s">
        <v>158</v>
      </c>
      <c r="G20" s="134" t="s">
        <v>158</v>
      </c>
    </row>
    <row r="21" spans="1:7">
      <c r="A21" s="131" t="s">
        <v>167</v>
      </c>
      <c r="B21" s="18">
        <v>0</v>
      </c>
      <c r="C21" s="18">
        <v>0</v>
      </c>
      <c r="D21" s="18">
        <v>0</v>
      </c>
      <c r="E21" s="135" t="s">
        <v>158</v>
      </c>
      <c r="F21" s="133" t="s">
        <v>158</v>
      </c>
      <c r="G21" s="134" t="s">
        <v>158</v>
      </c>
    </row>
    <row r="22" spans="1:7">
      <c r="A22" s="131" t="s">
        <v>168</v>
      </c>
      <c r="B22" s="18">
        <v>0</v>
      </c>
      <c r="C22" s="18">
        <v>0</v>
      </c>
      <c r="D22" s="18">
        <v>0</v>
      </c>
      <c r="E22" s="135" t="s">
        <v>158</v>
      </c>
      <c r="F22" s="133" t="s">
        <v>158</v>
      </c>
      <c r="G22" s="134" t="s">
        <v>158</v>
      </c>
    </row>
    <row r="23" spans="1:7">
      <c r="A23" s="131" t="s">
        <v>169</v>
      </c>
      <c r="B23" s="18">
        <v>116501</v>
      </c>
      <c r="C23" s="18">
        <v>116501</v>
      </c>
      <c r="D23" s="18">
        <v>0</v>
      </c>
      <c r="E23" s="135">
        <v>0.43518716118495554</v>
      </c>
      <c r="F23" s="133">
        <v>0.37813141651454174</v>
      </c>
      <c r="G23" s="134" t="s">
        <v>158</v>
      </c>
    </row>
    <row r="24" spans="1:7">
      <c r="A24" s="131" t="s">
        <v>170</v>
      </c>
      <c r="B24" s="18">
        <v>5970</v>
      </c>
      <c r="C24" s="18">
        <v>7171</v>
      </c>
      <c r="D24" s="18">
        <v>6277</v>
      </c>
      <c r="E24" s="135">
        <v>2.2300815892345855E-2</v>
      </c>
      <c r="F24" s="133">
        <v>2.3275168348990814E-2</v>
      </c>
      <c r="G24" s="134">
        <v>1.7787664536605411E-2</v>
      </c>
    </row>
    <row r="25" spans="1:7">
      <c r="A25" s="131" t="s">
        <v>171</v>
      </c>
      <c r="B25" s="18">
        <v>995716</v>
      </c>
      <c r="C25" s="18">
        <v>1280728</v>
      </c>
      <c r="D25" s="18">
        <v>1527528</v>
      </c>
      <c r="E25" s="135">
        <v>3.7194772524393711</v>
      </c>
      <c r="F25" s="133">
        <v>4.1569041708640784</v>
      </c>
      <c r="G25" s="134">
        <v>4.3286849823596922</v>
      </c>
    </row>
    <row r="26" spans="1:7">
      <c r="A26" s="131" t="s">
        <v>172</v>
      </c>
      <c r="B26" s="18">
        <v>190185</v>
      </c>
      <c r="C26" s="18">
        <v>182073</v>
      </c>
      <c r="D26" s="18">
        <v>184895</v>
      </c>
      <c r="E26" s="135">
        <v>0.71043227311319879</v>
      </c>
      <c r="F26" s="133">
        <v>0.5909607762942134</v>
      </c>
      <c r="G26" s="134">
        <v>0.52395256244952326</v>
      </c>
    </row>
    <row r="27" spans="1:7">
      <c r="A27" s="131" t="s">
        <v>173</v>
      </c>
      <c r="B27" s="18">
        <v>202371</v>
      </c>
      <c r="C27" s="18">
        <v>256016</v>
      </c>
      <c r="D27" s="18">
        <v>357073</v>
      </c>
      <c r="E27" s="135">
        <v>0.75595283298993687</v>
      </c>
      <c r="F27" s="133">
        <v>0.83096018686867001</v>
      </c>
      <c r="G27" s="134">
        <v>1.011867888972328</v>
      </c>
    </row>
    <row r="28" spans="1:7">
      <c r="A28" s="131" t="s">
        <v>174</v>
      </c>
      <c r="B28" s="18">
        <v>61241</v>
      </c>
      <c r="C28" s="18">
        <v>0</v>
      </c>
      <c r="D28" s="18">
        <v>0</v>
      </c>
      <c r="E28" s="135">
        <v>0.22876453367892002</v>
      </c>
      <c r="F28" s="133" t="s">
        <v>158</v>
      </c>
      <c r="G28" s="134" t="s">
        <v>158</v>
      </c>
    </row>
    <row r="29" spans="1:7">
      <c r="A29" s="131" t="s">
        <v>175</v>
      </c>
      <c r="B29" s="18">
        <v>222706</v>
      </c>
      <c r="C29" s="18">
        <v>178801</v>
      </c>
      <c r="D29" s="18">
        <v>63397</v>
      </c>
      <c r="E29" s="135">
        <v>0.83191381978572465</v>
      </c>
      <c r="F29" s="133">
        <v>0.58034073015868171</v>
      </c>
      <c r="G29" s="134">
        <v>0.1796534281706505</v>
      </c>
    </row>
    <row r="30" spans="1:7">
      <c r="A30" s="131" t="s">
        <v>176</v>
      </c>
      <c r="B30" s="18">
        <v>0</v>
      </c>
      <c r="C30" s="18">
        <v>0</v>
      </c>
      <c r="D30" s="18">
        <v>0</v>
      </c>
      <c r="E30" s="135" t="s">
        <v>158</v>
      </c>
      <c r="F30" s="133" t="s">
        <v>158</v>
      </c>
      <c r="G30" s="134" t="s">
        <v>158</v>
      </c>
    </row>
    <row r="31" spans="1:7">
      <c r="A31" s="131" t="s">
        <v>177</v>
      </c>
      <c r="B31" s="18">
        <v>0</v>
      </c>
      <c r="C31" s="18">
        <v>0</v>
      </c>
      <c r="D31" s="18">
        <v>0</v>
      </c>
      <c r="E31" s="135" t="s">
        <v>158</v>
      </c>
      <c r="F31" s="133" t="s">
        <v>158</v>
      </c>
      <c r="G31" s="134" t="s">
        <v>158</v>
      </c>
    </row>
    <row r="32" spans="1:7">
      <c r="A32" s="131" t="s">
        <v>178</v>
      </c>
      <c r="B32" s="18">
        <v>331042</v>
      </c>
      <c r="C32" s="18">
        <v>383004</v>
      </c>
      <c r="D32" s="18">
        <v>481305</v>
      </c>
      <c r="E32" s="135">
        <v>1.236600786370847</v>
      </c>
      <c r="F32" s="133">
        <v>1.24312963022408</v>
      </c>
      <c r="G32" s="134">
        <v>1.3639145897388667</v>
      </c>
    </row>
    <row r="33" spans="1:7">
      <c r="A33" s="131" t="s">
        <v>179</v>
      </c>
      <c r="B33" s="18">
        <v>0</v>
      </c>
      <c r="C33" s="18">
        <v>0</v>
      </c>
      <c r="D33" s="18">
        <v>0</v>
      </c>
      <c r="E33" s="135" t="s">
        <v>158</v>
      </c>
      <c r="F33" s="133" t="s">
        <v>158</v>
      </c>
      <c r="G33" s="134" t="s">
        <v>158</v>
      </c>
    </row>
    <row r="34" spans="1:7">
      <c r="A34" s="131" t="s">
        <v>180</v>
      </c>
      <c r="B34" s="18">
        <v>0</v>
      </c>
      <c r="C34" s="18">
        <v>0</v>
      </c>
      <c r="D34" s="18">
        <v>781</v>
      </c>
      <c r="E34" s="135" t="s">
        <v>158</v>
      </c>
      <c r="F34" s="133" t="s">
        <v>158</v>
      </c>
      <c r="G34" s="134">
        <v>2.2131855987077942E-3</v>
      </c>
    </row>
    <row r="35" spans="1:7">
      <c r="A35" s="131" t="s">
        <v>5</v>
      </c>
      <c r="B35" s="18" t="s">
        <v>5</v>
      </c>
      <c r="C35" s="18" t="s">
        <v>5</v>
      </c>
      <c r="D35" s="18" t="s">
        <v>5</v>
      </c>
      <c r="E35" s="135" t="s">
        <v>5</v>
      </c>
      <c r="F35" s="133" t="s">
        <v>5</v>
      </c>
      <c r="G35" s="134" t="s">
        <v>5</v>
      </c>
    </row>
    <row r="36" spans="1:7" ht="13.5" thickBot="1">
      <c r="A36" s="136" t="s">
        <v>4</v>
      </c>
      <c r="B36" s="21">
        <v>26770321</v>
      </c>
      <c r="C36" s="21">
        <v>30809659</v>
      </c>
      <c r="D36" s="21">
        <v>35288500</v>
      </c>
      <c r="E36" s="137">
        <v>100</v>
      </c>
      <c r="F36" s="138">
        <v>100</v>
      </c>
      <c r="G36" s="139">
        <v>100</v>
      </c>
    </row>
    <row r="38" spans="1:7" ht="15.5" thickBot="1">
      <c r="A38" s="118" t="s">
        <v>147</v>
      </c>
      <c r="B38" s="119"/>
      <c r="C38" s="119"/>
      <c r="D38" s="119"/>
      <c r="E38" s="119"/>
      <c r="F38" s="119"/>
    </row>
    <row r="39" spans="1:7">
      <c r="A39" s="120"/>
      <c r="B39" s="121"/>
      <c r="C39" s="122" t="s">
        <v>145</v>
      </c>
      <c r="D39" s="123"/>
      <c r="E39" s="124"/>
      <c r="F39" s="122" t="s">
        <v>2</v>
      </c>
      <c r="G39" s="125"/>
    </row>
    <row r="40" spans="1:7">
      <c r="A40" s="126" t="s">
        <v>3</v>
      </c>
      <c r="B40" s="127" t="s">
        <v>155</v>
      </c>
      <c r="C40" s="128" t="s">
        <v>153</v>
      </c>
      <c r="D40" s="129" t="s">
        <v>154</v>
      </c>
      <c r="E40" s="128" t="s">
        <v>155</v>
      </c>
      <c r="F40" s="128" t="s">
        <v>153</v>
      </c>
      <c r="G40" s="130" t="s">
        <v>154</v>
      </c>
    </row>
    <row r="41" spans="1:7">
      <c r="A41" s="131" t="s">
        <v>81</v>
      </c>
      <c r="B41" s="18">
        <v>560646</v>
      </c>
      <c r="C41" s="18">
        <v>570859</v>
      </c>
      <c r="D41" s="18">
        <v>574494</v>
      </c>
      <c r="E41" s="132">
        <v>17.367543078412393</v>
      </c>
      <c r="F41" s="133">
        <v>17.621389192426179</v>
      </c>
      <c r="G41" s="134">
        <v>17.441291755935946</v>
      </c>
    </row>
    <row r="42" spans="1:7">
      <c r="A42" s="131" t="s">
        <v>156</v>
      </c>
      <c r="B42" s="18">
        <v>228354</v>
      </c>
      <c r="C42" s="18">
        <v>250432</v>
      </c>
      <c r="D42" s="18">
        <v>275403</v>
      </c>
      <c r="E42" s="135">
        <v>7.0738896418199415</v>
      </c>
      <c r="F42" s="133">
        <v>7.7303848029682865</v>
      </c>
      <c r="G42" s="134">
        <v>8.3610691729766149</v>
      </c>
    </row>
    <row r="43" spans="1:7">
      <c r="A43" s="131" t="s">
        <v>157</v>
      </c>
      <c r="B43" s="18">
        <v>0</v>
      </c>
      <c r="C43" s="18">
        <v>0</v>
      </c>
      <c r="D43" s="18">
        <v>0</v>
      </c>
      <c r="E43" s="135" t="s">
        <v>158</v>
      </c>
      <c r="F43" s="133" t="s">
        <v>158</v>
      </c>
      <c r="G43" s="134" t="s">
        <v>158</v>
      </c>
    </row>
    <row r="44" spans="1:7">
      <c r="A44" s="131" t="s">
        <v>82</v>
      </c>
      <c r="B44" s="18">
        <v>764657</v>
      </c>
      <c r="C44" s="18">
        <v>766434</v>
      </c>
      <c r="D44" s="18">
        <v>770823</v>
      </c>
      <c r="E44" s="135">
        <v>23.687341723136495</v>
      </c>
      <c r="F44" s="133">
        <v>23.658437204822846</v>
      </c>
      <c r="G44" s="134">
        <v>23.401721924312199</v>
      </c>
    </row>
    <row r="45" spans="1:7">
      <c r="A45" s="131" t="s">
        <v>84</v>
      </c>
      <c r="B45" s="18">
        <v>450481</v>
      </c>
      <c r="C45" s="18">
        <v>423111</v>
      </c>
      <c r="D45" s="18">
        <v>413146</v>
      </c>
      <c r="E45" s="135">
        <v>13.954880929332042</v>
      </c>
      <c r="F45" s="133">
        <v>13.060674531883762</v>
      </c>
      <c r="G45" s="134">
        <v>12.54286367446468</v>
      </c>
    </row>
    <row r="46" spans="1:7">
      <c r="A46" s="131" t="s">
        <v>152</v>
      </c>
      <c r="B46" s="18">
        <v>527335</v>
      </c>
      <c r="C46" s="18">
        <v>680307</v>
      </c>
      <c r="D46" s="18">
        <v>675963</v>
      </c>
      <c r="E46" s="135">
        <v>16.335643756050338</v>
      </c>
      <c r="F46" s="133">
        <v>20.999851832644971</v>
      </c>
      <c r="G46" s="134">
        <v>20.521829469442203</v>
      </c>
    </row>
    <row r="47" spans="1:7">
      <c r="A47" s="131" t="s">
        <v>159</v>
      </c>
      <c r="B47" s="18">
        <v>101438</v>
      </c>
      <c r="C47" s="18">
        <v>101763</v>
      </c>
      <c r="D47" s="18">
        <v>104872</v>
      </c>
      <c r="E47" s="135">
        <v>3.1423194578896418</v>
      </c>
      <c r="F47" s="133">
        <v>3.1412405311799678</v>
      </c>
      <c r="G47" s="134">
        <v>3.1838507434864671</v>
      </c>
    </row>
    <row r="48" spans="1:7">
      <c r="A48" s="131" t="s">
        <v>160</v>
      </c>
      <c r="B48" s="18">
        <v>36773</v>
      </c>
      <c r="C48" s="18">
        <v>38687</v>
      </c>
      <c r="D48" s="18">
        <v>49066</v>
      </c>
      <c r="E48" s="135">
        <v>1.1391442400774443</v>
      </c>
      <c r="F48" s="133">
        <v>1.1941980133227146</v>
      </c>
      <c r="G48" s="134">
        <v>1.4896142018833149</v>
      </c>
    </row>
    <row r="49" spans="1:7">
      <c r="A49" s="131" t="s">
        <v>161</v>
      </c>
      <c r="B49" s="18">
        <v>101162</v>
      </c>
      <c r="C49" s="18">
        <v>99613</v>
      </c>
      <c r="D49" s="18">
        <v>107814</v>
      </c>
      <c r="E49" s="135">
        <v>3.1337696030977735</v>
      </c>
      <c r="F49" s="133">
        <v>3.0748739034072319</v>
      </c>
      <c r="G49" s="134">
        <v>3.2731680911802004</v>
      </c>
    </row>
    <row r="50" spans="1:7">
      <c r="A50" s="131" t="s">
        <v>162</v>
      </c>
      <c r="B50" s="18">
        <v>0</v>
      </c>
      <c r="C50" s="18">
        <v>0</v>
      </c>
      <c r="D50" s="18">
        <v>0</v>
      </c>
      <c r="E50" s="135" t="s">
        <v>158</v>
      </c>
      <c r="F50" s="133" t="s">
        <v>158</v>
      </c>
      <c r="G50" s="134" t="s">
        <v>158</v>
      </c>
    </row>
    <row r="51" spans="1:7">
      <c r="A51" s="131" t="s">
        <v>163</v>
      </c>
      <c r="B51" s="18">
        <v>0</v>
      </c>
      <c r="C51" s="18">
        <v>0</v>
      </c>
      <c r="D51" s="18">
        <v>0</v>
      </c>
      <c r="E51" s="135" t="s">
        <v>158</v>
      </c>
      <c r="F51" s="133" t="s">
        <v>158</v>
      </c>
      <c r="G51" s="134" t="s">
        <v>158</v>
      </c>
    </row>
    <row r="52" spans="1:7">
      <c r="A52" s="131" t="s">
        <v>164</v>
      </c>
      <c r="B52" s="18">
        <v>823</v>
      </c>
      <c r="C52" s="18">
        <v>6056</v>
      </c>
      <c r="D52" s="18">
        <v>6399</v>
      </c>
      <c r="E52" s="135">
        <v>2.5494675701839303E-2</v>
      </c>
      <c r="F52" s="133">
        <v>0.18693781292636699</v>
      </c>
      <c r="G52" s="134">
        <v>0.19426978514350735</v>
      </c>
    </row>
    <row r="53" spans="1:7">
      <c r="A53" s="131" t="s">
        <v>165</v>
      </c>
      <c r="B53" s="18">
        <v>19293</v>
      </c>
      <c r="C53" s="18">
        <v>16713</v>
      </c>
      <c r="D53" s="18">
        <v>18193</v>
      </c>
      <c r="E53" s="135">
        <v>0.59765343659244918</v>
      </c>
      <c r="F53" s="133">
        <v>0.51590020928638902</v>
      </c>
      <c r="G53" s="134">
        <v>0.55232852025563828</v>
      </c>
    </row>
    <row r="54" spans="1:7">
      <c r="A54" s="131" t="s">
        <v>166</v>
      </c>
      <c r="B54" s="18">
        <v>162179</v>
      </c>
      <c r="C54" s="18">
        <v>0</v>
      </c>
      <c r="D54" s="18">
        <v>0</v>
      </c>
      <c r="E54" s="135">
        <v>5.0239380445304933</v>
      </c>
      <c r="F54" s="133" t="s">
        <v>158</v>
      </c>
      <c r="G54" s="134" t="s">
        <v>158</v>
      </c>
    </row>
    <row r="55" spans="1:7">
      <c r="A55" s="131" t="s">
        <v>167</v>
      </c>
      <c r="B55" s="18">
        <v>0</v>
      </c>
      <c r="C55" s="18">
        <v>0</v>
      </c>
      <c r="D55" s="18">
        <v>0</v>
      </c>
      <c r="E55" s="135" t="s">
        <v>158</v>
      </c>
      <c r="F55" s="133" t="s">
        <v>158</v>
      </c>
      <c r="G55" s="134" t="s">
        <v>158</v>
      </c>
    </row>
    <row r="56" spans="1:7">
      <c r="A56" s="131" t="s">
        <v>168</v>
      </c>
      <c r="B56" s="18">
        <v>0</v>
      </c>
      <c r="C56" s="18">
        <v>0</v>
      </c>
      <c r="D56" s="18">
        <v>0</v>
      </c>
      <c r="E56" s="135" t="s">
        <v>158</v>
      </c>
      <c r="F56" s="133" t="s">
        <v>158</v>
      </c>
      <c r="G56" s="134" t="s">
        <v>158</v>
      </c>
    </row>
    <row r="57" spans="1:7">
      <c r="A57" s="131" t="s">
        <v>169</v>
      </c>
      <c r="B57" s="18">
        <v>9557</v>
      </c>
      <c r="C57" s="18">
        <v>9557</v>
      </c>
      <c r="D57" s="18">
        <v>0</v>
      </c>
      <c r="E57" s="135">
        <v>0.29605421103581803</v>
      </c>
      <c r="F57" s="133">
        <v>0.29500737749955241</v>
      </c>
      <c r="G57" s="134" t="s">
        <v>158</v>
      </c>
    </row>
    <row r="58" spans="1:7">
      <c r="A58" s="131" t="s">
        <v>170</v>
      </c>
      <c r="B58" s="18">
        <v>1263</v>
      </c>
      <c r="C58" s="18">
        <v>1311</v>
      </c>
      <c r="D58" s="18">
        <v>1296</v>
      </c>
      <c r="E58" s="135">
        <v>3.9124878993223623E-2</v>
      </c>
      <c r="F58" s="133">
        <v>4.0468208841886913E-2</v>
      </c>
      <c r="G58" s="134">
        <v>3.9345779269571113E-2</v>
      </c>
    </row>
    <row r="59" spans="1:7">
      <c r="A59" s="131" t="s">
        <v>171</v>
      </c>
      <c r="B59" s="18">
        <v>148787</v>
      </c>
      <c r="C59" s="18">
        <v>161398</v>
      </c>
      <c r="D59" s="18">
        <v>167832</v>
      </c>
      <c r="E59" s="135">
        <v>4.60908422071636</v>
      </c>
      <c r="F59" s="133">
        <v>4.9820655764018795</v>
      </c>
      <c r="G59" s="134">
        <v>5.0952784154094584</v>
      </c>
    </row>
    <row r="60" spans="1:7">
      <c r="A60" s="131" t="s">
        <v>172</v>
      </c>
      <c r="B60" s="18">
        <v>21277</v>
      </c>
      <c r="C60" s="18">
        <v>19980</v>
      </c>
      <c r="D60" s="18">
        <v>17844</v>
      </c>
      <c r="E60" s="135">
        <v>0.65911326234269119</v>
      </c>
      <c r="F60" s="133">
        <v>0.6167466153019836</v>
      </c>
      <c r="G60" s="134">
        <v>0.54173309049863183</v>
      </c>
    </row>
    <row r="61" spans="1:7">
      <c r="A61" s="131" t="s">
        <v>173</v>
      </c>
      <c r="B61" s="18">
        <v>20339</v>
      </c>
      <c r="C61" s="18">
        <v>31260</v>
      </c>
      <c r="D61" s="18">
        <v>36781</v>
      </c>
      <c r="E61" s="135">
        <v>0.63005614714424008</v>
      </c>
      <c r="F61" s="133">
        <v>0.96493989961661697</v>
      </c>
      <c r="G61" s="134">
        <v>1.116649002557172</v>
      </c>
    </row>
    <row r="62" spans="1:7">
      <c r="A62" s="131" t="s">
        <v>174</v>
      </c>
      <c r="B62" s="18">
        <v>0</v>
      </c>
      <c r="C62" s="18">
        <v>0</v>
      </c>
      <c r="D62" s="18">
        <v>0</v>
      </c>
      <c r="E62" s="135" t="s">
        <v>158</v>
      </c>
      <c r="F62" s="133" t="s">
        <v>158</v>
      </c>
      <c r="G62" s="134" t="s">
        <v>158</v>
      </c>
    </row>
    <row r="63" spans="1:7">
      <c r="A63" s="131" t="s">
        <v>175</v>
      </c>
      <c r="B63" s="18">
        <v>29639</v>
      </c>
      <c r="C63" s="18">
        <v>18752</v>
      </c>
      <c r="D63" s="18">
        <v>25448</v>
      </c>
      <c r="E63" s="135">
        <v>0.91814908034849951</v>
      </c>
      <c r="F63" s="133">
        <v>0.57884046697411395</v>
      </c>
      <c r="G63" s="134">
        <v>0.77258594973151662</v>
      </c>
    </row>
    <row r="64" spans="1:7">
      <c r="A64" s="131" t="s">
        <v>176</v>
      </c>
      <c r="B64" s="18">
        <v>0</v>
      </c>
      <c r="C64" s="18">
        <v>0</v>
      </c>
      <c r="D64" s="18">
        <v>0</v>
      </c>
      <c r="E64" s="135" t="s">
        <v>158</v>
      </c>
      <c r="F64" s="133" t="s">
        <v>158</v>
      </c>
      <c r="G64" s="134" t="s">
        <v>158</v>
      </c>
    </row>
    <row r="65" spans="1:7">
      <c r="A65" s="131" t="s">
        <v>177</v>
      </c>
      <c r="B65" s="18">
        <v>0</v>
      </c>
      <c r="C65" s="18">
        <v>0</v>
      </c>
      <c r="D65" s="18">
        <v>0</v>
      </c>
      <c r="E65" s="135" t="s">
        <v>158</v>
      </c>
      <c r="F65" s="133" t="s">
        <v>158</v>
      </c>
      <c r="G65" s="134" t="s">
        <v>158</v>
      </c>
    </row>
    <row r="66" spans="1:7">
      <c r="A66" s="131" t="s">
        <v>178</v>
      </c>
      <c r="B66" s="18">
        <v>44122</v>
      </c>
      <c r="C66" s="18">
        <v>43347</v>
      </c>
      <c r="D66" s="18">
        <v>48423</v>
      </c>
      <c r="E66" s="135">
        <v>1.3667996127783155</v>
      </c>
      <c r="F66" s="133">
        <v>1.3380438204952494</v>
      </c>
      <c r="G66" s="134">
        <v>1.470093109236452</v>
      </c>
    </row>
    <row r="67" spans="1:7">
      <c r="A67" s="131" t="s">
        <v>179</v>
      </c>
      <c r="B67" s="18">
        <v>0</v>
      </c>
      <c r="C67" s="18">
        <v>0</v>
      </c>
      <c r="D67" s="18">
        <v>0</v>
      </c>
      <c r="E67" s="135" t="s">
        <v>158</v>
      </c>
      <c r="F67" s="133" t="s">
        <v>158</v>
      </c>
      <c r="G67" s="134" t="s">
        <v>158</v>
      </c>
    </row>
    <row r="68" spans="1:7">
      <c r="A68" s="131" t="s">
        <v>180</v>
      </c>
      <c r="B68" s="18">
        <v>0</v>
      </c>
      <c r="C68" s="18">
        <v>0</v>
      </c>
      <c r="D68" s="18">
        <v>76</v>
      </c>
      <c r="E68" s="135" t="s">
        <v>158</v>
      </c>
      <c r="F68" s="133" t="s">
        <v>158</v>
      </c>
      <c r="G68" s="134">
        <v>2.3073142164254665E-3</v>
      </c>
    </row>
    <row r="69" spans="1:7">
      <c r="A69" s="131" t="s">
        <v>5</v>
      </c>
      <c r="B69" s="18" t="s">
        <v>5</v>
      </c>
      <c r="C69" s="18" t="s">
        <v>5</v>
      </c>
      <c r="D69" s="18" t="s">
        <v>5</v>
      </c>
      <c r="E69" s="135" t="s">
        <v>5</v>
      </c>
      <c r="F69" s="133" t="s">
        <v>5</v>
      </c>
      <c r="G69" s="134" t="s">
        <v>5</v>
      </c>
    </row>
    <row r="70" spans="1:7" ht="13.5" thickBot="1">
      <c r="A70" s="136" t="s">
        <v>4</v>
      </c>
      <c r="B70" s="21">
        <v>3228125</v>
      </c>
      <c r="C70" s="21">
        <v>3239580</v>
      </c>
      <c r="D70" s="21">
        <v>3293873</v>
      </c>
      <c r="E70" s="137">
        <v>100</v>
      </c>
      <c r="F70" s="138">
        <v>100</v>
      </c>
      <c r="G70" s="139">
        <v>100</v>
      </c>
    </row>
    <row r="71" spans="1:7">
      <c r="A71" s="140"/>
      <c r="B71" s="140"/>
      <c r="C71" s="140"/>
      <c r="D71" s="140"/>
      <c r="E71" s="140"/>
      <c r="F71" s="140"/>
      <c r="G71" s="140"/>
    </row>
    <row r="72" spans="1:7">
      <c r="A72" s="142" t="str">
        <f>Innhold!B53</f>
        <v>Finans Norge / Skadeforsikringsstatistikk</v>
      </c>
      <c r="F72" s="141"/>
      <c r="G72" s="169">
        <f>Innhold!H25</f>
        <v>9</v>
      </c>
    </row>
    <row r="73" spans="1:7">
      <c r="A73" s="142" t="str">
        <f>Innhold!B54</f>
        <v>Premiestatistikk skadeforsikring 1. kvartal 2026</v>
      </c>
      <c r="F73" s="141"/>
      <c r="G73" s="170"/>
    </row>
  </sheetData>
  <mergeCells count="1">
    <mergeCell ref="G72:G73"/>
  </mergeCells>
  <hyperlinks>
    <hyperlink ref="A2" location="Innhold!A26" tooltip="Move to Tab2" display="Tilbake til innholdsfortegnelsen" xr:uid="{00000000-0004-0000-0800-000000000000}"/>
  </hyperlinks>
  <pageMargins left="0.78740157480314965" right="0.78740157480314965" top="0.39370078740157483" bottom="0.19685039370078741" header="3.937007874015748E-2" footer="3.937007874015748E-2"/>
  <pageSetup paperSize="9" scale="8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8005F25B72CD418919CD4A2D924673" ma:contentTypeVersion="10" ma:contentTypeDescription="Opprett et nytt dokument." ma:contentTypeScope="" ma:versionID="0aec674f7a21cf193f019d329f8d29b4">
  <xsd:schema xmlns:xsd="http://www.w3.org/2001/XMLSchema" xmlns:xs="http://www.w3.org/2001/XMLSchema" xmlns:p="http://schemas.microsoft.com/office/2006/metadata/properties" xmlns:ns2="96ee22af-2dda-43e0-a8b0-46d4ab82b360" xmlns:ns3="dfb549d9-2242-4234-b0a8-7a5fc0b14e8e" targetNamespace="http://schemas.microsoft.com/office/2006/metadata/properties" ma:root="true" ma:fieldsID="365cbe2ac6f7ada105616fe6e4ac1e73" ns2:_="" ns3:_="">
    <xsd:import namespace="96ee22af-2dda-43e0-a8b0-46d4ab82b360"/>
    <xsd:import namespace="dfb549d9-2242-4234-b0a8-7a5fc0b14e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e22af-2dda-43e0-a8b0-46d4ab82b3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d0b69f77-55ff-434e-ae2e-5cb16f2743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549d9-2242-4234-b0a8-7a5fc0b14e8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4f1b9a-eff7-4835-b010-10ba3cda1d5c}" ma:internalName="TaxCatchAll" ma:showField="CatchAllData" ma:web="dfb549d9-2242-4234-b0a8-7a5fc0b14e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ee22af-2dda-43e0-a8b0-46d4ab82b360">
      <Terms xmlns="http://schemas.microsoft.com/office/infopath/2007/PartnerControls"/>
    </lcf76f155ced4ddcb4097134ff3c332f>
    <TaxCatchAll xmlns="dfb549d9-2242-4234-b0a8-7a5fc0b14e8e" xsi:nil="true"/>
  </documentManagement>
</p:properties>
</file>

<file path=customXml/itemProps1.xml><?xml version="1.0" encoding="utf-8"?>
<ds:datastoreItem xmlns:ds="http://schemas.openxmlformats.org/officeDocument/2006/customXml" ds:itemID="{313EA967-FF01-4013-B293-EB247DFBDC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ee22af-2dda-43e0-a8b0-46d4ab82b360"/>
    <ds:schemaRef ds:uri="dfb549d9-2242-4234-b0a8-7a5fc0b14e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E9EAF-DAB6-4FFC-9595-8452E0EFC6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29E5F3-DDC4-4168-AB4C-04D2DF48FD65}">
  <ds:schemaRefs>
    <ds:schemaRef ds:uri="http://schemas.microsoft.com/office/2006/metadata/properties"/>
    <ds:schemaRef ds:uri="http://schemas.microsoft.com/office/infopath/2007/PartnerControls"/>
    <ds:schemaRef ds:uri="d1f0685f-21c9-4365-9f92-50f85d18d402"/>
    <ds:schemaRef ds:uri="c0a106e9-1018-4606-bc95-f0056290cdbf"/>
    <ds:schemaRef ds:uri="96ee22af-2dda-43e0-a8b0-46d4ab82b360"/>
    <ds:schemaRef ds:uri="dfb549d9-2242-4234-b0a8-7a5fc0b14e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19</vt:i4>
      </vt:variant>
      <vt:variant>
        <vt:lpstr>Navngitte områder</vt:lpstr>
      </vt:variant>
      <vt:variant>
        <vt:i4>9</vt:i4>
      </vt:variant>
    </vt:vector>
  </HeadingPairs>
  <TitlesOfParts>
    <vt:vector size="28" baseType="lpstr">
      <vt:lpstr>Forside</vt:lpstr>
      <vt:lpstr>Innhold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Dato_1årsiden</vt:lpstr>
      <vt:lpstr>Dato_2årsiden</vt:lpstr>
      <vt:lpstr>Dato_nå</vt:lpstr>
      <vt:lpstr>Innhold!Utskriftsområde</vt:lpstr>
      <vt:lpstr>'Tab1'!Utskriftsområde</vt:lpstr>
      <vt:lpstr>'Tab15'!Utskriftsområde</vt:lpstr>
      <vt:lpstr>'Tab17'!Utskriftsområde</vt:lpstr>
      <vt:lpstr>'Tab2'!Utskriftsområde</vt:lpstr>
      <vt:lpstr>Utskriftsområde</vt:lpstr>
    </vt:vector>
  </TitlesOfParts>
  <Company>Norges Forsikringsforbund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Otto Rendedal</dc:creator>
  <cp:lastModifiedBy>Tobias Abrahamsen</cp:lastModifiedBy>
  <cp:lastPrinted>2014-08-07T08:18:02Z</cp:lastPrinted>
  <dcterms:created xsi:type="dcterms:W3CDTF">2001-06-06T07:37:41Z</dcterms:created>
  <dcterms:modified xsi:type="dcterms:W3CDTF">2026-05-22T09:12:39Z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0x010100C28005F25B72CD418919CD4A2D924673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