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forsikringsdrift-my.sharepoint.com/personal/espen_navrud_forsikringsdrift_no/Documents/FNO/Kvartalstatistikkene/Premiestatistikk/Rapport/"/>
    </mc:Choice>
  </mc:AlternateContent>
  <xr:revisionPtr revIDLastSave="5" documentId="8_{D85A7D1F-5281-4AE9-9BED-9F8440F229D0}" xr6:coauthVersionLast="47" xr6:coauthVersionMax="47" xr10:uidLastSave="{835C3CD9-6785-45D9-A9D6-7B0C1C7DB271}"/>
  <bookViews>
    <workbookView xWindow="-108" yWindow="-108" windowWidth="30936" windowHeight="16776" tabRatio="805" xr2:uid="{00000000-000D-0000-FFFF-FFFF00000000}"/>
  </bookViews>
  <sheets>
    <sheet name="Forside" sheetId="65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'Tab15'!$A$1:$U$66</definedName>
    <definedName name="_xlnm.Print_Area" localSheetId="18">'Tab17'!$A$1:$C$53</definedName>
    <definedName name="_xlnm.Print_Area" localSheetId="3">'Tab2'!$A$1:$K$65</definedName>
    <definedName name="_xlnm.Print_Area">'Tab5'!$A$4:$G$63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4" l="1"/>
  <c r="B78" i="4" s="1"/>
  <c r="B107" i="4"/>
  <c r="B106" i="4"/>
  <c r="G101" i="4"/>
  <c r="G99" i="4" s="1"/>
  <c r="G98" i="4"/>
  <c r="C91" i="4"/>
  <c r="B91" i="4"/>
  <c r="C90" i="4"/>
  <c r="B90" i="4"/>
  <c r="C89" i="4"/>
  <c r="B89" i="4"/>
  <c r="C88" i="4"/>
  <c r="B88" i="4"/>
  <c r="C87" i="4"/>
  <c r="B87" i="4"/>
  <c r="B86" i="4"/>
  <c r="C85" i="4"/>
  <c r="B85" i="4"/>
  <c r="C84" i="4"/>
  <c r="C86" i="4" s="1"/>
  <c r="B84" i="4"/>
  <c r="C82" i="4"/>
  <c r="B82" i="4"/>
  <c r="B77" i="4"/>
  <c r="B75" i="4"/>
  <c r="B74" i="4"/>
  <c r="E101" i="4"/>
  <c r="D99" i="4"/>
  <c r="C99" i="4"/>
  <c r="B99" i="4"/>
  <c r="E98" i="4"/>
  <c r="E97" i="4" s="1"/>
  <c r="G97" i="4"/>
  <c r="D97" i="4"/>
  <c r="C97" i="4"/>
  <c r="B97" i="4"/>
  <c r="C83" i="4"/>
  <c r="G96" i="4" s="1"/>
  <c r="E96" i="4" s="1"/>
  <c r="B83" i="4"/>
  <c r="E99" i="4" l="1"/>
  <c r="B54" i="2" l="1"/>
  <c r="K64" i="4" l="1"/>
  <c r="B53" i="2" l="1"/>
  <c r="A75" i="60" l="1"/>
  <c r="G74" i="60"/>
  <c r="H26" i="2"/>
  <c r="C52" i="18" l="1"/>
  <c r="G74" i="17"/>
  <c r="U65" i="16"/>
  <c r="U74" i="54"/>
  <c r="U74" i="53"/>
  <c r="U74" i="52"/>
  <c r="G74" i="15"/>
  <c r="U74" i="14"/>
  <c r="U74" i="8"/>
  <c r="U62" i="7"/>
  <c r="L55" i="6"/>
  <c r="L55" i="5"/>
  <c r="E64" i="4"/>
  <c r="C52" i="3"/>
  <c r="H24" i="2" l="1"/>
  <c r="H28" i="2" l="1"/>
  <c r="U74" i="10"/>
  <c r="A75" i="55" l="1"/>
  <c r="A74" i="55" l="1"/>
  <c r="A74" i="60"/>
  <c r="A75" i="53"/>
  <c r="A75" i="52"/>
  <c r="A75" i="54"/>
  <c r="A74" i="54"/>
  <c r="A74" i="53"/>
  <c r="A74" i="52"/>
  <c r="A52" i="3" l="1"/>
  <c r="H32" i="2" l="1"/>
  <c r="H34" i="2" s="1"/>
  <c r="A75" i="10"/>
  <c r="A63" i="7"/>
  <c r="A66" i="16"/>
  <c r="A75" i="8"/>
  <c r="A56" i="6"/>
  <c r="A65" i="4"/>
  <c r="A56" i="5"/>
  <c r="A53" i="18"/>
  <c r="G65" i="4"/>
  <c r="A75" i="17"/>
  <c r="A75" i="15"/>
  <c r="A75" i="14"/>
  <c r="A53" i="3"/>
  <c r="A74" i="8"/>
  <c r="A62" i="7"/>
  <c r="A55" i="6"/>
  <c r="A74" i="17"/>
  <c r="A65" i="16"/>
  <c r="A74" i="15"/>
  <c r="A74" i="14"/>
  <c r="A74" i="10"/>
  <c r="A55" i="5"/>
  <c r="A64" i="4"/>
  <c r="G64" i="4"/>
  <c r="A52" i="18"/>
  <c r="H30" i="2" l="1"/>
  <c r="U74" i="55"/>
  <c r="H36" i="2"/>
  <c r="H38" i="2" s="1"/>
  <c r="H40" i="2" s="1"/>
  <c r="H43" i="2" s="1"/>
</calcChain>
</file>

<file path=xl/sharedStrings.xml><?xml version="1.0" encoding="utf-8"?>
<sst xmlns="http://schemas.openxmlformats.org/spreadsheetml/2006/main" count="3896" uniqueCount="183">
  <si>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</si>
  <si>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</si>
  <si>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</si>
  <si>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</si>
  <si>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</si>
  <si>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</si>
  <si>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</si>
  <si>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</si>
  <si>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</si>
  <si>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</si>
  <si>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</si>
  <si>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</si>
  <si>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</si>
  <si>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</si>
  <si>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</si>
  <si>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</si>
  <si>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</si>
  <si>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</si>
  <si>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</si>
  <si>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</si>
  <si>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</si>
  <si>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</si>
  <si>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</si>
  <si>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</si>
  <si>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</si>
  <si>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</si>
  <si>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</si>
  <si>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</si>
  <si>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</si>
  <si>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</si>
  <si>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</si>
  <si>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</si>
  <si>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</si>
  <si>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</si>
  <si>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</si>
  <si>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</si>
  <si>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</si>
  <si>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</si>
  <si>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</si>
  <si>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</si>
  <si>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</si>
  <si>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</si>
  <si>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</si>
  <si>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</si>
  <si>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</si>
  <si>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</si>
  <si>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</si>
  <si>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</si>
  <si>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</si>
  <si>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</si>
  <si>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</si>
  <si>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</si>
  <si>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</si>
  <si>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</si>
  <si>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</si>
  <si>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</si>
  <si>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</si>
  <si>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</si>
  <si>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</si>
  <si>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</si>
  <si>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</si>
  <si>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</si>
  <si>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</si>
  <si>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</si>
  <si>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</si>
  <si>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</si>
  <si>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</si>
  <si>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</si>
  <si>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</si>
  <si>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</si>
  <si>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</si>
  <si>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</si>
  <si>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</si>
  <si>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</si>
  <si>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</si>
  <si>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</si>
  <si>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</si>
  <si>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</si>
  <si>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</si>
  <si>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</si>
  <si>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</si>
  <si>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</si>
  <si>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</si>
  <si>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</si>
  <si>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</si>
  <si>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</si>
  <si>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</si>
  <si>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</si>
  <si>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</si>
  <si>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</si>
  <si>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</si>
  <si>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</si>
  <si>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</si>
  <si>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</si>
  <si>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</si>
  <si>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</si>
  <si>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</si>
  <si>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</si>
  <si>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</si>
  <si>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</si>
  <si>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</si>
  <si>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</si>
  <si>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</si>
  <si>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</si>
  <si>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</si>
  <si>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</si>
  <si>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</si>
  <si>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</si>
  <si>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</si>
  <si>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</si>
  <si>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</si>
  <si>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</si>
  <si>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</si>
  <si>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</si>
  <si>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</si>
  <si>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</si>
  <si>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</si>
  <si>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</si>
  <si>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</si>
  <si>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</si>
  <si>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</si>
  <si>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</si>
  <si>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</si>
  <si>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</si>
  <si>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</si>
  <si>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</si>
  <si>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</si>
  <si>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</si>
  <si>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</si>
  <si>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</si>
  <si>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</si>
  <si>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</si>
  <si>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</si>
  <si>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</si>
  <si>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</si>
  <si>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</si>
  <si>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</si>
  <si>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</si>
  <si>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</si>
  <si>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</si>
  <si>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</si>
  <si>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</si>
  <si>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</si>
  <si>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</si>
  <si>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</si>
  <si>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</si>
  <si>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</si>
  <si>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</si>
  <si>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</si>
  <si>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</si>
  <si>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</si>
  <si>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</si>
  <si>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</si>
  <si>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31.03.2024</t>
  </si>
  <si>
    <t>31.03.2025</t>
  </si>
  <si>
    <t>31.03.2023</t>
  </si>
  <si>
    <t>Storebrand</t>
  </si>
  <si>
    <t>EGRO Forsikring</t>
  </si>
  <si>
    <t xml:space="preserve">-   </t>
  </si>
  <si>
    <t>JBF Forsikring Gjensidig</t>
  </si>
  <si>
    <t>Protector Forsikring</t>
  </si>
  <si>
    <t>KLP Skadeforsikring</t>
  </si>
  <si>
    <t>DNB Livsforsikring</t>
  </si>
  <si>
    <t>Nordea</t>
  </si>
  <si>
    <t>Oslo Pensjonsforsikring</t>
  </si>
  <si>
    <t>Gar-Bo Försäkring AB</t>
  </si>
  <si>
    <t>Ly Forsikring</t>
  </si>
  <si>
    <t>Eika Forsikring</t>
  </si>
  <si>
    <t>Telenor Forsikring</t>
  </si>
  <si>
    <t>YouPlus Livsforsikring</t>
  </si>
  <si>
    <t>Eir Försäkring AB</t>
  </si>
  <si>
    <t>Oslo Forsikring</t>
  </si>
  <si>
    <t>Frende Forsikring</t>
  </si>
  <si>
    <t>KNIF Trygghet Forsikring</t>
  </si>
  <si>
    <t>Landkreditt Forsikring</t>
  </si>
  <si>
    <t>Granne Forsikring</t>
  </si>
  <si>
    <t>Euro Insurance LTD</t>
  </si>
  <si>
    <t>Skogbrand</t>
  </si>
  <si>
    <t>W R Berkley</t>
  </si>
  <si>
    <t>WaterCircles</t>
  </si>
  <si>
    <t>Euro Accident</t>
  </si>
  <si>
    <t>HDI Global Specialty SE</t>
  </si>
  <si>
    <t>Fremtind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</si>
</sst>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6" fillId="0" borderId="0"/>
    <xf numFmtId="0" fontId="35" fillId="0" borderId="0"/>
    <xf numFmtId="0" fontId="6" fillId="0" borderId="0"/>
  </cellStyleXfs>
  <cellXfs count="188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/>
    <xf numFmtId="165" fontId="9" fillId="0" borderId="0" xfId="0" applyNumberFormat="1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/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166" fontId="12" fillId="0" borderId="0" xfId="1" applyNumberFormat="1" applyFont="1" applyBorder="1" applyProtection="1"/>
    <xf numFmtId="165" fontId="12" fillId="0" borderId="0" xfId="0" applyNumberFormat="1" applyFont="1"/>
    <xf numFmtId="165" fontId="17" fillId="0" borderId="0" xfId="0" applyNumberFormat="1" applyFont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>
      <alignment horizontal="right"/>
    </xf>
    <xf numFmtId="171" fontId="12" fillId="0" borderId="12" xfId="0" applyNumberFormat="1" applyFont="1" applyBorder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20" xfId="0" applyFont="1" applyFill="1" applyBorder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9" fillId="2" borderId="0" xfId="0" applyFont="1" applyFill="1"/>
    <xf numFmtId="14" fontId="12" fillId="2" borderId="0" xfId="0" applyNumberFormat="1" applyFont="1" applyFill="1" applyAlignment="1">
      <alignment horizontal="right"/>
    </xf>
    <xf numFmtId="166" fontId="9" fillId="0" borderId="0" xfId="1" applyNumberFormat="1" applyFont="1" applyBorder="1" applyProtection="1"/>
    <xf numFmtId="171" fontId="12" fillId="0" borderId="0" xfId="0" applyNumberFormat="1" applyFont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Alignment="1" applyProtection="1">
      <alignment horizontal="left"/>
    </xf>
    <xf numFmtId="0" fontId="9" fillId="0" borderId="0" xfId="9" applyFont="1" applyAlignment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/>
    <xf numFmtId="165" fontId="9" fillId="0" borderId="0" xfId="9" applyNumberFormat="1" applyFont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>
      <alignment horizontal="right"/>
    </xf>
    <xf numFmtId="171" fontId="9" fillId="0" borderId="0" xfId="9" applyNumberFormat="1" applyFont="1" applyAlignment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>
      <alignment horizontal="right"/>
    </xf>
    <xf numFmtId="0" fontId="12" fillId="0" borderId="11" xfId="9" applyFont="1" applyBorder="1"/>
    <xf numFmtId="171" fontId="12" fillId="0" borderId="16" xfId="9" applyNumberFormat="1" applyFont="1" applyBorder="1"/>
    <xf numFmtId="171" fontId="12" fillId="0" borderId="12" xfId="9" applyNumberFormat="1" applyFont="1" applyBorder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3" fillId="0" borderId="0" xfId="16" applyFont="1"/>
    <xf numFmtId="0" fontId="6" fillId="0" borderId="0" xfId="16"/>
    <xf numFmtId="0" fontId="0" fillId="0" borderId="0" xfId="16" applyFont="1"/>
    <xf numFmtId="0" fontId="21" fillId="0" borderId="0" xfId="16" applyFont="1" applyAlignment="1">
      <alignment horizontal="right"/>
    </xf>
    <xf numFmtId="0" fontId="26" fillId="0" borderId="0" xfId="16" applyFont="1" applyAlignment="1">
      <alignment horizontal="left"/>
    </xf>
    <xf numFmtId="0" fontId="30" fillId="0" borderId="0" xfId="16" applyFont="1" applyAlignment="1">
      <alignment horizontal="left"/>
    </xf>
    <xf numFmtId="0" fontId="20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7" fillId="0" borderId="0" xfId="16" applyFont="1" applyAlignment="1">
      <alignment horizontal="left"/>
    </xf>
    <xf numFmtId="14" fontId="28" fillId="0" borderId="0" xfId="16" applyNumberFormat="1" applyFont="1" applyAlignment="1">
      <alignment horizontal="left"/>
    </xf>
    <xf numFmtId="0" fontId="28" fillId="0" borderId="0" xfId="16" applyFont="1" applyAlignment="1">
      <alignment horizontal="left"/>
    </xf>
    <xf numFmtId="14" fontId="22" fillId="0" borderId="0" xfId="16" applyNumberFormat="1" applyFont="1"/>
    <xf numFmtId="14" fontId="34" fillId="0" borderId="0" xfId="16" applyNumberFormat="1" applyFont="1" applyAlignment="1">
      <alignment horizontal="right"/>
    </xf>
    <xf numFmtId="0" fontId="36" fillId="0" borderId="0" xfId="0" applyFont="1"/>
    <xf numFmtId="168" fontId="36" fillId="0" borderId="0" xfId="7" applyNumberFormat="1" applyFont="1"/>
    <xf numFmtId="0" fontId="37" fillId="0" borderId="0" xfId="0" applyFont="1"/>
    <xf numFmtId="0" fontId="38" fillId="0" borderId="0" xfId="0" applyFont="1"/>
    <xf numFmtId="14" fontId="39" fillId="0" borderId="0" xfId="0" applyNumberFormat="1" applyFont="1"/>
    <xf numFmtId="167" fontId="36" fillId="0" borderId="0" xfId="0" applyNumberFormat="1" applyFont="1"/>
    <xf numFmtId="0" fontId="37" fillId="0" borderId="0" xfId="0" applyFont="1" applyAlignment="1">
      <alignment horizontal="right"/>
    </xf>
    <xf numFmtId="14" fontId="39" fillId="0" borderId="0" xfId="0" quotePrefix="1" applyNumberFormat="1" applyFont="1" applyAlignment="1">
      <alignment horizontal="right"/>
    </xf>
    <xf numFmtId="14" fontId="39" fillId="0" borderId="0" xfId="0" quotePrefix="1" applyNumberFormat="1" applyFont="1"/>
    <xf numFmtId="169" fontId="36" fillId="0" borderId="0" xfId="0" applyNumberFormat="1" applyFont="1"/>
    <xf numFmtId="3" fontId="37" fillId="0" borderId="0" xfId="0" applyNumberFormat="1" applyFont="1"/>
    <xf numFmtId="0" fontId="6" fillId="0" borderId="0" xfId="0" applyFont="1"/>
    <xf numFmtId="168" fontId="6" fillId="0" borderId="0" xfId="7" applyNumberFormat="1" applyFont="1"/>
    <xf numFmtId="0" fontId="6" fillId="0" borderId="0" xfId="18"/>
    <xf numFmtId="0" fontId="19" fillId="0" borderId="0" xfId="18" applyFont="1" applyAlignment="1">
      <alignment horizontal="left"/>
    </xf>
    <xf numFmtId="0" fontId="31" fillId="0" borderId="0" xfId="18" applyFont="1" applyAlignment="1">
      <alignment vertical="center"/>
    </xf>
    <xf numFmtId="0" fontId="32" fillId="0" borderId="0" xfId="18" applyFont="1" applyAlignment="1">
      <alignment vertical="center"/>
    </xf>
    <xf numFmtId="0" fontId="33" fillId="0" borderId="0" xfId="18" applyFont="1"/>
    <xf numFmtId="14" fontId="19" fillId="0" borderId="0" xfId="16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Alignment="1">
      <alignment horizontal="center"/>
    </xf>
  </cellXfs>
  <cellStyles count="19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2 3 2" xfId="18" xr:uid="{75FD5F94-80D2-496D-AF44-F3EEAD1B6AF9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0.26532424291757101</c:v>
                </c:pt>
                <c:pt idx="1">
                  <c:v>0.20386306334734974</c:v>
                </c:pt>
                <c:pt idx="2">
                  <c:v>0.18661564668876554</c:v>
                </c:pt>
                <c:pt idx="3">
                  <c:v>0.12686555926889662</c:v>
                </c:pt>
                <c:pt idx="4">
                  <c:v>0.21733148777741707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31.03.2024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3285.9259999999999</c:v>
                </c:pt>
                <c:pt idx="1">
                  <c:v>10701.558000000001</c:v>
                </c:pt>
                <c:pt idx="2">
                  <c:v>2450.4369999999981</c:v>
                </c:pt>
                <c:pt idx="3">
                  <c:v>13276.852999999999</c:v>
                </c:pt>
                <c:pt idx="4">
                  <c:v>1526.23</c:v>
                </c:pt>
                <c:pt idx="5">
                  <c:v>2835.0149999999999</c:v>
                </c:pt>
                <c:pt idx="6">
                  <c:v>4535.6260000000002</c:v>
                </c:pt>
                <c:pt idx="7">
                  <c:v>3152.3609999999999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31.03.2025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3621.0149999999999</c:v>
                </c:pt>
                <c:pt idx="1">
                  <c:v>12423.314</c:v>
                </c:pt>
                <c:pt idx="2">
                  <c:v>2728.8310000000001</c:v>
                </c:pt>
                <c:pt idx="3">
                  <c:v>14242.441999999999</c:v>
                </c:pt>
                <c:pt idx="4">
                  <c:v>1642.1080000000002</c:v>
                </c:pt>
                <c:pt idx="5">
                  <c:v>2977.2440000000001</c:v>
                </c:pt>
                <c:pt idx="6">
                  <c:v>5061.6440000000002</c:v>
                </c:pt>
                <c:pt idx="7">
                  <c:v>3257.2350000000001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61601560</c:v>
                </c:pt>
                <c:pt idx="1">
                  <c:v>37017325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63E8D24-C0CC-4957-BC6D-447717B60CDE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1F369E3-583A-4719-A078-7E59CA931FB1}"/>
            </a:ext>
          </a:extLst>
        </xdr:cNvPr>
        <xdr:cNvSpPr txBox="1"/>
      </xdr:nvSpPr>
      <xdr:spPr>
        <a:xfrm>
          <a:off x="108858" y="794385"/>
          <a:ext cx="213485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6B84FA4-FAA0-4E45-9E8F-9A4B333E060E}"/>
            </a:ext>
          </a:extLst>
        </xdr:cNvPr>
        <xdr:cNvSpPr txBox="1"/>
      </xdr:nvSpPr>
      <xdr:spPr>
        <a:xfrm>
          <a:off x="108858" y="794385"/>
          <a:ext cx="213485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BD316B82-F21E-46E0-B22D-2BE067FF6DCD}"/>
            </a:ext>
          </a:extLst>
        </xdr:cNvPr>
        <xdr:cNvSpPr txBox="1"/>
      </xdr:nvSpPr>
      <xdr:spPr>
        <a:xfrm>
          <a:off x="108858" y="794385"/>
          <a:ext cx="213485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666017</xdr:colOff>
      <xdr:row>18</xdr:row>
      <xdr:rowOff>109170</xdr:rowOff>
    </xdr:from>
    <xdr:to>
      <xdr:col>4</xdr:col>
      <xdr:colOff>786684</xdr:colOff>
      <xdr:row>21</xdr:row>
      <xdr:rowOff>71070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86F3702-8276-46EB-A9A4-2C4208408FC5}"/>
            </a:ext>
          </a:extLst>
        </xdr:cNvPr>
        <xdr:cNvSpPr txBox="1"/>
      </xdr:nvSpPr>
      <xdr:spPr>
        <a:xfrm>
          <a:off x="666017" y="4383990"/>
          <a:ext cx="358776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2025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05.juni</a:t>
          </a:r>
          <a:r>
            <a:rPr lang="nb-NO" sz="1000" baseline="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 2025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13</xdr:row>
      <xdr:rowOff>117231</xdr:rowOff>
    </xdr:from>
    <xdr:to>
      <xdr:col>7</xdr:col>
      <xdr:colOff>466725</xdr:colOff>
      <xdr:row>17</xdr:row>
      <xdr:rowOff>101600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0975CA0-1447-4142-8FA0-66CE9AB51820}"/>
            </a:ext>
          </a:extLst>
        </xdr:cNvPr>
        <xdr:cNvSpPr txBox="1"/>
      </xdr:nvSpPr>
      <xdr:spPr>
        <a:xfrm>
          <a:off x="666750" y="2791851"/>
          <a:ext cx="5812155" cy="117308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005670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solidFill>
              <a:srgbClr val="005670"/>
            </a:solidFill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landbasert</a:t>
          </a:r>
          <a:r>
            <a:rPr lang="en-GB" sz="2600" baseline="0">
              <a:solidFill>
                <a:srgbClr val="005670"/>
              </a:solidFill>
              <a:effectLst/>
              <a:latin typeface="Arial"/>
              <a:ea typeface="ＭＳ 明朝"/>
              <a:cs typeface="MinionPro-Regular"/>
            </a:rPr>
            <a:t> skadeforsikring</a:t>
          </a: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16</xdr:row>
      <xdr:rowOff>410309</xdr:rowOff>
    </xdr:from>
    <xdr:to>
      <xdr:col>7</xdr:col>
      <xdr:colOff>295303</xdr:colOff>
      <xdr:row>18</xdr:row>
      <xdr:rowOff>43961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6524112F-F99A-4D2B-8E30-4E1D45270249}"/>
            </a:ext>
          </a:extLst>
        </xdr:cNvPr>
        <xdr:cNvSpPr txBox="1"/>
      </xdr:nvSpPr>
      <xdr:spPr>
        <a:xfrm>
          <a:off x="654050" y="3862169"/>
          <a:ext cx="5653433" cy="456612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n-GB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Bransje- og selskapsfordelt premie og bestand</a:t>
          </a:r>
          <a:endParaRPr lang="nb-NO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nb-NO" sz="1400">
              <a:effectLst/>
              <a:latin typeface="Arial" panose="020B0604020202020204" pitchFamily="34" charset="0"/>
              <a:ea typeface="ＭＳ 明朝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 editAs="oneCell">
    <xdr:from>
      <xdr:col>0</xdr:col>
      <xdr:colOff>395654</xdr:colOff>
      <xdr:row>5</xdr:row>
      <xdr:rowOff>14653</xdr:rowOff>
    </xdr:from>
    <xdr:to>
      <xdr:col>9</xdr:col>
      <xdr:colOff>660889</xdr:colOff>
      <xdr:row>12</xdr:row>
      <xdr:rowOff>222182</xdr:rowOff>
    </xdr:to>
    <xdr:pic>
      <xdr:nvPicPr>
        <xdr:cNvPr id="9" name="Bilde 7">
          <a:extLst>
            <a:ext uri="{FF2B5EF4-FFF2-40B4-BE49-F238E27FC236}">
              <a16:creationId xmlns:a16="http://schemas.microsoft.com/office/drawing/2014/main" id="{AE928F1D-0263-4CCE-ACE3-A7F54C17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4" y="852853"/>
          <a:ext cx="7984295" cy="1800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Mange kan ha flere enn én reiseforsikring (individuelle- og kollektive forsikringer, f. eks. via kredittkort). Antallet reiseforsikringer representerer derfor antall avtaler og ikke antall forsikrede.</a:t>
          </a:r>
        </a:p>
        <a:p>
          <a:pPr rtl="0"/>
          <a:endParaRPr kumimoji="0" lang="nb-NO" sz="12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rtl="0"/>
          <a:r>
            <a:rPr kumimoji="0" lang="nb-NO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Gar-Bo Försäkring AB er nytt medlem i Finans Norge og leverer tall for første gang 1.kvartal 2024.</a:t>
          </a:r>
        </a:p>
        <a:p>
          <a:pPr rtl="0"/>
          <a:endParaRPr kumimoji="0" lang="nb-NO" sz="12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rtl="0"/>
          <a:r>
            <a:rPr kumimoji="0" lang="nb-NO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Oslo Pensjonspforsikring har flyttet personproduktene sine over til Oslo forsikring fra og med 1.kv. 2024</a:t>
          </a:r>
        </a:p>
        <a:p>
          <a:pPr rtl="0"/>
          <a:endParaRPr kumimoji="0" lang="nb-NO" sz="12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rtl="0"/>
          <a:r>
            <a:rPr kumimoji="0" lang="nb-NO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Storebrand Helse er solgt ut av Storebrand. ERGO International AG er ny eier. Overtagelsen var 2.april 2024 og som følge av dette er ikke behandlingsforsikringen offisielt i Storebrand lenger. Tallene er lagt over på ERGO Forsikring.</a:t>
          </a:r>
        </a:p>
        <a:p>
          <a:pPr rtl="0"/>
          <a:endParaRPr kumimoji="0" lang="nb-NO" sz="12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rtl="0"/>
          <a:r>
            <a:rPr kumimoji="0" lang="nb-NO" sz="1200" b="0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1. oktober 2024 fusjonerte Eika Forsikring og Fremtind. Fra 4.kvartal 2024 vil Fremtind skadeforsikring inkludere Eika-porteføljem med unntak av person, behandling og kritisk sykdom som er inkludert i Fremtind Livsforsikring</a:t>
          </a:r>
          <a:r>
            <a:rPr lang="nb-NO">
              <a:effectLst/>
            </a:rPr>
            <a:t>.</a:t>
          </a:r>
        </a:p>
        <a:p>
          <a:pPr rtl="0"/>
          <a:endParaRPr lang="nb-NO">
            <a:effectLst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31.3.2023: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Tidlig i januar 2023 ble det gjennomført fusjon mellom Storebrand Livsforsikring AS (overtakende selskap) og Storebrand Danica Pensjonsforsikring AS (overdragende selskap). Historiske Danica-tall legges derfor f.o.m. 1.kv. 2023 inn i Storebrand.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Etter ønske fra selskapet vil vi fra 1.kv. 2023 presentere Fremtind-tall i en rad (tidligere har det vært splittet på Fremtind Skadeforsikring og Fremtind Livsforsikring)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30.9.2023: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 R Berkley har ikke levert oppdaterte premietall.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Motorvogntall for Gjensidige ble oppdatert etter opprinnelig rapportpublisering og ny rapport ble derfor lagt ut 30.11.2023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31.3.2024:</a:t>
          </a:r>
          <a:endParaRPr kumimoji="0" lang="nb-NO" sz="12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Eir Försäkring AB har ikke levert oppdaterte premietall.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30.9.2024: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ERGO Forsikring leverer egene tall. fra 3.kvartal 2024 er behandligsforsikring ERGO har tatt ut fra Storebrand sine tall. 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«Endringer pr 31.12.2024: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Fremtind skadeforsikring inkluderer tidligere Eika-portefølje, med unntak av person, behandling og kritisk sykdom som er inkludert i Fremtind Livsforsikring. Gjeldende fra 4.kvartal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6</xdr:col>
      <xdr:colOff>0</xdr:colOff>
      <xdr:row>25</xdr:row>
      <xdr:rowOff>73025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Formål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Hovedformålet med statistikken er å gi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bestandsmessige utviklingstrekk for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hovedbransjene innen landbasert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skadeforsikring, samt vise markeds-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andelene til forsikringsselskapene.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Datagrunnlag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Følgende selskaper inngår i statistikken: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DNB Livsforsikring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Eika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Eir Försäkring AB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Euro Accident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Euro Insurance LTD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Fremtind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Frende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Gar-Bo Försäkring AB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Gjensidige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Granne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HDI Global Specialty 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If Skadeforsikring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JBF Forsikring Gjensidig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KLP Skadeforsikring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KNIF Trygghet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Landkreditt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Ly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Nordea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Oslo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Oslo Pensjonsforsikring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Protector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Skogbrand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Storebrand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Telenor 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Tryg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W R Berkley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WaterCircles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YouPlus Livsforsikring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Disse selskapene utgjør hovedtyngden av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det norske markedet for landbasert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skadeforsikring, men vi gjør oppmerksom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på at dette varierer fra bransje til bransje.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For eksempel vil disse selskapene utgjøre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så å si hele motorvognmarkedet, mens for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industriforsikring eksisterer det en rekke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andre aktører (captives og utenlandske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selskaper) som ikke rapporterer til denne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statistikken.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Begreper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Definisjon av bestandspremie: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kumimoji="0" lang="nb-NO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Andre premiebegreper: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Bestandspremie er et begrep som 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velegnet til å studere endringer i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markedsandeler. Ved årets slutt vil den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som regel være ganske lik den </a:t>
          </a: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forfalte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premie,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som er premie ved hovedforfall, et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begrep som ofte finnes i andre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publikasjoner. Et annet premiebegrep som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er vanlig å bruke er inntektsbegrepet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opptjent premie.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Bestandspremien pr.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30/06 i et regnskapsår kan gi en god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tilnærming av hva den opptjente premie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blir for regnskapsåret. Mens forfalt og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opptjent premie vokser raskt gjennom året,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vil bestandspremien vise små variasjoner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med mindre det har funnet sted store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premiepåslag eller nytegning.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Merknader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Angående antall forsikringer/forsikrede: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- For tingforsikringer telles antall forsikringer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- For personforsikringer telles antall forsikrede med unntak av for yrkesskadeforsikring.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- For yrkesskadeforsikring telles årsverk. Det vil si at to forsikrede 50% stilinger vil telles som en forsikret.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F1F9-5373-49FF-BD8A-81F1862D85CD}">
  <sheetPr>
    <pageSetUpPr fitToPage="1"/>
  </sheetPr>
  <dimension ref="A5:J57"/>
  <sheetViews>
    <sheetView showGridLines="0" showRowColHeaders="0" tabSelected="1" zoomScale="60" zoomScaleNormal="60" zoomScaleSheetLayoutView="100" workbookViewId="0">
      <selection activeCell="AM2" sqref="AM2"/>
    </sheetView>
  </sheetViews>
  <sheetFormatPr defaultColWidth="11.44140625" defaultRowHeight="13.2" x14ac:dyDescent="0.25"/>
  <cols>
    <col min="1" max="1" width="16.21875" style="142" customWidth="1"/>
    <col min="2" max="4" width="11.44140625" style="142"/>
    <col min="5" max="5" width="14.21875" style="142" bestFit="1" customWidth="1"/>
    <col min="6" max="7" width="11.44140625" style="142"/>
    <col min="8" max="8" width="13.44140625" style="142" customWidth="1"/>
    <col min="9" max="9" width="11.44140625" style="142"/>
    <col min="10" max="10" width="13.44140625" style="142" bestFit="1" customWidth="1"/>
    <col min="11" max="256" width="11.44140625" style="142"/>
    <col min="257" max="257" width="16.21875" style="142" customWidth="1"/>
    <col min="258" max="260" width="11.44140625" style="142"/>
    <col min="261" max="261" width="14.21875" style="142" bestFit="1" customWidth="1"/>
    <col min="262" max="263" width="11.44140625" style="142"/>
    <col min="264" max="264" width="13.44140625" style="142" customWidth="1"/>
    <col min="265" max="265" width="11.44140625" style="142"/>
    <col min="266" max="266" width="13.44140625" style="142" bestFit="1" customWidth="1"/>
    <col min="267" max="512" width="11.44140625" style="142"/>
    <col min="513" max="513" width="16.21875" style="142" customWidth="1"/>
    <col min="514" max="516" width="11.44140625" style="142"/>
    <col min="517" max="517" width="14.21875" style="142" bestFit="1" customWidth="1"/>
    <col min="518" max="519" width="11.44140625" style="142"/>
    <col min="520" max="520" width="13.44140625" style="142" customWidth="1"/>
    <col min="521" max="521" width="11.44140625" style="142"/>
    <col min="522" max="522" width="13.44140625" style="142" bestFit="1" customWidth="1"/>
    <col min="523" max="768" width="11.44140625" style="142"/>
    <col min="769" max="769" width="16.21875" style="142" customWidth="1"/>
    <col min="770" max="772" width="11.44140625" style="142"/>
    <col min="773" max="773" width="14.21875" style="142" bestFit="1" customWidth="1"/>
    <col min="774" max="775" width="11.44140625" style="142"/>
    <col min="776" max="776" width="13.44140625" style="142" customWidth="1"/>
    <col min="777" max="777" width="11.44140625" style="142"/>
    <col min="778" max="778" width="13.44140625" style="142" bestFit="1" customWidth="1"/>
    <col min="779" max="1024" width="11.44140625" style="142"/>
    <col min="1025" max="1025" width="16.21875" style="142" customWidth="1"/>
    <col min="1026" max="1028" width="11.44140625" style="142"/>
    <col min="1029" max="1029" width="14.21875" style="142" bestFit="1" customWidth="1"/>
    <col min="1030" max="1031" width="11.44140625" style="142"/>
    <col min="1032" max="1032" width="13.44140625" style="142" customWidth="1"/>
    <col min="1033" max="1033" width="11.44140625" style="142"/>
    <col min="1034" max="1034" width="13.44140625" style="142" bestFit="1" customWidth="1"/>
    <col min="1035" max="1280" width="11.44140625" style="142"/>
    <col min="1281" max="1281" width="16.21875" style="142" customWidth="1"/>
    <col min="1282" max="1284" width="11.44140625" style="142"/>
    <col min="1285" max="1285" width="14.21875" style="142" bestFit="1" customWidth="1"/>
    <col min="1286" max="1287" width="11.44140625" style="142"/>
    <col min="1288" max="1288" width="13.44140625" style="142" customWidth="1"/>
    <col min="1289" max="1289" width="11.44140625" style="142"/>
    <col min="1290" max="1290" width="13.44140625" style="142" bestFit="1" customWidth="1"/>
    <col min="1291" max="1536" width="11.44140625" style="142"/>
    <col min="1537" max="1537" width="16.21875" style="142" customWidth="1"/>
    <col min="1538" max="1540" width="11.44140625" style="142"/>
    <col min="1541" max="1541" width="14.21875" style="142" bestFit="1" customWidth="1"/>
    <col min="1542" max="1543" width="11.44140625" style="142"/>
    <col min="1544" max="1544" width="13.44140625" style="142" customWidth="1"/>
    <col min="1545" max="1545" width="11.44140625" style="142"/>
    <col min="1546" max="1546" width="13.44140625" style="142" bestFit="1" customWidth="1"/>
    <col min="1547" max="1792" width="11.44140625" style="142"/>
    <col min="1793" max="1793" width="16.21875" style="142" customWidth="1"/>
    <col min="1794" max="1796" width="11.44140625" style="142"/>
    <col min="1797" max="1797" width="14.21875" style="142" bestFit="1" customWidth="1"/>
    <col min="1798" max="1799" width="11.44140625" style="142"/>
    <col min="1800" max="1800" width="13.44140625" style="142" customWidth="1"/>
    <col min="1801" max="1801" width="11.44140625" style="142"/>
    <col min="1802" max="1802" width="13.44140625" style="142" bestFit="1" customWidth="1"/>
    <col min="1803" max="2048" width="11.44140625" style="142"/>
    <col min="2049" max="2049" width="16.21875" style="142" customWidth="1"/>
    <col min="2050" max="2052" width="11.44140625" style="142"/>
    <col min="2053" max="2053" width="14.21875" style="142" bestFit="1" customWidth="1"/>
    <col min="2054" max="2055" width="11.44140625" style="142"/>
    <col min="2056" max="2056" width="13.44140625" style="142" customWidth="1"/>
    <col min="2057" max="2057" width="11.44140625" style="142"/>
    <col min="2058" max="2058" width="13.44140625" style="142" bestFit="1" customWidth="1"/>
    <col min="2059" max="2304" width="11.44140625" style="142"/>
    <col min="2305" max="2305" width="16.21875" style="142" customWidth="1"/>
    <col min="2306" max="2308" width="11.44140625" style="142"/>
    <col min="2309" max="2309" width="14.21875" style="142" bestFit="1" customWidth="1"/>
    <col min="2310" max="2311" width="11.44140625" style="142"/>
    <col min="2312" max="2312" width="13.44140625" style="142" customWidth="1"/>
    <col min="2313" max="2313" width="11.44140625" style="142"/>
    <col min="2314" max="2314" width="13.44140625" style="142" bestFit="1" customWidth="1"/>
    <col min="2315" max="2560" width="11.44140625" style="142"/>
    <col min="2561" max="2561" width="16.21875" style="142" customWidth="1"/>
    <col min="2562" max="2564" width="11.44140625" style="142"/>
    <col min="2565" max="2565" width="14.21875" style="142" bestFit="1" customWidth="1"/>
    <col min="2566" max="2567" width="11.44140625" style="142"/>
    <col min="2568" max="2568" width="13.44140625" style="142" customWidth="1"/>
    <col min="2569" max="2569" width="11.44140625" style="142"/>
    <col min="2570" max="2570" width="13.44140625" style="142" bestFit="1" customWidth="1"/>
    <col min="2571" max="2816" width="11.44140625" style="142"/>
    <col min="2817" max="2817" width="16.21875" style="142" customWidth="1"/>
    <col min="2818" max="2820" width="11.44140625" style="142"/>
    <col min="2821" max="2821" width="14.21875" style="142" bestFit="1" customWidth="1"/>
    <col min="2822" max="2823" width="11.44140625" style="142"/>
    <col min="2824" max="2824" width="13.44140625" style="142" customWidth="1"/>
    <col min="2825" max="2825" width="11.44140625" style="142"/>
    <col min="2826" max="2826" width="13.44140625" style="142" bestFit="1" customWidth="1"/>
    <col min="2827" max="3072" width="11.44140625" style="142"/>
    <col min="3073" max="3073" width="16.21875" style="142" customWidth="1"/>
    <col min="3074" max="3076" width="11.44140625" style="142"/>
    <col min="3077" max="3077" width="14.21875" style="142" bestFit="1" customWidth="1"/>
    <col min="3078" max="3079" width="11.44140625" style="142"/>
    <col min="3080" max="3080" width="13.44140625" style="142" customWidth="1"/>
    <col min="3081" max="3081" width="11.44140625" style="142"/>
    <col min="3082" max="3082" width="13.44140625" style="142" bestFit="1" customWidth="1"/>
    <col min="3083" max="3328" width="11.44140625" style="142"/>
    <col min="3329" max="3329" width="16.21875" style="142" customWidth="1"/>
    <col min="3330" max="3332" width="11.44140625" style="142"/>
    <col min="3333" max="3333" width="14.21875" style="142" bestFit="1" customWidth="1"/>
    <col min="3334" max="3335" width="11.44140625" style="142"/>
    <col min="3336" max="3336" width="13.44140625" style="142" customWidth="1"/>
    <col min="3337" max="3337" width="11.44140625" style="142"/>
    <col min="3338" max="3338" width="13.44140625" style="142" bestFit="1" customWidth="1"/>
    <col min="3339" max="3584" width="11.44140625" style="142"/>
    <col min="3585" max="3585" width="16.21875" style="142" customWidth="1"/>
    <col min="3586" max="3588" width="11.44140625" style="142"/>
    <col min="3589" max="3589" width="14.21875" style="142" bestFit="1" customWidth="1"/>
    <col min="3590" max="3591" width="11.44140625" style="142"/>
    <col min="3592" max="3592" width="13.44140625" style="142" customWidth="1"/>
    <col min="3593" max="3593" width="11.44140625" style="142"/>
    <col min="3594" max="3594" width="13.44140625" style="142" bestFit="1" customWidth="1"/>
    <col min="3595" max="3840" width="11.44140625" style="142"/>
    <col min="3841" max="3841" width="16.21875" style="142" customWidth="1"/>
    <col min="3842" max="3844" width="11.44140625" style="142"/>
    <col min="3845" max="3845" width="14.21875" style="142" bestFit="1" customWidth="1"/>
    <col min="3846" max="3847" width="11.44140625" style="142"/>
    <col min="3848" max="3848" width="13.44140625" style="142" customWidth="1"/>
    <col min="3849" max="3849" width="11.44140625" style="142"/>
    <col min="3850" max="3850" width="13.44140625" style="142" bestFit="1" customWidth="1"/>
    <col min="3851" max="4096" width="11.44140625" style="142"/>
    <col min="4097" max="4097" width="16.21875" style="142" customWidth="1"/>
    <col min="4098" max="4100" width="11.44140625" style="142"/>
    <col min="4101" max="4101" width="14.21875" style="142" bestFit="1" customWidth="1"/>
    <col min="4102" max="4103" width="11.44140625" style="142"/>
    <col min="4104" max="4104" width="13.44140625" style="142" customWidth="1"/>
    <col min="4105" max="4105" width="11.44140625" style="142"/>
    <col min="4106" max="4106" width="13.44140625" style="142" bestFit="1" customWidth="1"/>
    <col min="4107" max="4352" width="11.44140625" style="142"/>
    <col min="4353" max="4353" width="16.21875" style="142" customWidth="1"/>
    <col min="4354" max="4356" width="11.44140625" style="142"/>
    <col min="4357" max="4357" width="14.21875" style="142" bestFit="1" customWidth="1"/>
    <col min="4358" max="4359" width="11.44140625" style="142"/>
    <col min="4360" max="4360" width="13.44140625" style="142" customWidth="1"/>
    <col min="4361" max="4361" width="11.44140625" style="142"/>
    <col min="4362" max="4362" width="13.44140625" style="142" bestFit="1" customWidth="1"/>
    <col min="4363" max="4608" width="11.44140625" style="142"/>
    <col min="4609" max="4609" width="16.21875" style="142" customWidth="1"/>
    <col min="4610" max="4612" width="11.44140625" style="142"/>
    <col min="4613" max="4613" width="14.21875" style="142" bestFit="1" customWidth="1"/>
    <col min="4614" max="4615" width="11.44140625" style="142"/>
    <col min="4616" max="4616" width="13.44140625" style="142" customWidth="1"/>
    <col min="4617" max="4617" width="11.44140625" style="142"/>
    <col min="4618" max="4618" width="13.44140625" style="142" bestFit="1" customWidth="1"/>
    <col min="4619" max="4864" width="11.44140625" style="142"/>
    <col min="4865" max="4865" width="16.21875" style="142" customWidth="1"/>
    <col min="4866" max="4868" width="11.44140625" style="142"/>
    <col min="4869" max="4869" width="14.21875" style="142" bestFit="1" customWidth="1"/>
    <col min="4870" max="4871" width="11.44140625" style="142"/>
    <col min="4872" max="4872" width="13.44140625" style="142" customWidth="1"/>
    <col min="4873" max="4873" width="11.44140625" style="142"/>
    <col min="4874" max="4874" width="13.44140625" style="142" bestFit="1" customWidth="1"/>
    <col min="4875" max="5120" width="11.44140625" style="142"/>
    <col min="5121" max="5121" width="16.21875" style="142" customWidth="1"/>
    <col min="5122" max="5124" width="11.44140625" style="142"/>
    <col min="5125" max="5125" width="14.21875" style="142" bestFit="1" customWidth="1"/>
    <col min="5126" max="5127" width="11.44140625" style="142"/>
    <col min="5128" max="5128" width="13.44140625" style="142" customWidth="1"/>
    <col min="5129" max="5129" width="11.44140625" style="142"/>
    <col min="5130" max="5130" width="13.44140625" style="142" bestFit="1" customWidth="1"/>
    <col min="5131" max="5376" width="11.44140625" style="142"/>
    <col min="5377" max="5377" width="16.21875" style="142" customWidth="1"/>
    <col min="5378" max="5380" width="11.44140625" style="142"/>
    <col min="5381" max="5381" width="14.21875" style="142" bestFit="1" customWidth="1"/>
    <col min="5382" max="5383" width="11.44140625" style="142"/>
    <col min="5384" max="5384" width="13.44140625" style="142" customWidth="1"/>
    <col min="5385" max="5385" width="11.44140625" style="142"/>
    <col min="5386" max="5386" width="13.44140625" style="142" bestFit="1" customWidth="1"/>
    <col min="5387" max="5632" width="11.44140625" style="142"/>
    <col min="5633" max="5633" width="16.21875" style="142" customWidth="1"/>
    <col min="5634" max="5636" width="11.44140625" style="142"/>
    <col min="5637" max="5637" width="14.21875" style="142" bestFit="1" customWidth="1"/>
    <col min="5638" max="5639" width="11.44140625" style="142"/>
    <col min="5640" max="5640" width="13.44140625" style="142" customWidth="1"/>
    <col min="5641" max="5641" width="11.44140625" style="142"/>
    <col min="5642" max="5642" width="13.44140625" style="142" bestFit="1" customWidth="1"/>
    <col min="5643" max="5888" width="11.44140625" style="142"/>
    <col min="5889" max="5889" width="16.21875" style="142" customWidth="1"/>
    <col min="5890" max="5892" width="11.44140625" style="142"/>
    <col min="5893" max="5893" width="14.21875" style="142" bestFit="1" customWidth="1"/>
    <col min="5894" max="5895" width="11.44140625" style="142"/>
    <col min="5896" max="5896" width="13.44140625" style="142" customWidth="1"/>
    <col min="5897" max="5897" width="11.44140625" style="142"/>
    <col min="5898" max="5898" width="13.44140625" style="142" bestFit="1" customWidth="1"/>
    <col min="5899" max="6144" width="11.44140625" style="142"/>
    <col min="6145" max="6145" width="16.21875" style="142" customWidth="1"/>
    <col min="6146" max="6148" width="11.44140625" style="142"/>
    <col min="6149" max="6149" width="14.21875" style="142" bestFit="1" customWidth="1"/>
    <col min="6150" max="6151" width="11.44140625" style="142"/>
    <col min="6152" max="6152" width="13.44140625" style="142" customWidth="1"/>
    <col min="6153" max="6153" width="11.44140625" style="142"/>
    <col min="6154" max="6154" width="13.44140625" style="142" bestFit="1" customWidth="1"/>
    <col min="6155" max="6400" width="11.44140625" style="142"/>
    <col min="6401" max="6401" width="16.21875" style="142" customWidth="1"/>
    <col min="6402" max="6404" width="11.44140625" style="142"/>
    <col min="6405" max="6405" width="14.21875" style="142" bestFit="1" customWidth="1"/>
    <col min="6406" max="6407" width="11.44140625" style="142"/>
    <col min="6408" max="6408" width="13.44140625" style="142" customWidth="1"/>
    <col min="6409" max="6409" width="11.44140625" style="142"/>
    <col min="6410" max="6410" width="13.44140625" style="142" bestFit="1" customWidth="1"/>
    <col min="6411" max="6656" width="11.44140625" style="142"/>
    <col min="6657" max="6657" width="16.21875" style="142" customWidth="1"/>
    <col min="6658" max="6660" width="11.44140625" style="142"/>
    <col min="6661" max="6661" width="14.21875" style="142" bestFit="1" customWidth="1"/>
    <col min="6662" max="6663" width="11.44140625" style="142"/>
    <col min="6664" max="6664" width="13.44140625" style="142" customWidth="1"/>
    <col min="6665" max="6665" width="11.44140625" style="142"/>
    <col min="6666" max="6666" width="13.44140625" style="142" bestFit="1" customWidth="1"/>
    <col min="6667" max="6912" width="11.44140625" style="142"/>
    <col min="6913" max="6913" width="16.21875" style="142" customWidth="1"/>
    <col min="6914" max="6916" width="11.44140625" style="142"/>
    <col min="6917" max="6917" width="14.21875" style="142" bestFit="1" customWidth="1"/>
    <col min="6918" max="6919" width="11.44140625" style="142"/>
    <col min="6920" max="6920" width="13.44140625" style="142" customWidth="1"/>
    <col min="6921" max="6921" width="11.44140625" style="142"/>
    <col min="6922" max="6922" width="13.44140625" style="142" bestFit="1" customWidth="1"/>
    <col min="6923" max="7168" width="11.44140625" style="142"/>
    <col min="7169" max="7169" width="16.21875" style="142" customWidth="1"/>
    <col min="7170" max="7172" width="11.44140625" style="142"/>
    <col min="7173" max="7173" width="14.21875" style="142" bestFit="1" customWidth="1"/>
    <col min="7174" max="7175" width="11.44140625" style="142"/>
    <col min="7176" max="7176" width="13.44140625" style="142" customWidth="1"/>
    <col min="7177" max="7177" width="11.44140625" style="142"/>
    <col min="7178" max="7178" width="13.44140625" style="142" bestFit="1" customWidth="1"/>
    <col min="7179" max="7424" width="11.44140625" style="142"/>
    <col min="7425" max="7425" width="16.21875" style="142" customWidth="1"/>
    <col min="7426" max="7428" width="11.44140625" style="142"/>
    <col min="7429" max="7429" width="14.21875" style="142" bestFit="1" customWidth="1"/>
    <col min="7430" max="7431" width="11.44140625" style="142"/>
    <col min="7432" max="7432" width="13.44140625" style="142" customWidth="1"/>
    <col min="7433" max="7433" width="11.44140625" style="142"/>
    <col min="7434" max="7434" width="13.44140625" style="142" bestFit="1" customWidth="1"/>
    <col min="7435" max="7680" width="11.44140625" style="142"/>
    <col min="7681" max="7681" width="16.21875" style="142" customWidth="1"/>
    <col min="7682" max="7684" width="11.44140625" style="142"/>
    <col min="7685" max="7685" width="14.21875" style="142" bestFit="1" customWidth="1"/>
    <col min="7686" max="7687" width="11.44140625" style="142"/>
    <col min="7688" max="7688" width="13.44140625" style="142" customWidth="1"/>
    <col min="7689" max="7689" width="11.44140625" style="142"/>
    <col min="7690" max="7690" width="13.44140625" style="142" bestFit="1" customWidth="1"/>
    <col min="7691" max="7936" width="11.44140625" style="142"/>
    <col min="7937" max="7937" width="16.21875" style="142" customWidth="1"/>
    <col min="7938" max="7940" width="11.44140625" style="142"/>
    <col min="7941" max="7941" width="14.21875" style="142" bestFit="1" customWidth="1"/>
    <col min="7942" max="7943" width="11.44140625" style="142"/>
    <col min="7944" max="7944" width="13.44140625" style="142" customWidth="1"/>
    <col min="7945" max="7945" width="11.44140625" style="142"/>
    <col min="7946" max="7946" width="13.44140625" style="142" bestFit="1" customWidth="1"/>
    <col min="7947" max="8192" width="11.44140625" style="142"/>
    <col min="8193" max="8193" width="16.21875" style="142" customWidth="1"/>
    <col min="8194" max="8196" width="11.44140625" style="142"/>
    <col min="8197" max="8197" width="14.21875" style="142" bestFit="1" customWidth="1"/>
    <col min="8198" max="8199" width="11.44140625" style="142"/>
    <col min="8200" max="8200" width="13.44140625" style="142" customWidth="1"/>
    <col min="8201" max="8201" width="11.44140625" style="142"/>
    <col min="8202" max="8202" width="13.44140625" style="142" bestFit="1" customWidth="1"/>
    <col min="8203" max="8448" width="11.44140625" style="142"/>
    <col min="8449" max="8449" width="16.21875" style="142" customWidth="1"/>
    <col min="8450" max="8452" width="11.44140625" style="142"/>
    <col min="8453" max="8453" width="14.21875" style="142" bestFit="1" customWidth="1"/>
    <col min="8454" max="8455" width="11.44140625" style="142"/>
    <col min="8456" max="8456" width="13.44140625" style="142" customWidth="1"/>
    <col min="8457" max="8457" width="11.44140625" style="142"/>
    <col min="8458" max="8458" width="13.44140625" style="142" bestFit="1" customWidth="1"/>
    <col min="8459" max="8704" width="11.44140625" style="142"/>
    <col min="8705" max="8705" width="16.21875" style="142" customWidth="1"/>
    <col min="8706" max="8708" width="11.44140625" style="142"/>
    <col min="8709" max="8709" width="14.21875" style="142" bestFit="1" customWidth="1"/>
    <col min="8710" max="8711" width="11.44140625" style="142"/>
    <col min="8712" max="8712" width="13.44140625" style="142" customWidth="1"/>
    <col min="8713" max="8713" width="11.44140625" style="142"/>
    <col min="8714" max="8714" width="13.44140625" style="142" bestFit="1" customWidth="1"/>
    <col min="8715" max="8960" width="11.44140625" style="142"/>
    <col min="8961" max="8961" width="16.21875" style="142" customWidth="1"/>
    <col min="8962" max="8964" width="11.44140625" style="142"/>
    <col min="8965" max="8965" width="14.21875" style="142" bestFit="1" customWidth="1"/>
    <col min="8966" max="8967" width="11.44140625" style="142"/>
    <col min="8968" max="8968" width="13.44140625" style="142" customWidth="1"/>
    <col min="8969" max="8969" width="11.44140625" style="142"/>
    <col min="8970" max="8970" width="13.44140625" style="142" bestFit="1" customWidth="1"/>
    <col min="8971" max="9216" width="11.44140625" style="142"/>
    <col min="9217" max="9217" width="16.21875" style="142" customWidth="1"/>
    <col min="9218" max="9220" width="11.44140625" style="142"/>
    <col min="9221" max="9221" width="14.21875" style="142" bestFit="1" customWidth="1"/>
    <col min="9222" max="9223" width="11.44140625" style="142"/>
    <col min="9224" max="9224" width="13.44140625" style="142" customWidth="1"/>
    <col min="9225" max="9225" width="11.44140625" style="142"/>
    <col min="9226" max="9226" width="13.44140625" style="142" bestFit="1" customWidth="1"/>
    <col min="9227" max="9472" width="11.44140625" style="142"/>
    <col min="9473" max="9473" width="16.21875" style="142" customWidth="1"/>
    <col min="9474" max="9476" width="11.44140625" style="142"/>
    <col min="9477" max="9477" width="14.21875" style="142" bestFit="1" customWidth="1"/>
    <col min="9478" max="9479" width="11.44140625" style="142"/>
    <col min="9480" max="9480" width="13.44140625" style="142" customWidth="1"/>
    <col min="9481" max="9481" width="11.44140625" style="142"/>
    <col min="9482" max="9482" width="13.44140625" style="142" bestFit="1" customWidth="1"/>
    <col min="9483" max="9728" width="11.44140625" style="142"/>
    <col min="9729" max="9729" width="16.21875" style="142" customWidth="1"/>
    <col min="9730" max="9732" width="11.44140625" style="142"/>
    <col min="9733" max="9733" width="14.21875" style="142" bestFit="1" customWidth="1"/>
    <col min="9734" max="9735" width="11.44140625" style="142"/>
    <col min="9736" max="9736" width="13.44140625" style="142" customWidth="1"/>
    <col min="9737" max="9737" width="11.44140625" style="142"/>
    <col min="9738" max="9738" width="13.44140625" style="142" bestFit="1" customWidth="1"/>
    <col min="9739" max="9984" width="11.44140625" style="142"/>
    <col min="9985" max="9985" width="16.21875" style="142" customWidth="1"/>
    <col min="9986" max="9988" width="11.44140625" style="142"/>
    <col min="9989" max="9989" width="14.21875" style="142" bestFit="1" customWidth="1"/>
    <col min="9990" max="9991" width="11.44140625" style="142"/>
    <col min="9992" max="9992" width="13.44140625" style="142" customWidth="1"/>
    <col min="9993" max="9993" width="11.44140625" style="142"/>
    <col min="9994" max="9994" width="13.44140625" style="142" bestFit="1" customWidth="1"/>
    <col min="9995" max="10240" width="11.44140625" style="142"/>
    <col min="10241" max="10241" width="16.21875" style="142" customWidth="1"/>
    <col min="10242" max="10244" width="11.44140625" style="142"/>
    <col min="10245" max="10245" width="14.21875" style="142" bestFit="1" customWidth="1"/>
    <col min="10246" max="10247" width="11.44140625" style="142"/>
    <col min="10248" max="10248" width="13.44140625" style="142" customWidth="1"/>
    <col min="10249" max="10249" width="11.44140625" style="142"/>
    <col min="10250" max="10250" width="13.44140625" style="142" bestFit="1" customWidth="1"/>
    <col min="10251" max="10496" width="11.44140625" style="142"/>
    <col min="10497" max="10497" width="16.21875" style="142" customWidth="1"/>
    <col min="10498" max="10500" width="11.44140625" style="142"/>
    <col min="10501" max="10501" width="14.21875" style="142" bestFit="1" customWidth="1"/>
    <col min="10502" max="10503" width="11.44140625" style="142"/>
    <col min="10504" max="10504" width="13.44140625" style="142" customWidth="1"/>
    <col min="10505" max="10505" width="11.44140625" style="142"/>
    <col min="10506" max="10506" width="13.44140625" style="142" bestFit="1" customWidth="1"/>
    <col min="10507" max="10752" width="11.44140625" style="142"/>
    <col min="10753" max="10753" width="16.21875" style="142" customWidth="1"/>
    <col min="10754" max="10756" width="11.44140625" style="142"/>
    <col min="10757" max="10757" width="14.21875" style="142" bestFit="1" customWidth="1"/>
    <col min="10758" max="10759" width="11.44140625" style="142"/>
    <col min="10760" max="10760" width="13.44140625" style="142" customWidth="1"/>
    <col min="10761" max="10761" width="11.44140625" style="142"/>
    <col min="10762" max="10762" width="13.44140625" style="142" bestFit="1" customWidth="1"/>
    <col min="10763" max="11008" width="11.44140625" style="142"/>
    <col min="11009" max="11009" width="16.21875" style="142" customWidth="1"/>
    <col min="11010" max="11012" width="11.44140625" style="142"/>
    <col min="11013" max="11013" width="14.21875" style="142" bestFit="1" customWidth="1"/>
    <col min="11014" max="11015" width="11.44140625" style="142"/>
    <col min="11016" max="11016" width="13.44140625" style="142" customWidth="1"/>
    <col min="11017" max="11017" width="11.44140625" style="142"/>
    <col min="11018" max="11018" width="13.44140625" style="142" bestFit="1" customWidth="1"/>
    <col min="11019" max="11264" width="11.44140625" style="142"/>
    <col min="11265" max="11265" width="16.21875" style="142" customWidth="1"/>
    <col min="11266" max="11268" width="11.44140625" style="142"/>
    <col min="11269" max="11269" width="14.21875" style="142" bestFit="1" customWidth="1"/>
    <col min="11270" max="11271" width="11.44140625" style="142"/>
    <col min="11272" max="11272" width="13.44140625" style="142" customWidth="1"/>
    <col min="11273" max="11273" width="11.44140625" style="142"/>
    <col min="11274" max="11274" width="13.44140625" style="142" bestFit="1" customWidth="1"/>
    <col min="11275" max="11520" width="11.44140625" style="142"/>
    <col min="11521" max="11521" width="16.21875" style="142" customWidth="1"/>
    <col min="11522" max="11524" width="11.44140625" style="142"/>
    <col min="11525" max="11525" width="14.21875" style="142" bestFit="1" customWidth="1"/>
    <col min="11526" max="11527" width="11.44140625" style="142"/>
    <col min="11528" max="11528" width="13.44140625" style="142" customWidth="1"/>
    <col min="11529" max="11529" width="11.44140625" style="142"/>
    <col min="11530" max="11530" width="13.44140625" style="142" bestFit="1" customWidth="1"/>
    <col min="11531" max="11776" width="11.44140625" style="142"/>
    <col min="11777" max="11777" width="16.21875" style="142" customWidth="1"/>
    <col min="11778" max="11780" width="11.44140625" style="142"/>
    <col min="11781" max="11781" width="14.21875" style="142" bestFit="1" customWidth="1"/>
    <col min="11782" max="11783" width="11.44140625" style="142"/>
    <col min="11784" max="11784" width="13.44140625" style="142" customWidth="1"/>
    <col min="11785" max="11785" width="11.44140625" style="142"/>
    <col min="11786" max="11786" width="13.44140625" style="142" bestFit="1" customWidth="1"/>
    <col min="11787" max="12032" width="11.44140625" style="142"/>
    <col min="12033" max="12033" width="16.21875" style="142" customWidth="1"/>
    <col min="12034" max="12036" width="11.44140625" style="142"/>
    <col min="12037" max="12037" width="14.21875" style="142" bestFit="1" customWidth="1"/>
    <col min="12038" max="12039" width="11.44140625" style="142"/>
    <col min="12040" max="12040" width="13.44140625" style="142" customWidth="1"/>
    <col min="12041" max="12041" width="11.44140625" style="142"/>
    <col min="12042" max="12042" width="13.44140625" style="142" bestFit="1" customWidth="1"/>
    <col min="12043" max="12288" width="11.44140625" style="142"/>
    <col min="12289" max="12289" width="16.21875" style="142" customWidth="1"/>
    <col min="12290" max="12292" width="11.44140625" style="142"/>
    <col min="12293" max="12293" width="14.21875" style="142" bestFit="1" customWidth="1"/>
    <col min="12294" max="12295" width="11.44140625" style="142"/>
    <col min="12296" max="12296" width="13.44140625" style="142" customWidth="1"/>
    <col min="12297" max="12297" width="11.44140625" style="142"/>
    <col min="12298" max="12298" width="13.44140625" style="142" bestFit="1" customWidth="1"/>
    <col min="12299" max="12544" width="11.44140625" style="142"/>
    <col min="12545" max="12545" width="16.21875" style="142" customWidth="1"/>
    <col min="12546" max="12548" width="11.44140625" style="142"/>
    <col min="12549" max="12549" width="14.21875" style="142" bestFit="1" customWidth="1"/>
    <col min="12550" max="12551" width="11.44140625" style="142"/>
    <col min="12552" max="12552" width="13.44140625" style="142" customWidth="1"/>
    <col min="12553" max="12553" width="11.44140625" style="142"/>
    <col min="12554" max="12554" width="13.44140625" style="142" bestFit="1" customWidth="1"/>
    <col min="12555" max="12800" width="11.44140625" style="142"/>
    <col min="12801" max="12801" width="16.21875" style="142" customWidth="1"/>
    <col min="12802" max="12804" width="11.44140625" style="142"/>
    <col min="12805" max="12805" width="14.21875" style="142" bestFit="1" customWidth="1"/>
    <col min="12806" max="12807" width="11.44140625" style="142"/>
    <col min="12808" max="12808" width="13.44140625" style="142" customWidth="1"/>
    <col min="12809" max="12809" width="11.44140625" style="142"/>
    <col min="12810" max="12810" width="13.44140625" style="142" bestFit="1" customWidth="1"/>
    <col min="12811" max="13056" width="11.44140625" style="142"/>
    <col min="13057" max="13057" width="16.21875" style="142" customWidth="1"/>
    <col min="13058" max="13060" width="11.44140625" style="142"/>
    <col min="13061" max="13061" width="14.21875" style="142" bestFit="1" customWidth="1"/>
    <col min="13062" max="13063" width="11.44140625" style="142"/>
    <col min="13064" max="13064" width="13.44140625" style="142" customWidth="1"/>
    <col min="13065" max="13065" width="11.44140625" style="142"/>
    <col min="13066" max="13066" width="13.44140625" style="142" bestFit="1" customWidth="1"/>
    <col min="13067" max="13312" width="11.44140625" style="142"/>
    <col min="13313" max="13313" width="16.21875" style="142" customWidth="1"/>
    <col min="13314" max="13316" width="11.44140625" style="142"/>
    <col min="13317" max="13317" width="14.21875" style="142" bestFit="1" customWidth="1"/>
    <col min="13318" max="13319" width="11.44140625" style="142"/>
    <col min="13320" max="13320" width="13.44140625" style="142" customWidth="1"/>
    <col min="13321" max="13321" width="11.44140625" style="142"/>
    <col min="13322" max="13322" width="13.44140625" style="142" bestFit="1" customWidth="1"/>
    <col min="13323" max="13568" width="11.44140625" style="142"/>
    <col min="13569" max="13569" width="16.21875" style="142" customWidth="1"/>
    <col min="13570" max="13572" width="11.44140625" style="142"/>
    <col min="13573" max="13573" width="14.21875" style="142" bestFit="1" customWidth="1"/>
    <col min="13574" max="13575" width="11.44140625" style="142"/>
    <col min="13576" max="13576" width="13.44140625" style="142" customWidth="1"/>
    <col min="13577" max="13577" width="11.44140625" style="142"/>
    <col min="13578" max="13578" width="13.44140625" style="142" bestFit="1" customWidth="1"/>
    <col min="13579" max="13824" width="11.44140625" style="142"/>
    <col min="13825" max="13825" width="16.21875" style="142" customWidth="1"/>
    <col min="13826" max="13828" width="11.44140625" style="142"/>
    <col min="13829" max="13829" width="14.21875" style="142" bestFit="1" customWidth="1"/>
    <col min="13830" max="13831" width="11.44140625" style="142"/>
    <col min="13832" max="13832" width="13.44140625" style="142" customWidth="1"/>
    <col min="13833" max="13833" width="11.44140625" style="142"/>
    <col min="13834" max="13834" width="13.44140625" style="142" bestFit="1" customWidth="1"/>
    <col min="13835" max="14080" width="11.44140625" style="142"/>
    <col min="14081" max="14081" width="16.21875" style="142" customWidth="1"/>
    <col min="14082" max="14084" width="11.44140625" style="142"/>
    <col min="14085" max="14085" width="14.21875" style="142" bestFit="1" customWidth="1"/>
    <col min="14086" max="14087" width="11.44140625" style="142"/>
    <col min="14088" max="14088" width="13.44140625" style="142" customWidth="1"/>
    <col min="14089" max="14089" width="11.44140625" style="142"/>
    <col min="14090" max="14090" width="13.44140625" style="142" bestFit="1" customWidth="1"/>
    <col min="14091" max="14336" width="11.44140625" style="142"/>
    <col min="14337" max="14337" width="16.21875" style="142" customWidth="1"/>
    <col min="14338" max="14340" width="11.44140625" style="142"/>
    <col min="14341" max="14341" width="14.21875" style="142" bestFit="1" customWidth="1"/>
    <col min="14342" max="14343" width="11.44140625" style="142"/>
    <col min="14344" max="14344" width="13.44140625" style="142" customWidth="1"/>
    <col min="14345" max="14345" width="11.44140625" style="142"/>
    <col min="14346" max="14346" width="13.44140625" style="142" bestFit="1" customWidth="1"/>
    <col min="14347" max="14592" width="11.44140625" style="142"/>
    <col min="14593" max="14593" width="16.21875" style="142" customWidth="1"/>
    <col min="14594" max="14596" width="11.44140625" style="142"/>
    <col min="14597" max="14597" width="14.21875" style="142" bestFit="1" customWidth="1"/>
    <col min="14598" max="14599" width="11.44140625" style="142"/>
    <col min="14600" max="14600" width="13.44140625" style="142" customWidth="1"/>
    <col min="14601" max="14601" width="11.44140625" style="142"/>
    <col min="14602" max="14602" width="13.44140625" style="142" bestFit="1" customWidth="1"/>
    <col min="14603" max="14848" width="11.44140625" style="142"/>
    <col min="14849" max="14849" width="16.21875" style="142" customWidth="1"/>
    <col min="14850" max="14852" width="11.44140625" style="142"/>
    <col min="14853" max="14853" width="14.21875" style="142" bestFit="1" customWidth="1"/>
    <col min="14854" max="14855" width="11.44140625" style="142"/>
    <col min="14856" max="14856" width="13.44140625" style="142" customWidth="1"/>
    <col min="14857" max="14857" width="11.44140625" style="142"/>
    <col min="14858" max="14858" width="13.44140625" style="142" bestFit="1" customWidth="1"/>
    <col min="14859" max="15104" width="11.44140625" style="142"/>
    <col min="15105" max="15105" width="16.21875" style="142" customWidth="1"/>
    <col min="15106" max="15108" width="11.44140625" style="142"/>
    <col min="15109" max="15109" width="14.21875" style="142" bestFit="1" customWidth="1"/>
    <col min="15110" max="15111" width="11.44140625" style="142"/>
    <col min="15112" max="15112" width="13.44140625" style="142" customWidth="1"/>
    <col min="15113" max="15113" width="11.44140625" style="142"/>
    <col min="15114" max="15114" width="13.44140625" style="142" bestFit="1" customWidth="1"/>
    <col min="15115" max="15360" width="11.44140625" style="142"/>
    <col min="15361" max="15361" width="16.21875" style="142" customWidth="1"/>
    <col min="15362" max="15364" width="11.44140625" style="142"/>
    <col min="15365" max="15365" width="14.21875" style="142" bestFit="1" customWidth="1"/>
    <col min="15366" max="15367" width="11.44140625" style="142"/>
    <col min="15368" max="15368" width="13.44140625" style="142" customWidth="1"/>
    <col min="15369" max="15369" width="11.44140625" style="142"/>
    <col min="15370" max="15370" width="13.44140625" style="142" bestFit="1" customWidth="1"/>
    <col min="15371" max="15616" width="11.44140625" style="142"/>
    <col min="15617" max="15617" width="16.21875" style="142" customWidth="1"/>
    <col min="15618" max="15620" width="11.44140625" style="142"/>
    <col min="15621" max="15621" width="14.21875" style="142" bestFit="1" customWidth="1"/>
    <col min="15622" max="15623" width="11.44140625" style="142"/>
    <col min="15624" max="15624" width="13.44140625" style="142" customWidth="1"/>
    <col min="15625" max="15625" width="11.44140625" style="142"/>
    <col min="15626" max="15626" width="13.44140625" style="142" bestFit="1" customWidth="1"/>
    <col min="15627" max="15872" width="11.44140625" style="142"/>
    <col min="15873" max="15873" width="16.21875" style="142" customWidth="1"/>
    <col min="15874" max="15876" width="11.44140625" style="142"/>
    <col min="15877" max="15877" width="14.21875" style="142" bestFit="1" customWidth="1"/>
    <col min="15878" max="15879" width="11.44140625" style="142"/>
    <col min="15880" max="15880" width="13.44140625" style="142" customWidth="1"/>
    <col min="15881" max="15881" width="11.44140625" style="142"/>
    <col min="15882" max="15882" width="13.44140625" style="142" bestFit="1" customWidth="1"/>
    <col min="15883" max="16128" width="11.44140625" style="142"/>
    <col min="16129" max="16129" width="16.21875" style="142" customWidth="1"/>
    <col min="16130" max="16132" width="11.44140625" style="142"/>
    <col min="16133" max="16133" width="14.21875" style="142" bestFit="1" customWidth="1"/>
    <col min="16134" max="16135" width="11.44140625" style="142"/>
    <col min="16136" max="16136" width="13.44140625" style="142" customWidth="1"/>
    <col min="16137" max="16137" width="11.44140625" style="142"/>
    <col min="16138" max="16138" width="13.44140625" style="142" bestFit="1" customWidth="1"/>
    <col min="16139" max="16384" width="11.44140625" style="142"/>
  </cols>
  <sheetData>
    <row r="5" spans="2:9" x14ac:dyDescent="0.25">
      <c r="B5" s="141"/>
      <c r="C5" s="141"/>
      <c r="D5" s="141"/>
      <c r="E5" s="141"/>
      <c r="F5" s="141"/>
      <c r="G5" s="141"/>
      <c r="H5" s="141"/>
    </row>
    <row r="6" spans="2:9" ht="22.8" x14ac:dyDescent="0.4">
      <c r="B6" s="143"/>
      <c r="C6" s="141"/>
      <c r="D6" s="141"/>
      <c r="E6" s="141"/>
      <c r="F6" s="141"/>
      <c r="G6" s="141"/>
      <c r="H6" s="141"/>
      <c r="I6" s="144"/>
    </row>
    <row r="7" spans="2:9" x14ac:dyDescent="0.25">
      <c r="B7" s="141"/>
      <c r="C7" s="141"/>
      <c r="D7" s="141"/>
      <c r="E7" s="141"/>
      <c r="F7" s="141"/>
      <c r="G7" s="141"/>
      <c r="H7" s="141"/>
      <c r="I7" s="141"/>
    </row>
    <row r="8" spans="2:9" x14ac:dyDescent="0.25">
      <c r="B8" s="141"/>
      <c r="C8" s="141"/>
      <c r="D8" s="141"/>
      <c r="F8" s="141"/>
      <c r="G8" s="141"/>
      <c r="H8" s="141"/>
    </row>
    <row r="9" spans="2:9" x14ac:dyDescent="0.25">
      <c r="B9" s="141"/>
      <c r="C9" s="141"/>
      <c r="D9" s="141"/>
      <c r="E9" s="141"/>
      <c r="F9" s="141"/>
      <c r="G9" s="141"/>
      <c r="H9" s="141"/>
    </row>
    <row r="10" spans="2:9" ht="22.8" x14ac:dyDescent="0.4">
      <c r="B10" s="141"/>
      <c r="C10" s="141"/>
      <c r="D10" s="141"/>
      <c r="I10" s="144"/>
    </row>
    <row r="11" spans="2:9" x14ac:dyDescent="0.25">
      <c r="B11" s="141"/>
      <c r="C11" s="141"/>
      <c r="D11" s="141"/>
    </row>
    <row r="12" spans="2:9" ht="27" customHeight="1" x14ac:dyDescent="0.4">
      <c r="B12" s="141"/>
      <c r="C12" s="141"/>
      <c r="D12" s="141"/>
      <c r="E12" s="141"/>
      <c r="F12" s="141"/>
      <c r="G12" s="141"/>
      <c r="H12" s="141"/>
      <c r="I12" s="144"/>
    </row>
    <row r="13" spans="2:9" ht="19.5" customHeight="1" x14ac:dyDescent="0.4">
      <c r="B13" s="141"/>
      <c r="C13" s="167"/>
      <c r="D13" s="167"/>
      <c r="E13" s="167"/>
      <c r="F13" s="167"/>
      <c r="G13" s="167"/>
      <c r="H13" s="167"/>
      <c r="I13" s="144"/>
    </row>
    <row r="14" spans="2:9" x14ac:dyDescent="0.25">
      <c r="B14" s="141"/>
      <c r="C14" s="141"/>
      <c r="D14" s="141"/>
      <c r="F14" s="141"/>
      <c r="G14" s="141"/>
      <c r="H14" s="141"/>
    </row>
    <row r="15" spans="2:9" x14ac:dyDescent="0.25">
      <c r="B15" s="141"/>
      <c r="C15" s="141"/>
      <c r="D15" s="141"/>
      <c r="F15" s="141"/>
      <c r="G15" s="141"/>
      <c r="H15" s="141"/>
      <c r="I15" s="141"/>
    </row>
    <row r="16" spans="2:9" ht="34.799999999999997" x14ac:dyDescent="0.55000000000000004">
      <c r="B16" s="141"/>
      <c r="C16" s="141"/>
      <c r="D16" s="141"/>
      <c r="E16" s="145"/>
      <c r="F16" s="141"/>
      <c r="G16" s="141"/>
      <c r="H16" s="141"/>
      <c r="I16" s="141"/>
    </row>
    <row r="17" spans="2:9" ht="32.4" x14ac:dyDescent="0.55000000000000004">
      <c r="B17" s="141"/>
      <c r="C17" s="141"/>
      <c r="D17" s="141"/>
      <c r="E17" s="146"/>
      <c r="F17" s="141"/>
      <c r="G17" s="141"/>
      <c r="H17" s="141"/>
      <c r="I17" s="141"/>
    </row>
    <row r="18" spans="2:9" ht="32.4" x14ac:dyDescent="0.55000000000000004">
      <c r="D18" s="146"/>
    </row>
    <row r="19" spans="2:9" ht="18" x14ac:dyDescent="0.35">
      <c r="E19" s="168"/>
      <c r="I19" s="147"/>
    </row>
    <row r="21" spans="2:9" x14ac:dyDescent="0.25">
      <c r="E21" s="148"/>
    </row>
    <row r="22" spans="2:9" ht="25.8" x14ac:dyDescent="0.5">
      <c r="E22" s="149"/>
    </row>
    <row r="25" spans="2:9" ht="18" x14ac:dyDescent="0.35">
      <c r="E25" s="150"/>
    </row>
    <row r="26" spans="2:9" ht="18" x14ac:dyDescent="0.35">
      <c r="E26" s="151"/>
    </row>
    <row r="28" spans="2:9" x14ac:dyDescent="0.25">
      <c r="D28" s="167"/>
      <c r="E28" s="167"/>
      <c r="F28" s="167"/>
      <c r="G28" s="167"/>
      <c r="H28" s="167"/>
    </row>
    <row r="33" spans="1:9" ht="35.4" x14ac:dyDescent="0.25">
      <c r="A33" s="169"/>
    </row>
    <row r="36" spans="1:9" ht="32.4" x14ac:dyDescent="0.25">
      <c r="B36" s="170"/>
    </row>
    <row r="39" spans="1:9" ht="17.399999999999999" x14ac:dyDescent="0.3">
      <c r="B39" s="171"/>
    </row>
    <row r="41" spans="1:9" ht="18" x14ac:dyDescent="0.35">
      <c r="I41" s="152"/>
    </row>
    <row r="43" spans="1:9" ht="18" x14ac:dyDescent="0.35">
      <c r="B43" s="172"/>
      <c r="C43" s="172"/>
      <c r="D43" s="172"/>
    </row>
    <row r="57" spans="10:10" ht="18" x14ac:dyDescent="0.35">
      <c r="J57" s="153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554687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109</v>
      </c>
      <c r="D4" s="184" t="s">
        <v>104</v>
      </c>
      <c r="E4" s="184"/>
      <c r="I4" s="184" t="s">
        <v>91</v>
      </c>
      <c r="J4" s="184"/>
      <c r="K4" s="184"/>
      <c r="L4" s="184"/>
      <c r="M4" s="184"/>
      <c r="N4" s="184"/>
      <c r="P4" s="184" t="s">
        <v>92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96" t="s">
        <v>81</v>
      </c>
      <c r="B7" s="100">
        <v>6333186</v>
      </c>
      <c r="C7" s="18">
        <v>6835900</v>
      </c>
      <c r="D7" s="19">
        <v>7307725</v>
      </c>
      <c r="E7" s="27">
        <v>23.297580157710385</v>
      </c>
      <c r="F7" s="27">
        <v>23.005054657322987</v>
      </c>
      <c r="G7" s="28">
        <v>22.134156451243868</v>
      </c>
      <c r="I7" s="90">
        <v>2737933</v>
      </c>
      <c r="J7" s="18">
        <v>2963674</v>
      </c>
      <c r="K7" s="19">
        <v>3354614</v>
      </c>
      <c r="L7" s="27">
        <v>18.108069194093822</v>
      </c>
      <c r="M7" s="27">
        <v>18.0294941191164</v>
      </c>
      <c r="N7" s="28">
        <v>17.869202627581078</v>
      </c>
      <c r="P7" s="90">
        <v>3595253</v>
      </c>
      <c r="Q7" s="18">
        <v>3872226</v>
      </c>
      <c r="R7" s="19">
        <v>3953111</v>
      </c>
      <c r="S7" s="27">
        <v>29.801702896190111</v>
      </c>
      <c r="T7" s="27">
        <v>29.165239684434255</v>
      </c>
      <c r="U7" s="28">
        <v>27.755851138449433</v>
      </c>
    </row>
    <row r="8" spans="1:21" x14ac:dyDescent="0.25">
      <c r="A8" s="96" t="s">
        <v>156</v>
      </c>
      <c r="B8" s="100">
        <v>847084</v>
      </c>
      <c r="C8" s="18">
        <v>1010074</v>
      </c>
      <c r="D8" s="19">
        <v>1313916</v>
      </c>
      <c r="E8" s="27">
        <v>3.1161262894085131</v>
      </c>
      <c r="F8" s="27">
        <v>3.3992316414723529</v>
      </c>
      <c r="G8" s="28">
        <v>3.9796820909096251</v>
      </c>
      <c r="I8" s="90">
        <v>755305</v>
      </c>
      <c r="J8" s="18">
        <v>887688</v>
      </c>
      <c r="K8" s="19">
        <v>1151543</v>
      </c>
      <c r="L8" s="27">
        <v>4.9954163241558627</v>
      </c>
      <c r="M8" s="27">
        <v>5.4002449579846505</v>
      </c>
      <c r="N8" s="28">
        <v>6.1339859671999815</v>
      </c>
      <c r="P8" s="90">
        <v>91779</v>
      </c>
      <c r="Q8" s="18">
        <v>122386</v>
      </c>
      <c r="R8" s="19">
        <v>162373</v>
      </c>
      <c r="S8" s="27">
        <v>0.76077274397919481</v>
      </c>
      <c r="T8" s="27">
        <v>0.92179976685740217</v>
      </c>
      <c r="U8" s="28">
        <v>1.1400643232389502</v>
      </c>
    </row>
    <row r="9" spans="1:21" x14ac:dyDescent="0.25">
      <c r="A9" s="96" t="s">
        <v>157</v>
      </c>
      <c r="B9" s="100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  <c r="I9" s="90">
        <v>0</v>
      </c>
      <c r="J9" s="18">
        <v>0</v>
      </c>
      <c r="K9" s="19">
        <v>0</v>
      </c>
      <c r="L9" s="27" t="s">
        <v>158</v>
      </c>
      <c r="M9" s="27" t="s">
        <v>158</v>
      </c>
      <c r="N9" s="28" t="s">
        <v>158</v>
      </c>
      <c r="P9" s="90">
        <v>0</v>
      </c>
      <c r="Q9" s="18">
        <v>0</v>
      </c>
      <c r="R9" s="19">
        <v>0</v>
      </c>
      <c r="S9" s="27" t="s">
        <v>158</v>
      </c>
      <c r="T9" s="27" t="s">
        <v>158</v>
      </c>
      <c r="U9" s="28" t="s">
        <v>158</v>
      </c>
    </row>
    <row r="10" spans="1:21" x14ac:dyDescent="0.25">
      <c r="A10" s="96" t="s">
        <v>82</v>
      </c>
      <c r="B10" s="100">
        <v>7670325</v>
      </c>
      <c r="C10" s="18">
        <v>8222939</v>
      </c>
      <c r="D10" s="19">
        <v>9263447</v>
      </c>
      <c r="E10" s="27">
        <v>28.216447696813248</v>
      </c>
      <c r="F10" s="27">
        <v>27.672897663633584</v>
      </c>
      <c r="G10" s="28">
        <v>28.057786133961756</v>
      </c>
      <c r="I10" s="90">
        <v>3560771</v>
      </c>
      <c r="J10" s="18">
        <v>3761277</v>
      </c>
      <c r="K10" s="19">
        <v>4249776</v>
      </c>
      <c r="L10" s="27">
        <v>23.550133495714704</v>
      </c>
      <c r="M10" s="27">
        <v>22.881707486001424</v>
      </c>
      <c r="N10" s="28">
        <v>22.63751014746585</v>
      </c>
      <c r="P10" s="90">
        <v>4109554</v>
      </c>
      <c r="Q10" s="18">
        <v>4461662</v>
      </c>
      <c r="R10" s="19">
        <v>5013671</v>
      </c>
      <c r="S10" s="27">
        <v>34.064836979163815</v>
      </c>
      <c r="T10" s="27">
        <v>33.604815840018716</v>
      </c>
      <c r="U10" s="28">
        <v>35.20232696050298</v>
      </c>
    </row>
    <row r="11" spans="1:21" x14ac:dyDescent="0.25">
      <c r="A11" s="96" t="s">
        <v>84</v>
      </c>
      <c r="B11" s="100">
        <v>3417214</v>
      </c>
      <c r="C11" s="18">
        <v>3667176</v>
      </c>
      <c r="D11" s="19">
        <v>3876649</v>
      </c>
      <c r="E11" s="27">
        <v>12.570737237316278</v>
      </c>
      <c r="F11" s="27">
        <v>12.341254892263358</v>
      </c>
      <c r="G11" s="28">
        <v>11.741869798406221</v>
      </c>
      <c r="I11" s="90">
        <v>2178435</v>
      </c>
      <c r="J11" s="18">
        <v>2304807</v>
      </c>
      <c r="K11" s="19">
        <v>2530444</v>
      </c>
      <c r="L11" s="27">
        <v>14.407676051545371</v>
      </c>
      <c r="M11" s="27">
        <v>14.02128042834614</v>
      </c>
      <c r="N11" s="28">
        <v>13.47905200829269</v>
      </c>
      <c r="P11" s="90">
        <v>1238779</v>
      </c>
      <c r="Q11" s="18">
        <v>1362369</v>
      </c>
      <c r="R11" s="19">
        <v>1346205</v>
      </c>
      <c r="S11" s="27">
        <v>10.268463363229094</v>
      </c>
      <c r="T11" s="27">
        <v>10.261234345217199</v>
      </c>
      <c r="U11" s="28">
        <v>9.4520658746582917</v>
      </c>
    </row>
    <row r="12" spans="1:21" x14ac:dyDescent="0.25">
      <c r="A12" s="96" t="s">
        <v>182</v>
      </c>
      <c r="B12" s="100">
        <v>4256339</v>
      </c>
      <c r="C12" s="18">
        <v>4707171</v>
      </c>
      <c r="D12" s="19">
        <v>6731969</v>
      </c>
      <c r="E12" s="27">
        <v>15.657585144489497</v>
      </c>
      <c r="F12" s="27">
        <v>15.841180552138811</v>
      </c>
      <c r="G12" s="28">
        <v>20.390265790095242</v>
      </c>
      <c r="I12" s="90">
        <v>3545586</v>
      </c>
      <c r="J12" s="18">
        <v>3891076</v>
      </c>
      <c r="K12" s="19">
        <v>5212038</v>
      </c>
      <c r="L12" s="27">
        <v>23.449703342488782</v>
      </c>
      <c r="M12" s="27">
        <v>23.671338972854294</v>
      </c>
      <c r="N12" s="28">
        <v>27.763242842441016</v>
      </c>
      <c r="P12" s="90">
        <v>710753</v>
      </c>
      <c r="Q12" s="18">
        <v>816095</v>
      </c>
      <c r="R12" s="19">
        <v>1519931</v>
      </c>
      <c r="S12" s="27">
        <v>5.8915602708838044</v>
      </c>
      <c r="T12" s="27">
        <v>6.1467502878882518</v>
      </c>
      <c r="U12" s="28">
        <v>10.671842651702566</v>
      </c>
    </row>
    <row r="13" spans="1:21" x14ac:dyDescent="0.25">
      <c r="A13" s="96" t="s">
        <v>159</v>
      </c>
      <c r="B13" s="100">
        <v>327924</v>
      </c>
      <c r="C13" s="18">
        <v>359792</v>
      </c>
      <c r="D13" s="19">
        <v>434884</v>
      </c>
      <c r="E13" s="27">
        <v>1.20631790628556</v>
      </c>
      <c r="F13" s="27">
        <v>1.2108185645295502</v>
      </c>
      <c r="G13" s="28">
        <v>1.317207543269997</v>
      </c>
      <c r="I13" s="90">
        <v>325199</v>
      </c>
      <c r="J13" s="18">
        <v>356888</v>
      </c>
      <c r="K13" s="19">
        <v>432067</v>
      </c>
      <c r="L13" s="27">
        <v>2.150792584716323</v>
      </c>
      <c r="M13" s="27">
        <v>2.1711261418034558</v>
      </c>
      <c r="N13" s="28">
        <v>2.3015145026196975</v>
      </c>
      <c r="P13" s="90">
        <v>2725</v>
      </c>
      <c r="Q13" s="18">
        <v>2904</v>
      </c>
      <c r="R13" s="19">
        <v>2817</v>
      </c>
      <c r="S13" s="27">
        <v>2.2588018254102855E-2</v>
      </c>
      <c r="T13" s="27">
        <v>2.1872653105370676E-2</v>
      </c>
      <c r="U13" s="28">
        <v>1.9778911509697565E-2</v>
      </c>
    </row>
    <row r="14" spans="1:21" x14ac:dyDescent="0.25">
      <c r="A14" s="96" t="s">
        <v>160</v>
      </c>
      <c r="B14" s="100">
        <v>408032</v>
      </c>
      <c r="C14" s="18">
        <v>541449</v>
      </c>
      <c r="D14" s="19">
        <v>621634</v>
      </c>
      <c r="E14" s="27">
        <v>1.5010072697866261</v>
      </c>
      <c r="F14" s="27">
        <v>1.822154191716215</v>
      </c>
      <c r="G14" s="28">
        <v>1.8828492056573738</v>
      </c>
      <c r="I14" s="90">
        <v>0</v>
      </c>
      <c r="J14" s="18">
        <v>0</v>
      </c>
      <c r="K14" s="19">
        <v>0</v>
      </c>
      <c r="L14" s="27" t="s">
        <v>158</v>
      </c>
      <c r="M14" s="27" t="s">
        <v>158</v>
      </c>
      <c r="N14" s="28" t="s">
        <v>158</v>
      </c>
      <c r="P14" s="90">
        <v>408032</v>
      </c>
      <c r="Q14" s="18">
        <v>541449</v>
      </c>
      <c r="R14" s="19">
        <v>621634</v>
      </c>
      <c r="S14" s="27">
        <v>3.3822511061497598</v>
      </c>
      <c r="T14" s="27">
        <v>4.0781426140667518</v>
      </c>
      <c r="U14" s="28">
        <v>4.3646588134253941</v>
      </c>
    </row>
    <row r="15" spans="1:21" x14ac:dyDescent="0.25">
      <c r="A15" s="96" t="s">
        <v>161</v>
      </c>
      <c r="B15" s="100">
        <v>844031</v>
      </c>
      <c r="C15" s="18">
        <v>910979</v>
      </c>
      <c r="D15" s="19">
        <v>992089</v>
      </c>
      <c r="E15" s="27">
        <v>3.1048953683173766</v>
      </c>
      <c r="F15" s="27">
        <v>3.0657443331051417</v>
      </c>
      <c r="G15" s="28">
        <v>3.0049096181859718</v>
      </c>
      <c r="I15" s="90">
        <v>255182</v>
      </c>
      <c r="J15" s="18">
        <v>277350</v>
      </c>
      <c r="K15" s="19">
        <v>328334</v>
      </c>
      <c r="L15" s="27">
        <v>1.6877159934473376</v>
      </c>
      <c r="M15" s="27">
        <v>1.6872571659153246</v>
      </c>
      <c r="N15" s="28">
        <v>1.7489543582433644</v>
      </c>
      <c r="P15" s="90">
        <v>588849</v>
      </c>
      <c r="Q15" s="18">
        <v>633629</v>
      </c>
      <c r="R15" s="19">
        <v>663755</v>
      </c>
      <c r="S15" s="27">
        <v>4.8810759489578759</v>
      </c>
      <c r="T15" s="27">
        <v>4.7724336482448066</v>
      </c>
      <c r="U15" s="28">
        <v>4.6604016361800875</v>
      </c>
    </row>
    <row r="16" spans="1:21" x14ac:dyDescent="0.25">
      <c r="A16" s="96" t="s">
        <v>162</v>
      </c>
      <c r="B16" s="100">
        <v>0</v>
      </c>
      <c r="C16" s="18">
        <v>0</v>
      </c>
      <c r="D16" s="19">
        <v>0</v>
      </c>
      <c r="E16" s="27" t="s">
        <v>158</v>
      </c>
      <c r="F16" s="27" t="s">
        <v>158</v>
      </c>
      <c r="G16" s="28" t="s">
        <v>158</v>
      </c>
      <c r="I16" s="90">
        <v>0</v>
      </c>
      <c r="J16" s="18">
        <v>0</v>
      </c>
      <c r="K16" s="19">
        <v>0</v>
      </c>
      <c r="L16" s="27" t="s">
        <v>158</v>
      </c>
      <c r="M16" s="27" t="s">
        <v>158</v>
      </c>
      <c r="N16" s="28" t="s">
        <v>158</v>
      </c>
      <c r="P16" s="90">
        <v>0</v>
      </c>
      <c r="Q16" s="18">
        <v>0</v>
      </c>
      <c r="R16" s="19">
        <v>0</v>
      </c>
      <c r="S16" s="27" t="s">
        <v>158</v>
      </c>
      <c r="T16" s="27" t="s">
        <v>158</v>
      </c>
      <c r="U16" s="28" t="s">
        <v>158</v>
      </c>
    </row>
    <row r="17" spans="1:21" x14ac:dyDescent="0.25">
      <c r="A17" s="96" t="s">
        <v>163</v>
      </c>
      <c r="B17" s="100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  <c r="I17" s="90">
        <v>0</v>
      </c>
      <c r="J17" s="18">
        <v>0</v>
      </c>
      <c r="K17" s="19">
        <v>0</v>
      </c>
      <c r="L17" s="27" t="s">
        <v>158</v>
      </c>
      <c r="M17" s="27" t="s">
        <v>158</v>
      </c>
      <c r="N17" s="28" t="s">
        <v>158</v>
      </c>
      <c r="P17" s="90">
        <v>0</v>
      </c>
      <c r="Q17" s="18">
        <v>0</v>
      </c>
      <c r="R17" s="19">
        <v>0</v>
      </c>
      <c r="S17" s="27" t="s">
        <v>158</v>
      </c>
      <c r="T17" s="27" t="s">
        <v>158</v>
      </c>
      <c r="U17" s="28" t="s">
        <v>158</v>
      </c>
    </row>
    <row r="18" spans="1:21" x14ac:dyDescent="0.25">
      <c r="A18" s="96" t="s">
        <v>164</v>
      </c>
      <c r="B18" s="100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27" t="s">
        <v>158</v>
      </c>
      <c r="M18" s="27" t="s">
        <v>158</v>
      </c>
      <c r="N18" s="28" t="s">
        <v>158</v>
      </c>
      <c r="P18" s="90">
        <v>0</v>
      </c>
      <c r="Q18" s="18">
        <v>0</v>
      </c>
      <c r="R18" s="19">
        <v>0</v>
      </c>
      <c r="S18" s="27" t="s">
        <v>158</v>
      </c>
      <c r="T18" s="27" t="s">
        <v>158</v>
      </c>
      <c r="U18" s="28" t="s">
        <v>158</v>
      </c>
    </row>
    <row r="19" spans="1:21" x14ac:dyDescent="0.25">
      <c r="A19" s="96" t="s">
        <v>165</v>
      </c>
      <c r="B19" s="100">
        <v>0</v>
      </c>
      <c r="C19" s="18">
        <v>12171</v>
      </c>
      <c r="D19" s="19">
        <v>32228</v>
      </c>
      <c r="E19" s="27" t="s">
        <v>158</v>
      </c>
      <c r="F19" s="27">
        <v>4.0959423080249573E-2</v>
      </c>
      <c r="G19" s="28">
        <v>9.7614455129426389E-2</v>
      </c>
      <c r="I19" s="90">
        <v>0</v>
      </c>
      <c r="J19" s="18">
        <v>1506</v>
      </c>
      <c r="K19" s="19">
        <v>4782</v>
      </c>
      <c r="L19" s="27" t="s">
        <v>158</v>
      </c>
      <c r="M19" s="27">
        <v>9.1617425342292377E-3</v>
      </c>
      <c r="N19" s="28">
        <v>2.5472536323133666E-2</v>
      </c>
      <c r="P19" s="90">
        <v>0</v>
      </c>
      <c r="Q19" s="18">
        <v>10665</v>
      </c>
      <c r="R19" s="19">
        <v>27446</v>
      </c>
      <c r="S19" s="27" t="s">
        <v>158</v>
      </c>
      <c r="T19" s="27">
        <v>8.0327770443794175E-2</v>
      </c>
      <c r="U19" s="28">
        <v>0.19270571717968027</v>
      </c>
    </row>
    <row r="20" spans="1:21" x14ac:dyDescent="0.25">
      <c r="A20" s="96" t="s">
        <v>166</v>
      </c>
      <c r="B20" s="100">
        <v>142870</v>
      </c>
      <c r="C20" s="18">
        <v>168289</v>
      </c>
      <c r="D20" s="19">
        <v>173531</v>
      </c>
      <c r="E20" s="27">
        <v>0.52556884909618673</v>
      </c>
      <c r="F20" s="27">
        <v>0.5663479049176009</v>
      </c>
      <c r="G20" s="28">
        <v>0.52560301641629914</v>
      </c>
      <c r="I20" s="90">
        <v>0</v>
      </c>
      <c r="J20" s="18">
        <v>0</v>
      </c>
      <c r="K20" s="19">
        <v>0</v>
      </c>
      <c r="L20" s="27" t="s">
        <v>158</v>
      </c>
      <c r="M20" s="27" t="s">
        <v>158</v>
      </c>
      <c r="N20" s="28" t="s">
        <v>158</v>
      </c>
      <c r="P20" s="90">
        <v>142870</v>
      </c>
      <c r="Q20" s="18">
        <v>168289</v>
      </c>
      <c r="R20" s="19">
        <v>173531</v>
      </c>
      <c r="S20" s="27">
        <v>1.1842752909958441</v>
      </c>
      <c r="T20" s="27">
        <v>1.2675368176479773</v>
      </c>
      <c r="U20" s="28">
        <v>1.218407629815168</v>
      </c>
    </row>
    <row r="21" spans="1:21" x14ac:dyDescent="0.25">
      <c r="A21" s="96" t="s">
        <v>167</v>
      </c>
      <c r="B21" s="100">
        <v>1227161</v>
      </c>
      <c r="C21" s="18">
        <v>1348598</v>
      </c>
      <c r="D21" s="19">
        <v>0</v>
      </c>
      <c r="E21" s="27">
        <v>4.5142968742613956</v>
      </c>
      <c r="F21" s="27">
        <v>4.5384763821525276</v>
      </c>
      <c r="G21" s="28" t="s">
        <v>158</v>
      </c>
      <c r="I21" s="90">
        <v>653283</v>
      </c>
      <c r="J21" s="18">
        <v>717524</v>
      </c>
      <c r="K21" s="19">
        <v>0</v>
      </c>
      <c r="L21" s="27">
        <v>4.3206659064795208</v>
      </c>
      <c r="M21" s="27">
        <v>4.365053220538047</v>
      </c>
      <c r="N21" s="28" t="s">
        <v>158</v>
      </c>
      <c r="P21" s="90">
        <v>573878</v>
      </c>
      <c r="Q21" s="18">
        <v>631074</v>
      </c>
      <c r="R21" s="19">
        <v>0</v>
      </c>
      <c r="S21" s="27">
        <v>4.7569786200469864</v>
      </c>
      <c r="T21" s="27">
        <v>4.7531896301028569</v>
      </c>
      <c r="U21" s="28" t="s">
        <v>158</v>
      </c>
    </row>
    <row r="22" spans="1:21" x14ac:dyDescent="0.25">
      <c r="A22" s="96" t="s">
        <v>168</v>
      </c>
      <c r="B22" s="100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  <c r="I22" s="90">
        <v>0</v>
      </c>
      <c r="J22" s="18">
        <v>0</v>
      </c>
      <c r="K22" s="19">
        <v>0</v>
      </c>
      <c r="L22" s="27" t="s">
        <v>158</v>
      </c>
      <c r="M22" s="27" t="s">
        <v>158</v>
      </c>
      <c r="N22" s="28" t="s">
        <v>158</v>
      </c>
      <c r="P22" s="90">
        <v>0</v>
      </c>
      <c r="Q22" s="18">
        <v>0</v>
      </c>
      <c r="R22" s="19">
        <v>0</v>
      </c>
      <c r="S22" s="27" t="s">
        <v>158</v>
      </c>
      <c r="T22" s="27" t="s">
        <v>158</v>
      </c>
      <c r="U22" s="28" t="s">
        <v>158</v>
      </c>
    </row>
    <row r="23" spans="1:21" x14ac:dyDescent="0.25">
      <c r="A23" s="96" t="s">
        <v>169</v>
      </c>
      <c r="B23" s="100">
        <v>0</v>
      </c>
      <c r="C23" s="18">
        <v>0</v>
      </c>
      <c r="D23" s="19">
        <v>0</v>
      </c>
      <c r="E23" s="27" t="s">
        <v>158</v>
      </c>
      <c r="F23" s="27" t="s">
        <v>158</v>
      </c>
      <c r="G23" s="28" t="s">
        <v>158</v>
      </c>
      <c r="I23" s="90">
        <v>0</v>
      </c>
      <c r="J23" s="18">
        <v>0</v>
      </c>
      <c r="K23" s="19">
        <v>0</v>
      </c>
      <c r="L23" s="27" t="s">
        <v>158</v>
      </c>
      <c r="M23" s="27" t="s">
        <v>158</v>
      </c>
      <c r="N23" s="28" t="s">
        <v>158</v>
      </c>
      <c r="P23" s="90">
        <v>0</v>
      </c>
      <c r="Q23" s="18">
        <v>0</v>
      </c>
      <c r="R23" s="19">
        <v>0</v>
      </c>
      <c r="S23" s="27" t="s">
        <v>158</v>
      </c>
      <c r="T23" s="27" t="s">
        <v>158</v>
      </c>
      <c r="U23" s="28" t="s">
        <v>158</v>
      </c>
    </row>
    <row r="24" spans="1:21" x14ac:dyDescent="0.25">
      <c r="A24" s="96" t="s">
        <v>170</v>
      </c>
      <c r="B24" s="100">
        <v>8378</v>
      </c>
      <c r="C24" s="18">
        <v>23352</v>
      </c>
      <c r="D24" s="19">
        <v>23352</v>
      </c>
      <c r="E24" s="27">
        <v>3.0819736947769669E-2</v>
      </c>
      <c r="F24" s="27">
        <v>7.8587170139675297E-2</v>
      </c>
      <c r="G24" s="28">
        <v>7.0730195984310684E-2</v>
      </c>
      <c r="I24" s="90">
        <v>8378</v>
      </c>
      <c r="J24" s="18">
        <v>23352</v>
      </c>
      <c r="K24" s="19">
        <v>23352</v>
      </c>
      <c r="L24" s="27">
        <v>5.5410195833177085E-2</v>
      </c>
      <c r="M24" s="27">
        <v>0.14206176072996093</v>
      </c>
      <c r="N24" s="28">
        <v>0.12439035303593002</v>
      </c>
      <c r="P24" s="90">
        <v>0</v>
      </c>
      <c r="Q24" s="18">
        <v>0</v>
      </c>
      <c r="R24" s="19">
        <v>0</v>
      </c>
      <c r="S24" s="27" t="s">
        <v>158</v>
      </c>
      <c r="T24" s="27" t="s">
        <v>158</v>
      </c>
      <c r="U24" s="28" t="s">
        <v>158</v>
      </c>
    </row>
    <row r="25" spans="1:21" x14ac:dyDescent="0.25">
      <c r="A25" s="96" t="s">
        <v>171</v>
      </c>
      <c r="B25" s="100">
        <v>75035</v>
      </c>
      <c r="C25" s="18">
        <v>85351</v>
      </c>
      <c r="D25" s="19">
        <v>96826</v>
      </c>
      <c r="E25" s="27">
        <v>0.27602756766243697</v>
      </c>
      <c r="F25" s="27">
        <v>0.28723422227609741</v>
      </c>
      <c r="G25" s="28">
        <v>0.29327346507266472</v>
      </c>
      <c r="I25" s="90">
        <v>0</v>
      </c>
      <c r="J25" s="18">
        <v>0</v>
      </c>
      <c r="K25" s="19">
        <v>0</v>
      </c>
      <c r="L25" s="27" t="s">
        <v>158</v>
      </c>
      <c r="M25" s="27" t="s">
        <v>158</v>
      </c>
      <c r="N25" s="28" t="s">
        <v>158</v>
      </c>
      <c r="P25" s="90">
        <v>75035</v>
      </c>
      <c r="Q25" s="18">
        <v>85351</v>
      </c>
      <c r="R25" s="19">
        <v>96826</v>
      </c>
      <c r="S25" s="27">
        <v>0.62197869713636977</v>
      </c>
      <c r="T25" s="27">
        <v>0.64285565261587219</v>
      </c>
      <c r="U25" s="28">
        <v>0.67984128002768063</v>
      </c>
    </row>
    <row r="26" spans="1:21" x14ac:dyDescent="0.25">
      <c r="A26" s="96" t="s">
        <v>172</v>
      </c>
      <c r="B26" s="100">
        <v>936881</v>
      </c>
      <c r="C26" s="18">
        <v>1031147</v>
      </c>
      <c r="D26" s="19">
        <v>1274559</v>
      </c>
      <c r="E26" s="27">
        <v>3.4464581011414892</v>
      </c>
      <c r="F26" s="27">
        <v>3.4701492261055056</v>
      </c>
      <c r="G26" s="28">
        <v>3.8604748143014325</v>
      </c>
      <c r="I26" s="90">
        <v>737649</v>
      </c>
      <c r="J26" s="18">
        <v>804523</v>
      </c>
      <c r="K26" s="19">
        <v>970977</v>
      </c>
      <c r="L26" s="27">
        <v>4.8786435361837244</v>
      </c>
      <c r="M26" s="27">
        <v>4.8943111479851984</v>
      </c>
      <c r="N26" s="28">
        <v>5.172155353707101</v>
      </c>
      <c r="P26" s="90">
        <v>199232</v>
      </c>
      <c r="Q26" s="18">
        <v>226624</v>
      </c>
      <c r="R26" s="19">
        <v>303582</v>
      </c>
      <c r="S26" s="27">
        <v>1.6514701111197871</v>
      </c>
      <c r="T26" s="27">
        <v>1.7069105156169162</v>
      </c>
      <c r="U26" s="28">
        <v>2.1315305338789514</v>
      </c>
    </row>
    <row r="27" spans="1:21" x14ac:dyDescent="0.25">
      <c r="A27" s="96" t="s">
        <v>173</v>
      </c>
      <c r="B27" s="100">
        <v>195603</v>
      </c>
      <c r="C27" s="18">
        <v>212303</v>
      </c>
      <c r="D27" s="19">
        <v>221491</v>
      </c>
      <c r="E27" s="27">
        <v>0.71955514516526509</v>
      </c>
      <c r="F27" s="27">
        <v>0.71446950934238973</v>
      </c>
      <c r="G27" s="28">
        <v>0.67086767038202122</v>
      </c>
      <c r="I27" s="90">
        <v>51635</v>
      </c>
      <c r="J27" s="18">
        <v>64400</v>
      </c>
      <c r="K27" s="19">
        <v>68910</v>
      </c>
      <c r="L27" s="27">
        <v>0.34150220361018124</v>
      </c>
      <c r="M27" s="27">
        <v>0.39177703798430469</v>
      </c>
      <c r="N27" s="28">
        <v>0.36706659933649954</v>
      </c>
      <c r="P27" s="90">
        <v>143968</v>
      </c>
      <c r="Q27" s="18">
        <v>147903</v>
      </c>
      <c r="R27" s="19">
        <v>152581</v>
      </c>
      <c r="S27" s="27">
        <v>1.1933768117455705</v>
      </c>
      <c r="T27" s="27">
        <v>1.1139913954007024</v>
      </c>
      <c r="U27" s="28">
        <v>1.0713120685343145</v>
      </c>
    </row>
    <row r="28" spans="1:21" x14ac:dyDescent="0.25">
      <c r="A28" s="96" t="s">
        <v>174</v>
      </c>
      <c r="B28" s="100">
        <v>248246</v>
      </c>
      <c r="C28" s="18">
        <v>282120</v>
      </c>
      <c r="D28" s="19">
        <v>319437</v>
      </c>
      <c r="E28" s="27">
        <v>0.9132103626564847</v>
      </c>
      <c r="F28" s="27">
        <v>0.94942670605537838</v>
      </c>
      <c r="G28" s="28">
        <v>0.96753347099350184</v>
      </c>
      <c r="I28" s="90">
        <v>107100</v>
      </c>
      <c r="J28" s="18">
        <v>129664</v>
      </c>
      <c r="K28" s="19">
        <v>157707</v>
      </c>
      <c r="L28" s="27">
        <v>0.70833516038831057</v>
      </c>
      <c r="M28" s="27">
        <v>0.78881021511175287</v>
      </c>
      <c r="N28" s="28">
        <v>0.84006635004442509</v>
      </c>
      <c r="P28" s="90">
        <v>141146</v>
      </c>
      <c r="Q28" s="18">
        <v>152456</v>
      </c>
      <c r="R28" s="19">
        <v>161730</v>
      </c>
      <c r="S28" s="27">
        <v>1.1699847429334318</v>
      </c>
      <c r="T28" s="27">
        <v>1.1482841604106033</v>
      </c>
      <c r="U28" s="28">
        <v>1.1355496480168219</v>
      </c>
    </row>
    <row r="29" spans="1:21" x14ac:dyDescent="0.25">
      <c r="A29" s="96" t="s">
        <v>175</v>
      </c>
      <c r="B29" s="100">
        <v>71396</v>
      </c>
      <c r="C29" s="18">
        <v>75343</v>
      </c>
      <c r="D29" s="19">
        <v>80354</v>
      </c>
      <c r="E29" s="27">
        <v>0.26264095716435465</v>
      </c>
      <c r="F29" s="27">
        <v>0.25355400650195087</v>
      </c>
      <c r="G29" s="28">
        <v>0.2433819016839372</v>
      </c>
      <c r="I29" s="90">
        <v>38316</v>
      </c>
      <c r="J29" s="18">
        <v>40457</v>
      </c>
      <c r="K29" s="19">
        <v>43925</v>
      </c>
      <c r="L29" s="27">
        <v>0.25341335205824933</v>
      </c>
      <c r="M29" s="27">
        <v>0.24611993207656857</v>
      </c>
      <c r="N29" s="28">
        <v>0.23397765746416693</v>
      </c>
      <c r="P29" s="90">
        <v>33080</v>
      </c>
      <c r="Q29" s="18">
        <v>34886</v>
      </c>
      <c r="R29" s="19">
        <v>36429</v>
      </c>
      <c r="S29" s="27">
        <v>0.27420610783329263</v>
      </c>
      <c r="T29" s="27">
        <v>0.26275804966734212</v>
      </c>
      <c r="U29" s="28">
        <v>0.25577776620048726</v>
      </c>
    </row>
    <row r="30" spans="1:21" x14ac:dyDescent="0.25">
      <c r="A30" s="96" t="s">
        <v>176</v>
      </c>
      <c r="B30" s="100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27" t="s">
        <v>158</v>
      </c>
      <c r="M30" s="27" t="s">
        <v>158</v>
      </c>
      <c r="N30" s="28" t="s">
        <v>158</v>
      </c>
      <c r="P30" s="90">
        <v>0</v>
      </c>
      <c r="Q30" s="18">
        <v>0</v>
      </c>
      <c r="R30" s="19">
        <v>0</v>
      </c>
      <c r="S30" s="27" t="s">
        <v>158</v>
      </c>
      <c r="T30" s="27" t="s">
        <v>158</v>
      </c>
      <c r="U30" s="28" t="s">
        <v>158</v>
      </c>
    </row>
    <row r="31" spans="1:21" x14ac:dyDescent="0.25">
      <c r="A31" s="96" t="s">
        <v>177</v>
      </c>
      <c r="B31" s="100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  <c r="I31" s="90">
        <v>0</v>
      </c>
      <c r="J31" s="18">
        <v>0</v>
      </c>
      <c r="K31" s="19">
        <v>0</v>
      </c>
      <c r="L31" s="27" t="s">
        <v>158</v>
      </c>
      <c r="M31" s="27" t="s">
        <v>158</v>
      </c>
      <c r="N31" s="28" t="s">
        <v>158</v>
      </c>
      <c r="P31" s="90">
        <v>0</v>
      </c>
      <c r="Q31" s="18">
        <v>0</v>
      </c>
      <c r="R31" s="19">
        <v>0</v>
      </c>
      <c r="S31" s="27" t="s">
        <v>158</v>
      </c>
      <c r="T31" s="27" t="s">
        <v>158</v>
      </c>
      <c r="U31" s="28" t="s">
        <v>158</v>
      </c>
    </row>
    <row r="32" spans="1:21" x14ac:dyDescent="0.25">
      <c r="A32" s="96" t="s">
        <v>178</v>
      </c>
      <c r="B32" s="100">
        <v>461</v>
      </c>
      <c r="C32" s="18">
        <v>8</v>
      </c>
      <c r="D32" s="19">
        <v>17</v>
      </c>
      <c r="E32" s="27">
        <v>1.6958580488090019E-3</v>
      </c>
      <c r="F32" s="27">
        <v>2.6922634511707879E-5</v>
      </c>
      <c r="G32" s="28">
        <v>5.1490807285597884E-5</v>
      </c>
      <c r="I32" s="90">
        <v>0</v>
      </c>
      <c r="J32" s="18">
        <v>0</v>
      </c>
      <c r="K32" s="19">
        <v>0</v>
      </c>
      <c r="L32" s="27" t="s">
        <v>158</v>
      </c>
      <c r="M32" s="27" t="s">
        <v>158</v>
      </c>
      <c r="N32" s="28" t="s">
        <v>158</v>
      </c>
      <c r="P32" s="90">
        <v>461</v>
      </c>
      <c r="Q32" s="18">
        <v>8</v>
      </c>
      <c r="R32" s="19">
        <v>17</v>
      </c>
      <c r="S32" s="27">
        <v>3.8213124459234552E-3</v>
      </c>
      <c r="T32" s="27">
        <v>6.0255242714519773E-5</v>
      </c>
      <c r="U32" s="28">
        <v>1.1936155330665907E-4</v>
      </c>
    </row>
    <row r="33" spans="1:21" x14ac:dyDescent="0.25">
      <c r="A33" s="96" t="s">
        <v>179</v>
      </c>
      <c r="B33" s="100">
        <v>173713</v>
      </c>
      <c r="C33" s="18">
        <v>220612</v>
      </c>
      <c r="D33" s="19">
        <v>251494</v>
      </c>
      <c r="E33" s="27">
        <v>0.63902947772832563</v>
      </c>
      <c r="F33" s="27">
        <v>0.74243203061211238</v>
      </c>
      <c r="G33" s="28">
        <v>0.76174288749906782</v>
      </c>
      <c r="I33" s="90">
        <v>165189</v>
      </c>
      <c r="J33" s="18">
        <v>213735</v>
      </c>
      <c r="K33" s="19">
        <v>244691</v>
      </c>
      <c r="L33" s="27">
        <v>1.0925226592846371</v>
      </c>
      <c r="M33" s="27">
        <v>1.3002556710182511</v>
      </c>
      <c r="N33" s="28">
        <v>1.3034086962450648</v>
      </c>
      <c r="P33" s="90">
        <v>8524</v>
      </c>
      <c r="Q33" s="18">
        <v>6877</v>
      </c>
      <c r="R33" s="19">
        <v>6803</v>
      </c>
      <c r="S33" s="27">
        <v>7.0656978935035863E-2</v>
      </c>
      <c r="T33" s="27">
        <v>5.179691301846906E-2</v>
      </c>
      <c r="U33" s="28">
        <v>4.7765685126188333E-2</v>
      </c>
    </row>
    <row r="34" spans="1:21" x14ac:dyDescent="0.25">
      <c r="A34" s="96" t="s">
        <v>180</v>
      </c>
      <c r="B34" s="100">
        <v>0</v>
      </c>
      <c r="C34" s="18">
        <v>0</v>
      </c>
      <c r="D34" s="19">
        <v>0</v>
      </c>
      <c r="E34" s="27" t="s">
        <v>158</v>
      </c>
      <c r="F34" s="27" t="s">
        <v>158</v>
      </c>
      <c r="G34" s="28" t="s">
        <v>158</v>
      </c>
      <c r="I34" s="90">
        <v>0</v>
      </c>
      <c r="J34" s="18">
        <v>0</v>
      </c>
      <c r="K34" s="19">
        <v>0</v>
      </c>
      <c r="L34" s="27" t="s">
        <v>158</v>
      </c>
      <c r="M34" s="27" t="s">
        <v>158</v>
      </c>
      <c r="N34" s="28" t="s">
        <v>158</v>
      </c>
      <c r="P34" s="90">
        <v>0</v>
      </c>
      <c r="Q34" s="18">
        <v>0</v>
      </c>
      <c r="R34" s="19">
        <v>0</v>
      </c>
      <c r="S34" s="27" t="s">
        <v>158</v>
      </c>
      <c r="T34" s="27" t="s">
        <v>158</v>
      </c>
      <c r="U34" s="28" t="s">
        <v>158</v>
      </c>
    </row>
    <row r="35" spans="1:21" x14ac:dyDescent="0.25">
      <c r="A35" s="96" t="s">
        <v>181</v>
      </c>
      <c r="B35" s="100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  <c r="I35" s="90">
        <v>0</v>
      </c>
      <c r="J35" s="18">
        <v>0</v>
      </c>
      <c r="K35" s="19">
        <v>0</v>
      </c>
      <c r="L35" s="27" t="s">
        <v>158</v>
      </c>
      <c r="M35" s="27" t="s">
        <v>158</v>
      </c>
      <c r="N35" s="28" t="s">
        <v>158</v>
      </c>
      <c r="P35" s="90">
        <v>0</v>
      </c>
      <c r="Q35" s="18">
        <v>0</v>
      </c>
      <c r="R35" s="19">
        <v>0</v>
      </c>
      <c r="S35" s="27" t="s">
        <v>158</v>
      </c>
      <c r="T35" s="27" t="s">
        <v>158</v>
      </c>
      <c r="U35" s="28" t="s">
        <v>158</v>
      </c>
    </row>
    <row r="36" spans="1:21" x14ac:dyDescent="0.25">
      <c r="A36" s="96" t="s">
        <v>5</v>
      </c>
      <c r="B36" s="100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0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3.8" thickBot="1" x14ac:dyDescent="0.3">
      <c r="A37" s="99" t="s">
        <v>4</v>
      </c>
      <c r="B37" s="101">
        <v>27183879</v>
      </c>
      <c r="C37" s="21">
        <v>29714774</v>
      </c>
      <c r="D37" s="22">
        <v>33015602</v>
      </c>
      <c r="E37" s="23">
        <v>100</v>
      </c>
      <c r="F37" s="23">
        <v>100</v>
      </c>
      <c r="G37" s="47">
        <v>100</v>
      </c>
      <c r="I37" s="91">
        <v>15119961</v>
      </c>
      <c r="J37" s="21">
        <v>16437921</v>
      </c>
      <c r="K37" s="22">
        <v>18773160</v>
      </c>
      <c r="L37" s="23">
        <v>100</v>
      </c>
      <c r="M37" s="23">
        <v>100</v>
      </c>
      <c r="N37" s="47">
        <v>100</v>
      </c>
      <c r="P37" s="91">
        <v>12063918</v>
      </c>
      <c r="Q37" s="21">
        <v>13276853</v>
      </c>
      <c r="R37" s="22">
        <v>14242442</v>
      </c>
      <c r="S37" s="23">
        <v>100</v>
      </c>
      <c r="T37" s="23">
        <v>100</v>
      </c>
      <c r="U37" s="47">
        <v>100</v>
      </c>
    </row>
    <row r="38" spans="1:21" x14ac:dyDescent="0.25">
      <c r="I38" s="97"/>
    </row>
    <row r="39" spans="1:21" ht="16.2" thickBot="1" x14ac:dyDescent="0.35">
      <c r="A39" s="5" t="s">
        <v>110</v>
      </c>
      <c r="I39" s="184" t="s">
        <v>91</v>
      </c>
      <c r="J39" s="184"/>
      <c r="K39" s="184"/>
      <c r="L39" s="184"/>
      <c r="M39" s="184"/>
      <c r="N39" s="184"/>
      <c r="P39" s="184" t="s">
        <v>92</v>
      </c>
      <c r="Q39" s="184"/>
      <c r="R39" s="184"/>
      <c r="S39" s="184"/>
      <c r="T39" s="184"/>
      <c r="U39" s="184"/>
    </row>
    <row r="40" spans="1:21" x14ac:dyDescent="0.25">
      <c r="A40" s="102"/>
      <c r="I40" s="7"/>
      <c r="J40" s="42" t="s">
        <v>29</v>
      </c>
      <c r="K40" s="82"/>
      <c r="L40" s="11"/>
      <c r="M40" s="9" t="s">
        <v>2</v>
      </c>
      <c r="N40" s="12"/>
      <c r="P40" s="7"/>
      <c r="Q40" s="9" t="s">
        <v>37</v>
      </c>
      <c r="R40" s="82"/>
      <c r="S40" s="11"/>
      <c r="T40" s="9" t="s">
        <v>2</v>
      </c>
      <c r="U40" s="12"/>
    </row>
    <row r="41" spans="1:21" x14ac:dyDescent="0.25">
      <c r="A41" s="103" t="s">
        <v>3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I42" s="90">
        <v>619101</v>
      </c>
      <c r="J42" s="18">
        <v>627978</v>
      </c>
      <c r="K42" s="19">
        <v>634080</v>
      </c>
      <c r="L42" s="27">
        <v>13.698479495571068</v>
      </c>
      <c r="M42" s="27">
        <v>13.684806935040653</v>
      </c>
      <c r="N42" s="28">
        <v>13.600860392556248</v>
      </c>
      <c r="P42" s="90">
        <v>7013236</v>
      </c>
      <c r="Q42" s="18">
        <v>7202552</v>
      </c>
      <c r="R42" s="19">
        <v>5832460</v>
      </c>
      <c r="S42" s="27">
        <v>47.367123581144725</v>
      </c>
      <c r="T42" s="27">
        <v>42.127402992009564</v>
      </c>
      <c r="U42" s="28">
        <v>35.348542351268435</v>
      </c>
    </row>
    <row r="43" spans="1:21" x14ac:dyDescent="0.25">
      <c r="A43" s="17" t="s">
        <v>156</v>
      </c>
      <c r="I43" s="90">
        <v>232904</v>
      </c>
      <c r="J43" s="18">
        <v>250507</v>
      </c>
      <c r="K43" s="19">
        <v>282364</v>
      </c>
      <c r="L43" s="27">
        <v>5.1533282427850775</v>
      </c>
      <c r="M43" s="27">
        <v>5.4590127852826509</v>
      </c>
      <c r="N43" s="28">
        <v>6.056638505998853</v>
      </c>
      <c r="P43" s="90">
        <v>89298</v>
      </c>
      <c r="Q43" s="18">
        <v>122863</v>
      </c>
      <c r="R43" s="19">
        <v>160281</v>
      </c>
      <c r="S43" s="27">
        <v>0.60311522406333706</v>
      </c>
      <c r="T43" s="27">
        <v>0.71862016599217493</v>
      </c>
      <c r="U43" s="28">
        <v>0.97140824225175249</v>
      </c>
    </row>
    <row r="44" spans="1:21" x14ac:dyDescent="0.25">
      <c r="A44" s="17" t="s">
        <v>157</v>
      </c>
      <c r="I44" s="90">
        <v>0</v>
      </c>
      <c r="J44" s="18">
        <v>0</v>
      </c>
      <c r="K44" s="19">
        <v>0</v>
      </c>
      <c r="L44" s="27" t="s">
        <v>158</v>
      </c>
      <c r="M44" s="27" t="s">
        <v>158</v>
      </c>
      <c r="N44" s="28" t="s">
        <v>158</v>
      </c>
      <c r="P44" s="90">
        <v>0</v>
      </c>
      <c r="Q44" s="18">
        <v>0</v>
      </c>
      <c r="R44" s="19">
        <v>0</v>
      </c>
      <c r="S44" s="27" t="s">
        <v>158</v>
      </c>
      <c r="T44" s="27" t="s">
        <v>158</v>
      </c>
      <c r="U44" s="28" t="s">
        <v>158</v>
      </c>
    </row>
    <row r="45" spans="1:21" x14ac:dyDescent="0.25">
      <c r="A45" s="17" t="s">
        <v>82</v>
      </c>
      <c r="I45" s="90">
        <v>897805</v>
      </c>
      <c r="J45" s="18">
        <v>903766</v>
      </c>
      <c r="K45" s="19">
        <v>912379</v>
      </c>
      <c r="L45" s="27">
        <v>19.865197089846703</v>
      </c>
      <c r="M45" s="27">
        <v>19.694739663577309</v>
      </c>
      <c r="N45" s="28">
        <v>19.570305646133104</v>
      </c>
      <c r="P45" s="90">
        <v>3716385</v>
      </c>
      <c r="Q45" s="18">
        <v>5596849</v>
      </c>
      <c r="R45" s="19">
        <v>6116541</v>
      </c>
      <c r="S45" s="27">
        <v>25.100319962156206</v>
      </c>
      <c r="T45" s="27">
        <v>32.735718299350808</v>
      </c>
      <c r="U45" s="28">
        <v>37.070259990084764</v>
      </c>
    </row>
    <row r="46" spans="1:21" x14ac:dyDescent="0.25">
      <c r="A46" s="17" t="s">
        <v>84</v>
      </c>
      <c r="I46" s="90">
        <v>657256</v>
      </c>
      <c r="J46" s="18">
        <v>629340</v>
      </c>
      <c r="K46" s="19">
        <v>602015</v>
      </c>
      <c r="L46" s="27">
        <v>14.542712480420898</v>
      </c>
      <c r="M46" s="27">
        <v>13.714487444621442</v>
      </c>
      <c r="N46" s="28">
        <v>12.913074011520234</v>
      </c>
      <c r="P46" s="90">
        <v>1226084</v>
      </c>
      <c r="Q46" s="18">
        <v>1213562</v>
      </c>
      <c r="R46" s="19">
        <v>1207386</v>
      </c>
      <c r="S46" s="27">
        <v>8.2809237203573716</v>
      </c>
      <c r="T46" s="27">
        <v>7.0980696050218191</v>
      </c>
      <c r="U46" s="28">
        <v>7.317552997419372</v>
      </c>
    </row>
    <row r="47" spans="1:21" x14ac:dyDescent="0.25">
      <c r="A47" s="17" t="s">
        <v>182</v>
      </c>
      <c r="I47" s="90">
        <v>1532121</v>
      </c>
      <c r="J47" s="18">
        <v>1559654</v>
      </c>
      <c r="K47" s="19">
        <v>1734242</v>
      </c>
      <c r="L47" s="27">
        <v>33.900329838320147</v>
      </c>
      <c r="M47" s="27">
        <v>33.987757334594356</v>
      </c>
      <c r="N47" s="28">
        <v>37.199065305493839</v>
      </c>
      <c r="P47" s="90">
        <v>680827</v>
      </c>
      <c r="Q47" s="18">
        <v>764508</v>
      </c>
      <c r="R47" s="19">
        <v>1103866</v>
      </c>
      <c r="S47" s="27">
        <v>4.598279117711142</v>
      </c>
      <c r="T47" s="27">
        <v>4.4715729378441491</v>
      </c>
      <c r="U47" s="28">
        <v>6.6901537346377484</v>
      </c>
    </row>
    <row r="48" spans="1:21" x14ac:dyDescent="0.25">
      <c r="A48" s="17" t="s">
        <v>159</v>
      </c>
      <c r="I48" s="90">
        <v>78270</v>
      </c>
      <c r="J48" s="18">
        <v>78829</v>
      </c>
      <c r="K48" s="19">
        <v>78437</v>
      </c>
      <c r="L48" s="27">
        <v>1.7318337236062411</v>
      </c>
      <c r="M48" s="27">
        <v>1.7178303155243011</v>
      </c>
      <c r="N48" s="28">
        <v>1.6824544010391977</v>
      </c>
      <c r="P48" s="90">
        <v>2627</v>
      </c>
      <c r="Q48" s="18">
        <v>2796</v>
      </c>
      <c r="R48" s="19">
        <v>2757</v>
      </c>
      <c r="S48" s="27">
        <v>1.7742655979018414E-2</v>
      </c>
      <c r="T48" s="27">
        <v>1.6353678358123448E-2</v>
      </c>
      <c r="U48" s="28">
        <v>1.6709232684398535E-2</v>
      </c>
    </row>
    <row r="49" spans="1:21" x14ac:dyDescent="0.25">
      <c r="A49" s="17" t="s">
        <v>160</v>
      </c>
      <c r="I49" s="90">
        <v>0</v>
      </c>
      <c r="J49" s="18">
        <v>0</v>
      </c>
      <c r="K49" s="19">
        <v>0</v>
      </c>
      <c r="L49" s="27" t="s">
        <v>158</v>
      </c>
      <c r="M49" s="27" t="s">
        <v>158</v>
      </c>
      <c r="N49" s="28" t="s">
        <v>158</v>
      </c>
      <c r="P49" s="90">
        <v>0</v>
      </c>
      <c r="Q49" s="18">
        <v>0</v>
      </c>
      <c r="R49" s="19">
        <v>0</v>
      </c>
      <c r="S49" s="27" t="s">
        <v>158</v>
      </c>
      <c r="T49" s="27" t="s">
        <v>158</v>
      </c>
      <c r="U49" s="28" t="s">
        <v>158</v>
      </c>
    </row>
    <row r="50" spans="1:21" x14ac:dyDescent="0.25">
      <c r="A50" s="17" t="s">
        <v>161</v>
      </c>
      <c r="I50" s="90">
        <v>75781</v>
      </c>
      <c r="J50" s="18">
        <v>79480</v>
      </c>
      <c r="K50" s="19">
        <v>79085</v>
      </c>
      <c r="L50" s="27">
        <v>1.6767611014258919</v>
      </c>
      <c r="M50" s="27">
        <v>1.7320168145970576</v>
      </c>
      <c r="N50" s="28">
        <v>1.6963538420156934</v>
      </c>
      <c r="P50" s="90">
        <v>1020272</v>
      </c>
      <c r="Q50" s="18">
        <v>1056590</v>
      </c>
      <c r="R50" s="19">
        <v>1175034</v>
      </c>
      <c r="S50" s="27">
        <v>6.8908774651789404</v>
      </c>
      <c r="T50" s="27">
        <v>6.1799474307616782</v>
      </c>
      <c r="U50" s="28">
        <v>7.1214786064851463</v>
      </c>
    </row>
    <row r="51" spans="1:21" x14ac:dyDescent="0.25">
      <c r="A51" s="17" t="s">
        <v>162</v>
      </c>
      <c r="I51" s="90">
        <v>0</v>
      </c>
      <c r="J51" s="18">
        <v>0</v>
      </c>
      <c r="K51" s="19">
        <v>0</v>
      </c>
      <c r="L51" s="27" t="s">
        <v>158</v>
      </c>
      <c r="M51" s="27" t="s">
        <v>158</v>
      </c>
      <c r="N51" s="28" t="s">
        <v>158</v>
      </c>
      <c r="P51" s="90">
        <v>0</v>
      </c>
      <c r="Q51" s="18">
        <v>0</v>
      </c>
      <c r="R51" s="19">
        <v>0</v>
      </c>
      <c r="S51" s="27" t="s">
        <v>158</v>
      </c>
      <c r="T51" s="27" t="s">
        <v>158</v>
      </c>
      <c r="U51" s="28" t="s">
        <v>158</v>
      </c>
    </row>
    <row r="52" spans="1:21" x14ac:dyDescent="0.25">
      <c r="A52" s="17" t="s">
        <v>163</v>
      </c>
      <c r="I52" s="90">
        <v>0</v>
      </c>
      <c r="J52" s="18">
        <v>0</v>
      </c>
      <c r="K52" s="19">
        <v>0</v>
      </c>
      <c r="L52" s="27" t="s">
        <v>158</v>
      </c>
      <c r="M52" s="27" t="s">
        <v>158</v>
      </c>
      <c r="N52" s="28" t="s">
        <v>158</v>
      </c>
      <c r="P52" s="90">
        <v>0</v>
      </c>
      <c r="Q52" s="18">
        <v>0</v>
      </c>
      <c r="R52" s="19">
        <v>0</v>
      </c>
      <c r="S52" s="27" t="s">
        <v>158</v>
      </c>
      <c r="T52" s="27" t="s">
        <v>158</v>
      </c>
      <c r="U52" s="28" t="s">
        <v>158</v>
      </c>
    </row>
    <row r="53" spans="1:21" x14ac:dyDescent="0.25">
      <c r="A53" s="17" t="s">
        <v>164</v>
      </c>
      <c r="I53" s="90">
        <v>0</v>
      </c>
      <c r="J53" s="18">
        <v>0</v>
      </c>
      <c r="K53" s="19">
        <v>0</v>
      </c>
      <c r="L53" s="27" t="s">
        <v>158</v>
      </c>
      <c r="M53" s="27" t="s">
        <v>158</v>
      </c>
      <c r="N53" s="28" t="s">
        <v>158</v>
      </c>
      <c r="P53" s="90">
        <v>0</v>
      </c>
      <c r="Q53" s="18">
        <v>0</v>
      </c>
      <c r="R53" s="19">
        <v>0</v>
      </c>
      <c r="S53" s="27" t="s">
        <v>158</v>
      </c>
      <c r="T53" s="27" t="s">
        <v>158</v>
      </c>
      <c r="U53" s="28" t="s">
        <v>158</v>
      </c>
    </row>
    <row r="54" spans="1:21" x14ac:dyDescent="0.25">
      <c r="A54" s="17" t="s">
        <v>165</v>
      </c>
      <c r="I54" s="90">
        <v>0</v>
      </c>
      <c r="J54" s="18">
        <v>150</v>
      </c>
      <c r="K54" s="19">
        <v>627</v>
      </c>
      <c r="L54" s="27" t="s">
        <v>158</v>
      </c>
      <c r="M54" s="27">
        <v>3.2687785881927358E-3</v>
      </c>
      <c r="N54" s="28">
        <v>1.3448996130035275E-2</v>
      </c>
      <c r="P54" s="90">
        <v>0</v>
      </c>
      <c r="Q54" s="18">
        <v>3084</v>
      </c>
      <c r="R54" s="19">
        <v>731</v>
      </c>
      <c r="S54" s="27" t="s">
        <v>158</v>
      </c>
      <c r="T54" s="27">
        <v>1.8038177416470926E-2</v>
      </c>
      <c r="U54" s="28">
        <v>4.4303406210719366E-3</v>
      </c>
    </row>
    <row r="55" spans="1:21" x14ac:dyDescent="0.25">
      <c r="A55" s="17" t="s">
        <v>166</v>
      </c>
      <c r="I55" s="90">
        <v>0</v>
      </c>
      <c r="J55" s="18">
        <v>0</v>
      </c>
      <c r="K55" s="19">
        <v>0</v>
      </c>
      <c r="L55" s="27" t="s">
        <v>158</v>
      </c>
      <c r="M55" s="27" t="s">
        <v>158</v>
      </c>
      <c r="N55" s="28" t="s">
        <v>158</v>
      </c>
      <c r="P55" s="90">
        <v>129057</v>
      </c>
      <c r="Q55" s="18">
        <v>147569</v>
      </c>
      <c r="R55" s="19">
        <v>145565</v>
      </c>
      <c r="S55" s="27">
        <v>0.87164596600082966</v>
      </c>
      <c r="T55" s="27">
        <v>0.86312444979610836</v>
      </c>
      <c r="U55" s="28">
        <v>0.88221960671181454</v>
      </c>
    </row>
    <row r="56" spans="1:21" x14ac:dyDescent="0.25">
      <c r="A56" s="17" t="s">
        <v>167</v>
      </c>
      <c r="I56" s="90">
        <v>139413</v>
      </c>
      <c r="J56" s="18">
        <v>141857</v>
      </c>
      <c r="K56" s="19">
        <v>0</v>
      </c>
      <c r="L56" s="27">
        <v>3.084708507846134</v>
      </c>
      <c r="M56" s="27">
        <v>3.0913274945683797</v>
      </c>
      <c r="N56" s="28" t="s">
        <v>158</v>
      </c>
      <c r="P56" s="90">
        <v>321159</v>
      </c>
      <c r="Q56" s="18">
        <v>326824</v>
      </c>
      <c r="R56" s="19">
        <v>0</v>
      </c>
      <c r="S56" s="27">
        <v>2.1690954136146079</v>
      </c>
      <c r="T56" s="27">
        <v>1.9115788897408217</v>
      </c>
      <c r="U56" s="28" t="s">
        <v>158</v>
      </c>
    </row>
    <row r="57" spans="1:21" x14ac:dyDescent="0.25">
      <c r="A57" s="17" t="s">
        <v>168</v>
      </c>
      <c r="I57" s="90">
        <v>0</v>
      </c>
      <c r="J57" s="18">
        <v>0</v>
      </c>
      <c r="K57" s="19">
        <v>0</v>
      </c>
      <c r="L57" s="27" t="s">
        <v>158</v>
      </c>
      <c r="M57" s="27" t="s">
        <v>158</v>
      </c>
      <c r="N57" s="28" t="s">
        <v>158</v>
      </c>
      <c r="P57" s="90">
        <v>0</v>
      </c>
      <c r="Q57" s="18">
        <v>0</v>
      </c>
      <c r="R57" s="19">
        <v>0</v>
      </c>
      <c r="S57" s="27" t="s">
        <v>158</v>
      </c>
      <c r="T57" s="27" t="s">
        <v>158</v>
      </c>
      <c r="U57" s="28" t="s">
        <v>158</v>
      </c>
    </row>
    <row r="58" spans="1:21" x14ac:dyDescent="0.25">
      <c r="A58" s="17" t="s">
        <v>169</v>
      </c>
      <c r="I58" s="90">
        <v>0</v>
      </c>
      <c r="J58" s="18">
        <v>0</v>
      </c>
      <c r="K58" s="19">
        <v>0</v>
      </c>
      <c r="L58" s="27" t="s">
        <v>158</v>
      </c>
      <c r="M58" s="27" t="s">
        <v>158</v>
      </c>
      <c r="N58" s="28" t="s">
        <v>158</v>
      </c>
      <c r="P58" s="90">
        <v>0</v>
      </c>
      <c r="Q58" s="18">
        <v>0</v>
      </c>
      <c r="R58" s="19">
        <v>0</v>
      </c>
      <c r="S58" s="27" t="s">
        <v>158</v>
      </c>
      <c r="T58" s="27" t="s">
        <v>158</v>
      </c>
      <c r="U58" s="28" t="s">
        <v>158</v>
      </c>
    </row>
    <row r="59" spans="1:21" x14ac:dyDescent="0.25">
      <c r="A59" s="17" t="s">
        <v>170</v>
      </c>
      <c r="I59" s="90">
        <v>2657</v>
      </c>
      <c r="J59" s="18">
        <v>5708</v>
      </c>
      <c r="K59" s="19">
        <v>5708</v>
      </c>
      <c r="L59" s="27">
        <v>5.8789858229484897E-2</v>
      </c>
      <c r="M59" s="27">
        <v>0.12438792120936092</v>
      </c>
      <c r="N59" s="28">
        <v>0.12243519921888574</v>
      </c>
      <c r="P59" s="90">
        <v>0</v>
      </c>
      <c r="Q59" s="18">
        <v>0</v>
      </c>
      <c r="R59" s="19">
        <v>0</v>
      </c>
      <c r="S59" s="27" t="s">
        <v>158</v>
      </c>
      <c r="T59" s="27" t="s">
        <v>158</v>
      </c>
      <c r="U59" s="28" t="s">
        <v>158</v>
      </c>
    </row>
    <row r="60" spans="1:21" x14ac:dyDescent="0.25">
      <c r="A60" s="17" t="s">
        <v>171</v>
      </c>
      <c r="I60" s="90">
        <v>0</v>
      </c>
      <c r="J60" s="18">
        <v>0</v>
      </c>
      <c r="K60" s="19">
        <v>0</v>
      </c>
      <c r="L60" s="27" t="s">
        <v>158</v>
      </c>
      <c r="M60" s="27" t="s">
        <v>158</v>
      </c>
      <c r="N60" s="28" t="s">
        <v>158</v>
      </c>
      <c r="P60" s="90">
        <v>179422</v>
      </c>
      <c r="Q60" s="18">
        <v>191979</v>
      </c>
      <c r="R60" s="19">
        <v>213530</v>
      </c>
      <c r="S60" s="27">
        <v>1.2118092200485124</v>
      </c>
      <c r="T60" s="27">
        <v>1.1228765441753152</v>
      </c>
      <c r="U60" s="28">
        <v>1.2941321926367859</v>
      </c>
    </row>
    <row r="61" spans="1:21" x14ac:dyDescent="0.25">
      <c r="A61" s="17" t="s">
        <v>172</v>
      </c>
      <c r="I61" s="90">
        <v>211143</v>
      </c>
      <c r="J61" s="18">
        <v>215760</v>
      </c>
      <c r="K61" s="19">
        <v>235022</v>
      </c>
      <c r="L61" s="27">
        <v>4.671835542396737</v>
      </c>
      <c r="M61" s="27">
        <v>4.7018111212564317</v>
      </c>
      <c r="N61" s="28">
        <v>5.0411642240401129</v>
      </c>
      <c r="P61" s="90">
        <v>152961</v>
      </c>
      <c r="Q61" s="18">
        <v>174607</v>
      </c>
      <c r="R61" s="19">
        <v>227248</v>
      </c>
      <c r="S61" s="27">
        <v>1.0330926536759177</v>
      </c>
      <c r="T61" s="27">
        <v>1.0212684968086054</v>
      </c>
      <c r="U61" s="28">
        <v>1.3772722920073261</v>
      </c>
    </row>
    <row r="62" spans="1:21" x14ac:dyDescent="0.25">
      <c r="A62" s="17" t="s">
        <v>173</v>
      </c>
      <c r="I62" s="90">
        <v>22128</v>
      </c>
      <c r="J62" s="18">
        <v>26862</v>
      </c>
      <c r="K62" s="19">
        <v>25953</v>
      </c>
      <c r="L62" s="27">
        <v>0.48961309104329759</v>
      </c>
      <c r="M62" s="27">
        <v>0.58537286957355517</v>
      </c>
      <c r="N62" s="28">
        <v>0.55668548096141235</v>
      </c>
      <c r="P62" s="90">
        <v>142998</v>
      </c>
      <c r="Q62" s="18">
        <v>155275</v>
      </c>
      <c r="R62" s="19">
        <v>172204</v>
      </c>
      <c r="S62" s="27">
        <v>0.96580293859447097</v>
      </c>
      <c r="T62" s="27">
        <v>0.9081964975170308</v>
      </c>
      <c r="U62" s="28">
        <v>1.0436694614378546</v>
      </c>
    </row>
    <row r="63" spans="1:21" x14ac:dyDescent="0.25">
      <c r="A63" s="17" t="s">
        <v>174</v>
      </c>
      <c r="I63" s="90">
        <v>20773</v>
      </c>
      <c r="J63" s="18">
        <v>32694</v>
      </c>
      <c r="K63" s="19">
        <v>35737</v>
      </c>
      <c r="L63" s="27">
        <v>0.45963181219461413</v>
      </c>
      <c r="M63" s="27">
        <v>0.71246298108248873</v>
      </c>
      <c r="N63" s="28">
        <v>0.76654987990282408</v>
      </c>
      <c r="P63" s="90">
        <v>120501</v>
      </c>
      <c r="Q63" s="18">
        <v>129518</v>
      </c>
      <c r="R63" s="19">
        <v>134874</v>
      </c>
      <c r="S63" s="27">
        <v>0.81385907427776849</v>
      </c>
      <c r="T63" s="27">
        <v>0.75754496194114185</v>
      </c>
      <c r="U63" s="28">
        <v>0.81742511754645186</v>
      </c>
    </row>
    <row r="64" spans="1:21" x14ac:dyDescent="0.25">
      <c r="A64" s="17" t="s">
        <v>175</v>
      </c>
      <c r="I64" s="90">
        <v>0</v>
      </c>
      <c r="J64" s="18">
        <v>0</v>
      </c>
      <c r="K64" s="19">
        <v>0</v>
      </c>
      <c r="L64" s="27" t="s">
        <v>158</v>
      </c>
      <c r="M64" s="27" t="s">
        <v>158</v>
      </c>
      <c r="N64" s="28" t="s">
        <v>158</v>
      </c>
      <c r="P64" s="90">
        <v>0</v>
      </c>
      <c r="Q64" s="18">
        <v>0</v>
      </c>
      <c r="R64" s="19">
        <v>0</v>
      </c>
      <c r="S64" s="27" t="s">
        <v>158</v>
      </c>
      <c r="T64" s="27" t="s">
        <v>158</v>
      </c>
      <c r="U64" s="28" t="s">
        <v>158</v>
      </c>
    </row>
    <row r="65" spans="1:21" x14ac:dyDescent="0.25">
      <c r="A65" s="17" t="s">
        <v>176</v>
      </c>
      <c r="I65" s="90">
        <v>0</v>
      </c>
      <c r="J65" s="18">
        <v>0</v>
      </c>
      <c r="K65" s="19">
        <v>0</v>
      </c>
      <c r="L65" s="27" t="s">
        <v>158</v>
      </c>
      <c r="M65" s="27" t="s">
        <v>158</v>
      </c>
      <c r="N65" s="28" t="s">
        <v>158</v>
      </c>
      <c r="P65" s="90">
        <v>0</v>
      </c>
      <c r="Q65" s="18">
        <v>0</v>
      </c>
      <c r="R65" s="19">
        <v>0</v>
      </c>
      <c r="S65" s="27" t="s">
        <v>158</v>
      </c>
      <c r="T65" s="27" t="s">
        <v>158</v>
      </c>
      <c r="U65" s="28" t="s">
        <v>158</v>
      </c>
    </row>
    <row r="66" spans="1:21" x14ac:dyDescent="0.25">
      <c r="A66" s="17" t="s">
        <v>177</v>
      </c>
      <c r="I66" s="90">
        <v>0</v>
      </c>
      <c r="J66" s="18">
        <v>0</v>
      </c>
      <c r="K66" s="19">
        <v>0</v>
      </c>
      <c r="L66" s="27" t="s">
        <v>158</v>
      </c>
      <c r="M66" s="27" t="s">
        <v>158</v>
      </c>
      <c r="N66" s="28" t="s">
        <v>158</v>
      </c>
      <c r="P66" s="90">
        <v>0</v>
      </c>
      <c r="Q66" s="18">
        <v>0</v>
      </c>
      <c r="R66" s="19">
        <v>0</v>
      </c>
      <c r="S66" s="27" t="s">
        <v>158</v>
      </c>
      <c r="T66" s="27" t="s">
        <v>158</v>
      </c>
      <c r="U66" s="28" t="s">
        <v>158</v>
      </c>
    </row>
    <row r="67" spans="1:21" x14ac:dyDescent="0.25">
      <c r="A67" s="17" t="s">
        <v>178</v>
      </c>
      <c r="I67" s="90">
        <v>0</v>
      </c>
      <c r="J67" s="18">
        <v>0</v>
      </c>
      <c r="K67" s="19">
        <v>0</v>
      </c>
      <c r="L67" s="27" t="s">
        <v>158</v>
      </c>
      <c r="M67" s="27" t="s">
        <v>158</v>
      </c>
      <c r="N67" s="28" t="s">
        <v>158</v>
      </c>
      <c r="P67" s="90">
        <v>344</v>
      </c>
      <c r="Q67" s="18">
        <v>16</v>
      </c>
      <c r="R67" s="19">
        <v>70</v>
      </c>
      <c r="S67" s="27">
        <v>2.3233626405718823E-3</v>
      </c>
      <c r="T67" s="27">
        <v>9.3583281019304413E-5</v>
      </c>
      <c r="U67" s="28">
        <v>4.2424602390565738E-4</v>
      </c>
    </row>
    <row r="68" spans="1:21" x14ac:dyDescent="0.25">
      <c r="A68" s="17" t="s">
        <v>179</v>
      </c>
      <c r="I68" s="90">
        <v>30135</v>
      </c>
      <c r="J68" s="18">
        <v>36285</v>
      </c>
      <c r="K68" s="19">
        <v>36409</v>
      </c>
      <c r="L68" s="27">
        <v>0.66677921631370995</v>
      </c>
      <c r="M68" s="27">
        <v>0.79071754048382281</v>
      </c>
      <c r="N68" s="28">
        <v>0.78096411498956042</v>
      </c>
      <c r="P68" s="90">
        <v>10955</v>
      </c>
      <c r="Q68" s="18">
        <v>8479</v>
      </c>
      <c r="R68" s="19">
        <v>7313</v>
      </c>
      <c r="S68" s="27">
        <v>7.3989644556584216E-2</v>
      </c>
      <c r="T68" s="27">
        <v>4.9593289985167634E-2</v>
      </c>
      <c r="U68" s="28">
        <v>4.4321588183172465E-2</v>
      </c>
    </row>
    <row r="69" spans="1:21" x14ac:dyDescent="0.25">
      <c r="A69" s="17" t="s">
        <v>180</v>
      </c>
      <c r="I69" s="90">
        <v>0</v>
      </c>
      <c r="J69" s="18">
        <v>0</v>
      </c>
      <c r="K69" s="19">
        <v>0</v>
      </c>
      <c r="L69" s="27" t="s">
        <v>158</v>
      </c>
      <c r="M69" s="27" t="s">
        <v>158</v>
      </c>
      <c r="N69" s="28" t="s">
        <v>158</v>
      </c>
      <c r="P69" s="90">
        <v>0</v>
      </c>
      <c r="Q69" s="18">
        <v>0</v>
      </c>
      <c r="R69" s="19">
        <v>0</v>
      </c>
      <c r="S69" s="27" t="s">
        <v>158</v>
      </c>
      <c r="T69" s="27" t="s">
        <v>158</v>
      </c>
      <c r="U69" s="28" t="s">
        <v>158</v>
      </c>
    </row>
    <row r="70" spans="1:21" x14ac:dyDescent="0.25">
      <c r="A70" s="17" t="s">
        <v>181</v>
      </c>
      <c r="I70" s="90">
        <v>0</v>
      </c>
      <c r="J70" s="18">
        <v>0</v>
      </c>
      <c r="K70" s="19">
        <v>0</v>
      </c>
      <c r="L70" s="27" t="s">
        <v>158</v>
      </c>
      <c r="M70" s="27" t="s">
        <v>158</v>
      </c>
      <c r="N70" s="28" t="s">
        <v>158</v>
      </c>
      <c r="P70" s="90">
        <v>0</v>
      </c>
      <c r="Q70" s="18">
        <v>0</v>
      </c>
      <c r="R70" s="19">
        <v>0</v>
      </c>
      <c r="S70" s="27" t="s">
        <v>158</v>
      </c>
      <c r="T70" s="27" t="s">
        <v>158</v>
      </c>
      <c r="U70" s="28" t="s">
        <v>158</v>
      </c>
    </row>
    <row r="71" spans="1:21" x14ac:dyDescent="0.25">
      <c r="A71" s="17" t="s">
        <v>5</v>
      </c>
      <c r="I71" s="90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90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3.8" thickBot="1" x14ac:dyDescent="0.3">
      <c r="A72" s="20" t="s">
        <v>4</v>
      </c>
      <c r="I72" s="91">
        <v>4519487</v>
      </c>
      <c r="J72" s="21">
        <v>4588870</v>
      </c>
      <c r="K72" s="22">
        <v>4662058</v>
      </c>
      <c r="L72" s="23">
        <v>100</v>
      </c>
      <c r="M72" s="23">
        <v>100</v>
      </c>
      <c r="N72" s="47">
        <v>100</v>
      </c>
      <c r="P72" s="91">
        <v>14806126</v>
      </c>
      <c r="Q72" s="21">
        <v>17097071</v>
      </c>
      <c r="R72" s="22">
        <v>16499860</v>
      </c>
      <c r="S72" s="23">
        <v>100</v>
      </c>
      <c r="T72" s="23">
        <v>100</v>
      </c>
      <c r="U72" s="47">
        <v>100</v>
      </c>
    </row>
    <row r="74" spans="1:21" x14ac:dyDescent="0.25">
      <c r="A74" s="58" t="str">
        <f>+Innhold!B53</f>
        <v>Finans Norge / Skadeforsikringsstatistikk</v>
      </c>
      <c r="B74" s="98"/>
      <c r="C74" s="98"/>
      <c r="D74" s="98"/>
      <c r="E74" s="98"/>
      <c r="F74" s="98"/>
      <c r="G74" s="98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88"/>
      <c r="U74" s="174">
        <f>Innhold!H27</f>
        <v>10</v>
      </c>
    </row>
    <row r="75" spans="1:21" x14ac:dyDescent="0.25">
      <c r="A75" s="26" t="str">
        <f>+Innhold!B54</f>
        <v>Premiestatistikk skadeforsikring 1. kvartal 2025</v>
      </c>
      <c r="T75" s="25"/>
      <c r="U75" s="173"/>
    </row>
    <row r="82" ht="12.75" customHeight="1" x14ac:dyDescent="0.25"/>
    <row r="83" ht="12.75" customHeight="1" x14ac:dyDescent="0.25"/>
  </sheetData>
  <mergeCells count="6">
    <mergeCell ref="U74:U75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topLeftCell="A4" zoomScaleNormal="100" workbookViewId="0">
      <selection activeCell="H41" sqref="H41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184" t="s">
        <v>104</v>
      </c>
      <c r="E4" s="184"/>
      <c r="F4" s="6"/>
      <c r="I4" s="184" t="s">
        <v>107</v>
      </c>
      <c r="J4" s="184"/>
      <c r="K4" s="184"/>
      <c r="L4" s="184"/>
      <c r="M4" s="184"/>
      <c r="N4" s="184"/>
      <c r="P4" s="184" t="s">
        <v>108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2390105</v>
      </c>
      <c r="C7" s="18">
        <v>2696092</v>
      </c>
      <c r="D7" s="19">
        <v>2940141</v>
      </c>
      <c r="E7" s="75">
        <v>18.793057504780027</v>
      </c>
      <c r="F7" s="75">
        <v>19.112327881496267</v>
      </c>
      <c r="G7" s="76">
        <v>19.018977053216815</v>
      </c>
      <c r="I7" s="90">
        <v>1027061</v>
      </c>
      <c r="J7" s="18">
        <v>1159676</v>
      </c>
      <c r="K7" s="19">
        <v>1338486</v>
      </c>
      <c r="L7" s="75">
        <v>21.00824161438441</v>
      </c>
      <c r="M7" s="75">
        <v>21.707262789851864</v>
      </c>
      <c r="N7" s="76">
        <v>22.488593451038032</v>
      </c>
      <c r="P7" s="90">
        <v>1363044</v>
      </c>
      <c r="Q7" s="18">
        <v>1536416</v>
      </c>
      <c r="R7" s="19">
        <v>1601655</v>
      </c>
      <c r="S7" s="75">
        <v>17.409808162369128</v>
      </c>
      <c r="T7" s="75">
        <v>17.530552351555798</v>
      </c>
      <c r="U7" s="76">
        <v>16.846861023007754</v>
      </c>
    </row>
    <row r="8" spans="1:21" x14ac:dyDescent="0.25">
      <c r="A8" s="17" t="s">
        <v>156</v>
      </c>
      <c r="B8" s="18">
        <v>1284234</v>
      </c>
      <c r="C8" s="18">
        <v>1411519</v>
      </c>
      <c r="D8" s="19">
        <v>980260</v>
      </c>
      <c r="E8" s="75">
        <v>10.097750271052391</v>
      </c>
      <c r="F8" s="75">
        <v>10.006117721116984</v>
      </c>
      <c r="G8" s="76">
        <v>6.3410368571392715</v>
      </c>
      <c r="I8" s="90">
        <v>599132</v>
      </c>
      <c r="J8" s="18">
        <v>652588</v>
      </c>
      <c r="K8" s="19">
        <v>597468</v>
      </c>
      <c r="L8" s="75">
        <v>12.255075224265513</v>
      </c>
      <c r="M8" s="75">
        <v>12.215393963058517</v>
      </c>
      <c r="N8" s="76">
        <v>10.038367941095231</v>
      </c>
      <c r="P8" s="90">
        <v>685102</v>
      </c>
      <c r="Q8" s="18">
        <v>758931</v>
      </c>
      <c r="R8" s="19">
        <v>382792</v>
      </c>
      <c r="S8" s="75">
        <v>8.7506304944340858</v>
      </c>
      <c r="T8" s="75">
        <v>8.6594253292849022</v>
      </c>
      <c r="U8" s="76">
        <v>4.0263624967419229</v>
      </c>
    </row>
    <row r="9" spans="1:21" x14ac:dyDescent="0.25">
      <c r="A9" s="17" t="s">
        <v>157</v>
      </c>
      <c r="B9" s="18">
        <v>0</v>
      </c>
      <c r="C9" s="18">
        <v>0</v>
      </c>
      <c r="D9" s="19">
        <v>621330</v>
      </c>
      <c r="E9" s="75" t="s">
        <v>158</v>
      </c>
      <c r="F9" s="75" t="s">
        <v>158</v>
      </c>
      <c r="G9" s="76">
        <v>4.0192157493382812</v>
      </c>
      <c r="I9" s="90">
        <v>0</v>
      </c>
      <c r="J9" s="18">
        <v>0</v>
      </c>
      <c r="K9" s="19">
        <v>127238</v>
      </c>
      <c r="L9" s="75" t="s">
        <v>158</v>
      </c>
      <c r="M9" s="75" t="s">
        <v>158</v>
      </c>
      <c r="N9" s="76">
        <v>2.1377912458727075</v>
      </c>
      <c r="P9" s="90">
        <v>0</v>
      </c>
      <c r="Q9" s="18">
        <v>0</v>
      </c>
      <c r="R9" s="19">
        <v>494092</v>
      </c>
      <c r="S9" s="75" t="s">
        <v>158</v>
      </c>
      <c r="T9" s="75" t="s">
        <v>158</v>
      </c>
      <c r="U9" s="76">
        <v>5.1970613250543645</v>
      </c>
    </row>
    <row r="10" spans="1:21" x14ac:dyDescent="0.25">
      <c r="A10" s="17" t="s">
        <v>82</v>
      </c>
      <c r="B10" s="18">
        <v>3081470</v>
      </c>
      <c r="C10" s="18">
        <v>3402582</v>
      </c>
      <c r="D10" s="19">
        <v>3642210</v>
      </c>
      <c r="E10" s="75">
        <v>24.2291626975612</v>
      </c>
      <c r="F10" s="75">
        <v>24.120565183857725</v>
      </c>
      <c r="G10" s="76">
        <v>23.560471560036344</v>
      </c>
      <c r="I10" s="90">
        <v>997026</v>
      </c>
      <c r="J10" s="18">
        <v>1068313</v>
      </c>
      <c r="K10" s="19">
        <v>1199061</v>
      </c>
      <c r="L10" s="75">
        <v>20.393884203395157</v>
      </c>
      <c r="M10" s="75">
        <v>19.997094906521315</v>
      </c>
      <c r="N10" s="76">
        <v>20.146042134168837</v>
      </c>
      <c r="P10" s="90">
        <v>2084444</v>
      </c>
      <c r="Q10" s="18">
        <v>2334269</v>
      </c>
      <c r="R10" s="19">
        <v>2443149</v>
      </c>
      <c r="S10" s="75">
        <v>26.62406361438175</v>
      </c>
      <c r="T10" s="75">
        <v>26.634078860877391</v>
      </c>
      <c r="U10" s="76">
        <v>25.698038379988432</v>
      </c>
    </row>
    <row r="11" spans="1:21" x14ac:dyDescent="0.25">
      <c r="A11" s="17" t="s">
        <v>84</v>
      </c>
      <c r="B11" s="18">
        <v>1306014</v>
      </c>
      <c r="C11" s="18">
        <v>1403380</v>
      </c>
      <c r="D11" s="19">
        <v>1497461</v>
      </c>
      <c r="E11" s="75">
        <v>10.269003329999219</v>
      </c>
      <c r="F11" s="75">
        <v>9.9484211600843864</v>
      </c>
      <c r="G11" s="76">
        <v>9.6866702641428102</v>
      </c>
      <c r="I11" s="90">
        <v>435342</v>
      </c>
      <c r="J11" s="18">
        <v>465970</v>
      </c>
      <c r="K11" s="19">
        <v>511176</v>
      </c>
      <c r="L11" s="75">
        <v>8.9047972037584309</v>
      </c>
      <c r="M11" s="75">
        <v>8.7222062388005561</v>
      </c>
      <c r="N11" s="76">
        <v>8.5885315542544465</v>
      </c>
      <c r="P11" s="90">
        <v>870672</v>
      </c>
      <c r="Q11" s="18">
        <v>937410</v>
      </c>
      <c r="R11" s="19">
        <v>986285</v>
      </c>
      <c r="S11" s="75">
        <v>11.120868066141853</v>
      </c>
      <c r="T11" s="75">
        <v>10.695876038697801</v>
      </c>
      <c r="U11" s="76">
        <v>10.374148193011107</v>
      </c>
    </row>
    <row r="12" spans="1:21" x14ac:dyDescent="0.25">
      <c r="A12" s="17" t="s">
        <v>182</v>
      </c>
      <c r="B12" s="18">
        <v>1331283</v>
      </c>
      <c r="C12" s="18">
        <v>1406174</v>
      </c>
      <c r="D12" s="19">
        <v>1932374</v>
      </c>
      <c r="E12" s="75">
        <v>10.467689902383398</v>
      </c>
      <c r="F12" s="75">
        <v>9.96822754803439</v>
      </c>
      <c r="G12" s="76">
        <v>12.500004851547184</v>
      </c>
      <c r="I12" s="90">
        <v>985671</v>
      </c>
      <c r="J12" s="18">
        <v>1028621</v>
      </c>
      <c r="K12" s="19">
        <v>1359110</v>
      </c>
      <c r="L12" s="75">
        <v>20.161620897192957</v>
      </c>
      <c r="M12" s="75">
        <v>19.254124736702504</v>
      </c>
      <c r="N12" s="76">
        <v>22.835107909414294</v>
      </c>
      <c r="P12" s="90">
        <v>345612</v>
      </c>
      <c r="Q12" s="18">
        <v>377553</v>
      </c>
      <c r="R12" s="19">
        <v>573264</v>
      </c>
      <c r="S12" s="75">
        <v>4.4144126078194974</v>
      </c>
      <c r="T12" s="75">
        <v>4.3078909826420357</v>
      </c>
      <c r="U12" s="76">
        <v>6.0298247359721771</v>
      </c>
    </row>
    <row r="13" spans="1:21" x14ac:dyDescent="0.25">
      <c r="A13" s="17" t="s">
        <v>159</v>
      </c>
      <c r="B13" s="18">
        <v>85493</v>
      </c>
      <c r="C13" s="18">
        <v>95881</v>
      </c>
      <c r="D13" s="19">
        <v>112111</v>
      </c>
      <c r="E13" s="75">
        <v>0.6722193649467948</v>
      </c>
      <c r="F13" s="75">
        <v>0.67969086722772953</v>
      </c>
      <c r="G13" s="76">
        <v>0.72521574183455495</v>
      </c>
      <c r="I13" s="90">
        <v>67533</v>
      </c>
      <c r="J13" s="18">
        <v>78132</v>
      </c>
      <c r="K13" s="19">
        <v>93169</v>
      </c>
      <c r="L13" s="75">
        <v>1.3813683714445613</v>
      </c>
      <c r="M13" s="75">
        <v>1.4625049205956715</v>
      </c>
      <c r="N13" s="76">
        <v>1.5653804098360105</v>
      </c>
      <c r="P13" s="90">
        <v>17960</v>
      </c>
      <c r="Q13" s="18">
        <v>17749</v>
      </c>
      <c r="R13" s="19">
        <v>18942</v>
      </c>
      <c r="S13" s="75">
        <v>0.22939843071547913</v>
      </c>
      <c r="T13" s="75">
        <v>0.20251661899366047</v>
      </c>
      <c r="U13" s="76">
        <v>0.19923968738449474</v>
      </c>
    </row>
    <row r="14" spans="1:21" x14ac:dyDescent="0.25">
      <c r="A14" s="17" t="s">
        <v>160</v>
      </c>
      <c r="B14" s="18">
        <v>378713</v>
      </c>
      <c r="C14" s="18">
        <v>398569</v>
      </c>
      <c r="D14" s="19">
        <v>429490</v>
      </c>
      <c r="E14" s="75">
        <v>2.9777667453135988</v>
      </c>
      <c r="F14" s="75">
        <v>2.825415976680353</v>
      </c>
      <c r="G14" s="76">
        <v>2.7782546668972983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378713</v>
      </c>
      <c r="Q14" s="18">
        <v>398569</v>
      </c>
      <c r="R14" s="19">
        <v>429490</v>
      </c>
      <c r="S14" s="75">
        <v>4.83720311200174</v>
      </c>
      <c r="T14" s="75">
        <v>4.5476841690058176</v>
      </c>
      <c r="U14" s="76">
        <v>4.5175511210414232</v>
      </c>
    </row>
    <row r="15" spans="1:21" x14ac:dyDescent="0.25">
      <c r="A15" s="17" t="s">
        <v>161</v>
      </c>
      <c r="B15" s="18">
        <v>360054</v>
      </c>
      <c r="C15" s="18">
        <v>416023</v>
      </c>
      <c r="D15" s="19">
        <v>472473</v>
      </c>
      <c r="E15" s="75">
        <v>2.831053667862319</v>
      </c>
      <c r="F15" s="75">
        <v>2.949145645713767</v>
      </c>
      <c r="G15" s="76">
        <v>3.0563000703927155</v>
      </c>
      <c r="I15" s="90">
        <v>30557</v>
      </c>
      <c r="J15" s="18">
        <v>34484</v>
      </c>
      <c r="K15" s="19">
        <v>39425</v>
      </c>
      <c r="L15" s="75">
        <v>0.62503477301810162</v>
      </c>
      <c r="M15" s="75">
        <v>0.64548481648775324</v>
      </c>
      <c r="N15" s="76">
        <v>0.6623997537569869</v>
      </c>
      <c r="P15" s="90">
        <v>329497</v>
      </c>
      <c r="Q15" s="18">
        <v>381539</v>
      </c>
      <c r="R15" s="19">
        <v>433048</v>
      </c>
      <c r="S15" s="75">
        <v>4.2085798844909927</v>
      </c>
      <c r="T15" s="75">
        <v>4.353371361441333</v>
      </c>
      <c r="U15" s="76">
        <v>4.5549756172780418</v>
      </c>
    </row>
    <row r="16" spans="1:21" x14ac:dyDescent="0.25">
      <c r="A16" s="17" t="s">
        <v>162</v>
      </c>
      <c r="B16" s="18">
        <v>1098984</v>
      </c>
      <c r="C16" s="18">
        <v>1264630</v>
      </c>
      <c r="D16" s="19">
        <v>1376610</v>
      </c>
      <c r="E16" s="75">
        <v>8.64115572697985</v>
      </c>
      <c r="F16" s="75">
        <v>8.9648362180432368</v>
      </c>
      <c r="G16" s="76">
        <v>8.904917825787539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1098984</v>
      </c>
      <c r="Q16" s="18">
        <v>1264630</v>
      </c>
      <c r="R16" s="19">
        <v>1376610</v>
      </c>
      <c r="S16" s="75">
        <v>14.037038139277291</v>
      </c>
      <c r="T16" s="75">
        <v>14.429465991208115</v>
      </c>
      <c r="U16" s="76">
        <v>14.479745858429379</v>
      </c>
    </row>
    <row r="17" spans="1:21" x14ac:dyDescent="0.25">
      <c r="A17" s="17" t="s">
        <v>163</v>
      </c>
      <c r="B17" s="18">
        <v>237352</v>
      </c>
      <c r="C17" s="18">
        <v>256530</v>
      </c>
      <c r="D17" s="19">
        <v>278664</v>
      </c>
      <c r="E17" s="75">
        <v>1.8662651995935531</v>
      </c>
      <c r="F17" s="75">
        <v>1.818515640950026</v>
      </c>
      <c r="G17" s="76">
        <v>1.8026020594106238</v>
      </c>
      <c r="I17" s="90">
        <v>237352</v>
      </c>
      <c r="J17" s="18">
        <v>256530</v>
      </c>
      <c r="K17" s="19">
        <v>278664</v>
      </c>
      <c r="L17" s="75">
        <v>4.8549678779131611</v>
      </c>
      <c r="M17" s="75">
        <v>4.8018275134440129</v>
      </c>
      <c r="N17" s="76">
        <v>4.6819775518309958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59515</v>
      </c>
      <c r="C18" s="18">
        <v>0</v>
      </c>
      <c r="D18" s="19">
        <v>0</v>
      </c>
      <c r="E18" s="75">
        <v>0.46795802585952639</v>
      </c>
      <c r="F18" s="75" t="s">
        <v>158</v>
      </c>
      <c r="G18" s="76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59515</v>
      </c>
      <c r="Q18" s="18">
        <v>0</v>
      </c>
      <c r="R18" s="19">
        <v>0</v>
      </c>
      <c r="S18" s="75">
        <v>0.76016968842047561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75" t="s">
        <v>158</v>
      </c>
      <c r="F19" s="75" t="s">
        <v>158</v>
      </c>
      <c r="G19" s="76" t="s">
        <v>158</v>
      </c>
      <c r="I19" s="90">
        <v>0</v>
      </c>
      <c r="J19" s="18">
        <v>0</v>
      </c>
      <c r="K19" s="19">
        <v>0</v>
      </c>
      <c r="L19" s="75" t="s">
        <v>158</v>
      </c>
      <c r="M19" s="75" t="s">
        <v>158</v>
      </c>
      <c r="N19" s="76" t="s">
        <v>158</v>
      </c>
      <c r="P19" s="90">
        <v>0</v>
      </c>
      <c r="Q19" s="18">
        <v>0</v>
      </c>
      <c r="R19" s="19">
        <v>0</v>
      </c>
      <c r="S19" s="75" t="s">
        <v>158</v>
      </c>
      <c r="T19" s="75" t="s">
        <v>158</v>
      </c>
      <c r="U19" s="76" t="s">
        <v>158</v>
      </c>
    </row>
    <row r="20" spans="1:21" x14ac:dyDescent="0.25">
      <c r="A20" s="17" t="s">
        <v>166</v>
      </c>
      <c r="B20" s="18">
        <v>78099</v>
      </c>
      <c r="C20" s="18">
        <v>85886</v>
      </c>
      <c r="D20" s="19">
        <v>84414</v>
      </c>
      <c r="E20" s="75">
        <v>0.61408138892049324</v>
      </c>
      <c r="F20" s="75">
        <v>0.60883730689835081</v>
      </c>
      <c r="G20" s="76">
        <v>0.54605133868418021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78099</v>
      </c>
      <c r="Q20" s="18">
        <v>85886</v>
      </c>
      <c r="R20" s="19">
        <v>84414</v>
      </c>
      <c r="S20" s="75">
        <v>0.99753830960179324</v>
      </c>
      <c r="T20" s="75">
        <v>0.97996181975826935</v>
      </c>
      <c r="U20" s="76">
        <v>0.88790090649745212</v>
      </c>
    </row>
    <row r="21" spans="1:21" x14ac:dyDescent="0.25">
      <c r="A21" s="17" t="s">
        <v>167</v>
      </c>
      <c r="B21" s="18">
        <v>363809</v>
      </c>
      <c r="C21" s="18">
        <v>387684</v>
      </c>
      <c r="D21" s="19">
        <v>0</v>
      </c>
      <c r="E21" s="75">
        <v>2.860578701670645</v>
      </c>
      <c r="F21" s="75">
        <v>2.7482532949209446</v>
      </c>
      <c r="G21" s="76" t="s">
        <v>158</v>
      </c>
      <c r="I21" s="90">
        <v>217830</v>
      </c>
      <c r="J21" s="18">
        <v>235441</v>
      </c>
      <c r="K21" s="19">
        <v>0</v>
      </c>
      <c r="L21" s="75">
        <v>4.4556509018075428</v>
      </c>
      <c r="M21" s="75">
        <v>4.4070754749650014</v>
      </c>
      <c r="N21" s="76" t="s">
        <v>158</v>
      </c>
      <c r="P21" s="90">
        <v>145979</v>
      </c>
      <c r="Q21" s="18">
        <v>152243</v>
      </c>
      <c r="R21" s="19">
        <v>0</v>
      </c>
      <c r="S21" s="75">
        <v>1.8645519775843502</v>
      </c>
      <c r="T21" s="75">
        <v>1.7370971674715112</v>
      </c>
      <c r="U21" s="76" t="s">
        <v>158</v>
      </c>
    </row>
    <row r="22" spans="1:21" x14ac:dyDescent="0.25">
      <c r="A22" s="17" t="s">
        <v>168</v>
      </c>
      <c r="B22" s="18">
        <v>4325</v>
      </c>
      <c r="C22" s="18">
        <v>4537</v>
      </c>
      <c r="D22" s="19">
        <v>10872</v>
      </c>
      <c r="E22" s="75">
        <v>3.4006863174703042E-2</v>
      </c>
      <c r="F22" s="75">
        <v>3.2162341492185199E-2</v>
      </c>
      <c r="G22" s="76">
        <v>7.0328027983206656E-2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4325</v>
      </c>
      <c r="Q22" s="18">
        <v>4537</v>
      </c>
      <c r="R22" s="19">
        <v>10872</v>
      </c>
      <c r="S22" s="75">
        <v>5.5242105392229804E-2</v>
      </c>
      <c r="T22" s="75">
        <v>5.1767305221377971E-2</v>
      </c>
      <c r="U22" s="76">
        <v>0.11435613352572203</v>
      </c>
    </row>
    <row r="23" spans="1:21" x14ac:dyDescent="0.25">
      <c r="A23" s="17" t="s">
        <v>169</v>
      </c>
      <c r="B23" s="18">
        <v>5719</v>
      </c>
      <c r="C23" s="18">
        <v>45522</v>
      </c>
      <c r="D23" s="19">
        <v>83971</v>
      </c>
      <c r="E23" s="75">
        <v>4.4967687975983058E-2</v>
      </c>
      <c r="F23" s="75">
        <v>0.32270092779529524</v>
      </c>
      <c r="G23" s="76">
        <v>0.5431856914806702</v>
      </c>
      <c r="I23" s="90">
        <v>5719</v>
      </c>
      <c r="J23" s="18">
        <v>17800</v>
      </c>
      <c r="K23" s="19">
        <v>22465</v>
      </c>
      <c r="L23" s="75">
        <v>0.11698052383710845</v>
      </c>
      <c r="M23" s="75">
        <v>0.33318726752934713</v>
      </c>
      <c r="N23" s="76">
        <v>0.3774460486531569</v>
      </c>
      <c r="P23" s="90">
        <v>0</v>
      </c>
      <c r="Q23" s="18">
        <v>27722</v>
      </c>
      <c r="R23" s="19">
        <v>61506</v>
      </c>
      <c r="S23" s="75" t="s">
        <v>158</v>
      </c>
      <c r="T23" s="75">
        <v>0.31630884623033723</v>
      </c>
      <c r="U23" s="76">
        <v>0.64694521234667579</v>
      </c>
    </row>
    <row r="24" spans="1:21" x14ac:dyDescent="0.25">
      <c r="A24" s="17" t="s">
        <v>170</v>
      </c>
      <c r="B24" s="18">
        <v>5146</v>
      </c>
      <c r="C24" s="18">
        <v>10703</v>
      </c>
      <c r="D24" s="19">
        <v>10703</v>
      </c>
      <c r="E24" s="75">
        <v>4.0462270033993497E-2</v>
      </c>
      <c r="F24" s="75">
        <v>7.5872501871469725E-2</v>
      </c>
      <c r="G24" s="76">
        <v>6.9234812684350708E-2</v>
      </c>
      <c r="I24" s="90">
        <v>153</v>
      </c>
      <c r="J24" s="18">
        <v>449</v>
      </c>
      <c r="K24" s="19">
        <v>449</v>
      </c>
      <c r="L24" s="75">
        <v>3.1295716291445345E-3</v>
      </c>
      <c r="M24" s="75">
        <v>8.4045552314987015E-3</v>
      </c>
      <c r="N24" s="76">
        <v>7.5438805183738016E-3</v>
      </c>
      <c r="P24" s="90">
        <v>4993</v>
      </c>
      <c r="Q24" s="18">
        <v>10254</v>
      </c>
      <c r="R24" s="19">
        <v>10254</v>
      </c>
      <c r="S24" s="75">
        <v>6.3774296467838942E-2</v>
      </c>
      <c r="T24" s="75">
        <v>0.11699844561163979</v>
      </c>
      <c r="U24" s="76">
        <v>0.10785575728226211</v>
      </c>
    </row>
    <row r="25" spans="1:21" x14ac:dyDescent="0.25">
      <c r="A25" s="17" t="s">
        <v>171</v>
      </c>
      <c r="B25" s="18">
        <v>0</v>
      </c>
      <c r="C25" s="18">
        <v>61127</v>
      </c>
      <c r="D25" s="19">
        <v>59796</v>
      </c>
      <c r="E25" s="75" t="s">
        <v>158</v>
      </c>
      <c r="F25" s="75">
        <v>0.43332321983531069</v>
      </c>
      <c r="G25" s="76">
        <v>0.38680415390763662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0</v>
      </c>
      <c r="Q25" s="18">
        <v>61127</v>
      </c>
      <c r="R25" s="19">
        <v>59796</v>
      </c>
      <c r="S25" s="75" t="s">
        <v>158</v>
      </c>
      <c r="T25" s="75">
        <v>0.69746089183759552</v>
      </c>
      <c r="U25" s="76">
        <v>0.62895873439147121</v>
      </c>
    </row>
    <row r="26" spans="1:21" x14ac:dyDescent="0.25">
      <c r="A26" s="17" t="s">
        <v>172</v>
      </c>
      <c r="B26" s="18">
        <v>300199</v>
      </c>
      <c r="C26" s="18">
        <v>331553</v>
      </c>
      <c r="D26" s="19">
        <v>366614</v>
      </c>
      <c r="E26" s="75">
        <v>2.3604222701000417</v>
      </c>
      <c r="F26" s="75">
        <v>2.3503462218995983</v>
      </c>
      <c r="G26" s="76">
        <v>2.3715268258862516</v>
      </c>
      <c r="I26" s="90">
        <v>220173</v>
      </c>
      <c r="J26" s="18">
        <v>249890</v>
      </c>
      <c r="K26" s="19">
        <v>282190</v>
      </c>
      <c r="L26" s="75">
        <v>4.5035763026381677</v>
      </c>
      <c r="M26" s="75">
        <v>4.6775374316240761</v>
      </c>
      <c r="N26" s="76">
        <v>4.7412196959463317</v>
      </c>
      <c r="P26" s="90">
        <v>80026</v>
      </c>
      <c r="Q26" s="18">
        <v>81663</v>
      </c>
      <c r="R26" s="19">
        <v>84424</v>
      </c>
      <c r="S26" s="75">
        <v>1.022151381761522</v>
      </c>
      <c r="T26" s="75">
        <v>0.93177726389539106</v>
      </c>
      <c r="U26" s="76">
        <v>0.88800609057906155</v>
      </c>
    </row>
    <row r="27" spans="1:21" x14ac:dyDescent="0.25">
      <c r="A27" s="17" t="s">
        <v>173</v>
      </c>
      <c r="B27" s="18">
        <v>122197</v>
      </c>
      <c r="C27" s="18">
        <v>128676</v>
      </c>
      <c r="D27" s="19">
        <v>121302</v>
      </c>
      <c r="E27" s="75">
        <v>0.96081772470732674</v>
      </c>
      <c r="F27" s="75">
        <v>0.91217135857359977</v>
      </c>
      <c r="G27" s="76">
        <v>0.78466983539541335</v>
      </c>
      <c r="I27" s="90">
        <v>8078</v>
      </c>
      <c r="J27" s="18">
        <v>8816</v>
      </c>
      <c r="K27" s="19">
        <v>13759</v>
      </c>
      <c r="L27" s="75">
        <v>0.16523320013221929</v>
      </c>
      <c r="M27" s="75">
        <v>0.16502128935610813</v>
      </c>
      <c r="N27" s="76">
        <v>0.23117205356860832</v>
      </c>
      <c r="P27" s="90">
        <v>114119</v>
      </c>
      <c r="Q27" s="18">
        <v>119860</v>
      </c>
      <c r="R27" s="19">
        <v>107543</v>
      </c>
      <c r="S27" s="75">
        <v>1.4576124451458665</v>
      </c>
      <c r="T27" s="75">
        <v>1.3676061723240827</v>
      </c>
      <c r="U27" s="76">
        <v>1.1311811688517959</v>
      </c>
    </row>
    <row r="28" spans="1:21" x14ac:dyDescent="0.25">
      <c r="A28" s="17" t="s">
        <v>174</v>
      </c>
      <c r="B28" s="18">
        <v>125528</v>
      </c>
      <c r="C28" s="18">
        <v>152288</v>
      </c>
      <c r="D28" s="19">
        <v>160532</v>
      </c>
      <c r="E28" s="75">
        <v>0.98700890649575124</v>
      </c>
      <c r="F28" s="75">
        <v>1.0795544767824332</v>
      </c>
      <c r="G28" s="76">
        <v>1.0384380967807332</v>
      </c>
      <c r="I28" s="90">
        <v>46948</v>
      </c>
      <c r="J28" s="18">
        <v>74150</v>
      </c>
      <c r="K28" s="19">
        <v>76634</v>
      </c>
      <c r="L28" s="75">
        <v>0.96030803166717393</v>
      </c>
      <c r="M28" s="75">
        <v>1.3879683082753422</v>
      </c>
      <c r="N28" s="76">
        <v>1.2875673488754074</v>
      </c>
      <c r="P28" s="90">
        <v>78580</v>
      </c>
      <c r="Q28" s="18">
        <v>78138</v>
      </c>
      <c r="R28" s="19">
        <v>83898</v>
      </c>
      <c r="S28" s="75">
        <v>1.0036819980858771</v>
      </c>
      <c r="T28" s="75">
        <v>0.89155690883580152</v>
      </c>
      <c r="U28" s="76">
        <v>0.88247340788640793</v>
      </c>
    </row>
    <row r="29" spans="1:21" x14ac:dyDescent="0.25">
      <c r="A29" s="17" t="s">
        <v>175</v>
      </c>
      <c r="B29" s="18">
        <v>4816</v>
      </c>
      <c r="C29" s="18">
        <v>4769</v>
      </c>
      <c r="D29" s="19">
        <v>4798</v>
      </c>
      <c r="E29" s="75">
        <v>3.7867526716617313E-2</v>
      </c>
      <c r="F29" s="75">
        <v>3.380696640428283E-2</v>
      </c>
      <c r="G29" s="76">
        <v>3.103696452018263E-2</v>
      </c>
      <c r="I29" s="90">
        <v>584</v>
      </c>
      <c r="J29" s="18">
        <v>641</v>
      </c>
      <c r="K29" s="19">
        <v>705</v>
      </c>
      <c r="L29" s="75">
        <v>1.1945554453728158E-2</v>
      </c>
      <c r="M29" s="75">
        <v>1.1998485308219748E-2</v>
      </c>
      <c r="N29" s="76">
        <v>1.1845068519941047E-2</v>
      </c>
      <c r="P29" s="90">
        <v>4232</v>
      </c>
      <c r="Q29" s="18">
        <v>4128</v>
      </c>
      <c r="R29" s="19">
        <v>4093</v>
      </c>
      <c r="S29" s="75">
        <v>5.4054240467032721E-2</v>
      </c>
      <c r="T29" s="75">
        <v>4.710060303148518E-2</v>
      </c>
      <c r="U29" s="76">
        <v>4.3051844602720775E-2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75" t="s">
        <v>158</v>
      </c>
      <c r="F30" s="75" t="s">
        <v>158</v>
      </c>
      <c r="G30" s="76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75" t="s">
        <v>158</v>
      </c>
      <c r="F31" s="75" t="s">
        <v>158</v>
      </c>
      <c r="G31" s="76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75" t="s">
        <v>158</v>
      </c>
      <c r="F32" s="75" t="s">
        <v>158</v>
      </c>
      <c r="G32" s="76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16348</v>
      </c>
      <c r="C33" s="18">
        <v>17077</v>
      </c>
      <c r="D33" s="19">
        <v>17641</v>
      </c>
      <c r="E33" s="75">
        <v>0.12854201137110877</v>
      </c>
      <c r="F33" s="75">
        <v>0.12105715355125558</v>
      </c>
      <c r="G33" s="76">
        <v>0.11411485850365606</v>
      </c>
      <c r="I33" s="90">
        <v>9689</v>
      </c>
      <c r="J33" s="18">
        <v>10840</v>
      </c>
      <c r="K33" s="19">
        <v>11845</v>
      </c>
      <c r="L33" s="75">
        <v>0.19818574846262352</v>
      </c>
      <c r="M33" s="75">
        <v>0.20290730224820916</v>
      </c>
      <c r="N33" s="76">
        <v>0.1990139526506407</v>
      </c>
      <c r="P33" s="90">
        <v>6659</v>
      </c>
      <c r="Q33" s="18">
        <v>6237</v>
      </c>
      <c r="R33" s="19">
        <v>5796</v>
      </c>
      <c r="S33" s="75">
        <v>8.5053683192337179E-2</v>
      </c>
      <c r="T33" s="75">
        <v>7.1164355888414021E-2</v>
      </c>
      <c r="U33" s="76">
        <v>6.0964693700798829E-2</v>
      </c>
    </row>
    <row r="34" spans="1:21" x14ac:dyDescent="0.25">
      <c r="A34" s="17" t="s">
        <v>180</v>
      </c>
      <c r="B34" s="18">
        <v>78618</v>
      </c>
      <c r="C34" s="18">
        <v>125358</v>
      </c>
      <c r="D34" s="19">
        <v>255219</v>
      </c>
      <c r="E34" s="75">
        <v>0.61816221250145753</v>
      </c>
      <c r="F34" s="75">
        <v>0.88865038677041042</v>
      </c>
      <c r="G34" s="76">
        <v>1.6509426944302814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78618</v>
      </c>
      <c r="Q34" s="18">
        <v>125358</v>
      </c>
      <c r="R34" s="19">
        <v>255219</v>
      </c>
      <c r="S34" s="75">
        <v>1.0041673622488607</v>
      </c>
      <c r="T34" s="75">
        <v>1.4303385161872382</v>
      </c>
      <c r="U34" s="76">
        <v>2.6844976124265316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75" t="s">
        <v>158</v>
      </c>
      <c r="F35" s="75" t="s">
        <v>158</v>
      </c>
      <c r="G35" s="76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5" t="s">
        <v>5</v>
      </c>
      <c r="F36" s="75" t="s">
        <v>5</v>
      </c>
      <c r="G36" s="76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12718021</v>
      </c>
      <c r="C37" s="21">
        <v>14106560</v>
      </c>
      <c r="D37" s="22">
        <v>15458986</v>
      </c>
      <c r="E37" s="78">
        <v>100</v>
      </c>
      <c r="F37" s="78">
        <v>100</v>
      </c>
      <c r="G37" s="79">
        <v>100</v>
      </c>
      <c r="I37" s="91">
        <v>4888848</v>
      </c>
      <c r="J37" s="21">
        <v>5342341</v>
      </c>
      <c r="K37" s="22">
        <v>5951844</v>
      </c>
      <c r="L37" s="78">
        <v>100</v>
      </c>
      <c r="M37" s="78">
        <v>100</v>
      </c>
      <c r="N37" s="79">
        <v>100</v>
      </c>
      <c r="P37" s="91">
        <v>7829173</v>
      </c>
      <c r="Q37" s="21">
        <v>8764219</v>
      </c>
      <c r="R37" s="22">
        <v>9507142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112</v>
      </c>
      <c r="B39" s="6"/>
      <c r="C39" s="6"/>
      <c r="D39" s="184" t="s">
        <v>104</v>
      </c>
      <c r="E39" s="184"/>
      <c r="F39" s="6"/>
      <c r="I39" s="184" t="s">
        <v>107</v>
      </c>
      <c r="J39" s="184"/>
      <c r="K39" s="184"/>
      <c r="L39" s="184"/>
      <c r="M39" s="184"/>
      <c r="N39" s="184"/>
      <c r="P39" s="184" t="s">
        <v>108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31</v>
      </c>
      <c r="D40" s="82"/>
      <c r="E40" s="11"/>
      <c r="F40" s="9" t="s">
        <v>2</v>
      </c>
      <c r="G40" s="12"/>
      <c r="I40" s="7"/>
      <c r="J40" s="9" t="s">
        <v>31</v>
      </c>
      <c r="K40" s="82"/>
      <c r="L40" s="11"/>
      <c r="M40" s="9" t="s">
        <v>2</v>
      </c>
      <c r="N40" s="12"/>
      <c r="P40" s="7"/>
      <c r="Q40" s="9" t="s">
        <v>31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1786492</v>
      </c>
      <c r="C42" s="18">
        <v>1830886</v>
      </c>
      <c r="D42" s="19">
        <v>1852205</v>
      </c>
      <c r="E42" s="75">
        <v>13.515762521277113</v>
      </c>
      <c r="F42" s="75">
        <v>13.515885180610709</v>
      </c>
      <c r="G42" s="76">
        <v>13.541465233467552</v>
      </c>
      <c r="I42" s="90">
        <v>422591</v>
      </c>
      <c r="J42" s="18">
        <v>444878</v>
      </c>
      <c r="K42" s="19">
        <v>473789</v>
      </c>
      <c r="L42" s="75">
        <v>16.329110060004769</v>
      </c>
      <c r="M42" s="75">
        <v>16.826505572046269</v>
      </c>
      <c r="N42" s="76">
        <v>17.476488450052525</v>
      </c>
      <c r="P42" s="90">
        <v>1363901</v>
      </c>
      <c r="Q42" s="18">
        <v>1386008</v>
      </c>
      <c r="R42" s="19">
        <v>1378416</v>
      </c>
      <c r="S42" s="75">
        <v>12.830822172969027</v>
      </c>
      <c r="T42" s="75">
        <v>12.713025648702239</v>
      </c>
      <c r="U42" s="76">
        <v>12.568741345071317</v>
      </c>
    </row>
    <row r="43" spans="1:21" x14ac:dyDescent="0.25">
      <c r="A43" s="17" t="s">
        <v>156</v>
      </c>
      <c r="B43" s="18">
        <v>529901</v>
      </c>
      <c r="C43" s="18">
        <v>555645</v>
      </c>
      <c r="D43" s="19">
        <v>479839</v>
      </c>
      <c r="E43" s="75">
        <v>4.008983010160283</v>
      </c>
      <c r="F43" s="75">
        <v>4.1018578006388369</v>
      </c>
      <c r="G43" s="76">
        <v>3.5081014985716141</v>
      </c>
      <c r="I43" s="90">
        <v>173165</v>
      </c>
      <c r="J43" s="18">
        <v>179492</v>
      </c>
      <c r="K43" s="19">
        <v>179025</v>
      </c>
      <c r="L43" s="75">
        <v>6.6911750215710359</v>
      </c>
      <c r="M43" s="75">
        <v>6.7888795088490088</v>
      </c>
      <c r="N43" s="76">
        <v>6.6036323020809968</v>
      </c>
      <c r="P43" s="90">
        <v>356736</v>
      </c>
      <c r="Q43" s="18">
        <v>376153</v>
      </c>
      <c r="R43" s="19">
        <v>300814</v>
      </c>
      <c r="S43" s="75">
        <v>3.3559739150394923</v>
      </c>
      <c r="T43" s="75">
        <v>3.4502273701423749</v>
      </c>
      <c r="U43" s="76">
        <v>2.7428971797891806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106668</v>
      </c>
      <c r="E44" s="75" t="s">
        <v>158</v>
      </c>
      <c r="F44" s="75" t="s">
        <v>158</v>
      </c>
      <c r="G44" s="76">
        <v>0.77984943001639495</v>
      </c>
      <c r="I44" s="90">
        <v>0</v>
      </c>
      <c r="J44" s="18">
        <v>0</v>
      </c>
      <c r="K44" s="19">
        <v>9935</v>
      </c>
      <c r="L44" s="75" t="s">
        <v>158</v>
      </c>
      <c r="M44" s="75" t="s">
        <v>158</v>
      </c>
      <c r="N44" s="76">
        <v>0.36646885586468209</v>
      </c>
      <c r="P44" s="90">
        <v>0</v>
      </c>
      <c r="Q44" s="18">
        <v>0</v>
      </c>
      <c r="R44" s="19">
        <v>96733</v>
      </c>
      <c r="S44" s="75" t="s">
        <v>158</v>
      </c>
      <c r="T44" s="75" t="s">
        <v>158</v>
      </c>
      <c r="U44" s="76">
        <v>0.88203565290361086</v>
      </c>
    </row>
    <row r="45" spans="1:21" x14ac:dyDescent="0.25">
      <c r="A45" s="17" t="s">
        <v>82</v>
      </c>
      <c r="B45" s="18">
        <v>3168690</v>
      </c>
      <c r="C45" s="18">
        <v>3236804</v>
      </c>
      <c r="D45" s="19">
        <v>3115399</v>
      </c>
      <c r="E45" s="75">
        <v>23.972825819284708</v>
      </c>
      <c r="F45" s="75">
        <v>23.894590496700214</v>
      </c>
      <c r="G45" s="76">
        <v>22.776672801811664</v>
      </c>
      <c r="I45" s="90">
        <v>409956</v>
      </c>
      <c r="J45" s="18">
        <v>407835</v>
      </c>
      <c r="K45" s="19">
        <v>411448</v>
      </c>
      <c r="L45" s="75">
        <v>15.840887865002603</v>
      </c>
      <c r="M45" s="75">
        <v>15.425437760409574</v>
      </c>
      <c r="N45" s="76">
        <v>15.176937876981551</v>
      </c>
      <c r="P45" s="90">
        <v>2758734</v>
      </c>
      <c r="Q45" s="18">
        <v>2828969</v>
      </c>
      <c r="R45" s="19">
        <v>2703951</v>
      </c>
      <c r="S45" s="75">
        <v>25.952635401340373</v>
      </c>
      <c r="T45" s="75">
        <v>25.9484472357905</v>
      </c>
      <c r="U45" s="76">
        <v>24.655300525202069</v>
      </c>
    </row>
    <row r="46" spans="1:21" x14ac:dyDescent="0.25">
      <c r="A46" s="17" t="s">
        <v>84</v>
      </c>
      <c r="B46" s="18">
        <v>1341389</v>
      </c>
      <c r="C46" s="18">
        <v>1356149</v>
      </c>
      <c r="D46" s="19">
        <v>1323177</v>
      </c>
      <c r="E46" s="75">
        <v>10.148321499706343</v>
      </c>
      <c r="F46" s="75">
        <v>10.011302818307657</v>
      </c>
      <c r="G46" s="76">
        <v>9.6737431025312492</v>
      </c>
      <c r="I46" s="90">
        <v>220616</v>
      </c>
      <c r="J46" s="18">
        <v>200106</v>
      </c>
      <c r="K46" s="19">
        <v>195021</v>
      </c>
      <c r="L46" s="75">
        <v>8.5247034248197711</v>
      </c>
      <c r="M46" s="75">
        <v>7.5685575011573762</v>
      </c>
      <c r="N46" s="76">
        <v>7.1936711363448573</v>
      </c>
      <c r="P46" s="90">
        <v>1120773</v>
      </c>
      <c r="Q46" s="18">
        <v>1156043</v>
      </c>
      <c r="R46" s="19">
        <v>1128156</v>
      </c>
      <c r="S46" s="75">
        <v>10.543609147045874</v>
      </c>
      <c r="T46" s="75">
        <v>10.603693708840556</v>
      </c>
      <c r="U46" s="76">
        <v>10.286808163058378</v>
      </c>
    </row>
    <row r="47" spans="1:21" x14ac:dyDescent="0.25">
      <c r="A47" s="17" t="s">
        <v>182</v>
      </c>
      <c r="B47" s="18">
        <v>1150862</v>
      </c>
      <c r="C47" s="18">
        <v>1167842</v>
      </c>
      <c r="D47" s="19">
        <v>1428271</v>
      </c>
      <c r="E47" s="75">
        <v>8.7068833707411066</v>
      </c>
      <c r="F47" s="75">
        <v>8.6211912599117433</v>
      </c>
      <c r="G47" s="76">
        <v>10.442085023239832</v>
      </c>
      <c r="I47" s="90">
        <v>951081</v>
      </c>
      <c r="J47" s="18">
        <v>961574</v>
      </c>
      <c r="K47" s="19">
        <v>1119395</v>
      </c>
      <c r="L47" s="75">
        <v>36.750206050245737</v>
      </c>
      <c r="M47" s="75">
        <v>36.369364789750946</v>
      </c>
      <c r="N47" s="76">
        <v>41.29073023760904</v>
      </c>
      <c r="P47" s="90">
        <v>199781</v>
      </c>
      <c r="Q47" s="18">
        <v>206268</v>
      </c>
      <c r="R47" s="19">
        <v>308876</v>
      </c>
      <c r="S47" s="75">
        <v>1.8794285542263882</v>
      </c>
      <c r="T47" s="75">
        <v>1.8919734767090184</v>
      </c>
      <c r="U47" s="76">
        <v>2.8164085092600839</v>
      </c>
    </row>
    <row r="48" spans="1:21" x14ac:dyDescent="0.25">
      <c r="A48" s="17" t="s">
        <v>159</v>
      </c>
      <c r="B48" s="18">
        <v>42432</v>
      </c>
      <c r="C48" s="18">
        <v>43902</v>
      </c>
      <c r="D48" s="19">
        <v>44944</v>
      </c>
      <c r="E48" s="75">
        <v>0.32102065685311237</v>
      </c>
      <c r="F48" s="75">
        <v>0.32409139138055093</v>
      </c>
      <c r="G48" s="76">
        <v>0.32858545001928274</v>
      </c>
      <c r="I48" s="90">
        <v>33977</v>
      </c>
      <c r="J48" s="18">
        <v>35551</v>
      </c>
      <c r="K48" s="19">
        <v>36251</v>
      </c>
      <c r="L48" s="75">
        <v>1.3128868634419144</v>
      </c>
      <c r="M48" s="75">
        <v>1.3446362813890931</v>
      </c>
      <c r="N48" s="76">
        <v>1.3371779057826461</v>
      </c>
      <c r="P48" s="90">
        <v>8455</v>
      </c>
      <c r="Q48" s="18">
        <v>8351</v>
      </c>
      <c r="R48" s="19">
        <v>8693</v>
      </c>
      <c r="S48" s="75">
        <v>7.9539938362427426E-2</v>
      </c>
      <c r="T48" s="75">
        <v>7.6598747765029049E-2</v>
      </c>
      <c r="U48" s="76">
        <v>7.9264945062089351E-2</v>
      </c>
    </row>
    <row r="49" spans="1:21" x14ac:dyDescent="0.25">
      <c r="A49" s="17" t="s">
        <v>160</v>
      </c>
      <c r="B49" s="18">
        <v>315858</v>
      </c>
      <c r="C49" s="18">
        <v>298011</v>
      </c>
      <c r="D49" s="19">
        <v>233121</v>
      </c>
      <c r="E49" s="75">
        <v>2.389633829004298</v>
      </c>
      <c r="F49" s="75">
        <v>2.1999635469160714</v>
      </c>
      <c r="G49" s="76">
        <v>1.7043469360525367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315858</v>
      </c>
      <c r="Q49" s="18">
        <v>298011</v>
      </c>
      <c r="R49" s="19">
        <v>233121</v>
      </c>
      <c r="S49" s="75">
        <v>2.9714164223867061</v>
      </c>
      <c r="T49" s="75">
        <v>2.7334773584246284</v>
      </c>
      <c r="U49" s="76">
        <v>2.1256554995765939</v>
      </c>
    </row>
    <row r="50" spans="1:21" x14ac:dyDescent="0.25">
      <c r="A50" s="17" t="s">
        <v>161</v>
      </c>
      <c r="B50" s="18">
        <v>2028572</v>
      </c>
      <c r="C50" s="18">
        <v>2103102</v>
      </c>
      <c r="D50" s="19">
        <v>2173331</v>
      </c>
      <c r="E50" s="75">
        <v>15.347226525118588</v>
      </c>
      <c r="F50" s="75">
        <v>15.525426026040257</v>
      </c>
      <c r="G50" s="76">
        <v>15.889216462171987</v>
      </c>
      <c r="I50" s="90">
        <v>24047</v>
      </c>
      <c r="J50" s="18">
        <v>26043</v>
      </c>
      <c r="K50" s="19">
        <v>27970</v>
      </c>
      <c r="L50" s="75">
        <v>0.9291871090793099</v>
      </c>
      <c r="M50" s="75">
        <v>0.9850176556557102</v>
      </c>
      <c r="N50" s="76">
        <v>1.0317195670392709</v>
      </c>
      <c r="P50" s="90">
        <v>2004525</v>
      </c>
      <c r="Q50" s="18">
        <v>2077059</v>
      </c>
      <c r="R50" s="19">
        <v>2145361</v>
      </c>
      <c r="S50" s="75">
        <v>18.857456528201634</v>
      </c>
      <c r="T50" s="75">
        <v>19.051624767582741</v>
      </c>
      <c r="U50" s="76">
        <v>19.561937398291622</v>
      </c>
    </row>
    <row r="51" spans="1:21" x14ac:dyDescent="0.25">
      <c r="A51" s="17" t="s">
        <v>162</v>
      </c>
      <c r="B51" s="18">
        <v>963991</v>
      </c>
      <c r="C51" s="18">
        <v>960892</v>
      </c>
      <c r="D51" s="19">
        <v>965040</v>
      </c>
      <c r="E51" s="75">
        <v>7.2931048270288619</v>
      </c>
      <c r="F51" s="75">
        <v>7.0934541762662375</v>
      </c>
      <c r="G51" s="76">
        <v>7.0554045631587892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963991</v>
      </c>
      <c r="Q51" s="18">
        <v>960892</v>
      </c>
      <c r="R51" s="19">
        <v>965040</v>
      </c>
      <c r="S51" s="75">
        <v>9.0686912740313161</v>
      </c>
      <c r="T51" s="75">
        <v>8.8136898500100944</v>
      </c>
      <c r="U51" s="76">
        <v>8.7994757371124717</v>
      </c>
    </row>
    <row r="52" spans="1:21" x14ac:dyDescent="0.25">
      <c r="A52" s="17" t="s">
        <v>163</v>
      </c>
      <c r="B52" s="18">
        <v>74811</v>
      </c>
      <c r="C52" s="18">
        <v>77138</v>
      </c>
      <c r="D52" s="19">
        <v>80076</v>
      </c>
      <c r="E52" s="75">
        <v>0.56598501979256677</v>
      </c>
      <c r="F52" s="75">
        <v>0.56944471204758185</v>
      </c>
      <c r="G52" s="76">
        <v>0.58543539728871674</v>
      </c>
      <c r="I52" s="90">
        <v>74811</v>
      </c>
      <c r="J52" s="18">
        <v>77138</v>
      </c>
      <c r="K52" s="19">
        <v>80076</v>
      </c>
      <c r="L52" s="75">
        <v>2.8907313518248534</v>
      </c>
      <c r="M52" s="75">
        <v>2.9175706301873889</v>
      </c>
      <c r="N52" s="76">
        <v>2.9537352896044573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274724</v>
      </c>
      <c r="C53" s="18">
        <v>0</v>
      </c>
      <c r="D53" s="19">
        <v>0</v>
      </c>
      <c r="E53" s="75">
        <v>2.0784332327798465</v>
      </c>
      <c r="F53" s="75" t="s">
        <v>158</v>
      </c>
      <c r="G53" s="76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274724</v>
      </c>
      <c r="Q53" s="18">
        <v>0</v>
      </c>
      <c r="R53" s="19">
        <v>0</v>
      </c>
      <c r="S53" s="75">
        <v>2.58445062408983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75" t="s">
        <v>158</v>
      </c>
      <c r="F54" s="75" t="s">
        <v>158</v>
      </c>
      <c r="G54" s="76" t="s">
        <v>158</v>
      </c>
      <c r="I54" s="90">
        <v>0</v>
      </c>
      <c r="J54" s="18">
        <v>0</v>
      </c>
      <c r="K54" s="19">
        <v>0</v>
      </c>
      <c r="L54" s="75" t="s">
        <v>158</v>
      </c>
      <c r="M54" s="75" t="s">
        <v>158</v>
      </c>
      <c r="N54" s="76" t="s">
        <v>158</v>
      </c>
      <c r="P54" s="90">
        <v>0</v>
      </c>
      <c r="Q54" s="18">
        <v>0</v>
      </c>
      <c r="R54" s="19">
        <v>0</v>
      </c>
      <c r="S54" s="75" t="s">
        <v>158</v>
      </c>
      <c r="T54" s="75" t="s">
        <v>158</v>
      </c>
      <c r="U54" s="76" t="s">
        <v>158</v>
      </c>
    </row>
    <row r="55" spans="1:21" x14ac:dyDescent="0.25">
      <c r="A55" s="17" t="s">
        <v>166</v>
      </c>
      <c r="B55" s="18">
        <v>53030</v>
      </c>
      <c r="C55" s="18">
        <v>54497</v>
      </c>
      <c r="D55" s="19">
        <v>52361</v>
      </c>
      <c r="E55" s="75">
        <v>0.40120016574567663</v>
      </c>
      <c r="F55" s="75">
        <v>0.40230532905256899</v>
      </c>
      <c r="G55" s="76">
        <v>0.3828111149087679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53030</v>
      </c>
      <c r="Q55" s="18">
        <v>54497</v>
      </c>
      <c r="R55" s="19">
        <v>52361</v>
      </c>
      <c r="S55" s="75">
        <v>0.49887675119568614</v>
      </c>
      <c r="T55" s="75">
        <v>0.49986851358529377</v>
      </c>
      <c r="U55" s="76">
        <v>0.47744067507144378</v>
      </c>
    </row>
    <row r="56" spans="1:21" x14ac:dyDescent="0.25">
      <c r="A56" s="17" t="s">
        <v>167</v>
      </c>
      <c r="B56" s="18">
        <v>235933</v>
      </c>
      <c r="C56" s="18">
        <v>238738</v>
      </c>
      <c r="D56" s="19">
        <v>0</v>
      </c>
      <c r="E56" s="75">
        <v>1.7849586781986559</v>
      </c>
      <c r="F56" s="75">
        <v>1.7624010431281028</v>
      </c>
      <c r="G56" s="76" t="s">
        <v>158</v>
      </c>
      <c r="I56" s="90">
        <v>136610</v>
      </c>
      <c r="J56" s="18">
        <v>138824</v>
      </c>
      <c r="K56" s="19">
        <v>0</v>
      </c>
      <c r="L56" s="75">
        <v>5.278673055737702</v>
      </c>
      <c r="M56" s="75">
        <v>5.2507042594458513</v>
      </c>
      <c r="N56" s="76" t="s">
        <v>158</v>
      </c>
      <c r="P56" s="90">
        <v>99323</v>
      </c>
      <c r="Q56" s="18">
        <v>99914</v>
      </c>
      <c r="R56" s="19">
        <v>0</v>
      </c>
      <c r="S56" s="75">
        <v>0.93437555268733041</v>
      </c>
      <c r="T56" s="75">
        <v>0.91645159671837062</v>
      </c>
      <c r="U56" s="76" t="s">
        <v>158</v>
      </c>
    </row>
    <row r="57" spans="1:21" x14ac:dyDescent="0.25">
      <c r="A57" s="17" t="s">
        <v>168</v>
      </c>
      <c r="B57" s="18">
        <v>12514</v>
      </c>
      <c r="C57" s="18">
        <v>12526</v>
      </c>
      <c r="D57" s="19">
        <v>12109</v>
      </c>
      <c r="E57" s="75">
        <v>9.467506834134258E-2</v>
      </c>
      <c r="F57" s="75">
        <v>9.2468879969768603E-2</v>
      </c>
      <c r="G57" s="76">
        <v>8.8528862902356148E-2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12514</v>
      </c>
      <c r="Q57" s="18">
        <v>12526</v>
      </c>
      <c r="R57" s="19">
        <v>12109</v>
      </c>
      <c r="S57" s="75">
        <v>0.11772475324274592</v>
      </c>
      <c r="T57" s="75">
        <v>0.11489353544542617</v>
      </c>
      <c r="U57" s="76">
        <v>0.11041288620232831</v>
      </c>
    </row>
    <row r="58" spans="1:21" x14ac:dyDescent="0.25">
      <c r="A58" s="17" t="s">
        <v>169</v>
      </c>
      <c r="B58" s="18">
        <v>2148</v>
      </c>
      <c r="C58" s="18">
        <v>15042</v>
      </c>
      <c r="D58" s="19">
        <v>35541</v>
      </c>
      <c r="E58" s="75">
        <v>1.6250762889340249E-2</v>
      </c>
      <c r="F58" s="75">
        <v>0.11104238324327473</v>
      </c>
      <c r="G58" s="76">
        <v>0.25984014505018088</v>
      </c>
      <c r="I58" s="90">
        <v>2148</v>
      </c>
      <c r="J58" s="18">
        <v>6923</v>
      </c>
      <c r="K58" s="19">
        <v>8205</v>
      </c>
      <c r="L58" s="75">
        <v>8.299970517330052E-2</v>
      </c>
      <c r="M58" s="75">
        <v>0.26184683907785128</v>
      </c>
      <c r="N58" s="76">
        <v>0.30265495343429455</v>
      </c>
      <c r="P58" s="90">
        <v>0</v>
      </c>
      <c r="Q58" s="18">
        <v>8119</v>
      </c>
      <c r="R58" s="19">
        <v>27336</v>
      </c>
      <c r="S58" s="75" t="s">
        <v>158</v>
      </c>
      <c r="T58" s="75">
        <v>7.4470749982549503E-2</v>
      </c>
      <c r="U58" s="76">
        <v>0.24925647511989815</v>
      </c>
    </row>
    <row r="59" spans="1:21" x14ac:dyDescent="0.25">
      <c r="A59" s="17" t="s">
        <v>170</v>
      </c>
      <c r="B59" s="18">
        <v>582</v>
      </c>
      <c r="C59" s="18">
        <v>5293</v>
      </c>
      <c r="D59" s="19">
        <v>5293</v>
      </c>
      <c r="E59" s="75">
        <v>4.4031396655474977E-3</v>
      </c>
      <c r="F59" s="75">
        <v>3.9073749136195525E-2</v>
      </c>
      <c r="G59" s="76">
        <v>3.869710722125453E-2</v>
      </c>
      <c r="I59" s="90">
        <v>454</v>
      </c>
      <c r="J59" s="18">
        <v>1170</v>
      </c>
      <c r="K59" s="19">
        <v>1170</v>
      </c>
      <c r="L59" s="75">
        <v>1.7542768225641731E-2</v>
      </c>
      <c r="M59" s="75">
        <v>4.425260749979576E-2</v>
      </c>
      <c r="N59" s="76">
        <v>4.315737910031988E-2</v>
      </c>
      <c r="P59" s="90">
        <v>128</v>
      </c>
      <c r="Q59" s="18">
        <v>4123</v>
      </c>
      <c r="R59" s="19">
        <v>4123</v>
      </c>
      <c r="S59" s="75">
        <v>1.2041528220450278E-3</v>
      </c>
      <c r="T59" s="75">
        <v>3.7817822660186177E-2</v>
      </c>
      <c r="U59" s="76">
        <v>3.7594543712296605E-2</v>
      </c>
    </row>
    <row r="60" spans="1:21" x14ac:dyDescent="0.25">
      <c r="A60" s="17" t="s">
        <v>171</v>
      </c>
      <c r="B60" s="18">
        <v>0</v>
      </c>
      <c r="C60" s="18">
        <v>278242</v>
      </c>
      <c r="D60" s="19">
        <v>281317</v>
      </c>
      <c r="E60" s="75" t="s">
        <v>158</v>
      </c>
      <c r="F60" s="75">
        <v>2.0540257145575884</v>
      </c>
      <c r="G60" s="76">
        <v>2.0567077483774154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0</v>
      </c>
      <c r="Q60" s="18">
        <v>278242</v>
      </c>
      <c r="R60" s="19">
        <v>281317</v>
      </c>
      <c r="S60" s="75" t="s">
        <v>158</v>
      </c>
      <c r="T60" s="75">
        <v>2.5521480991063603</v>
      </c>
      <c r="U60" s="76">
        <v>2.5651186644463122</v>
      </c>
    </row>
    <row r="61" spans="1:21" x14ac:dyDescent="0.25">
      <c r="A61" s="17" t="s">
        <v>172</v>
      </c>
      <c r="B61" s="18">
        <v>169828</v>
      </c>
      <c r="C61" s="18">
        <v>178970</v>
      </c>
      <c r="D61" s="19">
        <v>195713</v>
      </c>
      <c r="E61" s="75">
        <v>1.2848391806195882</v>
      </c>
      <c r="F61" s="75">
        <v>1.3211843723606487</v>
      </c>
      <c r="G61" s="76">
        <v>1.4308571595679931</v>
      </c>
      <c r="I61" s="90">
        <v>89575</v>
      </c>
      <c r="J61" s="18">
        <v>92794</v>
      </c>
      <c r="K61" s="19">
        <v>96277</v>
      </c>
      <c r="L61" s="75">
        <v>3.4612190832860308</v>
      </c>
      <c r="M61" s="75">
        <v>3.5097234703726903</v>
      </c>
      <c r="N61" s="76">
        <v>3.5513358868730744</v>
      </c>
      <c r="P61" s="90">
        <v>80253</v>
      </c>
      <c r="Q61" s="18">
        <v>86176</v>
      </c>
      <c r="R61" s="19">
        <v>99436</v>
      </c>
      <c r="S61" s="75">
        <v>0.75497559709046569</v>
      </c>
      <c r="T61" s="75">
        <v>0.79044110734033568</v>
      </c>
      <c r="U61" s="76">
        <v>0.90668228197330236</v>
      </c>
    </row>
    <row r="62" spans="1:21" x14ac:dyDescent="0.25">
      <c r="A62" s="17" t="s">
        <v>173</v>
      </c>
      <c r="B62" s="18">
        <v>833386</v>
      </c>
      <c r="C62" s="18">
        <v>840873</v>
      </c>
      <c r="D62" s="19">
        <v>923087</v>
      </c>
      <c r="E62" s="75">
        <v>6.3050085108453038</v>
      </c>
      <c r="F62" s="75">
        <v>6.2074552536180132</v>
      </c>
      <c r="G62" s="76">
        <v>6.7486863052231589</v>
      </c>
      <c r="I62" s="90">
        <v>3307</v>
      </c>
      <c r="J62" s="18">
        <v>3746</v>
      </c>
      <c r="K62" s="19">
        <v>5789</v>
      </c>
      <c r="L62" s="75">
        <v>0.12778399674492777</v>
      </c>
      <c r="M62" s="75">
        <v>0.14168398948225205</v>
      </c>
      <c r="N62" s="76">
        <v>0.21353680992457419</v>
      </c>
      <c r="P62" s="90">
        <v>830079</v>
      </c>
      <c r="Q62" s="18">
        <v>837127</v>
      </c>
      <c r="R62" s="19">
        <v>917298</v>
      </c>
      <c r="S62" s="75">
        <v>7.808921643518083</v>
      </c>
      <c r="T62" s="75">
        <v>7.6784672398868965</v>
      </c>
      <c r="U62" s="76">
        <v>8.3641522576284881</v>
      </c>
    </row>
    <row r="63" spans="1:21" x14ac:dyDescent="0.25">
      <c r="A63" s="17" t="s">
        <v>174</v>
      </c>
      <c r="B63" s="18">
        <v>142584</v>
      </c>
      <c r="C63" s="18">
        <v>154859</v>
      </c>
      <c r="D63" s="19">
        <v>150088</v>
      </c>
      <c r="E63" s="75">
        <v>1.0787238248667086</v>
      </c>
      <c r="F63" s="75">
        <v>1.1431932207598909</v>
      </c>
      <c r="G63" s="76">
        <v>1.0972929205788116</v>
      </c>
      <c r="I63" s="90">
        <v>37457</v>
      </c>
      <c r="J63" s="18">
        <v>57817</v>
      </c>
      <c r="K63" s="19">
        <v>56689</v>
      </c>
      <c r="L63" s="75">
        <v>1.4473556595327364</v>
      </c>
      <c r="M63" s="75">
        <v>2.1867974425775141</v>
      </c>
      <c r="N63" s="76">
        <v>2.0910672340325074</v>
      </c>
      <c r="P63" s="90">
        <v>105127</v>
      </c>
      <c r="Q63" s="18">
        <v>97042</v>
      </c>
      <c r="R63" s="19">
        <v>93399</v>
      </c>
      <c r="S63" s="75">
        <v>0.98897635721193466</v>
      </c>
      <c r="T63" s="75">
        <v>0.89010845175595132</v>
      </c>
      <c r="U63" s="76">
        <v>0.85163540824273365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75" t="s">
        <v>158</v>
      </c>
      <c r="F64" s="75" t="s">
        <v>158</v>
      </c>
      <c r="G64" s="76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0</v>
      </c>
      <c r="C65" s="18">
        <v>0</v>
      </c>
      <c r="D65" s="19">
        <v>0</v>
      </c>
      <c r="E65" s="75" t="s">
        <v>158</v>
      </c>
      <c r="F65" s="75" t="s">
        <v>158</v>
      </c>
      <c r="G65" s="76" t="s">
        <v>158</v>
      </c>
      <c r="I65" s="90">
        <v>0</v>
      </c>
      <c r="J65" s="18">
        <v>0</v>
      </c>
      <c r="K65" s="19">
        <v>0</v>
      </c>
      <c r="L65" s="75" t="s">
        <v>158</v>
      </c>
      <c r="M65" s="75" t="s">
        <v>158</v>
      </c>
      <c r="N65" s="76" t="s">
        <v>158</v>
      </c>
      <c r="P65" s="90">
        <v>0</v>
      </c>
      <c r="Q65" s="18">
        <v>0</v>
      </c>
      <c r="R65" s="19">
        <v>0</v>
      </c>
      <c r="S65" s="75" t="s">
        <v>158</v>
      </c>
      <c r="T65" s="75" t="s">
        <v>158</v>
      </c>
      <c r="U65" s="76" t="s">
        <v>158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75" t="s">
        <v>158</v>
      </c>
      <c r="F66" s="75" t="s">
        <v>158</v>
      </c>
      <c r="G66" s="76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75" t="s">
        <v>158</v>
      </c>
      <c r="F67" s="75" t="s">
        <v>158</v>
      </c>
      <c r="G67" s="76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11581</v>
      </c>
      <c r="C68" s="18">
        <v>13061</v>
      </c>
      <c r="D68" s="19">
        <v>12497</v>
      </c>
      <c r="E68" s="75">
        <v>8.7616426918738097E-2</v>
      </c>
      <c r="F68" s="75">
        <v>9.6418333169818585E-2</v>
      </c>
      <c r="G68" s="76">
        <v>9.1365529745705248E-2</v>
      </c>
      <c r="I68" s="90">
        <v>8166</v>
      </c>
      <c r="J68" s="18">
        <v>10021</v>
      </c>
      <c r="K68" s="19">
        <v>9968</v>
      </c>
      <c r="L68" s="75">
        <v>0.31553798530967042</v>
      </c>
      <c r="M68" s="75">
        <v>0.37902169209867803</v>
      </c>
      <c r="N68" s="76">
        <v>0.3676861152752039</v>
      </c>
      <c r="P68" s="90">
        <v>3415</v>
      </c>
      <c r="Q68" s="18">
        <v>3040</v>
      </c>
      <c r="R68" s="19">
        <v>2529</v>
      </c>
      <c r="S68" s="75">
        <v>3.212642099440445E-2</v>
      </c>
      <c r="T68" s="75">
        <v>2.7884108873869995E-2</v>
      </c>
      <c r="U68" s="76">
        <v>2.3060053613484871E-2</v>
      </c>
    </row>
    <row r="69" spans="1:21" x14ac:dyDescent="0.25">
      <c r="A69" s="17" t="s">
        <v>180</v>
      </c>
      <c r="B69" s="18">
        <v>78533</v>
      </c>
      <c r="C69" s="18">
        <v>123707</v>
      </c>
      <c r="D69" s="19">
        <v>207948</v>
      </c>
      <c r="E69" s="75">
        <v>0.59414393016227085</v>
      </c>
      <c r="F69" s="75">
        <v>0.9132243121842698</v>
      </c>
      <c r="G69" s="76">
        <v>1.520307208094736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78533</v>
      </c>
      <c r="Q69" s="18">
        <v>123707</v>
      </c>
      <c r="R69" s="19">
        <v>207948</v>
      </c>
      <c r="S69" s="75">
        <v>0.73879479354423572</v>
      </c>
      <c r="T69" s="75">
        <v>1.1346906106775774</v>
      </c>
      <c r="U69" s="76">
        <v>1.896121798662298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75" t="s">
        <v>158</v>
      </c>
      <c r="F70" s="75" t="s">
        <v>158</v>
      </c>
      <c r="G70" s="76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5" t="s">
        <v>5</v>
      </c>
      <c r="F71" s="75" t="s">
        <v>5</v>
      </c>
      <c r="G71" s="76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13217841</v>
      </c>
      <c r="C72" s="21">
        <v>13546179</v>
      </c>
      <c r="D72" s="22">
        <v>13678025</v>
      </c>
      <c r="E72" s="78">
        <v>100</v>
      </c>
      <c r="F72" s="78">
        <v>100</v>
      </c>
      <c r="G72" s="79">
        <v>100</v>
      </c>
      <c r="I72" s="91">
        <v>2587961</v>
      </c>
      <c r="J72" s="21">
        <v>2643912</v>
      </c>
      <c r="K72" s="22">
        <v>2711008</v>
      </c>
      <c r="L72" s="78">
        <v>100</v>
      </c>
      <c r="M72" s="78">
        <v>100</v>
      </c>
      <c r="N72" s="79">
        <v>100</v>
      </c>
      <c r="P72" s="91">
        <v>10629880</v>
      </c>
      <c r="Q72" s="21">
        <v>10902267</v>
      </c>
      <c r="R72" s="22">
        <v>10967017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x14ac:dyDescent="0.25">
      <c r="A74" s="26" t="str">
        <f>+Innhold!B53</f>
        <v>Finans Norge / Skadeforsikringsstatistikk</v>
      </c>
      <c r="F74" s="25"/>
      <c r="G74" s="25"/>
      <c r="H74" s="88"/>
      <c r="I74" s="25"/>
      <c r="J74" s="25"/>
      <c r="K74" s="25"/>
      <c r="L74" s="25"/>
      <c r="M74" s="25"/>
      <c r="N74" s="25"/>
      <c r="O74" s="88"/>
      <c r="P74" s="25"/>
      <c r="T74" s="25"/>
      <c r="U74" s="173">
        <f>Innhold!H29</f>
        <v>11</v>
      </c>
    </row>
    <row r="75" spans="1:21" x14ac:dyDescent="0.25">
      <c r="A75" s="26" t="str">
        <f>+Innhold!B54</f>
        <v>Premiestatistikk skadeforsikring 1. kvartal 2025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73"/>
    </row>
    <row r="76" spans="1:21" ht="12.75" customHeight="1" x14ac:dyDescent="0.25"/>
    <row r="77" spans="1:21" ht="12.75" customHeight="1" x14ac:dyDescent="0.25"/>
    <row r="82" ht="12.75" customHeight="1" x14ac:dyDescent="0.25"/>
    <row r="83" ht="12.75" customHeight="1" x14ac:dyDescent="0.25"/>
  </sheetData>
  <mergeCells count="7">
    <mergeCell ref="U74:U75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113</v>
      </c>
      <c r="B4" s="6"/>
      <c r="C4" s="6"/>
      <c r="D4" s="184" t="s">
        <v>104</v>
      </c>
      <c r="E4" s="184"/>
      <c r="F4" s="6"/>
      <c r="I4" s="184" t="s">
        <v>107</v>
      </c>
      <c r="J4" s="184"/>
      <c r="K4" s="184"/>
      <c r="L4" s="184"/>
      <c r="M4" s="184"/>
      <c r="N4" s="184"/>
      <c r="P4" s="184" t="s">
        <v>108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314797</v>
      </c>
      <c r="C7" s="18">
        <v>386310</v>
      </c>
      <c r="D7" s="19">
        <v>433626</v>
      </c>
      <c r="E7" s="27">
        <v>22.929814287129464</v>
      </c>
      <c r="F7" s="27">
        <v>25.311388191819056</v>
      </c>
      <c r="G7" s="28">
        <v>26.406667527348993</v>
      </c>
      <c r="I7" s="90">
        <v>224298</v>
      </c>
      <c r="J7" s="18">
        <v>236396</v>
      </c>
      <c r="K7" s="19">
        <v>278395</v>
      </c>
      <c r="L7" s="75">
        <v>23.350073080238353</v>
      </c>
      <c r="M7" s="75">
        <v>23.304251816362545</v>
      </c>
      <c r="N7" s="76">
        <v>25.733139591848808</v>
      </c>
      <c r="P7" s="90">
        <v>90499</v>
      </c>
      <c r="Q7" s="18">
        <v>149914</v>
      </c>
      <c r="R7" s="19">
        <v>155231</v>
      </c>
      <c r="S7" s="75">
        <v>21.950645671430372</v>
      </c>
      <c r="T7" s="75">
        <v>29.289231009690528</v>
      </c>
      <c r="U7" s="76">
        <v>27.707254209697744</v>
      </c>
    </row>
    <row r="8" spans="1:21" x14ac:dyDescent="0.25">
      <c r="A8" s="17" t="s">
        <v>156</v>
      </c>
      <c r="B8" s="18">
        <v>31012</v>
      </c>
      <c r="C8" s="18">
        <v>34437</v>
      </c>
      <c r="D8" s="19">
        <v>40067</v>
      </c>
      <c r="E8" s="27">
        <v>2.2589141595137785</v>
      </c>
      <c r="F8" s="27">
        <v>2.2563440634766714</v>
      </c>
      <c r="G8" s="28">
        <v>2.4399734974800684</v>
      </c>
      <c r="I8" s="90">
        <v>29082</v>
      </c>
      <c r="J8" s="18">
        <v>33020</v>
      </c>
      <c r="K8" s="19">
        <v>37903</v>
      </c>
      <c r="L8" s="75">
        <v>3.0275206436057913</v>
      </c>
      <c r="M8" s="75">
        <v>3.2551582724593104</v>
      </c>
      <c r="N8" s="76">
        <v>3.5035226564767519</v>
      </c>
      <c r="P8" s="90">
        <v>1930</v>
      </c>
      <c r="Q8" s="18">
        <v>1417</v>
      </c>
      <c r="R8" s="19">
        <v>2164</v>
      </c>
      <c r="S8" s="75">
        <v>0.46812391458315145</v>
      </c>
      <c r="T8" s="75">
        <v>0.27684432635198497</v>
      </c>
      <c r="U8" s="76">
        <v>0.3862533779321522</v>
      </c>
    </row>
    <row r="9" spans="1:21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  <c r="I9" s="90">
        <v>0</v>
      </c>
      <c r="J9" s="18">
        <v>0</v>
      </c>
      <c r="K9" s="19">
        <v>0</v>
      </c>
      <c r="L9" s="75" t="s">
        <v>158</v>
      </c>
      <c r="M9" s="75" t="s">
        <v>158</v>
      </c>
      <c r="N9" s="76" t="s">
        <v>158</v>
      </c>
      <c r="P9" s="90">
        <v>0</v>
      </c>
      <c r="Q9" s="18">
        <v>0</v>
      </c>
      <c r="R9" s="19">
        <v>0</v>
      </c>
      <c r="S9" s="75" t="s">
        <v>158</v>
      </c>
      <c r="T9" s="75" t="s">
        <v>158</v>
      </c>
      <c r="U9" s="76" t="s">
        <v>158</v>
      </c>
    </row>
    <row r="10" spans="1:21" x14ac:dyDescent="0.25">
      <c r="A10" s="17" t="s">
        <v>82</v>
      </c>
      <c r="B10" s="18">
        <v>321426</v>
      </c>
      <c r="C10" s="18">
        <v>363386</v>
      </c>
      <c r="D10" s="19">
        <v>421537</v>
      </c>
      <c r="E10" s="27">
        <v>23.412670664126008</v>
      </c>
      <c r="F10" s="27">
        <v>23.809386527587584</v>
      </c>
      <c r="G10" s="28">
        <v>25.670479651764683</v>
      </c>
      <c r="I10" s="90">
        <v>157234</v>
      </c>
      <c r="J10" s="18">
        <v>165558</v>
      </c>
      <c r="K10" s="19">
        <v>173623</v>
      </c>
      <c r="L10" s="75">
        <v>16.368515950646895</v>
      </c>
      <c r="M10" s="75">
        <v>16.320941649661371</v>
      </c>
      <c r="N10" s="76">
        <v>16.048653515169331</v>
      </c>
      <c r="P10" s="90">
        <v>164192</v>
      </c>
      <c r="Q10" s="18">
        <v>197828</v>
      </c>
      <c r="R10" s="19">
        <v>247914</v>
      </c>
      <c r="S10" s="75">
        <v>39.824975017221142</v>
      </c>
      <c r="T10" s="75">
        <v>38.650359487339792</v>
      </c>
      <c r="U10" s="76">
        <v>44.25028647720498</v>
      </c>
    </row>
    <row r="11" spans="1:21" x14ac:dyDescent="0.25">
      <c r="A11" s="17" t="s">
        <v>84</v>
      </c>
      <c r="B11" s="18">
        <v>248877</v>
      </c>
      <c r="C11" s="18">
        <v>261685</v>
      </c>
      <c r="D11" s="19">
        <v>256663</v>
      </c>
      <c r="E11" s="27">
        <v>18.128201318112687</v>
      </c>
      <c r="F11" s="27">
        <v>17.145843024970024</v>
      </c>
      <c r="G11" s="28">
        <v>15.630092539589358</v>
      </c>
      <c r="I11" s="90">
        <v>165179</v>
      </c>
      <c r="J11" s="18">
        <v>173461</v>
      </c>
      <c r="K11" s="19">
        <v>175536</v>
      </c>
      <c r="L11" s="75">
        <v>17.195613520052301</v>
      </c>
      <c r="M11" s="75">
        <v>17.100030560238174</v>
      </c>
      <c r="N11" s="76">
        <v>16.225479593364724</v>
      </c>
      <c r="P11" s="90">
        <v>83698</v>
      </c>
      <c r="Q11" s="18">
        <v>88224</v>
      </c>
      <c r="R11" s="19">
        <v>81127</v>
      </c>
      <c r="S11" s="75">
        <v>20.301054612839692</v>
      </c>
      <c r="T11" s="75">
        <v>17.236636448890277</v>
      </c>
      <c r="U11" s="76">
        <v>14.480396391636651</v>
      </c>
    </row>
    <row r="12" spans="1:21" x14ac:dyDescent="0.25">
      <c r="A12" s="17" t="s">
        <v>182</v>
      </c>
      <c r="B12" s="18">
        <v>278013</v>
      </c>
      <c r="C12" s="18">
        <v>285290</v>
      </c>
      <c r="D12" s="19">
        <v>329438</v>
      </c>
      <c r="E12" s="27">
        <v>20.250467632816459</v>
      </c>
      <c r="F12" s="27">
        <v>18.692464438518442</v>
      </c>
      <c r="G12" s="28">
        <v>20.06189605068607</v>
      </c>
      <c r="I12" s="90">
        <v>278013</v>
      </c>
      <c r="J12" s="18">
        <v>285290</v>
      </c>
      <c r="K12" s="19">
        <v>322115</v>
      </c>
      <c r="L12" s="75">
        <v>28.941960549163639</v>
      </c>
      <c r="M12" s="75">
        <v>28.124291446090755</v>
      </c>
      <c r="N12" s="76">
        <v>29.774350328232828</v>
      </c>
      <c r="P12" s="90">
        <v>0</v>
      </c>
      <c r="Q12" s="18">
        <v>0</v>
      </c>
      <c r="R12" s="19">
        <v>7323</v>
      </c>
      <c r="S12" s="75" t="s">
        <v>158</v>
      </c>
      <c r="T12" s="75" t="s">
        <v>158</v>
      </c>
      <c r="U12" s="76">
        <v>1.3</v>
      </c>
    </row>
    <row r="13" spans="1:21" x14ac:dyDescent="0.25">
      <c r="A13" s="17" t="s">
        <v>159</v>
      </c>
      <c r="B13" s="18">
        <v>8802</v>
      </c>
      <c r="C13" s="18">
        <v>9333</v>
      </c>
      <c r="D13" s="19">
        <v>9962</v>
      </c>
      <c r="E13" s="27">
        <v>0.64113770256804714</v>
      </c>
      <c r="F13" s="27">
        <v>0.61150678469169129</v>
      </c>
      <c r="G13" s="28">
        <v>0.60665924531151427</v>
      </c>
      <c r="I13" s="90">
        <v>8802</v>
      </c>
      <c r="J13" s="18">
        <v>9333</v>
      </c>
      <c r="K13" s="19">
        <v>9962</v>
      </c>
      <c r="L13" s="75">
        <v>0.91631375782333324</v>
      </c>
      <c r="M13" s="75">
        <v>0.92006033182503766</v>
      </c>
      <c r="N13" s="76">
        <v>0.92082665498301985</v>
      </c>
      <c r="P13" s="90">
        <v>0</v>
      </c>
      <c r="Q13" s="18">
        <v>0</v>
      </c>
      <c r="R13" s="19">
        <v>0</v>
      </c>
      <c r="S13" s="75" t="s">
        <v>158</v>
      </c>
      <c r="T13" s="75" t="s">
        <v>158</v>
      </c>
      <c r="U13" s="76" t="s">
        <v>158</v>
      </c>
    </row>
    <row r="14" spans="1:21" x14ac:dyDescent="0.25">
      <c r="A14" s="17" t="s">
        <v>160</v>
      </c>
      <c r="B14" s="18">
        <v>7166</v>
      </c>
      <c r="C14" s="18">
        <v>3568</v>
      </c>
      <c r="D14" s="19">
        <v>2505</v>
      </c>
      <c r="E14" s="27">
        <v>0.52197145837339531</v>
      </c>
      <c r="F14" s="27">
        <v>0.23377865721418134</v>
      </c>
      <c r="G14" s="28">
        <v>0.1525478226767058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7166</v>
      </c>
      <c r="Q14" s="18">
        <v>3568</v>
      </c>
      <c r="R14" s="19">
        <v>2505</v>
      </c>
      <c r="S14" s="75">
        <v>1.738122265234644</v>
      </c>
      <c r="T14" s="75">
        <v>0.69709284151297279</v>
      </c>
      <c r="U14" s="76">
        <v>0.44711862833643312</v>
      </c>
    </row>
    <row r="15" spans="1:21" x14ac:dyDescent="0.25">
      <c r="A15" s="17" t="s">
        <v>161</v>
      </c>
      <c r="B15" s="18">
        <v>15114</v>
      </c>
      <c r="C15" s="18">
        <v>16063</v>
      </c>
      <c r="D15" s="19">
        <v>16959</v>
      </c>
      <c r="E15" s="27">
        <v>1.1009037987518138</v>
      </c>
      <c r="F15" s="27">
        <v>1.052462603932566</v>
      </c>
      <c r="G15" s="28">
        <v>1.0327578941214586</v>
      </c>
      <c r="I15" s="90">
        <v>7097</v>
      </c>
      <c r="J15" s="18">
        <v>7499</v>
      </c>
      <c r="K15" s="19">
        <v>7899</v>
      </c>
      <c r="L15" s="75">
        <v>0.73881830712022223</v>
      </c>
      <c r="M15" s="75">
        <v>0.73926201953883619</v>
      </c>
      <c r="N15" s="76">
        <v>0.73013548963168784</v>
      </c>
      <c r="P15" s="90">
        <v>8017</v>
      </c>
      <c r="Q15" s="18">
        <v>8564</v>
      </c>
      <c r="R15" s="19">
        <v>9060</v>
      </c>
      <c r="S15" s="75">
        <v>1.9445333799031734</v>
      </c>
      <c r="T15" s="75">
        <v>1.6731791184745233</v>
      </c>
      <c r="U15" s="76">
        <v>1.6171236617676983</v>
      </c>
    </row>
    <row r="16" spans="1:21" x14ac:dyDescent="0.25">
      <c r="A16" s="17" t="s">
        <v>162</v>
      </c>
      <c r="B16" s="18">
        <v>24081</v>
      </c>
      <c r="C16" s="18">
        <v>25502</v>
      </c>
      <c r="D16" s="19">
        <v>25666</v>
      </c>
      <c r="E16" s="27">
        <v>1.7540601017429156</v>
      </c>
      <c r="F16" s="27">
        <v>1.6709146065796112</v>
      </c>
      <c r="G16" s="28">
        <v>1.5629909847586152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24081</v>
      </c>
      <c r="Q16" s="18">
        <v>25502</v>
      </c>
      <c r="R16" s="19">
        <v>25666</v>
      </c>
      <c r="S16" s="75">
        <v>5.8408766772419014</v>
      </c>
      <c r="T16" s="75">
        <v>4.9824163801187868</v>
      </c>
      <c r="U16" s="76">
        <v>4.5811364131269032</v>
      </c>
    </row>
    <row r="17" spans="1:21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  <c r="I17" s="90">
        <v>0</v>
      </c>
      <c r="J17" s="18">
        <v>0</v>
      </c>
      <c r="K17" s="19">
        <v>0</v>
      </c>
      <c r="L17" s="75" t="s">
        <v>158</v>
      </c>
      <c r="M17" s="75" t="s">
        <v>158</v>
      </c>
      <c r="N17" s="76" t="s">
        <v>158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5788</v>
      </c>
      <c r="C18" s="18">
        <v>0</v>
      </c>
      <c r="D18" s="19">
        <v>0</v>
      </c>
      <c r="E18" s="27">
        <v>0.42159793484024732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5788</v>
      </c>
      <c r="Q18" s="18">
        <v>0</v>
      </c>
      <c r="R18" s="19">
        <v>0</v>
      </c>
      <c r="S18" s="75">
        <v>1.4038866412472955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158</v>
      </c>
      <c r="F19" s="27" t="s">
        <v>158</v>
      </c>
      <c r="G19" s="28" t="s">
        <v>158</v>
      </c>
      <c r="I19" s="90">
        <v>0</v>
      </c>
      <c r="J19" s="18">
        <v>0</v>
      </c>
      <c r="K19" s="19">
        <v>0</v>
      </c>
      <c r="L19" s="75" t="s">
        <v>158</v>
      </c>
      <c r="M19" s="75" t="s">
        <v>158</v>
      </c>
      <c r="N19" s="76" t="s">
        <v>158</v>
      </c>
      <c r="P19" s="90">
        <v>0</v>
      </c>
      <c r="Q19" s="18">
        <v>0</v>
      </c>
      <c r="R19" s="19">
        <v>0</v>
      </c>
      <c r="S19" s="75" t="s">
        <v>158</v>
      </c>
      <c r="T19" s="75" t="s">
        <v>158</v>
      </c>
      <c r="U19" s="76" t="s">
        <v>158</v>
      </c>
    </row>
    <row r="20" spans="1:21" x14ac:dyDescent="0.25">
      <c r="A20" s="17" t="s">
        <v>166</v>
      </c>
      <c r="B20" s="18">
        <v>3502</v>
      </c>
      <c r="C20" s="18">
        <v>3952</v>
      </c>
      <c r="D20" s="19">
        <v>4081</v>
      </c>
      <c r="E20" s="27">
        <v>0.25508568897901623</v>
      </c>
      <c r="F20" s="27">
        <v>0.25893869207131298</v>
      </c>
      <c r="G20" s="28">
        <v>0.2485220216940664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3502</v>
      </c>
      <c r="Q20" s="18">
        <v>3952</v>
      </c>
      <c r="R20" s="19">
        <v>4081</v>
      </c>
      <c r="S20" s="75">
        <v>0.8494144812798945</v>
      </c>
      <c r="T20" s="75">
        <v>0.77211628633948104</v>
      </c>
      <c r="U20" s="76">
        <v>0.72841960967703934</v>
      </c>
    </row>
    <row r="21" spans="1:21" x14ac:dyDescent="0.25">
      <c r="A21" s="17" t="s">
        <v>167</v>
      </c>
      <c r="B21" s="18">
        <v>38273</v>
      </c>
      <c r="C21" s="18">
        <v>39524</v>
      </c>
      <c r="D21" s="19">
        <v>0</v>
      </c>
      <c r="E21" s="27">
        <v>2.7878054181307506</v>
      </c>
      <c r="F21" s="27">
        <v>2.5896490044095581</v>
      </c>
      <c r="G21" s="28" t="s">
        <v>158</v>
      </c>
      <c r="I21" s="90">
        <v>31021</v>
      </c>
      <c r="J21" s="18">
        <v>32058</v>
      </c>
      <c r="K21" s="19">
        <v>0</v>
      </c>
      <c r="L21" s="75">
        <v>3.2293761737602384</v>
      </c>
      <c r="M21" s="75">
        <v>3.1603229527104961</v>
      </c>
      <c r="N21" s="76" t="s">
        <v>158</v>
      </c>
      <c r="P21" s="90">
        <v>7252</v>
      </c>
      <c r="Q21" s="18">
        <v>7466</v>
      </c>
      <c r="R21" s="19">
        <v>0</v>
      </c>
      <c r="S21" s="75">
        <v>1.7589816728274685</v>
      </c>
      <c r="T21" s="75">
        <v>1.4586589559237262</v>
      </c>
      <c r="U21" s="76" t="s">
        <v>158</v>
      </c>
    </row>
    <row r="22" spans="1:21" x14ac:dyDescent="0.25">
      <c r="A22" s="17" t="s">
        <v>168</v>
      </c>
      <c r="B22" s="18">
        <v>536</v>
      </c>
      <c r="C22" s="18">
        <v>630</v>
      </c>
      <c r="D22" s="19">
        <v>883</v>
      </c>
      <c r="E22" s="27">
        <v>3.9042241374286898E-2</v>
      </c>
      <c r="F22" s="27">
        <v>4.1278182187481575E-2</v>
      </c>
      <c r="G22" s="28">
        <v>5.3772346276858771E-2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536</v>
      </c>
      <c r="Q22" s="18">
        <v>630</v>
      </c>
      <c r="R22" s="19">
        <v>883</v>
      </c>
      <c r="S22" s="75">
        <v>0.13000747057853324</v>
      </c>
      <c r="T22" s="75">
        <v>0.12308533916849015</v>
      </c>
      <c r="U22" s="76">
        <v>0.15760708535771276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158</v>
      </c>
      <c r="F23" s="27" t="s">
        <v>158</v>
      </c>
      <c r="G23" s="28" t="s">
        <v>158</v>
      </c>
      <c r="I23" s="90">
        <v>0</v>
      </c>
      <c r="J23" s="18">
        <v>0</v>
      </c>
      <c r="K23" s="19">
        <v>0</v>
      </c>
      <c r="L23" s="75" t="s">
        <v>158</v>
      </c>
      <c r="M23" s="75" t="s">
        <v>158</v>
      </c>
      <c r="N23" s="76" t="s">
        <v>158</v>
      </c>
      <c r="P23" s="90">
        <v>0</v>
      </c>
      <c r="Q23" s="18">
        <v>0</v>
      </c>
      <c r="R23" s="19">
        <v>0</v>
      </c>
      <c r="S23" s="75" t="s">
        <v>158</v>
      </c>
      <c r="T23" s="75" t="s">
        <v>158</v>
      </c>
      <c r="U23" s="76" t="s">
        <v>158</v>
      </c>
    </row>
    <row r="24" spans="1:21" x14ac:dyDescent="0.25">
      <c r="A24" s="17" t="s">
        <v>170</v>
      </c>
      <c r="B24" s="18">
        <v>153</v>
      </c>
      <c r="C24" s="18">
        <v>449</v>
      </c>
      <c r="D24" s="19">
        <v>449</v>
      </c>
      <c r="E24" s="27">
        <v>1.1144520392287117E-2</v>
      </c>
      <c r="F24" s="27">
        <v>2.9418894924094011E-2</v>
      </c>
      <c r="G24" s="28">
        <v>2.7342903146443474E-2</v>
      </c>
      <c r="I24" s="90">
        <v>153</v>
      </c>
      <c r="J24" s="18">
        <v>449</v>
      </c>
      <c r="K24" s="19">
        <v>449</v>
      </c>
      <c r="L24" s="75">
        <v>1.5927744256642805E-2</v>
      </c>
      <c r="M24" s="75">
        <v>4.4263054643677482E-2</v>
      </c>
      <c r="N24" s="76">
        <v>4.1502827553440667E-2</v>
      </c>
      <c r="P24" s="90">
        <v>0</v>
      </c>
      <c r="Q24" s="18">
        <v>0</v>
      </c>
      <c r="R24" s="19">
        <v>0</v>
      </c>
      <c r="S24" s="75" t="s">
        <v>158</v>
      </c>
      <c r="T24" s="75" t="s">
        <v>158</v>
      </c>
      <c r="U24" s="76" t="s">
        <v>158</v>
      </c>
    </row>
    <row r="25" spans="1:21" x14ac:dyDescent="0.25">
      <c r="A25" s="17" t="s">
        <v>171</v>
      </c>
      <c r="B25" s="18">
        <v>0</v>
      </c>
      <c r="C25" s="18">
        <v>6291</v>
      </c>
      <c r="D25" s="19">
        <v>6411</v>
      </c>
      <c r="E25" s="27" t="s">
        <v>158</v>
      </c>
      <c r="F25" s="27">
        <v>0.41219213355785173</v>
      </c>
      <c r="G25" s="28">
        <v>0.39041281085044344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0</v>
      </c>
      <c r="Q25" s="18">
        <v>6291</v>
      </c>
      <c r="R25" s="19">
        <v>6411</v>
      </c>
      <c r="S25" s="75" t="s">
        <v>158</v>
      </c>
      <c r="T25" s="75">
        <v>1.2290950296967802</v>
      </c>
      <c r="U25" s="76">
        <v>1.1443024056945599</v>
      </c>
    </row>
    <row r="26" spans="1:21" x14ac:dyDescent="0.25">
      <c r="A26" s="17" t="s">
        <v>172</v>
      </c>
      <c r="B26" s="18">
        <v>19111</v>
      </c>
      <c r="C26" s="18">
        <v>20318</v>
      </c>
      <c r="D26" s="19">
        <v>22538</v>
      </c>
      <c r="E26" s="27">
        <v>1.3920452889999941</v>
      </c>
      <c r="F26" s="27">
        <v>1.3312541360083343</v>
      </c>
      <c r="G26" s="28">
        <v>1.3725041227495389</v>
      </c>
      <c r="I26" s="90">
        <v>18174</v>
      </c>
      <c r="J26" s="18">
        <v>19344</v>
      </c>
      <c r="K26" s="19">
        <v>21341</v>
      </c>
      <c r="L26" s="75">
        <v>1.8919661707204338</v>
      </c>
      <c r="M26" s="75">
        <v>1.906958861976163</v>
      </c>
      <c r="N26" s="76">
        <v>1.9726321666324662</v>
      </c>
      <c r="P26" s="90">
        <v>937</v>
      </c>
      <c r="Q26" s="18">
        <v>974</v>
      </c>
      <c r="R26" s="19">
        <v>1197</v>
      </c>
      <c r="S26" s="75">
        <v>0.22727052226135383</v>
      </c>
      <c r="T26" s="75">
        <v>0.19029384182557049</v>
      </c>
      <c r="U26" s="76">
        <v>0.21365309306136146</v>
      </c>
    </row>
    <row r="27" spans="1:21" x14ac:dyDescent="0.25">
      <c r="A27" s="17" t="s">
        <v>173</v>
      </c>
      <c r="B27" s="18">
        <v>6568</v>
      </c>
      <c r="C27" s="18">
        <v>9175</v>
      </c>
      <c r="D27" s="19">
        <v>9740</v>
      </c>
      <c r="E27" s="27">
        <v>0.47841313684014242</v>
      </c>
      <c r="F27" s="27">
        <v>0.60115447868276739</v>
      </c>
      <c r="G27" s="28">
        <v>0.59314003707429719</v>
      </c>
      <c r="I27" s="90">
        <v>1269</v>
      </c>
      <c r="J27" s="18">
        <v>1546</v>
      </c>
      <c r="K27" s="19">
        <v>3157</v>
      </c>
      <c r="L27" s="75">
        <v>0.13210658471686093</v>
      </c>
      <c r="M27" s="75">
        <v>0.15240686520963337</v>
      </c>
      <c r="N27" s="76">
        <v>0.29181386767530554</v>
      </c>
      <c r="P27" s="90">
        <v>5299</v>
      </c>
      <c r="Q27" s="18">
        <v>7629</v>
      </c>
      <c r="R27" s="19">
        <v>6583</v>
      </c>
      <c r="S27" s="75">
        <v>1.2852790794694919</v>
      </c>
      <c r="T27" s="75">
        <v>1.490504845264145</v>
      </c>
      <c r="U27" s="76">
        <v>1.1750027666022911</v>
      </c>
    </row>
    <row r="28" spans="1:21" x14ac:dyDescent="0.25">
      <c r="A28" s="17" t="s">
        <v>174</v>
      </c>
      <c r="B28" s="18">
        <v>42191</v>
      </c>
      <c r="C28" s="18">
        <v>50620</v>
      </c>
      <c r="D28" s="19">
        <v>50494</v>
      </c>
      <c r="E28" s="27">
        <v>3.0731925481763778</v>
      </c>
      <c r="F28" s="27">
        <v>3.316669178302091</v>
      </c>
      <c r="G28" s="28">
        <v>3.074950003288456</v>
      </c>
      <c r="I28" s="90">
        <v>34486</v>
      </c>
      <c r="J28" s="18">
        <v>43069</v>
      </c>
      <c r="K28" s="19">
        <v>42926</v>
      </c>
      <c r="L28" s="75">
        <v>3.5900927348665608</v>
      </c>
      <c r="M28" s="75">
        <v>4.2458028963219272</v>
      </c>
      <c r="N28" s="76">
        <v>3.9678182083719244</v>
      </c>
      <c r="P28" s="90">
        <v>7705</v>
      </c>
      <c r="Q28" s="18">
        <v>7551</v>
      </c>
      <c r="R28" s="19">
        <v>7568</v>
      </c>
      <c r="S28" s="75">
        <v>1.8688573895664153</v>
      </c>
      <c r="T28" s="75">
        <v>1.4752657080337606</v>
      </c>
      <c r="U28" s="76">
        <v>1.3508158799401699</v>
      </c>
    </row>
    <row r="29" spans="1:21" x14ac:dyDescent="0.25">
      <c r="A29" s="17" t="s">
        <v>175</v>
      </c>
      <c r="B29" s="18">
        <v>690</v>
      </c>
      <c r="C29" s="18">
        <v>767</v>
      </c>
      <c r="D29" s="19">
        <v>835</v>
      </c>
      <c r="E29" s="27">
        <v>5.0259601769137983E-2</v>
      </c>
      <c r="F29" s="27">
        <v>5.0254548790156138E-2</v>
      </c>
      <c r="G29" s="28">
        <v>5.0849274225568598E-2</v>
      </c>
      <c r="I29" s="90">
        <v>584</v>
      </c>
      <c r="J29" s="18">
        <v>641</v>
      </c>
      <c r="K29" s="19">
        <v>705</v>
      </c>
      <c r="L29" s="75">
        <v>6.0796095724701953E-2</v>
      </c>
      <c r="M29" s="75">
        <v>6.3190686028056275E-2</v>
      </c>
      <c r="N29" s="76">
        <v>6.5165909632907956E-2</v>
      </c>
      <c r="P29" s="90">
        <v>106</v>
      </c>
      <c r="Q29" s="18">
        <v>126</v>
      </c>
      <c r="R29" s="19">
        <v>130</v>
      </c>
      <c r="S29" s="75">
        <v>2.5710432614411426E-2</v>
      </c>
      <c r="T29" s="75">
        <v>2.461706783369803E-2</v>
      </c>
      <c r="U29" s="76">
        <v>2.3203761151192139E-2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27" t="s">
        <v>158</v>
      </c>
      <c r="F32" s="27" t="s">
        <v>158</v>
      </c>
      <c r="G32" s="28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5978</v>
      </c>
      <c r="C33" s="18">
        <v>7429</v>
      </c>
      <c r="D33" s="19">
        <v>8452</v>
      </c>
      <c r="E33" s="27">
        <v>0.43543753532740126</v>
      </c>
      <c r="F33" s="27">
        <v>0.486754945191747</v>
      </c>
      <c r="G33" s="28">
        <v>0.51470427036467759</v>
      </c>
      <c r="I33" s="90">
        <v>5196</v>
      </c>
      <c r="J33" s="18">
        <v>6726</v>
      </c>
      <c r="K33" s="19">
        <v>7843</v>
      </c>
      <c r="L33" s="75">
        <v>0.54091868730402626</v>
      </c>
      <c r="M33" s="75">
        <v>0.66305858693401942</v>
      </c>
      <c r="N33" s="76">
        <v>0.72495919042680435</v>
      </c>
      <c r="P33" s="90">
        <v>782</v>
      </c>
      <c r="Q33" s="18">
        <v>703</v>
      </c>
      <c r="R33" s="19">
        <v>609</v>
      </c>
      <c r="S33" s="75">
        <v>0.18967507834405409</v>
      </c>
      <c r="T33" s="75">
        <v>0.13734760862769615</v>
      </c>
      <c r="U33" s="76">
        <v>0.10870069646981548</v>
      </c>
    </row>
    <row r="34" spans="1:21" x14ac:dyDescent="0.25">
      <c r="A34" s="17" t="s">
        <v>180</v>
      </c>
      <c r="B34" s="18">
        <v>794</v>
      </c>
      <c r="C34" s="18">
        <v>1501</v>
      </c>
      <c r="D34" s="19">
        <v>1802</v>
      </c>
      <c r="E34" s="27">
        <v>5.7834962035790666E-2</v>
      </c>
      <c r="F34" s="27">
        <v>9.834690708477753E-2</v>
      </c>
      <c r="G34" s="28">
        <v>0.10973699659218517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794</v>
      </c>
      <c r="Q34" s="18">
        <v>1501</v>
      </c>
      <c r="R34" s="19">
        <v>1802</v>
      </c>
      <c r="S34" s="75">
        <v>0.19258569335700634</v>
      </c>
      <c r="T34" s="75">
        <v>0.29325570490778369</v>
      </c>
      <c r="U34" s="76">
        <v>0.32163982764960181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1372872</v>
      </c>
      <c r="C37" s="21">
        <v>1526230</v>
      </c>
      <c r="D37" s="22">
        <v>1642108</v>
      </c>
      <c r="E37" s="23">
        <v>100</v>
      </c>
      <c r="F37" s="23">
        <v>100</v>
      </c>
      <c r="G37" s="47">
        <v>100</v>
      </c>
      <c r="I37" s="91">
        <v>960588</v>
      </c>
      <c r="J37" s="21">
        <v>1014390</v>
      </c>
      <c r="K37" s="22">
        <v>1081854</v>
      </c>
      <c r="L37" s="78">
        <v>100</v>
      </c>
      <c r="M37" s="78">
        <v>100</v>
      </c>
      <c r="N37" s="79">
        <v>100</v>
      </c>
      <c r="P37" s="91">
        <v>412284</v>
      </c>
      <c r="Q37" s="21">
        <v>511840</v>
      </c>
      <c r="R37" s="22">
        <v>560254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114</v>
      </c>
      <c r="B39" s="6"/>
      <c r="C39" s="6"/>
      <c r="D39" s="184" t="s">
        <v>104</v>
      </c>
      <c r="E39" s="184"/>
      <c r="F39" s="6"/>
      <c r="I39" s="184" t="s">
        <v>107</v>
      </c>
      <c r="J39" s="184"/>
      <c r="K39" s="184"/>
      <c r="L39" s="184"/>
      <c r="M39" s="184"/>
      <c r="N39" s="184"/>
      <c r="P39" s="184" t="s">
        <v>108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38</v>
      </c>
      <c r="D40" s="82"/>
      <c r="E40" s="11"/>
      <c r="F40" s="9" t="s">
        <v>2</v>
      </c>
      <c r="G40" s="12"/>
      <c r="I40" s="7"/>
      <c r="J40" s="9" t="s">
        <v>31</v>
      </c>
      <c r="K40" s="82"/>
      <c r="L40" s="11"/>
      <c r="M40" s="9" t="s">
        <v>2</v>
      </c>
      <c r="N40" s="12"/>
      <c r="P40" s="7"/>
      <c r="Q40" s="9" t="s">
        <v>31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1006141</v>
      </c>
      <c r="C42" s="18">
        <v>1013641</v>
      </c>
      <c r="D42" s="19">
        <v>1002537</v>
      </c>
      <c r="E42" s="27">
        <v>16.880181099296081</v>
      </c>
      <c r="F42" s="27">
        <v>16.715117549388488</v>
      </c>
      <c r="G42" s="28">
        <v>16.545876597897223</v>
      </c>
      <c r="I42" s="90">
        <v>185012</v>
      </c>
      <c r="J42" s="18">
        <v>187887</v>
      </c>
      <c r="K42" s="19">
        <v>200802</v>
      </c>
      <c r="L42" s="75">
        <v>13.280311241592672</v>
      </c>
      <c r="M42" s="75">
        <v>13.237864744612718</v>
      </c>
      <c r="N42" s="76">
        <v>13.894851344562586</v>
      </c>
      <c r="P42" s="90">
        <v>821129</v>
      </c>
      <c r="Q42" s="18">
        <v>825754</v>
      </c>
      <c r="R42" s="19">
        <v>801735</v>
      </c>
      <c r="S42" s="75">
        <v>17.978209279458557</v>
      </c>
      <c r="T42" s="75">
        <v>17.777640949152424</v>
      </c>
      <c r="U42" s="76">
        <v>17.376209394880473</v>
      </c>
    </row>
    <row r="43" spans="1:21" x14ac:dyDescent="0.25">
      <c r="A43" s="17" t="s">
        <v>156</v>
      </c>
      <c r="B43" s="18">
        <v>45407</v>
      </c>
      <c r="C43" s="18">
        <v>48045</v>
      </c>
      <c r="D43" s="19">
        <v>55931</v>
      </c>
      <c r="E43" s="27">
        <v>0.76180016834194919</v>
      </c>
      <c r="F43" s="27">
        <v>0.79227046129780643</v>
      </c>
      <c r="G43" s="28">
        <v>0.92308555594156594</v>
      </c>
      <c r="I43" s="90">
        <v>43029</v>
      </c>
      <c r="J43" s="18">
        <v>46963</v>
      </c>
      <c r="K43" s="19">
        <v>54588</v>
      </c>
      <c r="L43" s="75">
        <v>3.0886564785770174</v>
      </c>
      <c r="M43" s="75">
        <v>3.3088496915765706</v>
      </c>
      <c r="N43" s="76">
        <v>3.7773136980557092</v>
      </c>
      <c r="P43" s="90">
        <v>2378</v>
      </c>
      <c r="Q43" s="18">
        <v>1082</v>
      </c>
      <c r="R43" s="19">
        <v>1343</v>
      </c>
      <c r="S43" s="75">
        <v>5.2065122126428914E-2</v>
      </c>
      <c r="T43" s="75">
        <v>2.3294355833556876E-2</v>
      </c>
      <c r="U43" s="76">
        <v>2.9107185313506926E-2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0</v>
      </c>
      <c r="E44" s="27" t="s">
        <v>158</v>
      </c>
      <c r="F44" s="27" t="s">
        <v>158</v>
      </c>
      <c r="G44" s="28" t="s">
        <v>158</v>
      </c>
      <c r="I44" s="90">
        <v>0</v>
      </c>
      <c r="J44" s="18">
        <v>0</v>
      </c>
      <c r="K44" s="19">
        <v>0</v>
      </c>
      <c r="L44" s="75" t="s">
        <v>158</v>
      </c>
      <c r="M44" s="75" t="s">
        <v>158</v>
      </c>
      <c r="N44" s="76" t="s">
        <v>158</v>
      </c>
      <c r="P44" s="90">
        <v>0</v>
      </c>
      <c r="Q44" s="18">
        <v>0</v>
      </c>
      <c r="R44" s="19">
        <v>0</v>
      </c>
      <c r="S44" s="75" t="s">
        <v>158</v>
      </c>
      <c r="T44" s="75" t="s">
        <v>158</v>
      </c>
      <c r="U44" s="76" t="s">
        <v>158</v>
      </c>
    </row>
    <row r="45" spans="1:21" x14ac:dyDescent="0.25">
      <c r="A45" s="17" t="s">
        <v>82</v>
      </c>
      <c r="B45" s="18">
        <v>1555518</v>
      </c>
      <c r="C45" s="18">
        <v>1579452</v>
      </c>
      <c r="D45" s="19">
        <v>1514754</v>
      </c>
      <c r="E45" s="27">
        <v>26.097162866054401</v>
      </c>
      <c r="F45" s="27">
        <v>26.045439996622811</v>
      </c>
      <c r="G45" s="28">
        <v>24.999509005823437</v>
      </c>
      <c r="I45" s="90">
        <v>159715</v>
      </c>
      <c r="J45" s="18">
        <v>154114</v>
      </c>
      <c r="K45" s="19">
        <v>150240</v>
      </c>
      <c r="L45" s="75">
        <v>11.464472088031986</v>
      </c>
      <c r="M45" s="75">
        <v>10.858336591947523</v>
      </c>
      <c r="N45" s="76">
        <v>10.396123873303468</v>
      </c>
      <c r="P45" s="90">
        <v>1395803</v>
      </c>
      <c r="Q45" s="18">
        <v>1425338</v>
      </c>
      <c r="R45" s="19">
        <v>1364514</v>
      </c>
      <c r="S45" s="75">
        <v>30.560409444674459</v>
      </c>
      <c r="T45" s="75">
        <v>30.686072601747032</v>
      </c>
      <c r="U45" s="76">
        <v>29.573463783227542</v>
      </c>
    </row>
    <row r="46" spans="1:21" x14ac:dyDescent="0.25">
      <c r="A46" s="17" t="s">
        <v>84</v>
      </c>
      <c r="B46" s="18">
        <v>672468</v>
      </c>
      <c r="C46" s="18">
        <v>701585</v>
      </c>
      <c r="D46" s="19">
        <v>685708</v>
      </c>
      <c r="E46" s="27">
        <v>11.282098258078577</v>
      </c>
      <c r="F46" s="27">
        <v>11.569259477357093</v>
      </c>
      <c r="G46" s="28">
        <v>11.316928901567634</v>
      </c>
      <c r="I46" s="90">
        <v>116637</v>
      </c>
      <c r="J46" s="18">
        <v>110923</v>
      </c>
      <c r="K46" s="19">
        <v>105583</v>
      </c>
      <c r="L46" s="75">
        <v>8.3722983497591752</v>
      </c>
      <c r="M46" s="75">
        <v>7.8152489052817735</v>
      </c>
      <c r="N46" s="76">
        <v>7.3060033740348782</v>
      </c>
      <c r="P46" s="90">
        <v>555831</v>
      </c>
      <c r="Q46" s="18">
        <v>590662</v>
      </c>
      <c r="R46" s="19">
        <v>580125</v>
      </c>
      <c r="S46" s="75">
        <v>12.169642092790207</v>
      </c>
      <c r="T46" s="75">
        <v>12.716350097375575</v>
      </c>
      <c r="U46" s="76">
        <v>12.573198719283846</v>
      </c>
    </row>
    <row r="47" spans="1:21" x14ac:dyDescent="0.25">
      <c r="A47" s="17" t="s">
        <v>182</v>
      </c>
      <c r="B47" s="18">
        <v>740091</v>
      </c>
      <c r="C47" s="18">
        <v>748076</v>
      </c>
      <c r="D47" s="19">
        <v>839698</v>
      </c>
      <c r="E47" s="27">
        <v>12.416619648696491</v>
      </c>
      <c r="F47" s="27">
        <v>12.33590420659419</v>
      </c>
      <c r="G47" s="28">
        <v>13.858380775473726</v>
      </c>
      <c r="I47" s="90">
        <v>740091</v>
      </c>
      <c r="J47" s="18">
        <v>748076</v>
      </c>
      <c r="K47" s="19">
        <v>819732</v>
      </c>
      <c r="L47" s="75">
        <v>53.124331541205777</v>
      </c>
      <c r="M47" s="75">
        <v>52.706833930452369</v>
      </c>
      <c r="N47" s="76">
        <v>56.722812932047383</v>
      </c>
      <c r="P47" s="90">
        <v>0</v>
      </c>
      <c r="Q47" s="18">
        <v>0</v>
      </c>
      <c r="R47" s="19">
        <v>19966</v>
      </c>
      <c r="S47" s="75" t="s">
        <v>158</v>
      </c>
      <c r="T47" s="75" t="s">
        <v>158</v>
      </c>
      <c r="U47" s="76">
        <v>0.4</v>
      </c>
    </row>
    <row r="48" spans="1:21" x14ac:dyDescent="0.25">
      <c r="A48" s="17" t="s">
        <v>159</v>
      </c>
      <c r="B48" s="18">
        <v>10637</v>
      </c>
      <c r="C48" s="18">
        <v>10596</v>
      </c>
      <c r="D48" s="19">
        <v>10467</v>
      </c>
      <c r="E48" s="27">
        <v>0.17845857226095788</v>
      </c>
      <c r="F48" s="27">
        <v>0.17472989505487682</v>
      </c>
      <c r="G48" s="28">
        <v>0.17274743011997587</v>
      </c>
      <c r="I48" s="90">
        <v>10637</v>
      </c>
      <c r="J48" s="18">
        <v>10596</v>
      </c>
      <c r="K48" s="19">
        <v>10467</v>
      </c>
      <c r="L48" s="75">
        <v>0.76353247722753803</v>
      </c>
      <c r="M48" s="75">
        <v>0.74655731814290693</v>
      </c>
      <c r="N48" s="76">
        <v>0.72428267160454873</v>
      </c>
      <c r="P48" s="90">
        <v>0</v>
      </c>
      <c r="Q48" s="18">
        <v>0</v>
      </c>
      <c r="R48" s="19">
        <v>0</v>
      </c>
      <c r="S48" s="75" t="s">
        <v>158</v>
      </c>
      <c r="T48" s="75" t="s">
        <v>158</v>
      </c>
      <c r="U48" s="76" t="s">
        <v>158</v>
      </c>
    </row>
    <row r="49" spans="1:21" x14ac:dyDescent="0.25">
      <c r="A49" s="17" t="s">
        <v>160</v>
      </c>
      <c r="B49" s="18">
        <v>58544</v>
      </c>
      <c r="C49" s="18">
        <v>54854</v>
      </c>
      <c r="D49" s="19">
        <v>29191</v>
      </c>
      <c r="E49" s="27">
        <v>0.98220162211577677</v>
      </c>
      <c r="F49" s="27">
        <v>0.90455206335789107</v>
      </c>
      <c r="G49" s="28">
        <v>0.48176843724393004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58544</v>
      </c>
      <c r="Q49" s="18">
        <v>54854</v>
      </c>
      <c r="R49" s="19">
        <v>29191</v>
      </c>
      <c r="S49" s="75">
        <v>1.281791635731562</v>
      </c>
      <c r="T49" s="75">
        <v>1.1809506422309879</v>
      </c>
      <c r="U49" s="76">
        <v>0.63266407035486272</v>
      </c>
    </row>
    <row r="50" spans="1:21" x14ac:dyDescent="0.25">
      <c r="A50" s="17" t="s">
        <v>161</v>
      </c>
      <c r="B50" s="18">
        <v>675561</v>
      </c>
      <c r="C50" s="18">
        <v>685886</v>
      </c>
      <c r="D50" s="19">
        <v>689216</v>
      </c>
      <c r="E50" s="27">
        <v>11.333989991086298</v>
      </c>
      <c r="F50" s="27">
        <v>11.31038021891367</v>
      </c>
      <c r="G50" s="28">
        <v>11.374824954387053</v>
      </c>
      <c r="I50" s="90">
        <v>11518</v>
      </c>
      <c r="J50" s="18">
        <v>12180</v>
      </c>
      <c r="K50" s="19">
        <v>12541</v>
      </c>
      <c r="L50" s="75">
        <v>0.8267713709416924</v>
      </c>
      <c r="M50" s="75">
        <v>0.85816045063992141</v>
      </c>
      <c r="N50" s="76">
        <v>0.86779678843915597</v>
      </c>
      <c r="P50" s="90">
        <v>664043</v>
      </c>
      <c r="Q50" s="18">
        <v>673706</v>
      </c>
      <c r="R50" s="19">
        <v>676675</v>
      </c>
      <c r="S50" s="75">
        <v>14.53888977804888</v>
      </c>
      <c r="T50" s="75">
        <v>14.504202672090821</v>
      </c>
      <c r="U50" s="76">
        <v>14.665751766207967</v>
      </c>
    </row>
    <row r="51" spans="1:21" x14ac:dyDescent="0.25">
      <c r="A51" s="17" t="s">
        <v>162</v>
      </c>
      <c r="B51" s="18">
        <v>64271</v>
      </c>
      <c r="C51" s="18">
        <v>51930</v>
      </c>
      <c r="D51" s="19">
        <v>50197</v>
      </c>
      <c r="E51" s="27">
        <v>1.0782843750854587</v>
      </c>
      <c r="F51" s="27">
        <v>0.85633479144958036</v>
      </c>
      <c r="G51" s="28">
        <v>0.82845158591119028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64271</v>
      </c>
      <c r="Q51" s="18">
        <v>51930</v>
      </c>
      <c r="R51" s="19">
        <v>50197</v>
      </c>
      <c r="S51" s="75">
        <v>1.4071814399443705</v>
      </c>
      <c r="T51" s="75">
        <v>1.1179999061336494</v>
      </c>
      <c r="U51" s="76">
        <v>1.0879325250797522</v>
      </c>
    </row>
    <row r="52" spans="1:21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158</v>
      </c>
      <c r="F52" s="27" t="s">
        <v>158</v>
      </c>
      <c r="G52" s="28" t="s">
        <v>158</v>
      </c>
      <c r="I52" s="90">
        <v>0</v>
      </c>
      <c r="J52" s="18">
        <v>0</v>
      </c>
      <c r="K52" s="19">
        <v>0</v>
      </c>
      <c r="L52" s="75" t="s">
        <v>158</v>
      </c>
      <c r="M52" s="75" t="s">
        <v>158</v>
      </c>
      <c r="N52" s="76" t="s">
        <v>158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181339</v>
      </c>
      <c r="C53" s="18">
        <v>0</v>
      </c>
      <c r="D53" s="19">
        <v>0</v>
      </c>
      <c r="E53" s="27">
        <v>3.0423520762649092</v>
      </c>
      <c r="F53" s="27" t="s">
        <v>158</v>
      </c>
      <c r="G53" s="28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181339</v>
      </c>
      <c r="Q53" s="18">
        <v>0</v>
      </c>
      <c r="R53" s="19">
        <v>0</v>
      </c>
      <c r="S53" s="75">
        <v>3.9703268213980207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158</v>
      </c>
      <c r="F54" s="27" t="s">
        <v>158</v>
      </c>
      <c r="G54" s="28" t="s">
        <v>158</v>
      </c>
      <c r="I54" s="90">
        <v>0</v>
      </c>
      <c r="J54" s="18">
        <v>0</v>
      </c>
      <c r="K54" s="19">
        <v>0</v>
      </c>
      <c r="L54" s="75" t="s">
        <v>158</v>
      </c>
      <c r="M54" s="75" t="s">
        <v>158</v>
      </c>
      <c r="N54" s="76" t="s">
        <v>158</v>
      </c>
      <c r="P54" s="90">
        <v>0</v>
      </c>
      <c r="Q54" s="18">
        <v>0</v>
      </c>
      <c r="R54" s="19">
        <v>0</v>
      </c>
      <c r="S54" s="75" t="s">
        <v>158</v>
      </c>
      <c r="T54" s="75" t="s">
        <v>158</v>
      </c>
      <c r="U54" s="76" t="s">
        <v>158</v>
      </c>
    </row>
    <row r="55" spans="1:21" x14ac:dyDescent="0.25">
      <c r="A55" s="17" t="s">
        <v>166</v>
      </c>
      <c r="B55" s="18">
        <v>8523</v>
      </c>
      <c r="C55" s="18">
        <v>8983</v>
      </c>
      <c r="D55" s="19">
        <v>8590</v>
      </c>
      <c r="E55" s="27">
        <v>0.14299167165367527</v>
      </c>
      <c r="F55" s="27">
        <v>0.148131242664964</v>
      </c>
      <c r="G55" s="28">
        <v>0.14176941098028017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8523</v>
      </c>
      <c r="Q55" s="18">
        <v>8983</v>
      </c>
      <c r="R55" s="19">
        <v>8590</v>
      </c>
      <c r="S55" s="75">
        <v>0.1866068275372387</v>
      </c>
      <c r="T55" s="75">
        <v>0.19339482296935437</v>
      </c>
      <c r="U55" s="76">
        <v>0.18617328506554318</v>
      </c>
    </row>
    <row r="56" spans="1:21" x14ac:dyDescent="0.25">
      <c r="A56" s="17" t="s">
        <v>167</v>
      </c>
      <c r="B56" s="18">
        <v>78191</v>
      </c>
      <c r="C56" s="18">
        <v>80764</v>
      </c>
      <c r="D56" s="19">
        <v>0</v>
      </c>
      <c r="E56" s="27">
        <v>1.3118223393491169</v>
      </c>
      <c r="F56" s="27">
        <v>1.331812499453763</v>
      </c>
      <c r="G56" s="28" t="s">
        <v>158</v>
      </c>
      <c r="I56" s="90">
        <v>57366</v>
      </c>
      <c r="J56" s="18">
        <v>58931</v>
      </c>
      <c r="K56" s="19">
        <v>0</v>
      </c>
      <c r="L56" s="75">
        <v>4.1177779532419807</v>
      </c>
      <c r="M56" s="75">
        <v>4.1520733593317907</v>
      </c>
      <c r="N56" s="76" t="s">
        <v>158</v>
      </c>
      <c r="P56" s="90">
        <v>20825</v>
      </c>
      <c r="Q56" s="18">
        <v>21833</v>
      </c>
      <c r="R56" s="19">
        <v>0</v>
      </c>
      <c r="S56" s="75">
        <v>0.45595297236454257</v>
      </c>
      <c r="T56" s="75">
        <v>0.47004220971723409</v>
      </c>
      <c r="U56" s="76" t="s">
        <v>158</v>
      </c>
    </row>
    <row r="57" spans="1:21" x14ac:dyDescent="0.25">
      <c r="A57" s="17" t="s">
        <v>168</v>
      </c>
      <c r="B57" s="18">
        <v>4199</v>
      </c>
      <c r="C57" s="18">
        <v>4202</v>
      </c>
      <c r="D57" s="19">
        <v>4054</v>
      </c>
      <c r="E57" s="27">
        <v>7.0447263789015904E-2</v>
      </c>
      <c r="F57" s="27">
        <v>6.929171564935753E-2</v>
      </c>
      <c r="G57" s="28">
        <v>6.6907240059843526E-2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4199</v>
      </c>
      <c r="Q57" s="18">
        <v>4202</v>
      </c>
      <c r="R57" s="19">
        <v>4054</v>
      </c>
      <c r="S57" s="75">
        <v>9.1935007489013884E-2</v>
      </c>
      <c r="T57" s="75">
        <v>9.0464771915532344E-2</v>
      </c>
      <c r="U57" s="76">
        <v>8.7863387387160888E-2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158</v>
      </c>
      <c r="F58" s="27" t="s">
        <v>158</v>
      </c>
      <c r="G58" s="28" t="s">
        <v>158</v>
      </c>
      <c r="I58" s="90">
        <v>0</v>
      </c>
      <c r="J58" s="18">
        <v>0</v>
      </c>
      <c r="K58" s="19">
        <v>0</v>
      </c>
      <c r="L58" s="75" t="s">
        <v>158</v>
      </c>
      <c r="M58" s="75" t="s">
        <v>158</v>
      </c>
      <c r="N58" s="76" t="s">
        <v>158</v>
      </c>
      <c r="P58" s="90">
        <v>0</v>
      </c>
      <c r="Q58" s="18">
        <v>0</v>
      </c>
      <c r="R58" s="19">
        <v>0</v>
      </c>
      <c r="S58" s="75" t="s">
        <v>158</v>
      </c>
      <c r="T58" s="75" t="s">
        <v>158</v>
      </c>
      <c r="U58" s="76" t="s">
        <v>158</v>
      </c>
    </row>
    <row r="59" spans="1:21" x14ac:dyDescent="0.25">
      <c r="A59" s="17" t="s">
        <v>170</v>
      </c>
      <c r="B59" s="18">
        <v>454</v>
      </c>
      <c r="C59" s="18">
        <v>1170</v>
      </c>
      <c r="D59" s="19">
        <v>1170</v>
      </c>
      <c r="E59" s="27">
        <v>7.6168272827371319E-3</v>
      </c>
      <c r="F59" s="27">
        <v>1.9293504833352765E-2</v>
      </c>
      <c r="G59" s="28">
        <v>1.9309686943763425E-2</v>
      </c>
      <c r="I59" s="90">
        <v>454</v>
      </c>
      <c r="J59" s="18">
        <v>1170</v>
      </c>
      <c r="K59" s="19">
        <v>1170</v>
      </c>
      <c r="L59" s="75">
        <v>3.2588487793673238E-2</v>
      </c>
      <c r="M59" s="75">
        <v>8.2434131958022003E-2</v>
      </c>
      <c r="N59" s="76">
        <v>8.0960229844016629E-2</v>
      </c>
      <c r="P59" s="90">
        <v>0</v>
      </c>
      <c r="Q59" s="18">
        <v>0</v>
      </c>
      <c r="R59" s="19">
        <v>0</v>
      </c>
      <c r="S59" s="75" t="s">
        <v>158</v>
      </c>
      <c r="T59" s="75" t="s">
        <v>158</v>
      </c>
      <c r="U59" s="76" t="s">
        <v>158</v>
      </c>
    </row>
    <row r="60" spans="1:21" x14ac:dyDescent="0.25">
      <c r="A60" s="17" t="s">
        <v>171</v>
      </c>
      <c r="B60" s="18">
        <v>0</v>
      </c>
      <c r="C60" s="18">
        <v>182874</v>
      </c>
      <c r="D60" s="19">
        <v>184251</v>
      </c>
      <c r="E60" s="27" t="s">
        <v>158</v>
      </c>
      <c r="F60" s="27">
        <v>3.0156242759782508</v>
      </c>
      <c r="G60" s="28">
        <v>3.0408795975003033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0</v>
      </c>
      <c r="Q60" s="18">
        <v>182874</v>
      </c>
      <c r="R60" s="19">
        <v>184251</v>
      </c>
      <c r="S60" s="75" t="s">
        <v>158</v>
      </c>
      <c r="T60" s="75">
        <v>3.9370905995433274</v>
      </c>
      <c r="U60" s="76">
        <v>3.9933194349955059</v>
      </c>
    </row>
    <row r="61" spans="1:21" x14ac:dyDescent="0.25">
      <c r="A61" s="17" t="s">
        <v>172</v>
      </c>
      <c r="B61" s="18">
        <v>54939</v>
      </c>
      <c r="C61" s="18">
        <v>59978</v>
      </c>
      <c r="D61" s="19">
        <v>70739</v>
      </c>
      <c r="E61" s="27">
        <v>0.92171998697421875</v>
      </c>
      <c r="F61" s="27">
        <v>0.98904772042293343</v>
      </c>
      <c r="G61" s="28">
        <v>1.1674768758246845</v>
      </c>
      <c r="I61" s="90">
        <v>28488</v>
      </c>
      <c r="J61" s="18">
        <v>29989</v>
      </c>
      <c r="K61" s="19">
        <v>31841</v>
      </c>
      <c r="L61" s="75">
        <v>2.0448917186479365</v>
      </c>
      <c r="M61" s="75">
        <v>2.1129206694778819</v>
      </c>
      <c r="N61" s="76">
        <v>2.2032945969772078</v>
      </c>
      <c r="P61" s="90">
        <v>26451</v>
      </c>
      <c r="Q61" s="18">
        <v>29989</v>
      </c>
      <c r="R61" s="19">
        <v>38898</v>
      </c>
      <c r="S61" s="75">
        <v>0.57913143202950856</v>
      </c>
      <c r="T61" s="75">
        <v>0.64563256662896229</v>
      </c>
      <c r="U61" s="76">
        <v>0.84304638445628621</v>
      </c>
    </row>
    <row r="62" spans="1:21" x14ac:dyDescent="0.25">
      <c r="A62" s="17" t="s">
        <v>173</v>
      </c>
      <c r="B62" s="18">
        <v>729580</v>
      </c>
      <c r="C62" s="18">
        <v>734713</v>
      </c>
      <c r="D62" s="19">
        <v>816408</v>
      </c>
      <c r="E62" s="27">
        <v>12.240274997663782</v>
      </c>
      <c r="F62" s="27">
        <v>12.115545997117188</v>
      </c>
      <c r="G62" s="28">
        <v>13.474002477251291</v>
      </c>
      <c r="I62" s="90">
        <v>1987</v>
      </c>
      <c r="J62" s="18">
        <v>2372</v>
      </c>
      <c r="K62" s="19">
        <v>3505</v>
      </c>
      <c r="L62" s="75">
        <v>0.14262846970490908</v>
      </c>
      <c r="M62" s="75">
        <v>0.16712287265335743</v>
      </c>
      <c r="N62" s="76">
        <v>0.24253470564382759</v>
      </c>
      <c r="P62" s="90">
        <v>727593</v>
      </c>
      <c r="Q62" s="18">
        <v>732341</v>
      </c>
      <c r="R62" s="19">
        <v>812903</v>
      </c>
      <c r="S62" s="75">
        <v>15.930285283151722</v>
      </c>
      <c r="T62" s="75">
        <v>15.766554385862177</v>
      </c>
      <c r="U62" s="76">
        <v>17.618256338723544</v>
      </c>
    </row>
    <row r="63" spans="1:21" x14ac:dyDescent="0.25">
      <c r="A63" s="17" t="s">
        <v>174</v>
      </c>
      <c r="B63" s="18">
        <v>53216</v>
      </c>
      <c r="C63" s="18">
        <v>68136</v>
      </c>
      <c r="D63" s="19">
        <v>66169</v>
      </c>
      <c r="E63" s="27">
        <v>0.89281295303554897</v>
      </c>
      <c r="F63" s="27">
        <v>1.123574568654123</v>
      </c>
      <c r="G63" s="28">
        <v>1.0920535687024633</v>
      </c>
      <c r="I63" s="90">
        <v>31713</v>
      </c>
      <c r="J63" s="18">
        <v>47511</v>
      </c>
      <c r="K63" s="19">
        <v>45892</v>
      </c>
      <c r="L63" s="75">
        <v>2.2763848312792057</v>
      </c>
      <c r="M63" s="75">
        <v>3.3474598662030628</v>
      </c>
      <c r="N63" s="76">
        <v>3.1755785196594966</v>
      </c>
      <c r="P63" s="90">
        <v>21503</v>
      </c>
      <c r="Q63" s="18">
        <v>20625</v>
      </c>
      <c r="R63" s="19">
        <v>20277</v>
      </c>
      <c r="S63" s="75">
        <v>0.4707974436857027</v>
      </c>
      <c r="T63" s="75">
        <v>0.44403520246498202</v>
      </c>
      <c r="U63" s="76">
        <v>0.43946864974086369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  <c r="I65" s="90">
        <v>0</v>
      </c>
      <c r="J65" s="18">
        <v>0</v>
      </c>
      <c r="K65" s="19">
        <v>0</v>
      </c>
      <c r="L65" s="75" t="s">
        <v>158</v>
      </c>
      <c r="M65" s="75" t="s">
        <v>158</v>
      </c>
      <c r="N65" s="76" t="s">
        <v>158</v>
      </c>
      <c r="P65" s="90">
        <v>0</v>
      </c>
      <c r="Q65" s="18">
        <v>0</v>
      </c>
      <c r="R65" s="19">
        <v>0</v>
      </c>
      <c r="S65" s="75" t="s">
        <v>158</v>
      </c>
      <c r="T65" s="75" t="s">
        <v>158</v>
      </c>
      <c r="U65" s="76" t="s">
        <v>158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158</v>
      </c>
      <c r="F66" s="27" t="s">
        <v>158</v>
      </c>
      <c r="G66" s="28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158</v>
      </c>
      <c r="F67" s="27" t="s">
        <v>158</v>
      </c>
      <c r="G67" s="28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7617</v>
      </c>
      <c r="C68" s="18">
        <v>9620</v>
      </c>
      <c r="D68" s="19">
        <v>9549</v>
      </c>
      <c r="E68" s="27">
        <v>0.12779157139341132</v>
      </c>
      <c r="F68" s="27">
        <v>0.15863548418534495</v>
      </c>
      <c r="G68" s="28">
        <v>0.15759675267179227</v>
      </c>
      <c r="I68" s="90">
        <v>6483</v>
      </c>
      <c r="J68" s="18">
        <v>8603</v>
      </c>
      <c r="K68" s="19">
        <v>8793</v>
      </c>
      <c r="L68" s="75">
        <v>0.46535499199643965</v>
      </c>
      <c r="M68" s="75">
        <v>0.60613746772210542</v>
      </c>
      <c r="N68" s="76">
        <v>0.6084472658277249</v>
      </c>
      <c r="P68" s="90">
        <v>1134</v>
      </c>
      <c r="Q68" s="18">
        <v>1017</v>
      </c>
      <c r="R68" s="19">
        <v>756</v>
      </c>
      <c r="S68" s="75">
        <v>2.4828363537161644E-2</v>
      </c>
      <c r="T68" s="75">
        <v>2.1894972165182387E-2</v>
      </c>
      <c r="U68" s="76">
        <v>1.6384982946397047E-2</v>
      </c>
    </row>
    <row r="69" spans="1:21" x14ac:dyDescent="0.25">
      <c r="A69" s="17" t="s">
        <v>180</v>
      </c>
      <c r="B69" s="18">
        <v>13791</v>
      </c>
      <c r="C69" s="18">
        <v>19712</v>
      </c>
      <c r="D69" s="19">
        <v>20506</v>
      </c>
      <c r="E69" s="27">
        <v>0.23137371157759426</v>
      </c>
      <c r="F69" s="27">
        <v>0.32505433100431597</v>
      </c>
      <c r="G69" s="28">
        <v>0.33843114569984001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13791</v>
      </c>
      <c r="Q69" s="18">
        <v>19712</v>
      </c>
      <c r="R69" s="19">
        <v>20506</v>
      </c>
      <c r="S69" s="75">
        <v>0.30194705603262456</v>
      </c>
      <c r="T69" s="75">
        <v>0.42437924416919881</v>
      </c>
      <c r="U69" s="76">
        <v>0.44443182579208712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5960487</v>
      </c>
      <c r="C72" s="21">
        <v>6064217</v>
      </c>
      <c r="D72" s="22">
        <v>6059135</v>
      </c>
      <c r="E72" s="23">
        <v>100</v>
      </c>
      <c r="F72" s="23">
        <v>100</v>
      </c>
      <c r="G72" s="47">
        <v>100</v>
      </c>
      <c r="I72" s="91">
        <v>1393130</v>
      </c>
      <c r="J72" s="21">
        <v>1419315</v>
      </c>
      <c r="K72" s="22">
        <v>1445154</v>
      </c>
      <c r="L72" s="78">
        <v>100</v>
      </c>
      <c r="M72" s="78">
        <v>100</v>
      </c>
      <c r="N72" s="79">
        <v>100</v>
      </c>
      <c r="P72" s="91">
        <v>4567357</v>
      </c>
      <c r="Q72" s="21">
        <v>4644902</v>
      </c>
      <c r="R72" s="22">
        <v>4613981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x14ac:dyDescent="0.25">
      <c r="A74" s="58" t="str">
        <f>+Innhold!B53</f>
        <v>Finans Norge / Skadeforsikringsstatistikk</v>
      </c>
      <c r="F74" s="25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74">
        <f>Innhold!H31</f>
        <v>12</v>
      </c>
    </row>
    <row r="75" spans="1:21" x14ac:dyDescent="0.25">
      <c r="A75" s="26" t="str">
        <f>+Innhold!B54</f>
        <v>Premiestatistikk skadeforsikring 1. kvartal 2025</v>
      </c>
      <c r="F75" s="25"/>
      <c r="U75" s="173"/>
    </row>
    <row r="76" spans="1:21" ht="12.75" customHeight="1" x14ac:dyDescent="0.25"/>
    <row r="77" spans="1:21" ht="12.75" customHeight="1" x14ac:dyDescent="0.25"/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7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67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</row>
    <row r="7" spans="1:7" x14ac:dyDescent="0.25">
      <c r="A7" s="17" t="s">
        <v>81</v>
      </c>
      <c r="B7" s="18">
        <v>404030</v>
      </c>
      <c r="C7" s="18">
        <v>419602</v>
      </c>
      <c r="D7" s="19">
        <v>436217</v>
      </c>
      <c r="E7" s="27">
        <v>15.134312670412255</v>
      </c>
      <c r="F7" s="27">
        <v>14.800697703539488</v>
      </c>
      <c r="G7" s="28">
        <v>14.651704730952519</v>
      </c>
    </row>
    <row r="8" spans="1:7" x14ac:dyDescent="0.25">
      <c r="A8" s="17" t="s">
        <v>156</v>
      </c>
      <c r="B8" s="18">
        <v>101622</v>
      </c>
      <c r="C8" s="18">
        <v>120266</v>
      </c>
      <c r="D8" s="19">
        <v>195128</v>
      </c>
      <c r="E8" s="27">
        <v>3.8065963472827122</v>
      </c>
      <c r="F8" s="27">
        <v>4.242164503538782</v>
      </c>
      <c r="G8" s="28">
        <v>6.553980795662028</v>
      </c>
    </row>
    <row r="9" spans="1:7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</row>
    <row r="10" spans="1:7" x14ac:dyDescent="0.25">
      <c r="A10" s="17" t="s">
        <v>82</v>
      </c>
      <c r="B10" s="18">
        <v>708515</v>
      </c>
      <c r="C10" s="18">
        <v>756271</v>
      </c>
      <c r="D10" s="19">
        <v>749381</v>
      </c>
      <c r="E10" s="27">
        <v>26.539830066275126</v>
      </c>
      <c r="F10" s="27">
        <v>26.676084606254289</v>
      </c>
      <c r="G10" s="28">
        <v>25.170291719455982</v>
      </c>
    </row>
    <row r="11" spans="1:7" x14ac:dyDescent="0.25">
      <c r="A11" s="17" t="s">
        <v>84</v>
      </c>
      <c r="B11" s="18">
        <v>319918</v>
      </c>
      <c r="C11" s="18">
        <v>323469</v>
      </c>
      <c r="D11" s="19">
        <v>325275</v>
      </c>
      <c r="E11" s="27">
        <v>11.983612704237181</v>
      </c>
      <c r="F11" s="27">
        <v>11.409780900630155</v>
      </c>
      <c r="G11" s="28">
        <v>10.925372592908072</v>
      </c>
    </row>
    <row r="12" spans="1:7" x14ac:dyDescent="0.25">
      <c r="A12" s="17" t="s">
        <v>182</v>
      </c>
      <c r="B12" s="18">
        <v>119480</v>
      </c>
      <c r="C12" s="18">
        <v>123633</v>
      </c>
      <c r="D12" s="19">
        <v>216284</v>
      </c>
      <c r="E12" s="27">
        <v>4.4755282475579943</v>
      </c>
      <c r="F12" s="27">
        <v>4.3609293072523423</v>
      </c>
      <c r="G12" s="28">
        <v>7.2645708581493489</v>
      </c>
    </row>
    <row r="13" spans="1:7" x14ac:dyDescent="0.25">
      <c r="A13" s="17" t="s">
        <v>159</v>
      </c>
      <c r="B13" s="18">
        <v>0</v>
      </c>
      <c r="C13" s="18">
        <v>0</v>
      </c>
      <c r="D13" s="19">
        <v>0</v>
      </c>
      <c r="E13" s="27" t="s">
        <v>158</v>
      </c>
      <c r="F13" s="27" t="s">
        <v>158</v>
      </c>
      <c r="G13" s="28" t="s">
        <v>158</v>
      </c>
    </row>
    <row r="14" spans="1:7" x14ac:dyDescent="0.25">
      <c r="A14" s="17" t="s">
        <v>160</v>
      </c>
      <c r="B14" s="18">
        <v>143516</v>
      </c>
      <c r="C14" s="18">
        <v>137981</v>
      </c>
      <c r="D14" s="19">
        <v>124531</v>
      </c>
      <c r="E14" s="27">
        <v>5.3758780714473806</v>
      </c>
      <c r="F14" s="27">
        <v>4.8670289222455612</v>
      </c>
      <c r="G14" s="28">
        <v>4.1827609695409578</v>
      </c>
    </row>
    <row r="15" spans="1:7" x14ac:dyDescent="0.25">
      <c r="A15" s="17" t="s">
        <v>161</v>
      </c>
      <c r="B15" s="18">
        <v>206974</v>
      </c>
      <c r="C15" s="18">
        <v>239792</v>
      </c>
      <c r="D15" s="19">
        <v>272912</v>
      </c>
      <c r="E15" s="27">
        <v>7.7529124833450638</v>
      </c>
      <c r="F15" s="27">
        <v>8.4582268524152422</v>
      </c>
      <c r="G15" s="28">
        <v>9.166598370842296</v>
      </c>
    </row>
    <row r="16" spans="1:7" x14ac:dyDescent="0.25">
      <c r="A16" s="17" t="s">
        <v>162</v>
      </c>
      <c r="B16" s="18">
        <v>268070</v>
      </c>
      <c r="C16" s="18">
        <v>280533</v>
      </c>
      <c r="D16" s="19">
        <v>294729</v>
      </c>
      <c r="E16" s="27">
        <v>10.04147018181178</v>
      </c>
      <c r="F16" s="27">
        <v>9.895291559303919</v>
      </c>
      <c r="G16" s="28">
        <v>9.8993901742685519</v>
      </c>
    </row>
    <row r="17" spans="1:7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</row>
    <row r="18" spans="1:7" x14ac:dyDescent="0.25">
      <c r="A18" s="17" t="s">
        <v>164</v>
      </c>
      <c r="B18" s="18">
        <v>37412</v>
      </c>
      <c r="C18" s="18">
        <v>0</v>
      </c>
      <c r="D18" s="19">
        <v>0</v>
      </c>
      <c r="E18" s="27">
        <v>1.4013932272986247</v>
      </c>
      <c r="F18" s="27" t="s">
        <v>158</v>
      </c>
      <c r="G18" s="28" t="s">
        <v>158</v>
      </c>
    </row>
    <row r="19" spans="1:7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158</v>
      </c>
      <c r="F19" s="27" t="s">
        <v>158</v>
      </c>
      <c r="G19" s="28" t="s">
        <v>158</v>
      </c>
    </row>
    <row r="20" spans="1:7" x14ac:dyDescent="0.25">
      <c r="A20" s="17" t="s">
        <v>166</v>
      </c>
      <c r="B20" s="18">
        <v>70154</v>
      </c>
      <c r="C20" s="18">
        <v>76110</v>
      </c>
      <c r="D20" s="19">
        <v>74537</v>
      </c>
      <c r="E20" s="27">
        <v>2.6278557807096043</v>
      </c>
      <c r="F20" s="27">
        <v>2.684641880201692</v>
      </c>
      <c r="G20" s="28">
        <v>2.5035569808856781</v>
      </c>
    </row>
    <row r="21" spans="1:7" x14ac:dyDescent="0.25">
      <c r="A21" s="17" t="s">
        <v>167</v>
      </c>
      <c r="B21" s="18">
        <v>94827</v>
      </c>
      <c r="C21" s="18">
        <v>94274</v>
      </c>
      <c r="D21" s="19">
        <v>0</v>
      </c>
      <c r="E21" s="27">
        <v>3.5520665980179267</v>
      </c>
      <c r="F21" s="27">
        <v>3.3253439576157446</v>
      </c>
      <c r="G21" s="28" t="s">
        <v>158</v>
      </c>
    </row>
    <row r="22" spans="1:7" x14ac:dyDescent="0.25">
      <c r="A22" s="17" t="s">
        <v>168</v>
      </c>
      <c r="B22" s="18">
        <v>374</v>
      </c>
      <c r="C22" s="18">
        <v>399</v>
      </c>
      <c r="D22" s="19">
        <v>572</v>
      </c>
      <c r="E22" s="27">
        <v>1.4009437266376714E-2</v>
      </c>
      <c r="F22" s="27">
        <v>1.4073999608467679E-2</v>
      </c>
      <c r="G22" s="28">
        <v>1.9212399118110575E-2</v>
      </c>
    </row>
    <row r="23" spans="1:7" x14ac:dyDescent="0.25">
      <c r="A23" s="17" t="s">
        <v>169</v>
      </c>
      <c r="B23" s="18">
        <v>0</v>
      </c>
      <c r="C23" s="18">
        <v>27722</v>
      </c>
      <c r="D23" s="19">
        <v>45338</v>
      </c>
      <c r="E23" s="27" t="s">
        <v>158</v>
      </c>
      <c r="F23" s="27">
        <v>0.9778431507417068</v>
      </c>
      <c r="G23" s="28">
        <v>1.5228177468826876</v>
      </c>
    </row>
    <row r="24" spans="1:7" x14ac:dyDescent="0.25">
      <c r="A24" s="17" t="s">
        <v>170</v>
      </c>
      <c r="B24" s="18">
        <v>0</v>
      </c>
      <c r="C24" s="18">
        <v>0</v>
      </c>
      <c r="D24" s="19">
        <v>0</v>
      </c>
      <c r="E24" s="27" t="s">
        <v>158</v>
      </c>
      <c r="F24" s="27" t="s">
        <v>158</v>
      </c>
      <c r="G24" s="28" t="s">
        <v>158</v>
      </c>
    </row>
    <row r="25" spans="1:7" x14ac:dyDescent="0.25">
      <c r="A25" s="17" t="s">
        <v>171</v>
      </c>
      <c r="B25" s="18">
        <v>0</v>
      </c>
      <c r="C25" s="18">
        <v>38147</v>
      </c>
      <c r="D25" s="19">
        <v>37370</v>
      </c>
      <c r="E25" s="27" t="s">
        <v>158</v>
      </c>
      <c r="F25" s="27">
        <v>1.3455660728426482</v>
      </c>
      <c r="G25" s="28">
        <v>1.2551876836429934</v>
      </c>
    </row>
    <row r="26" spans="1:7" x14ac:dyDescent="0.25">
      <c r="A26" s="17" t="s">
        <v>172</v>
      </c>
      <c r="B26" s="18">
        <v>62189</v>
      </c>
      <c r="C26" s="18">
        <v>63362</v>
      </c>
      <c r="D26" s="19">
        <v>70700</v>
      </c>
      <c r="E26" s="27">
        <v>2.3294997170018754</v>
      </c>
      <c r="F26" s="27">
        <v>2.2349793563702485</v>
      </c>
      <c r="G26" s="28">
        <v>2.3746794014867443</v>
      </c>
    </row>
    <row r="27" spans="1:7" x14ac:dyDescent="0.25">
      <c r="A27" s="17" t="s">
        <v>173</v>
      </c>
      <c r="B27" s="18">
        <v>54261</v>
      </c>
      <c r="C27" s="18">
        <v>50529</v>
      </c>
      <c r="D27" s="19">
        <v>39536</v>
      </c>
      <c r="E27" s="27">
        <v>2.0325296136654196</v>
      </c>
      <c r="F27" s="27">
        <v>1.7823186120708356</v>
      </c>
      <c r="G27" s="28">
        <v>1.3279395306531812</v>
      </c>
    </row>
    <row r="28" spans="1:7" x14ac:dyDescent="0.25">
      <c r="A28" s="17" t="s">
        <v>174</v>
      </c>
      <c r="B28" s="18">
        <v>55212</v>
      </c>
      <c r="C28" s="18">
        <v>53687</v>
      </c>
      <c r="D28" s="19">
        <v>52887</v>
      </c>
      <c r="E28" s="27">
        <v>2.0681525410459654</v>
      </c>
      <c r="F28" s="27">
        <v>1.8937113207513894</v>
      </c>
      <c r="G28" s="28">
        <v>1.7763743918872621</v>
      </c>
    </row>
    <row r="29" spans="1:7" x14ac:dyDescent="0.25">
      <c r="A29" s="17" t="s">
        <v>175</v>
      </c>
      <c r="B29" s="18">
        <v>4126</v>
      </c>
      <c r="C29" s="18">
        <v>4002</v>
      </c>
      <c r="D29" s="19">
        <v>3963</v>
      </c>
      <c r="E29" s="27">
        <v>0.15455331059109712</v>
      </c>
      <c r="F29" s="27">
        <v>0.14116327426839012</v>
      </c>
      <c r="G29" s="28">
        <v>0.13310968130257378</v>
      </c>
    </row>
    <row r="30" spans="1:7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</row>
    <row r="31" spans="1:7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</row>
    <row r="32" spans="1:7" x14ac:dyDescent="0.25">
      <c r="A32" s="17" t="s">
        <v>178</v>
      </c>
      <c r="B32" s="18">
        <v>0</v>
      </c>
      <c r="C32" s="18">
        <v>0</v>
      </c>
      <c r="D32" s="19">
        <v>0</v>
      </c>
      <c r="E32" s="27" t="s">
        <v>158</v>
      </c>
      <c r="F32" s="27" t="s">
        <v>158</v>
      </c>
      <c r="G32" s="28" t="s">
        <v>158</v>
      </c>
    </row>
    <row r="33" spans="1:7" x14ac:dyDescent="0.25">
      <c r="A33" s="17" t="s">
        <v>179</v>
      </c>
      <c r="B33" s="18">
        <v>2492</v>
      </c>
      <c r="C33" s="18">
        <v>2249</v>
      </c>
      <c r="D33" s="19">
        <v>2047</v>
      </c>
      <c r="E33" s="27">
        <v>9.3346303924627727E-2</v>
      </c>
      <c r="F33" s="27">
        <v>7.9329386264270205E-2</v>
      </c>
      <c r="G33" s="28">
        <v>6.8754861878972631E-2</v>
      </c>
    </row>
    <row r="34" spans="1:7" x14ac:dyDescent="0.25">
      <c r="A34" s="17" t="s">
        <v>180</v>
      </c>
      <c r="B34" s="18">
        <v>16457</v>
      </c>
      <c r="C34" s="18">
        <v>22987</v>
      </c>
      <c r="D34" s="19">
        <v>35837</v>
      </c>
      <c r="E34" s="27">
        <v>0.61645269810898817</v>
      </c>
      <c r="F34" s="27">
        <v>0.81082463408482852</v>
      </c>
      <c r="G34" s="28">
        <v>1.2036971104820431</v>
      </c>
    </row>
    <row r="35" spans="1:7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8" thickBot="1" x14ac:dyDescent="0.3">
      <c r="A37" s="20" t="s">
        <v>4</v>
      </c>
      <c r="B37" s="21">
        <v>2669629</v>
      </c>
      <c r="C37" s="21">
        <v>2835015</v>
      </c>
      <c r="D37" s="22">
        <v>2977244</v>
      </c>
      <c r="E37" s="23">
        <v>100</v>
      </c>
      <c r="F37" s="23">
        <v>100</v>
      </c>
      <c r="G37" s="47">
        <v>100</v>
      </c>
    </row>
    <row r="39" spans="1:7" ht="16.2" thickBot="1" x14ac:dyDescent="0.35">
      <c r="A39" s="5" t="s">
        <v>116</v>
      </c>
      <c r="B39" s="6"/>
      <c r="C39" s="6"/>
      <c r="D39" s="6"/>
      <c r="E39" s="6"/>
      <c r="F39" s="6"/>
    </row>
    <row r="40" spans="1:7" x14ac:dyDescent="0.25">
      <c r="A40" s="7"/>
      <c r="B40" s="8"/>
      <c r="C40" s="9" t="s">
        <v>31</v>
      </c>
      <c r="D40" s="82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</row>
    <row r="42" spans="1:7" x14ac:dyDescent="0.25">
      <c r="A42" s="17" t="s">
        <v>81</v>
      </c>
      <c r="B42" s="18">
        <v>187640</v>
      </c>
      <c r="C42" s="18">
        <v>200576</v>
      </c>
      <c r="D42" s="19">
        <v>213881</v>
      </c>
      <c r="E42" s="27">
        <v>8.5177854847202799</v>
      </c>
      <c r="F42" s="27">
        <v>8.8947307270339042</v>
      </c>
      <c r="G42" s="28">
        <v>9.3609726122366084</v>
      </c>
    </row>
    <row r="43" spans="1:7" x14ac:dyDescent="0.25">
      <c r="A43" s="17" t="s">
        <v>156</v>
      </c>
      <c r="B43" s="18">
        <v>75787</v>
      </c>
      <c r="C43" s="18">
        <v>82669</v>
      </c>
      <c r="D43" s="19">
        <v>110241</v>
      </c>
      <c r="E43" s="27">
        <v>3.4402974234198247</v>
      </c>
      <c r="F43" s="27">
        <v>3.6660342936002603</v>
      </c>
      <c r="G43" s="28">
        <v>4.8249399514009008</v>
      </c>
    </row>
    <row r="44" spans="1:7" x14ac:dyDescent="0.25">
      <c r="A44" s="17" t="s">
        <v>157</v>
      </c>
      <c r="B44" s="18">
        <v>0</v>
      </c>
      <c r="C44" s="18">
        <v>0</v>
      </c>
      <c r="D44" s="19">
        <v>0</v>
      </c>
      <c r="E44" s="27" t="s">
        <v>158</v>
      </c>
      <c r="F44" s="27" t="s">
        <v>158</v>
      </c>
      <c r="G44" s="28" t="s">
        <v>158</v>
      </c>
    </row>
    <row r="45" spans="1:7" x14ac:dyDescent="0.25">
      <c r="A45" s="17" t="s">
        <v>82</v>
      </c>
      <c r="B45" s="18">
        <v>506424</v>
      </c>
      <c r="C45" s="18">
        <v>517095</v>
      </c>
      <c r="D45" s="19">
        <v>486506</v>
      </c>
      <c r="E45" s="27">
        <v>22.988760372596371</v>
      </c>
      <c r="F45" s="27">
        <v>22.93106246657425</v>
      </c>
      <c r="G45" s="28">
        <v>21.29300565122093</v>
      </c>
    </row>
    <row r="46" spans="1:7" x14ac:dyDescent="0.25">
      <c r="A46" s="17" t="s">
        <v>84</v>
      </c>
      <c r="B46" s="18">
        <v>216616</v>
      </c>
      <c r="C46" s="18">
        <v>209126</v>
      </c>
      <c r="D46" s="19">
        <v>200377</v>
      </c>
      <c r="E46" s="27">
        <v>9.8331305721496918</v>
      </c>
      <c r="F46" s="27">
        <v>9.2738884912536506</v>
      </c>
      <c r="G46" s="28">
        <v>8.7699403365522652</v>
      </c>
    </row>
    <row r="47" spans="1:7" x14ac:dyDescent="0.25">
      <c r="A47" s="17" t="s">
        <v>152</v>
      </c>
      <c r="B47" s="18">
        <v>57988</v>
      </c>
      <c r="C47" s="18">
        <v>58187</v>
      </c>
      <c r="D47" s="19">
        <v>92892</v>
      </c>
      <c r="E47" s="27">
        <v>2.6323243694732446</v>
      </c>
      <c r="F47" s="27">
        <v>2.5803570557490518</v>
      </c>
      <c r="G47" s="28">
        <v>4.0656227897563744</v>
      </c>
    </row>
    <row r="48" spans="1:7" x14ac:dyDescent="0.25">
      <c r="A48" s="17" t="s">
        <v>159</v>
      </c>
      <c r="B48" s="18">
        <v>0</v>
      </c>
      <c r="C48" s="18">
        <v>0</v>
      </c>
      <c r="D48" s="19">
        <v>0</v>
      </c>
      <c r="E48" s="27" t="s">
        <v>158</v>
      </c>
      <c r="F48" s="27" t="s">
        <v>158</v>
      </c>
      <c r="G48" s="28" t="s">
        <v>158</v>
      </c>
    </row>
    <row r="49" spans="1:7" x14ac:dyDescent="0.25">
      <c r="A49" s="17" t="s">
        <v>160</v>
      </c>
      <c r="B49" s="18">
        <v>113474</v>
      </c>
      <c r="C49" s="18">
        <v>111593</v>
      </c>
      <c r="D49" s="19">
        <v>96451</v>
      </c>
      <c r="E49" s="27">
        <v>5.1510722132442393</v>
      </c>
      <c r="F49" s="27">
        <v>4.9486961850963951</v>
      </c>
      <c r="G49" s="28">
        <v>4.2213902563707535</v>
      </c>
    </row>
    <row r="50" spans="1:7" x14ac:dyDescent="0.25">
      <c r="A50" s="17" t="s">
        <v>161</v>
      </c>
      <c r="B50" s="18">
        <v>424899</v>
      </c>
      <c r="C50" s="18">
        <v>449251</v>
      </c>
      <c r="D50" s="19">
        <v>473824</v>
      </c>
      <c r="E50" s="27">
        <v>19.287990485355799</v>
      </c>
      <c r="F50" s="27">
        <v>19.922456693974894</v>
      </c>
      <c r="G50" s="28">
        <v>20.737950014355643</v>
      </c>
    </row>
    <row r="51" spans="1:7" x14ac:dyDescent="0.25">
      <c r="A51" s="17" t="s">
        <v>162</v>
      </c>
      <c r="B51" s="18">
        <v>318736</v>
      </c>
      <c r="C51" s="18">
        <v>310819</v>
      </c>
      <c r="D51" s="19">
        <v>311927</v>
      </c>
      <c r="E51" s="27">
        <v>14.468795961723531</v>
      </c>
      <c r="F51" s="27">
        <v>13.783559896727182</v>
      </c>
      <c r="G51" s="28">
        <v>13.652171553420494</v>
      </c>
    </row>
    <row r="52" spans="1:7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158</v>
      </c>
      <c r="F52" s="27" t="s">
        <v>158</v>
      </c>
      <c r="G52" s="28" t="s">
        <v>158</v>
      </c>
    </row>
    <row r="53" spans="1:7" x14ac:dyDescent="0.25">
      <c r="A53" s="17" t="s">
        <v>164</v>
      </c>
      <c r="B53" s="18">
        <v>46765</v>
      </c>
      <c r="C53" s="18">
        <v>0</v>
      </c>
      <c r="D53" s="19">
        <v>0</v>
      </c>
      <c r="E53" s="27">
        <v>2.1228641984275418</v>
      </c>
      <c r="F53" s="27" t="s">
        <v>158</v>
      </c>
      <c r="G53" s="28" t="s">
        <v>158</v>
      </c>
    </row>
    <row r="54" spans="1:7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158</v>
      </c>
      <c r="F54" s="27" t="s">
        <v>158</v>
      </c>
      <c r="G54" s="28" t="s">
        <v>158</v>
      </c>
    </row>
    <row r="55" spans="1:7" x14ac:dyDescent="0.25">
      <c r="A55" s="17" t="s">
        <v>166</v>
      </c>
      <c r="B55" s="18">
        <v>43880</v>
      </c>
      <c r="C55" s="18">
        <v>44777</v>
      </c>
      <c r="D55" s="19">
        <v>43064</v>
      </c>
      <c r="E55" s="27">
        <v>1.9919016577996478</v>
      </c>
      <c r="F55" s="27">
        <v>1.9856780360780808</v>
      </c>
      <c r="G55" s="28">
        <v>1.8847907227540424</v>
      </c>
    </row>
    <row r="56" spans="1:7" x14ac:dyDescent="0.25">
      <c r="A56" s="17" t="s">
        <v>167</v>
      </c>
      <c r="B56" s="18">
        <v>40420</v>
      </c>
      <c r="C56" s="18">
        <v>38870</v>
      </c>
      <c r="D56" s="19">
        <v>0</v>
      </c>
      <c r="E56" s="27">
        <v>1.8348373976358652</v>
      </c>
      <c r="F56" s="27">
        <v>1.7237265842364384</v>
      </c>
      <c r="G56" s="28" t="s">
        <v>158</v>
      </c>
    </row>
    <row r="57" spans="1:7" x14ac:dyDescent="0.25">
      <c r="A57" s="17" t="s">
        <v>168</v>
      </c>
      <c r="B57" s="18">
        <v>4123</v>
      </c>
      <c r="C57" s="18">
        <v>4129</v>
      </c>
      <c r="D57" s="19">
        <v>4036</v>
      </c>
      <c r="E57" s="27">
        <v>0.18716067764603345</v>
      </c>
      <c r="F57" s="27">
        <v>0.18310437525886941</v>
      </c>
      <c r="G57" s="28">
        <v>0.17664442125755422</v>
      </c>
    </row>
    <row r="58" spans="1:7" x14ac:dyDescent="0.25">
      <c r="A58" s="17" t="s">
        <v>169</v>
      </c>
      <c r="B58" s="18">
        <v>0</v>
      </c>
      <c r="C58" s="18">
        <v>8119</v>
      </c>
      <c r="D58" s="19">
        <v>24350</v>
      </c>
      <c r="E58" s="27" t="s">
        <v>158</v>
      </c>
      <c r="F58" s="27">
        <v>0.36004466522808448</v>
      </c>
      <c r="G58" s="28">
        <v>1.0657313324136386</v>
      </c>
    </row>
    <row r="59" spans="1:7" x14ac:dyDescent="0.25">
      <c r="A59" s="17" t="s">
        <v>170</v>
      </c>
      <c r="B59" s="18">
        <v>0</v>
      </c>
      <c r="C59" s="18">
        <v>0</v>
      </c>
      <c r="D59" s="19">
        <v>0</v>
      </c>
      <c r="E59" s="27" t="s">
        <v>158</v>
      </c>
      <c r="F59" s="27" t="s">
        <v>158</v>
      </c>
      <c r="G59" s="28" t="s">
        <v>158</v>
      </c>
    </row>
    <row r="60" spans="1:7" x14ac:dyDescent="0.25">
      <c r="A60" s="17" t="s">
        <v>171</v>
      </c>
      <c r="B60" s="18">
        <v>0</v>
      </c>
      <c r="C60" s="18">
        <v>47684</v>
      </c>
      <c r="D60" s="19">
        <v>48533</v>
      </c>
      <c r="E60" s="27" t="s">
        <v>158</v>
      </c>
      <c r="F60" s="27">
        <v>2.1145916759127945</v>
      </c>
      <c r="G60" s="28">
        <v>2.1241535423421403</v>
      </c>
    </row>
    <row r="61" spans="1:7" x14ac:dyDescent="0.25">
      <c r="A61" s="17" t="s">
        <v>172</v>
      </c>
      <c r="B61" s="18">
        <v>27341</v>
      </c>
      <c r="C61" s="18">
        <v>28213</v>
      </c>
      <c r="D61" s="19">
        <v>31764</v>
      </c>
      <c r="E61" s="27">
        <v>1.2411254153577977</v>
      </c>
      <c r="F61" s="27">
        <v>1.2511319300504924</v>
      </c>
      <c r="G61" s="28">
        <v>1.3902213569932984</v>
      </c>
    </row>
    <row r="62" spans="1:7" x14ac:dyDescent="0.25">
      <c r="A62" s="17" t="s">
        <v>173</v>
      </c>
      <c r="B62" s="18">
        <v>42179</v>
      </c>
      <c r="C62" s="18">
        <v>45162</v>
      </c>
      <c r="D62" s="19">
        <v>45054</v>
      </c>
      <c r="E62" s="27">
        <v>1.9146859622682622</v>
      </c>
      <c r="F62" s="27">
        <v>2.0027512219523032</v>
      </c>
      <c r="G62" s="28">
        <v>1.971887451768545</v>
      </c>
    </row>
    <row r="63" spans="1:7" x14ac:dyDescent="0.25">
      <c r="A63" s="17" t="s">
        <v>174</v>
      </c>
      <c r="B63" s="18">
        <v>79845</v>
      </c>
      <c r="C63" s="18">
        <v>71483</v>
      </c>
      <c r="D63" s="19">
        <v>66211</v>
      </c>
      <c r="E63" s="27">
        <v>3.6245074719009316</v>
      </c>
      <c r="F63" s="27">
        <v>3.1699806385637594</v>
      </c>
      <c r="G63" s="28">
        <v>2.8978701129543909</v>
      </c>
    </row>
    <row r="64" spans="1:7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</row>
    <row r="65" spans="1:7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</row>
    <row r="66" spans="1:7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158</v>
      </c>
      <c r="F66" s="27" t="s">
        <v>158</v>
      </c>
      <c r="G66" s="28" t="s">
        <v>158</v>
      </c>
    </row>
    <row r="67" spans="1:7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158</v>
      </c>
      <c r="F67" s="27" t="s">
        <v>158</v>
      </c>
      <c r="G67" s="28" t="s">
        <v>158</v>
      </c>
    </row>
    <row r="68" spans="1:7" x14ac:dyDescent="0.25">
      <c r="A68" s="17" t="s">
        <v>179</v>
      </c>
      <c r="B68" s="18">
        <v>1604</v>
      </c>
      <c r="C68" s="18">
        <v>1403</v>
      </c>
      <c r="D68" s="19">
        <v>1196</v>
      </c>
      <c r="E68" s="27">
        <v>7.2812448931418305E-2</v>
      </c>
      <c r="F68" s="27">
        <v>6.2217350081906944E-2</v>
      </c>
      <c r="G68" s="28">
        <v>5.2345571809721221E-2</v>
      </c>
    </row>
    <row r="69" spans="1:7" x14ac:dyDescent="0.25">
      <c r="A69" s="17" t="s">
        <v>180</v>
      </c>
      <c r="B69" s="18">
        <v>15199</v>
      </c>
      <c r="C69" s="18">
        <v>25842</v>
      </c>
      <c r="D69" s="19">
        <v>34509</v>
      </c>
      <c r="E69" s="27">
        <v>0.68994788734951795</v>
      </c>
      <c r="F69" s="27">
        <v>1.145987712627683</v>
      </c>
      <c r="G69" s="28">
        <v>1.5103623223927003</v>
      </c>
    </row>
    <row r="70" spans="1:7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8" thickBot="1" x14ac:dyDescent="0.3">
      <c r="A72" s="20" t="s">
        <v>4</v>
      </c>
      <c r="B72" s="21">
        <v>2202920</v>
      </c>
      <c r="C72" s="21">
        <v>2254998</v>
      </c>
      <c r="D72" s="22">
        <v>2284816</v>
      </c>
      <c r="E72" s="23">
        <v>100</v>
      </c>
      <c r="F72" s="23">
        <v>100</v>
      </c>
      <c r="G72" s="47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x14ac:dyDescent="0.25">
      <c r="A74" s="26" t="str">
        <f>+Innhold!B53</f>
        <v>Finans Norge / Skadeforsikringsstatistikk</v>
      </c>
      <c r="G74" s="174">
        <f>Innhold!H33</f>
        <v>13</v>
      </c>
    </row>
    <row r="75" spans="1:7" x14ac:dyDescent="0.25">
      <c r="A75" s="26" t="str">
        <f>+Innhold!B54</f>
        <v>Premiestatistikk skadeforsikring 1. kvartal 2025</v>
      </c>
      <c r="G75" s="173"/>
    </row>
    <row r="76" spans="1:7" ht="12.75" customHeight="1" x14ac:dyDescent="0.25"/>
    <row r="77" spans="1:7" ht="12.75" customHeight="1" x14ac:dyDescent="0.25"/>
    <row r="78" spans="1:7" ht="12.75" customHeight="1" x14ac:dyDescent="0.25"/>
  </sheetData>
  <mergeCells count="1">
    <mergeCell ref="G74:G75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117</v>
      </c>
      <c r="B4" s="6"/>
      <c r="C4" s="6"/>
      <c r="D4" s="184" t="s">
        <v>104</v>
      </c>
      <c r="E4" s="184"/>
      <c r="F4" s="6"/>
      <c r="I4" s="184" t="s">
        <v>107</v>
      </c>
      <c r="J4" s="184"/>
      <c r="K4" s="184"/>
      <c r="L4" s="184"/>
      <c r="M4" s="184"/>
      <c r="N4" s="184"/>
      <c r="P4" s="184" t="s">
        <v>108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424424</v>
      </c>
      <c r="C7" s="18">
        <v>464490</v>
      </c>
      <c r="D7" s="19">
        <v>516223</v>
      </c>
      <c r="E7" s="27">
        <v>19.590126100843751</v>
      </c>
      <c r="F7" s="27">
        <v>19.925606607293229</v>
      </c>
      <c r="G7" s="28">
        <v>19.826173454005673</v>
      </c>
      <c r="I7" s="90">
        <v>424424</v>
      </c>
      <c r="J7" s="18">
        <v>464490</v>
      </c>
      <c r="K7" s="19">
        <v>516223</v>
      </c>
      <c r="L7" s="75">
        <v>19.916490616221918</v>
      </c>
      <c r="M7" s="75">
        <v>20.21618949048883</v>
      </c>
      <c r="N7" s="76">
        <v>20.112918760207961</v>
      </c>
      <c r="P7" s="90">
        <v>0</v>
      </c>
      <c r="Q7" s="18">
        <v>0</v>
      </c>
      <c r="R7" s="19">
        <v>0</v>
      </c>
      <c r="S7" s="75" t="s">
        <v>158</v>
      </c>
      <c r="T7" s="75" t="s">
        <v>158</v>
      </c>
      <c r="U7" s="76" t="s">
        <v>158</v>
      </c>
    </row>
    <row r="8" spans="1:21" x14ac:dyDescent="0.25">
      <c r="A8" s="17" t="s">
        <v>156</v>
      </c>
      <c r="B8" s="18">
        <v>302528</v>
      </c>
      <c r="C8" s="18">
        <v>322093</v>
      </c>
      <c r="D8" s="19">
        <v>364523</v>
      </c>
      <c r="E8" s="27">
        <v>13.963776009452948</v>
      </c>
      <c r="F8" s="27">
        <v>13.817086285954268</v>
      </c>
      <c r="G8" s="28">
        <v>13.999950071915645</v>
      </c>
      <c r="I8" s="90">
        <v>293297</v>
      </c>
      <c r="J8" s="18">
        <v>320795</v>
      </c>
      <c r="K8" s="19">
        <v>364523</v>
      </c>
      <c r="L8" s="75">
        <v>13.763234285210167</v>
      </c>
      <c r="M8" s="75">
        <v>13.962092849364602</v>
      </c>
      <c r="N8" s="76">
        <v>14.202430897552583</v>
      </c>
      <c r="P8" s="90">
        <v>9231</v>
      </c>
      <c r="Q8" s="18">
        <v>1298</v>
      </c>
      <c r="R8" s="19">
        <v>0</v>
      </c>
      <c r="S8" s="75">
        <v>26.001352036504986</v>
      </c>
      <c r="T8" s="75">
        <v>3.8738174112871939</v>
      </c>
      <c r="U8" s="76" t="s">
        <v>158</v>
      </c>
    </row>
    <row r="9" spans="1:21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  <c r="I9" s="90">
        <v>0</v>
      </c>
      <c r="J9" s="18">
        <v>0</v>
      </c>
      <c r="K9" s="19">
        <v>0</v>
      </c>
      <c r="L9" s="75" t="s">
        <v>158</v>
      </c>
      <c r="M9" s="75" t="s">
        <v>158</v>
      </c>
      <c r="N9" s="76" t="s">
        <v>158</v>
      </c>
      <c r="P9" s="90">
        <v>0</v>
      </c>
      <c r="Q9" s="18">
        <v>0</v>
      </c>
      <c r="R9" s="19">
        <v>0</v>
      </c>
      <c r="S9" s="75" t="s">
        <v>158</v>
      </c>
      <c r="T9" s="75" t="s">
        <v>158</v>
      </c>
      <c r="U9" s="76" t="s">
        <v>158</v>
      </c>
    </row>
    <row r="10" spans="1:21" x14ac:dyDescent="0.25">
      <c r="A10" s="17" t="s">
        <v>82</v>
      </c>
      <c r="B10" s="18">
        <v>500214</v>
      </c>
      <c r="C10" s="18">
        <v>521867</v>
      </c>
      <c r="D10" s="19">
        <v>584621</v>
      </c>
      <c r="E10" s="27">
        <v>23.088362904565848</v>
      </c>
      <c r="F10" s="27">
        <v>22.386954602528139</v>
      </c>
      <c r="G10" s="28">
        <v>22.453082003037931</v>
      </c>
      <c r="I10" s="90">
        <v>500214</v>
      </c>
      <c r="J10" s="18">
        <v>521867</v>
      </c>
      <c r="K10" s="19">
        <v>584621</v>
      </c>
      <c r="L10" s="75">
        <v>23.473006797690118</v>
      </c>
      <c r="M10" s="75">
        <v>22.713432282359005</v>
      </c>
      <c r="N10" s="76">
        <v>22.777820202725447</v>
      </c>
      <c r="P10" s="90">
        <v>0</v>
      </c>
      <c r="Q10" s="18">
        <v>0</v>
      </c>
      <c r="R10" s="19">
        <v>0</v>
      </c>
      <c r="S10" s="75" t="s">
        <v>158</v>
      </c>
      <c r="T10" s="75" t="s">
        <v>158</v>
      </c>
      <c r="U10" s="76" t="s">
        <v>158</v>
      </c>
    </row>
    <row r="11" spans="1:21" x14ac:dyDescent="0.25">
      <c r="A11" s="17" t="s">
        <v>84</v>
      </c>
      <c r="B11" s="18">
        <v>227950</v>
      </c>
      <c r="C11" s="18">
        <v>243923</v>
      </c>
      <c r="D11" s="19">
        <v>274050</v>
      </c>
      <c r="E11" s="27">
        <v>10.521481454129203</v>
      </c>
      <c r="F11" s="27">
        <v>10.463764000238513</v>
      </c>
      <c r="G11" s="28">
        <v>10.525224244309639</v>
      </c>
      <c r="I11" s="90">
        <v>227950</v>
      </c>
      <c r="J11" s="18">
        <v>243923</v>
      </c>
      <c r="K11" s="19">
        <v>274050</v>
      </c>
      <c r="L11" s="75">
        <v>10.69676558339723</v>
      </c>
      <c r="M11" s="75">
        <v>10.616361146824488</v>
      </c>
      <c r="N11" s="76">
        <v>10.677450222549155</v>
      </c>
      <c r="P11" s="90">
        <v>0</v>
      </c>
      <c r="Q11" s="18">
        <v>0</v>
      </c>
      <c r="R11" s="19">
        <v>0</v>
      </c>
      <c r="S11" s="75" t="s">
        <v>158</v>
      </c>
      <c r="T11" s="75" t="s">
        <v>158</v>
      </c>
      <c r="U11" s="76" t="s">
        <v>158</v>
      </c>
    </row>
    <row r="12" spans="1:21" x14ac:dyDescent="0.25">
      <c r="A12" s="17" t="s">
        <v>182</v>
      </c>
      <c r="B12" s="18">
        <v>422659</v>
      </c>
      <c r="C12" s="18">
        <v>448082</v>
      </c>
      <c r="D12" s="19">
        <v>591403</v>
      </c>
      <c r="E12" s="27">
        <v>19.508659047689381</v>
      </c>
      <c r="F12" s="27">
        <v>19.221739240477007</v>
      </c>
      <c r="G12" s="28">
        <v>22.713552978498278</v>
      </c>
      <c r="I12" s="90">
        <v>397767</v>
      </c>
      <c r="J12" s="18">
        <v>418801</v>
      </c>
      <c r="K12" s="19">
        <v>556990</v>
      </c>
      <c r="L12" s="75">
        <v>18.665586118934705</v>
      </c>
      <c r="M12" s="75">
        <v>18.227648334315514</v>
      </c>
      <c r="N12" s="76">
        <v>21.701269839290834</v>
      </c>
      <c r="P12" s="90">
        <v>24892</v>
      </c>
      <c r="Q12" s="18">
        <v>29281</v>
      </c>
      <c r="R12" s="19">
        <v>34413</v>
      </c>
      <c r="S12" s="75">
        <v>70.114359754380033</v>
      </c>
      <c r="T12" s="75">
        <v>87.387710030739839</v>
      </c>
      <c r="U12" s="76">
        <v>92.704937905767622</v>
      </c>
    </row>
    <row r="13" spans="1:21" x14ac:dyDescent="0.25">
      <c r="A13" s="17" t="s">
        <v>159</v>
      </c>
      <c r="B13" s="18">
        <v>22105</v>
      </c>
      <c r="C13" s="18">
        <v>25071</v>
      </c>
      <c r="D13" s="19">
        <v>31652</v>
      </c>
      <c r="E13" s="27">
        <v>1.0202998356811845</v>
      </c>
      <c r="F13" s="27">
        <v>1.0754911478211555</v>
      </c>
      <c r="G13" s="28">
        <v>1.2156336353982438</v>
      </c>
      <c r="I13" s="90">
        <v>22105</v>
      </c>
      <c r="J13" s="18">
        <v>25071</v>
      </c>
      <c r="K13" s="19">
        <v>31652</v>
      </c>
      <c r="L13" s="75">
        <v>1.0372976671243508</v>
      </c>
      <c r="M13" s="75">
        <v>1.0911754541885625</v>
      </c>
      <c r="N13" s="76">
        <v>1.2332153053972845</v>
      </c>
      <c r="P13" s="90">
        <v>0</v>
      </c>
      <c r="Q13" s="18">
        <v>0</v>
      </c>
      <c r="R13" s="19">
        <v>0</v>
      </c>
      <c r="S13" s="75" t="s">
        <v>158</v>
      </c>
      <c r="T13" s="75" t="s">
        <v>158</v>
      </c>
      <c r="U13" s="76" t="s">
        <v>158</v>
      </c>
    </row>
    <row r="14" spans="1:21" x14ac:dyDescent="0.25">
      <c r="A14" s="17" t="s">
        <v>160</v>
      </c>
      <c r="B14" s="18">
        <v>1358</v>
      </c>
      <c r="C14" s="18">
        <v>2908</v>
      </c>
      <c r="D14" s="19">
        <v>2708</v>
      </c>
      <c r="E14" s="27">
        <v>6.2681166109705894E-2</v>
      </c>
      <c r="F14" s="27">
        <v>0.12474684926265089</v>
      </c>
      <c r="G14" s="28">
        <v>0.10400404033421091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1358</v>
      </c>
      <c r="Q14" s="18">
        <v>2908</v>
      </c>
      <c r="R14" s="19">
        <v>2708</v>
      </c>
      <c r="S14" s="75">
        <v>3.8251366120218577</v>
      </c>
      <c r="T14" s="75">
        <v>8.6787835377682274</v>
      </c>
      <c r="U14" s="76">
        <v>7.2950620942323754</v>
      </c>
    </row>
    <row r="15" spans="1:21" x14ac:dyDescent="0.25">
      <c r="A15" s="17" t="s">
        <v>161</v>
      </c>
      <c r="B15" s="18">
        <v>11691</v>
      </c>
      <c r="C15" s="18">
        <v>12649</v>
      </c>
      <c r="D15" s="19">
        <v>13909</v>
      </c>
      <c r="E15" s="27">
        <v>0.53962114358510427</v>
      </c>
      <c r="F15" s="27">
        <v>0.5426144760396393</v>
      </c>
      <c r="G15" s="28">
        <v>0.53419209638424658</v>
      </c>
      <c r="I15" s="90">
        <v>11691</v>
      </c>
      <c r="J15" s="18">
        <v>12649</v>
      </c>
      <c r="K15" s="19">
        <v>13909</v>
      </c>
      <c r="L15" s="75">
        <v>0.54861103941871914</v>
      </c>
      <c r="M15" s="75">
        <v>0.55052763431977692</v>
      </c>
      <c r="N15" s="76">
        <v>0.54191809941775659</v>
      </c>
      <c r="P15" s="90">
        <v>0</v>
      </c>
      <c r="Q15" s="18">
        <v>0</v>
      </c>
      <c r="R15" s="19">
        <v>0</v>
      </c>
      <c r="S15" s="75" t="s">
        <v>158</v>
      </c>
      <c r="T15" s="75" t="s">
        <v>158</v>
      </c>
      <c r="U15" s="76" t="s">
        <v>158</v>
      </c>
    </row>
    <row r="16" spans="1:21" x14ac:dyDescent="0.25">
      <c r="A16" s="17" t="s">
        <v>162</v>
      </c>
      <c r="B16" s="18">
        <v>0</v>
      </c>
      <c r="C16" s="18">
        <v>0</v>
      </c>
      <c r="D16" s="19">
        <v>0</v>
      </c>
      <c r="E16" s="27" t="s">
        <v>158</v>
      </c>
      <c r="F16" s="27" t="s">
        <v>158</v>
      </c>
      <c r="G16" s="28" t="s">
        <v>158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0</v>
      </c>
      <c r="Q16" s="18">
        <v>0</v>
      </c>
      <c r="R16" s="19">
        <v>0</v>
      </c>
      <c r="S16" s="75" t="s">
        <v>158</v>
      </c>
      <c r="T16" s="75" t="s">
        <v>158</v>
      </c>
      <c r="U16" s="76" t="s">
        <v>158</v>
      </c>
    </row>
    <row r="17" spans="1:21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  <c r="I17" s="90">
        <v>0</v>
      </c>
      <c r="J17" s="18">
        <v>0</v>
      </c>
      <c r="K17" s="19">
        <v>0</v>
      </c>
      <c r="L17" s="75" t="s">
        <v>158</v>
      </c>
      <c r="M17" s="75" t="s">
        <v>158</v>
      </c>
      <c r="N17" s="76" t="s">
        <v>158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0</v>
      </c>
      <c r="Q18" s="18">
        <v>0</v>
      </c>
      <c r="R18" s="19">
        <v>0</v>
      </c>
      <c r="S18" s="75" t="s">
        <v>158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158</v>
      </c>
      <c r="F19" s="27" t="s">
        <v>158</v>
      </c>
      <c r="G19" s="28" t="s">
        <v>158</v>
      </c>
      <c r="I19" s="90">
        <v>0</v>
      </c>
      <c r="J19" s="18">
        <v>0</v>
      </c>
      <c r="K19" s="19">
        <v>0</v>
      </c>
      <c r="L19" s="75" t="s">
        <v>158</v>
      </c>
      <c r="M19" s="75" t="s">
        <v>158</v>
      </c>
      <c r="N19" s="76" t="s">
        <v>158</v>
      </c>
      <c r="P19" s="90">
        <v>0</v>
      </c>
      <c r="Q19" s="18">
        <v>0</v>
      </c>
      <c r="R19" s="19">
        <v>0</v>
      </c>
      <c r="S19" s="75" t="s">
        <v>158</v>
      </c>
      <c r="T19" s="75" t="s">
        <v>158</v>
      </c>
      <c r="U19" s="76" t="s">
        <v>158</v>
      </c>
    </row>
    <row r="20" spans="1:21" x14ac:dyDescent="0.25">
      <c r="A20" s="17" t="s">
        <v>166</v>
      </c>
      <c r="B20" s="18">
        <v>0</v>
      </c>
      <c r="C20" s="18">
        <v>0</v>
      </c>
      <c r="D20" s="19">
        <v>0</v>
      </c>
      <c r="E20" s="27" t="s">
        <v>158</v>
      </c>
      <c r="F20" s="27" t="s">
        <v>158</v>
      </c>
      <c r="G20" s="28" t="s">
        <v>158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0</v>
      </c>
      <c r="Q20" s="18">
        <v>0</v>
      </c>
      <c r="R20" s="19">
        <v>0</v>
      </c>
      <c r="S20" s="75" t="s">
        <v>158</v>
      </c>
      <c r="T20" s="75" t="s">
        <v>158</v>
      </c>
      <c r="U20" s="76" t="s">
        <v>158</v>
      </c>
    </row>
    <row r="21" spans="1:21" x14ac:dyDescent="0.25">
      <c r="A21" s="17" t="s">
        <v>167</v>
      </c>
      <c r="B21" s="18">
        <v>85698</v>
      </c>
      <c r="C21" s="18">
        <v>90693</v>
      </c>
      <c r="D21" s="19">
        <v>0</v>
      </c>
      <c r="E21" s="27">
        <v>3.9555600686815722</v>
      </c>
      <c r="F21" s="27">
        <v>3.8905316369248957</v>
      </c>
      <c r="G21" s="28" t="s">
        <v>158</v>
      </c>
      <c r="I21" s="90">
        <v>85698</v>
      </c>
      <c r="J21" s="18">
        <v>90693</v>
      </c>
      <c r="K21" s="19">
        <v>0</v>
      </c>
      <c r="L21" s="75">
        <v>4.0214582889492254</v>
      </c>
      <c r="M21" s="75">
        <v>3.9472687753469469</v>
      </c>
      <c r="N21" s="76" t="s">
        <v>158</v>
      </c>
      <c r="P21" s="90">
        <v>0</v>
      </c>
      <c r="Q21" s="18">
        <v>0</v>
      </c>
      <c r="R21" s="19">
        <v>0</v>
      </c>
      <c r="S21" s="75" t="s">
        <v>158</v>
      </c>
      <c r="T21" s="75" t="s">
        <v>158</v>
      </c>
      <c r="U21" s="76" t="s">
        <v>158</v>
      </c>
    </row>
    <row r="22" spans="1:21" x14ac:dyDescent="0.25">
      <c r="A22" s="17" t="s">
        <v>168</v>
      </c>
      <c r="B22" s="18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0</v>
      </c>
      <c r="Q22" s="18">
        <v>0</v>
      </c>
      <c r="R22" s="19">
        <v>0</v>
      </c>
      <c r="S22" s="75" t="s">
        <v>158</v>
      </c>
      <c r="T22" s="75" t="s">
        <v>158</v>
      </c>
      <c r="U22" s="76" t="s">
        <v>158</v>
      </c>
    </row>
    <row r="23" spans="1:21" x14ac:dyDescent="0.25">
      <c r="A23" s="17" t="s">
        <v>169</v>
      </c>
      <c r="B23" s="18">
        <v>3856</v>
      </c>
      <c r="C23" s="18">
        <v>14000</v>
      </c>
      <c r="D23" s="19">
        <v>17601</v>
      </c>
      <c r="E23" s="27">
        <v>0.17798127873271422</v>
      </c>
      <c r="F23" s="27">
        <v>0.6005694256111116</v>
      </c>
      <c r="G23" s="28">
        <v>0.67598785595363597</v>
      </c>
      <c r="I23" s="90">
        <v>3856</v>
      </c>
      <c r="J23" s="18">
        <v>14000</v>
      </c>
      <c r="K23" s="19">
        <v>17601</v>
      </c>
      <c r="L23" s="75">
        <v>0.1809463833717031</v>
      </c>
      <c r="M23" s="75">
        <v>0.60932776349726281</v>
      </c>
      <c r="N23" s="76">
        <v>0.68576464647724011</v>
      </c>
      <c r="P23" s="90">
        <v>0</v>
      </c>
      <c r="Q23" s="18">
        <v>0</v>
      </c>
      <c r="R23" s="19">
        <v>0</v>
      </c>
      <c r="S23" s="75" t="s">
        <v>158</v>
      </c>
      <c r="T23" s="75" t="s">
        <v>158</v>
      </c>
      <c r="U23" s="76" t="s">
        <v>158</v>
      </c>
    </row>
    <row r="24" spans="1:21" x14ac:dyDescent="0.25">
      <c r="A24" s="17" t="s">
        <v>170</v>
      </c>
      <c r="B24" s="18">
        <v>0</v>
      </c>
      <c r="C24" s="18">
        <v>0</v>
      </c>
      <c r="D24" s="19">
        <v>0</v>
      </c>
      <c r="E24" s="27" t="s">
        <v>158</v>
      </c>
      <c r="F24" s="27" t="s">
        <v>158</v>
      </c>
      <c r="G24" s="28" t="s">
        <v>158</v>
      </c>
      <c r="I24" s="90">
        <v>0</v>
      </c>
      <c r="J24" s="18">
        <v>0</v>
      </c>
      <c r="K24" s="19">
        <v>0</v>
      </c>
      <c r="L24" s="75" t="s">
        <v>158</v>
      </c>
      <c r="M24" s="75" t="s">
        <v>158</v>
      </c>
      <c r="N24" s="76" t="s">
        <v>158</v>
      </c>
      <c r="P24" s="90">
        <v>0</v>
      </c>
      <c r="Q24" s="18">
        <v>0</v>
      </c>
      <c r="R24" s="19">
        <v>0</v>
      </c>
      <c r="S24" s="75" t="s">
        <v>158</v>
      </c>
      <c r="T24" s="75" t="s">
        <v>158</v>
      </c>
      <c r="U24" s="76" t="s">
        <v>158</v>
      </c>
    </row>
    <row r="25" spans="1:21" x14ac:dyDescent="0.25">
      <c r="A25" s="17" t="s">
        <v>171</v>
      </c>
      <c r="B25" s="18">
        <v>0</v>
      </c>
      <c r="C25" s="18">
        <v>0</v>
      </c>
      <c r="D25" s="19">
        <v>0</v>
      </c>
      <c r="E25" s="27" t="s">
        <v>158</v>
      </c>
      <c r="F25" s="27" t="s">
        <v>158</v>
      </c>
      <c r="G25" s="28" t="s">
        <v>158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0</v>
      </c>
      <c r="Q25" s="18">
        <v>0</v>
      </c>
      <c r="R25" s="19">
        <v>0</v>
      </c>
      <c r="S25" s="75" t="s">
        <v>158</v>
      </c>
      <c r="T25" s="75" t="s">
        <v>158</v>
      </c>
      <c r="U25" s="76" t="s">
        <v>158</v>
      </c>
    </row>
    <row r="26" spans="1:21" x14ac:dyDescent="0.25">
      <c r="A26" s="17" t="s">
        <v>172</v>
      </c>
      <c r="B26" s="18">
        <v>155603</v>
      </c>
      <c r="C26" s="18">
        <v>176118</v>
      </c>
      <c r="D26" s="19">
        <v>198378</v>
      </c>
      <c r="E26" s="27">
        <v>7.1821631002714028</v>
      </c>
      <c r="F26" s="27">
        <v>7.5550775785555535</v>
      </c>
      <c r="G26" s="28">
        <v>7.6189488601994437</v>
      </c>
      <c r="I26" s="90">
        <v>155603</v>
      </c>
      <c r="J26" s="18">
        <v>176118</v>
      </c>
      <c r="K26" s="19">
        <v>198378</v>
      </c>
      <c r="L26" s="75">
        <v>7.3018153765008087</v>
      </c>
      <c r="M26" s="75">
        <v>7.6652562179722095</v>
      </c>
      <c r="N26" s="76">
        <v>7.7291414714426425</v>
      </c>
      <c r="P26" s="90">
        <v>0</v>
      </c>
      <c r="Q26" s="18">
        <v>0</v>
      </c>
      <c r="R26" s="19">
        <v>0</v>
      </c>
      <c r="S26" s="75" t="s">
        <v>158</v>
      </c>
      <c r="T26" s="75" t="s">
        <v>158</v>
      </c>
      <c r="U26" s="76" t="s">
        <v>158</v>
      </c>
    </row>
    <row r="27" spans="1:21" x14ac:dyDescent="0.25">
      <c r="A27" s="17" t="s">
        <v>173</v>
      </c>
      <c r="B27" s="18">
        <v>1276</v>
      </c>
      <c r="C27" s="18">
        <v>1389</v>
      </c>
      <c r="D27" s="19">
        <v>836</v>
      </c>
      <c r="E27" s="27">
        <v>5.8896294518398166E-2</v>
      </c>
      <c r="F27" s="27">
        <v>5.9585066583845284E-2</v>
      </c>
      <c r="G27" s="28">
        <v>3.2107598862407799E-2</v>
      </c>
      <c r="I27" s="90">
        <v>1255</v>
      </c>
      <c r="J27" s="18">
        <v>1369</v>
      </c>
      <c r="K27" s="19">
        <v>836</v>
      </c>
      <c r="L27" s="75">
        <v>5.8892041268539259E-2</v>
      </c>
      <c r="M27" s="75">
        <v>5.9583550587696626E-2</v>
      </c>
      <c r="N27" s="76">
        <v>3.2571970027553708E-2</v>
      </c>
      <c r="P27" s="90">
        <v>21</v>
      </c>
      <c r="Q27" s="18">
        <v>20</v>
      </c>
      <c r="R27" s="19">
        <v>0</v>
      </c>
      <c r="S27" s="75">
        <v>5.9151597093121518E-2</v>
      </c>
      <c r="T27" s="75">
        <v>5.9689020204733337E-2</v>
      </c>
      <c r="U27" s="76" t="s">
        <v>158</v>
      </c>
    </row>
    <row r="28" spans="1:21" x14ac:dyDescent="0.25">
      <c r="A28" s="17" t="s">
        <v>174</v>
      </c>
      <c r="B28" s="18">
        <v>4093</v>
      </c>
      <c r="C28" s="18">
        <v>4853</v>
      </c>
      <c r="D28" s="19">
        <v>4870</v>
      </c>
      <c r="E28" s="27">
        <v>0.18892048077100604</v>
      </c>
      <c r="F28" s="27">
        <v>0.20818310160648032</v>
      </c>
      <c r="G28" s="28">
        <v>0.18703828523914592</v>
      </c>
      <c r="I28" s="90">
        <v>4093</v>
      </c>
      <c r="J28" s="18">
        <v>4853</v>
      </c>
      <c r="K28" s="19">
        <v>4870</v>
      </c>
      <c r="L28" s="75">
        <v>0.19206782861524399</v>
      </c>
      <c r="M28" s="75">
        <v>0.21121911687515832</v>
      </c>
      <c r="N28" s="76">
        <v>0.18974341391649108</v>
      </c>
      <c r="P28" s="90">
        <v>0</v>
      </c>
      <c r="Q28" s="18">
        <v>0</v>
      </c>
      <c r="R28" s="19">
        <v>0</v>
      </c>
      <c r="S28" s="75" t="s">
        <v>158</v>
      </c>
      <c r="T28" s="75" t="s">
        <v>158</v>
      </c>
      <c r="U28" s="76" t="s">
        <v>158</v>
      </c>
    </row>
    <row r="29" spans="1:21" x14ac:dyDescent="0.25">
      <c r="A29" s="17" t="s">
        <v>175</v>
      </c>
      <c r="B29" s="18">
        <v>0</v>
      </c>
      <c r="C29" s="18">
        <v>0</v>
      </c>
      <c r="D29" s="19">
        <v>0</v>
      </c>
      <c r="E29" s="27" t="s">
        <v>158</v>
      </c>
      <c r="F29" s="27" t="s">
        <v>158</v>
      </c>
      <c r="G29" s="28" t="s">
        <v>158</v>
      </c>
      <c r="I29" s="90">
        <v>0</v>
      </c>
      <c r="J29" s="18">
        <v>0</v>
      </c>
      <c r="K29" s="19">
        <v>0</v>
      </c>
      <c r="L29" s="75" t="s">
        <v>158</v>
      </c>
      <c r="M29" s="75" t="s">
        <v>158</v>
      </c>
      <c r="N29" s="76" t="s">
        <v>158</v>
      </c>
      <c r="P29" s="90">
        <v>0</v>
      </c>
      <c r="Q29" s="18">
        <v>0</v>
      </c>
      <c r="R29" s="19">
        <v>0</v>
      </c>
      <c r="S29" s="75" t="s">
        <v>158</v>
      </c>
      <c r="T29" s="75" t="s">
        <v>158</v>
      </c>
      <c r="U29" s="76" t="s">
        <v>158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27" t="s">
        <v>158</v>
      </c>
      <c r="F32" s="27" t="s">
        <v>158</v>
      </c>
      <c r="G32" s="28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3065</v>
      </c>
      <c r="C33" s="18">
        <v>2985</v>
      </c>
      <c r="D33" s="19">
        <v>2971</v>
      </c>
      <c r="E33" s="27">
        <v>0.14147111496778245</v>
      </c>
      <c r="F33" s="27">
        <v>0.12804998110351201</v>
      </c>
      <c r="G33" s="28">
        <v>0.11410487586149949</v>
      </c>
      <c r="I33" s="90">
        <v>3065</v>
      </c>
      <c r="J33" s="18">
        <v>2985</v>
      </c>
      <c r="K33" s="19">
        <v>2971</v>
      </c>
      <c r="L33" s="75">
        <v>0.14382797329726918</v>
      </c>
      <c r="M33" s="75">
        <v>0.12991738385995211</v>
      </c>
      <c r="N33" s="76">
        <v>0.11575517099505031</v>
      </c>
      <c r="P33" s="90">
        <v>0</v>
      </c>
      <c r="Q33" s="18">
        <v>0</v>
      </c>
      <c r="R33" s="19">
        <v>0</v>
      </c>
      <c r="S33" s="75" t="s">
        <v>158</v>
      </c>
      <c r="T33" s="75" t="s">
        <v>158</v>
      </c>
      <c r="U33" s="76" t="s">
        <v>158</v>
      </c>
    </row>
    <row r="34" spans="1:21" x14ac:dyDescent="0.25">
      <c r="A34" s="17" t="s">
        <v>180</v>
      </c>
      <c r="B34" s="18">
        <v>0</v>
      </c>
      <c r="C34" s="18">
        <v>0</v>
      </c>
      <c r="D34" s="19">
        <v>0</v>
      </c>
      <c r="E34" s="27" t="s">
        <v>158</v>
      </c>
      <c r="F34" s="27" t="s">
        <v>158</v>
      </c>
      <c r="G34" s="28" t="s">
        <v>158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0</v>
      </c>
      <c r="Q34" s="18">
        <v>0</v>
      </c>
      <c r="R34" s="19">
        <v>0</v>
      </c>
      <c r="S34" s="75" t="s">
        <v>158</v>
      </c>
      <c r="T34" s="75" t="s">
        <v>158</v>
      </c>
      <c r="U34" s="76" t="s">
        <v>158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2166520</v>
      </c>
      <c r="C37" s="21">
        <v>2331121</v>
      </c>
      <c r="D37" s="22">
        <v>2603745</v>
      </c>
      <c r="E37" s="23">
        <v>100</v>
      </c>
      <c r="F37" s="23">
        <v>100</v>
      </c>
      <c r="G37" s="47">
        <v>100</v>
      </c>
      <c r="I37" s="91">
        <v>2131018</v>
      </c>
      <c r="J37" s="21">
        <v>2297614</v>
      </c>
      <c r="K37" s="22">
        <v>2566624</v>
      </c>
      <c r="L37" s="78">
        <v>100</v>
      </c>
      <c r="M37" s="78">
        <v>100</v>
      </c>
      <c r="N37" s="79">
        <v>100</v>
      </c>
      <c r="P37" s="91">
        <v>35502</v>
      </c>
      <c r="Q37" s="21">
        <v>33507</v>
      </c>
      <c r="R37" s="22">
        <v>37121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118</v>
      </c>
      <c r="B39" s="6"/>
      <c r="C39" s="6"/>
      <c r="D39" s="184" t="s">
        <v>104</v>
      </c>
      <c r="E39" s="184"/>
      <c r="F39" s="6"/>
      <c r="I39" s="184" t="s">
        <v>107</v>
      </c>
      <c r="J39" s="184"/>
      <c r="K39" s="184"/>
      <c r="L39" s="184"/>
      <c r="M39" s="184"/>
      <c r="N39" s="184"/>
      <c r="P39" s="184" t="s">
        <v>108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31</v>
      </c>
      <c r="D40" s="82"/>
      <c r="E40" s="11"/>
      <c r="F40" s="9" t="s">
        <v>2</v>
      </c>
      <c r="G40" s="12"/>
      <c r="I40" s="7"/>
      <c r="J40" s="9" t="s">
        <v>31</v>
      </c>
      <c r="K40" s="82"/>
      <c r="L40" s="11"/>
      <c r="M40" s="9" t="s">
        <v>2</v>
      </c>
      <c r="N40" s="12"/>
      <c r="P40" s="7"/>
      <c r="Q40" s="9" t="s">
        <v>31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127206</v>
      </c>
      <c r="C42" s="18">
        <v>128141</v>
      </c>
      <c r="D42" s="19">
        <v>129457</v>
      </c>
      <c r="E42" s="27">
        <v>19.410391393911649</v>
      </c>
      <c r="F42" s="27">
        <v>19.990858005797211</v>
      </c>
      <c r="G42" s="28">
        <v>20.266955142706404</v>
      </c>
      <c r="I42" s="90">
        <v>127206</v>
      </c>
      <c r="J42" s="18">
        <v>128141</v>
      </c>
      <c r="K42" s="19">
        <v>129457</v>
      </c>
      <c r="L42" s="75">
        <v>19.952974688210261</v>
      </c>
      <c r="M42" s="75">
        <v>20.421690107175586</v>
      </c>
      <c r="N42" s="76">
        <v>20.708547552700363</v>
      </c>
      <c r="P42" s="90">
        <v>0</v>
      </c>
      <c r="Q42" s="18">
        <v>0</v>
      </c>
      <c r="R42" s="19">
        <v>0</v>
      </c>
      <c r="S42" s="75" t="s">
        <v>158</v>
      </c>
      <c r="T42" s="75" t="s">
        <v>158</v>
      </c>
      <c r="U42" s="76" t="s">
        <v>158</v>
      </c>
    </row>
    <row r="43" spans="1:21" x14ac:dyDescent="0.25">
      <c r="A43" s="17" t="s">
        <v>156</v>
      </c>
      <c r="B43" s="18">
        <v>84028</v>
      </c>
      <c r="C43" s="18">
        <v>80833</v>
      </c>
      <c r="D43" s="19">
        <v>81168</v>
      </c>
      <c r="E43" s="27">
        <v>12.82185091935607</v>
      </c>
      <c r="F43" s="27">
        <v>12.61049176440488</v>
      </c>
      <c r="G43" s="28">
        <v>12.70713993853707</v>
      </c>
      <c r="I43" s="90">
        <v>79145</v>
      </c>
      <c r="J43" s="18">
        <v>80406</v>
      </c>
      <c r="K43" s="19">
        <v>81168</v>
      </c>
      <c r="L43" s="75">
        <v>12.414337230149531</v>
      </c>
      <c r="M43" s="75">
        <v>12.814215705805012</v>
      </c>
      <c r="N43" s="76">
        <v>12.984013129900918</v>
      </c>
      <c r="P43" s="90">
        <v>4883</v>
      </c>
      <c r="Q43" s="18">
        <v>427</v>
      </c>
      <c r="R43" s="19">
        <v>0</v>
      </c>
      <c r="S43" s="75">
        <v>27.400258122439819</v>
      </c>
      <c r="T43" s="75">
        <v>3.1575833764697183</v>
      </c>
      <c r="U43" s="76" t="s">
        <v>158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0</v>
      </c>
      <c r="E44" s="27" t="s">
        <v>158</v>
      </c>
      <c r="F44" s="27" t="s">
        <v>158</v>
      </c>
      <c r="G44" s="28" t="s">
        <v>158</v>
      </c>
      <c r="I44" s="90">
        <v>0</v>
      </c>
      <c r="J44" s="18">
        <v>0</v>
      </c>
      <c r="K44" s="19">
        <v>0</v>
      </c>
      <c r="L44" s="75" t="s">
        <v>158</v>
      </c>
      <c r="M44" s="75" t="s">
        <v>158</v>
      </c>
      <c r="N44" s="76" t="s">
        <v>158</v>
      </c>
      <c r="P44" s="90">
        <v>0</v>
      </c>
      <c r="Q44" s="18">
        <v>0</v>
      </c>
      <c r="R44" s="19">
        <v>0</v>
      </c>
      <c r="S44" s="75" t="s">
        <v>158</v>
      </c>
      <c r="T44" s="75" t="s">
        <v>158</v>
      </c>
      <c r="U44" s="76" t="s">
        <v>158</v>
      </c>
    </row>
    <row r="45" spans="1:21" x14ac:dyDescent="0.25">
      <c r="A45" s="17" t="s">
        <v>82</v>
      </c>
      <c r="B45" s="18">
        <v>129235</v>
      </c>
      <c r="C45" s="18">
        <v>129065</v>
      </c>
      <c r="D45" s="19">
        <v>129556</v>
      </c>
      <c r="E45" s="27">
        <v>19.719996948195622</v>
      </c>
      <c r="F45" s="27">
        <v>20.135008221554514</v>
      </c>
      <c r="G45" s="28">
        <v>20.282453945854382</v>
      </c>
      <c r="I45" s="90">
        <v>129235</v>
      </c>
      <c r="J45" s="18">
        <v>129065</v>
      </c>
      <c r="K45" s="19">
        <v>129556</v>
      </c>
      <c r="L45" s="75">
        <v>20.271234720302921</v>
      </c>
      <c r="M45" s="75">
        <v>20.568946969998805</v>
      </c>
      <c r="N45" s="76">
        <v>20.724384056000435</v>
      </c>
      <c r="P45" s="90">
        <v>0</v>
      </c>
      <c r="Q45" s="18">
        <v>0</v>
      </c>
      <c r="R45" s="19">
        <v>0</v>
      </c>
      <c r="S45" s="75" t="s">
        <v>158</v>
      </c>
      <c r="T45" s="75" t="s">
        <v>158</v>
      </c>
      <c r="U45" s="76" t="s">
        <v>158</v>
      </c>
    </row>
    <row r="46" spans="1:21" x14ac:dyDescent="0.25">
      <c r="A46" s="17" t="s">
        <v>84</v>
      </c>
      <c r="B46" s="18">
        <v>94243</v>
      </c>
      <c r="C46" s="18">
        <v>78600</v>
      </c>
      <c r="D46" s="19">
        <v>74144</v>
      </c>
      <c r="E46" s="27">
        <v>14.380560006103609</v>
      </c>
      <c r="F46" s="27">
        <v>12.262128742991397</v>
      </c>
      <c r="G46" s="28">
        <v>11.607507682866308</v>
      </c>
      <c r="I46" s="90">
        <v>94243</v>
      </c>
      <c r="J46" s="18">
        <v>78600</v>
      </c>
      <c r="K46" s="19">
        <v>74144</v>
      </c>
      <c r="L46" s="75">
        <v>14.782543225484645</v>
      </c>
      <c r="M46" s="75">
        <v>12.526395473923264</v>
      </c>
      <c r="N46" s="76">
        <v>11.860421218994846</v>
      </c>
      <c r="P46" s="90">
        <v>0</v>
      </c>
      <c r="Q46" s="18">
        <v>0</v>
      </c>
      <c r="R46" s="19">
        <v>0</v>
      </c>
      <c r="S46" s="75" t="s">
        <v>158</v>
      </c>
      <c r="T46" s="75" t="s">
        <v>158</v>
      </c>
      <c r="U46" s="76" t="s">
        <v>158</v>
      </c>
    </row>
    <row r="47" spans="1:21" x14ac:dyDescent="0.25">
      <c r="A47" s="17" t="s">
        <v>182</v>
      </c>
      <c r="B47" s="18">
        <v>123029</v>
      </c>
      <c r="C47" s="18">
        <v>122392</v>
      </c>
      <c r="D47" s="19">
        <v>153763</v>
      </c>
      <c r="E47" s="27">
        <v>18.773022049286642</v>
      </c>
      <c r="F47" s="27">
        <v>19.093975332216324</v>
      </c>
      <c r="G47" s="28">
        <v>24.072146145886009</v>
      </c>
      <c r="I47" s="90">
        <v>111279</v>
      </c>
      <c r="J47" s="18">
        <v>110366</v>
      </c>
      <c r="K47" s="19">
        <v>141479</v>
      </c>
      <c r="L47" s="75">
        <v>17.454735392429207</v>
      </c>
      <c r="M47" s="75">
        <v>17.58890792461851</v>
      </c>
      <c r="N47" s="76">
        <v>22.631642933240339</v>
      </c>
      <c r="P47" s="90">
        <v>11750</v>
      </c>
      <c r="Q47" s="18">
        <v>12026</v>
      </c>
      <c r="R47" s="19">
        <v>12284</v>
      </c>
      <c r="S47" s="75">
        <v>65.933449301386005</v>
      </c>
      <c r="T47" s="75">
        <v>88.929971160245515</v>
      </c>
      <c r="U47" s="76">
        <v>90.184274282358118</v>
      </c>
    </row>
    <row r="48" spans="1:21" x14ac:dyDescent="0.25">
      <c r="A48" s="17" t="s">
        <v>159</v>
      </c>
      <c r="B48" s="18">
        <v>13189</v>
      </c>
      <c r="C48" s="18">
        <v>13663</v>
      </c>
      <c r="D48" s="19">
        <v>13860</v>
      </c>
      <c r="E48" s="27">
        <v>2.012512397955291</v>
      </c>
      <c r="F48" s="27">
        <v>2.1315199111385681</v>
      </c>
      <c r="G48" s="28">
        <v>2.1698324407170779</v>
      </c>
      <c r="I48" s="90">
        <v>13189</v>
      </c>
      <c r="J48" s="18">
        <v>13663</v>
      </c>
      <c r="K48" s="19">
        <v>13860</v>
      </c>
      <c r="L48" s="75">
        <v>2.0687686364071283</v>
      </c>
      <c r="M48" s="75">
        <v>2.1774572692139129</v>
      </c>
      <c r="N48" s="76">
        <v>2.2171104620099884</v>
      </c>
      <c r="P48" s="90">
        <v>0</v>
      </c>
      <c r="Q48" s="18">
        <v>0</v>
      </c>
      <c r="R48" s="19">
        <v>0</v>
      </c>
      <c r="S48" s="75" t="s">
        <v>158</v>
      </c>
      <c r="T48" s="75" t="s">
        <v>158</v>
      </c>
      <c r="U48" s="76" t="s">
        <v>158</v>
      </c>
    </row>
    <row r="49" spans="1:21" x14ac:dyDescent="0.25">
      <c r="A49" s="17" t="s">
        <v>160</v>
      </c>
      <c r="B49" s="18">
        <v>1093</v>
      </c>
      <c r="C49" s="18">
        <v>993</v>
      </c>
      <c r="D49" s="19">
        <v>1337</v>
      </c>
      <c r="E49" s="27">
        <v>0.16678110933089188</v>
      </c>
      <c r="F49" s="27">
        <v>0.15491467992099819</v>
      </c>
      <c r="G49" s="28">
        <v>0.2093121192812939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1093</v>
      </c>
      <c r="Q49" s="18">
        <v>993</v>
      </c>
      <c r="R49" s="19">
        <v>1337</v>
      </c>
      <c r="S49" s="75">
        <v>6.1332136243757365</v>
      </c>
      <c r="T49" s="75">
        <v>7.3430451822820384</v>
      </c>
      <c r="U49" s="76">
        <v>9.8157257176418771</v>
      </c>
    </row>
    <row r="50" spans="1:21" x14ac:dyDescent="0.25">
      <c r="A50" s="17" t="s">
        <v>161</v>
      </c>
      <c r="B50" s="18">
        <v>7717</v>
      </c>
      <c r="C50" s="18">
        <v>8381</v>
      </c>
      <c r="D50" s="19">
        <v>9205</v>
      </c>
      <c r="E50" s="27">
        <v>1.1775387197680629</v>
      </c>
      <c r="F50" s="27">
        <v>1.3074923790713855</v>
      </c>
      <c r="G50" s="28">
        <v>1.4410755856277564</v>
      </c>
      <c r="I50" s="90">
        <v>7717</v>
      </c>
      <c r="J50" s="18">
        <v>8381</v>
      </c>
      <c r="K50" s="19">
        <v>9205</v>
      </c>
      <c r="L50" s="75">
        <v>1.2104547400980974</v>
      </c>
      <c r="M50" s="75">
        <v>1.3356707438543369</v>
      </c>
      <c r="N50" s="76">
        <v>1.4724748775470375</v>
      </c>
      <c r="P50" s="90">
        <v>0</v>
      </c>
      <c r="Q50" s="18">
        <v>0</v>
      </c>
      <c r="R50" s="19">
        <v>0</v>
      </c>
      <c r="S50" s="75" t="s">
        <v>158</v>
      </c>
      <c r="T50" s="75" t="s">
        <v>158</v>
      </c>
      <c r="U50" s="76" t="s">
        <v>158</v>
      </c>
    </row>
    <row r="51" spans="1:21" x14ac:dyDescent="0.25">
      <c r="A51" s="17" t="s">
        <v>162</v>
      </c>
      <c r="B51" s="18">
        <v>0</v>
      </c>
      <c r="C51" s="18">
        <v>0</v>
      </c>
      <c r="D51" s="19">
        <v>0</v>
      </c>
      <c r="E51" s="27" t="s">
        <v>158</v>
      </c>
      <c r="F51" s="27" t="s">
        <v>158</v>
      </c>
      <c r="G51" s="28" t="s">
        <v>158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0</v>
      </c>
      <c r="Q51" s="18">
        <v>0</v>
      </c>
      <c r="R51" s="19">
        <v>0</v>
      </c>
      <c r="S51" s="75" t="s">
        <v>158</v>
      </c>
      <c r="T51" s="75" t="s">
        <v>158</v>
      </c>
      <c r="U51" s="76" t="s">
        <v>158</v>
      </c>
    </row>
    <row r="52" spans="1:21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158</v>
      </c>
      <c r="F52" s="27" t="s">
        <v>158</v>
      </c>
      <c r="G52" s="28" t="s">
        <v>158</v>
      </c>
      <c r="I52" s="90">
        <v>0</v>
      </c>
      <c r="J52" s="18">
        <v>0</v>
      </c>
      <c r="K52" s="19">
        <v>0</v>
      </c>
      <c r="L52" s="75" t="s">
        <v>158</v>
      </c>
      <c r="M52" s="75" t="s">
        <v>158</v>
      </c>
      <c r="N52" s="76" t="s">
        <v>158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158</v>
      </c>
      <c r="F53" s="27" t="s">
        <v>158</v>
      </c>
      <c r="G53" s="28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0</v>
      </c>
      <c r="Q53" s="18">
        <v>0</v>
      </c>
      <c r="R53" s="19">
        <v>0</v>
      </c>
      <c r="S53" s="75" t="s">
        <v>158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158</v>
      </c>
      <c r="F54" s="27" t="s">
        <v>158</v>
      </c>
      <c r="G54" s="28" t="s">
        <v>158</v>
      </c>
      <c r="I54" s="90">
        <v>0</v>
      </c>
      <c r="J54" s="18">
        <v>0</v>
      </c>
      <c r="K54" s="19">
        <v>0</v>
      </c>
      <c r="L54" s="75" t="s">
        <v>158</v>
      </c>
      <c r="M54" s="75" t="s">
        <v>158</v>
      </c>
      <c r="N54" s="76" t="s">
        <v>158</v>
      </c>
      <c r="P54" s="90">
        <v>0</v>
      </c>
      <c r="Q54" s="18">
        <v>0</v>
      </c>
      <c r="R54" s="19">
        <v>0</v>
      </c>
      <c r="S54" s="75" t="s">
        <v>158</v>
      </c>
      <c r="T54" s="75" t="s">
        <v>158</v>
      </c>
      <c r="U54" s="76" t="s">
        <v>158</v>
      </c>
    </row>
    <row r="55" spans="1:21" x14ac:dyDescent="0.25">
      <c r="A55" s="17" t="s">
        <v>166</v>
      </c>
      <c r="B55" s="18">
        <v>0</v>
      </c>
      <c r="C55" s="18">
        <v>0</v>
      </c>
      <c r="D55" s="19">
        <v>0</v>
      </c>
      <c r="E55" s="27" t="s">
        <v>158</v>
      </c>
      <c r="F55" s="27" t="s">
        <v>158</v>
      </c>
      <c r="G55" s="28" t="s">
        <v>158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0</v>
      </c>
      <c r="Q55" s="18">
        <v>0</v>
      </c>
      <c r="R55" s="19">
        <v>0</v>
      </c>
      <c r="S55" s="75" t="s">
        <v>158</v>
      </c>
      <c r="T55" s="75" t="s">
        <v>158</v>
      </c>
      <c r="U55" s="76" t="s">
        <v>158</v>
      </c>
    </row>
    <row r="56" spans="1:21" x14ac:dyDescent="0.25">
      <c r="A56" s="17" t="s">
        <v>167</v>
      </c>
      <c r="B56" s="18">
        <v>33540</v>
      </c>
      <c r="C56" s="18">
        <v>33026</v>
      </c>
      <c r="D56" s="19">
        <v>0</v>
      </c>
      <c r="E56" s="27">
        <v>5.1178759441519794</v>
      </c>
      <c r="F56" s="27">
        <v>5.1522781662345283</v>
      </c>
      <c r="G56" s="28" t="s">
        <v>158</v>
      </c>
      <c r="I56" s="90">
        <v>33540</v>
      </c>
      <c r="J56" s="18">
        <v>33026</v>
      </c>
      <c r="K56" s="19">
        <v>0</v>
      </c>
      <c r="L56" s="75">
        <v>5.2609371495257466</v>
      </c>
      <c r="M56" s="75">
        <v>5.2633172636360017</v>
      </c>
      <c r="N56" s="76" t="s">
        <v>158</v>
      </c>
      <c r="P56" s="90">
        <v>0</v>
      </c>
      <c r="Q56" s="18">
        <v>0</v>
      </c>
      <c r="R56" s="19">
        <v>0</v>
      </c>
      <c r="S56" s="75" t="s">
        <v>158</v>
      </c>
      <c r="T56" s="75" t="s">
        <v>158</v>
      </c>
      <c r="U56" s="76" t="s">
        <v>158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158</v>
      </c>
      <c r="F57" s="27" t="s">
        <v>158</v>
      </c>
      <c r="G57" s="28" t="s">
        <v>158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0</v>
      </c>
      <c r="Q57" s="18">
        <v>0</v>
      </c>
      <c r="R57" s="19">
        <v>0</v>
      </c>
      <c r="S57" s="75" t="s">
        <v>158</v>
      </c>
      <c r="T57" s="75" t="s">
        <v>158</v>
      </c>
      <c r="U57" s="76" t="s">
        <v>158</v>
      </c>
    </row>
    <row r="58" spans="1:21" x14ac:dyDescent="0.25">
      <c r="A58" s="17" t="s">
        <v>169</v>
      </c>
      <c r="B58" s="18">
        <v>1233</v>
      </c>
      <c r="C58" s="18">
        <v>5201</v>
      </c>
      <c r="D58" s="19">
        <v>6017</v>
      </c>
      <c r="E58" s="27">
        <v>0.18814373998626688</v>
      </c>
      <c r="F58" s="27">
        <v>0.8113909871793672</v>
      </c>
      <c r="G58" s="28">
        <v>0.94198281354939817</v>
      </c>
      <c r="I58" s="90">
        <v>1233</v>
      </c>
      <c r="J58" s="18">
        <v>5201</v>
      </c>
      <c r="K58" s="19">
        <v>6017</v>
      </c>
      <c r="L58" s="75">
        <v>0.19340296676700197</v>
      </c>
      <c r="M58" s="75">
        <v>0.82887764452767043</v>
      </c>
      <c r="N58" s="76">
        <v>0.96250747834878059</v>
      </c>
      <c r="P58" s="90">
        <v>0</v>
      </c>
      <c r="Q58" s="18">
        <v>0</v>
      </c>
      <c r="R58" s="19">
        <v>0</v>
      </c>
      <c r="S58" s="75" t="s">
        <v>158</v>
      </c>
      <c r="T58" s="75" t="s">
        <v>158</v>
      </c>
      <c r="U58" s="76" t="s">
        <v>158</v>
      </c>
    </row>
    <row r="59" spans="1:21" x14ac:dyDescent="0.25">
      <c r="A59" s="17" t="s">
        <v>170</v>
      </c>
      <c r="B59" s="18">
        <v>0</v>
      </c>
      <c r="C59" s="18">
        <v>0</v>
      </c>
      <c r="D59" s="19">
        <v>0</v>
      </c>
      <c r="E59" s="27" t="s">
        <v>158</v>
      </c>
      <c r="F59" s="27" t="s">
        <v>158</v>
      </c>
      <c r="G59" s="28" t="s">
        <v>158</v>
      </c>
      <c r="I59" s="90">
        <v>0</v>
      </c>
      <c r="J59" s="18">
        <v>0</v>
      </c>
      <c r="K59" s="19">
        <v>0</v>
      </c>
      <c r="L59" s="75" t="s">
        <v>158</v>
      </c>
      <c r="M59" s="75" t="s">
        <v>158</v>
      </c>
      <c r="N59" s="76" t="s">
        <v>158</v>
      </c>
      <c r="P59" s="90">
        <v>0</v>
      </c>
      <c r="Q59" s="18">
        <v>0</v>
      </c>
      <c r="R59" s="19">
        <v>0</v>
      </c>
      <c r="S59" s="75" t="s">
        <v>158</v>
      </c>
      <c r="T59" s="75" t="s">
        <v>158</v>
      </c>
      <c r="U59" s="76" t="s">
        <v>158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158</v>
      </c>
      <c r="F60" s="27" t="s">
        <v>158</v>
      </c>
      <c r="G60" s="28" t="s">
        <v>158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0</v>
      </c>
      <c r="Q60" s="18">
        <v>0</v>
      </c>
      <c r="R60" s="19">
        <v>0</v>
      </c>
      <c r="S60" s="75" t="s">
        <v>158</v>
      </c>
      <c r="T60" s="75" t="s">
        <v>158</v>
      </c>
      <c r="U60" s="76" t="s">
        <v>158</v>
      </c>
    </row>
    <row r="61" spans="1:21" x14ac:dyDescent="0.25">
      <c r="A61" s="17" t="s">
        <v>172</v>
      </c>
      <c r="B61" s="18">
        <v>36443</v>
      </c>
      <c r="C61" s="18">
        <v>36450</v>
      </c>
      <c r="D61" s="19">
        <v>36268</v>
      </c>
      <c r="E61" s="27">
        <v>5.5608453498130768</v>
      </c>
      <c r="F61" s="27">
        <v>5.6864451995170029</v>
      </c>
      <c r="G61" s="28">
        <v>5.6778847734435054</v>
      </c>
      <c r="I61" s="90">
        <v>36443</v>
      </c>
      <c r="J61" s="18">
        <v>36450</v>
      </c>
      <c r="K61" s="19">
        <v>36268</v>
      </c>
      <c r="L61" s="75">
        <v>5.7162889845010971</v>
      </c>
      <c r="M61" s="75">
        <v>5.8089963743575446</v>
      </c>
      <c r="N61" s="76">
        <v>5.8015990069392682</v>
      </c>
      <c r="P61" s="90">
        <v>0</v>
      </c>
      <c r="Q61" s="18">
        <v>0</v>
      </c>
      <c r="R61" s="19">
        <v>0</v>
      </c>
      <c r="S61" s="75" t="s">
        <v>158</v>
      </c>
      <c r="T61" s="75" t="s">
        <v>158</v>
      </c>
      <c r="U61" s="76" t="s">
        <v>158</v>
      </c>
    </row>
    <row r="62" spans="1:21" x14ac:dyDescent="0.25">
      <c r="A62" s="17" t="s">
        <v>173</v>
      </c>
      <c r="B62" s="18">
        <v>430</v>
      </c>
      <c r="C62" s="18">
        <v>450</v>
      </c>
      <c r="D62" s="19">
        <v>297</v>
      </c>
      <c r="E62" s="27">
        <v>6.5613794155794616E-2</v>
      </c>
      <c r="F62" s="27">
        <v>7.0203027154530903E-2</v>
      </c>
      <c r="G62" s="28">
        <v>4.6496409443937382E-2</v>
      </c>
      <c r="I62" s="90">
        <v>335</v>
      </c>
      <c r="J62" s="18">
        <v>373</v>
      </c>
      <c r="K62" s="19">
        <v>297</v>
      </c>
      <c r="L62" s="75">
        <v>5.2546629251375231E-2</v>
      </c>
      <c r="M62" s="75">
        <v>5.9444599386429736E-2</v>
      </c>
      <c r="N62" s="76">
        <v>4.7509509900214034E-2</v>
      </c>
      <c r="P62" s="90">
        <v>95</v>
      </c>
      <c r="Q62" s="18">
        <v>77</v>
      </c>
      <c r="R62" s="19">
        <v>0</v>
      </c>
      <c r="S62" s="75">
        <v>0.53307895179844</v>
      </c>
      <c r="T62" s="75">
        <v>0.5694002810027361</v>
      </c>
      <c r="U62" s="76" t="s">
        <v>158</v>
      </c>
    </row>
    <row r="63" spans="1:21" x14ac:dyDescent="0.25">
      <c r="A63" s="17" t="s">
        <v>174</v>
      </c>
      <c r="B63" s="18">
        <v>2624</v>
      </c>
      <c r="C63" s="18">
        <v>2643</v>
      </c>
      <c r="D63" s="19">
        <v>2713</v>
      </c>
      <c r="E63" s="27">
        <v>0.40039673456931413</v>
      </c>
      <c r="F63" s="27">
        <v>0.41232577948761151</v>
      </c>
      <c r="G63" s="28">
        <v>0.42472982768148865</v>
      </c>
      <c r="I63" s="90">
        <v>2624</v>
      </c>
      <c r="J63" s="18">
        <v>2643</v>
      </c>
      <c r="K63" s="19">
        <v>2713</v>
      </c>
      <c r="L63" s="75">
        <v>0.41158911986748836</v>
      </c>
      <c r="M63" s="75">
        <v>0.4212120004781067</v>
      </c>
      <c r="N63" s="76">
        <v>0.43398417629387431</v>
      </c>
      <c r="P63" s="90">
        <v>0</v>
      </c>
      <c r="Q63" s="18">
        <v>0</v>
      </c>
      <c r="R63" s="19">
        <v>0</v>
      </c>
      <c r="S63" s="75" t="s">
        <v>158</v>
      </c>
      <c r="T63" s="75" t="s">
        <v>158</v>
      </c>
      <c r="U63" s="76" t="s">
        <v>158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  <c r="I65" s="90">
        <v>0</v>
      </c>
      <c r="J65" s="18">
        <v>0</v>
      </c>
      <c r="K65" s="19">
        <v>0</v>
      </c>
      <c r="L65" s="75" t="s">
        <v>158</v>
      </c>
      <c r="M65" s="75" t="s">
        <v>158</v>
      </c>
      <c r="N65" s="76" t="s">
        <v>158</v>
      </c>
      <c r="P65" s="90">
        <v>0</v>
      </c>
      <c r="Q65" s="18">
        <v>0</v>
      </c>
      <c r="R65" s="19">
        <v>0</v>
      </c>
      <c r="S65" s="75" t="s">
        <v>158</v>
      </c>
      <c r="T65" s="75" t="s">
        <v>158</v>
      </c>
      <c r="U65" s="76" t="s">
        <v>158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158</v>
      </c>
      <c r="F66" s="27" t="s">
        <v>158</v>
      </c>
      <c r="G66" s="28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158</v>
      </c>
      <c r="F67" s="27" t="s">
        <v>158</v>
      </c>
      <c r="G67" s="28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1340</v>
      </c>
      <c r="C68" s="18">
        <v>1160</v>
      </c>
      <c r="D68" s="19">
        <v>974</v>
      </c>
      <c r="E68" s="27">
        <v>0.20447089341573205</v>
      </c>
      <c r="F68" s="27">
        <v>0.18096780333167967</v>
      </c>
      <c r="G68" s="28">
        <v>0.1524831744053704</v>
      </c>
      <c r="I68" s="90">
        <v>1340</v>
      </c>
      <c r="J68" s="18">
        <v>1160</v>
      </c>
      <c r="K68" s="19">
        <v>974</v>
      </c>
      <c r="L68" s="75">
        <v>0.21018651700550092</v>
      </c>
      <c r="M68" s="75">
        <v>0.18486792302482172</v>
      </c>
      <c r="N68" s="76">
        <v>0.15580559812393424</v>
      </c>
      <c r="P68" s="90">
        <v>0</v>
      </c>
      <c r="Q68" s="18">
        <v>0</v>
      </c>
      <c r="R68" s="19">
        <v>0</v>
      </c>
      <c r="S68" s="75" t="s">
        <v>158</v>
      </c>
      <c r="T68" s="75" t="s">
        <v>158</v>
      </c>
      <c r="U68" s="76" t="s">
        <v>158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158</v>
      </c>
      <c r="F69" s="27" t="s">
        <v>158</v>
      </c>
      <c r="G69" s="28" t="s">
        <v>158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0</v>
      </c>
      <c r="Q69" s="18">
        <v>0</v>
      </c>
      <c r="R69" s="19">
        <v>0</v>
      </c>
      <c r="S69" s="75" t="s">
        <v>158</v>
      </c>
      <c r="T69" s="75" t="s">
        <v>158</v>
      </c>
      <c r="U69" s="76" t="s">
        <v>158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655350</v>
      </c>
      <c r="C72" s="21">
        <v>640998</v>
      </c>
      <c r="D72" s="22">
        <v>638759</v>
      </c>
      <c r="E72" s="23">
        <v>100</v>
      </c>
      <c r="F72" s="23">
        <v>100</v>
      </c>
      <c r="G72" s="47">
        <v>100</v>
      </c>
      <c r="I72" s="91">
        <v>637529</v>
      </c>
      <c r="J72" s="21">
        <v>627475</v>
      </c>
      <c r="K72" s="22">
        <v>625138</v>
      </c>
      <c r="L72" s="78">
        <v>100</v>
      </c>
      <c r="M72" s="78">
        <v>100</v>
      </c>
      <c r="N72" s="79">
        <v>100</v>
      </c>
      <c r="P72" s="91">
        <v>17821</v>
      </c>
      <c r="Q72" s="21">
        <v>13523</v>
      </c>
      <c r="R72" s="22">
        <v>13621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74">
        <f>Innhold!H35</f>
        <v>14</v>
      </c>
    </row>
    <row r="75" spans="1:21" x14ac:dyDescent="0.25">
      <c r="A75" s="26" t="str">
        <f>+Innhold!B54</f>
        <v>Premiestatistikk skadeforsikring 1. kvartal 2025</v>
      </c>
      <c r="U75" s="173"/>
    </row>
    <row r="76" spans="1:21" ht="12.75" customHeight="1" x14ac:dyDescent="0.25"/>
    <row r="77" spans="1:21" ht="12.75" customHeight="1" x14ac:dyDescent="0.25"/>
    <row r="78" spans="1:21" ht="12.75" customHeight="1" x14ac:dyDescent="0.25"/>
  </sheetData>
  <mergeCells count="7">
    <mergeCell ref="D4:E4"/>
    <mergeCell ref="D39:E39"/>
    <mergeCell ref="U74:U75"/>
    <mergeCell ref="I4:N4"/>
    <mergeCell ref="P4:U4"/>
    <mergeCell ref="I39:N39"/>
    <mergeCell ref="P39:U39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5546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119</v>
      </c>
      <c r="B4" s="6"/>
      <c r="C4" s="6"/>
      <c r="D4" s="6"/>
      <c r="E4" s="6"/>
      <c r="F4" s="6"/>
      <c r="I4" s="184" t="s">
        <v>107</v>
      </c>
      <c r="J4" s="184"/>
      <c r="K4" s="184"/>
      <c r="L4" s="184"/>
      <c r="M4" s="184"/>
      <c r="N4" s="184"/>
      <c r="P4" s="184" t="s">
        <v>108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234056</v>
      </c>
      <c r="C7" s="18">
        <v>283463</v>
      </c>
      <c r="D7" s="19">
        <v>340278</v>
      </c>
      <c r="E7" s="27">
        <v>17.144510491175254</v>
      </c>
      <c r="F7" s="27">
        <v>18.479695107163625</v>
      </c>
      <c r="G7" s="28">
        <v>19.814213002294824</v>
      </c>
      <c r="I7" s="90">
        <v>222501</v>
      </c>
      <c r="J7" s="18">
        <v>272836</v>
      </c>
      <c r="K7" s="19">
        <v>327352</v>
      </c>
      <c r="L7" s="75">
        <v>17.405626724909414</v>
      </c>
      <c r="M7" s="75">
        <v>19.079147034101574</v>
      </c>
      <c r="N7" s="76">
        <v>20.306377224243441</v>
      </c>
      <c r="P7" s="90">
        <v>11555</v>
      </c>
      <c r="Q7" s="18">
        <v>10627</v>
      </c>
      <c r="R7" s="19">
        <v>12926</v>
      </c>
      <c r="S7" s="75">
        <v>13.301944351710086</v>
      </c>
      <c r="T7" s="75">
        <v>10.228694631066279</v>
      </c>
      <c r="U7" s="76">
        <v>12.277968806398297</v>
      </c>
    </row>
    <row r="8" spans="1:21" x14ac:dyDescent="0.25">
      <c r="A8" s="17" t="s">
        <v>156</v>
      </c>
      <c r="B8" s="18">
        <v>200844</v>
      </c>
      <c r="C8" s="18">
        <v>219653</v>
      </c>
      <c r="D8" s="19">
        <v>227972</v>
      </c>
      <c r="E8" s="27">
        <v>14.71174447606386</v>
      </c>
      <c r="F8" s="27">
        <v>14.319754145598585</v>
      </c>
      <c r="G8" s="28">
        <v>13.274692359068631</v>
      </c>
      <c r="I8" s="90">
        <v>166777</v>
      </c>
      <c r="J8" s="18">
        <v>176981</v>
      </c>
      <c r="K8" s="19">
        <v>191502</v>
      </c>
      <c r="L8" s="75">
        <v>13.046495109236441</v>
      </c>
      <c r="M8" s="75">
        <v>12.376103304704403</v>
      </c>
      <c r="N8" s="76">
        <v>11.879297670999618</v>
      </c>
      <c r="P8" s="90">
        <v>34067</v>
      </c>
      <c r="Q8" s="18">
        <v>42672</v>
      </c>
      <c r="R8" s="19">
        <v>36470</v>
      </c>
      <c r="S8" s="75">
        <v>39.217424338356338</v>
      </c>
      <c r="T8" s="75">
        <v>41.072631720792344</v>
      </c>
      <c r="U8" s="76">
        <v>34.641615532209961</v>
      </c>
    </row>
    <row r="9" spans="1:21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  <c r="I9" s="90">
        <v>0</v>
      </c>
      <c r="J9" s="18">
        <v>0</v>
      </c>
      <c r="K9" s="19">
        <v>0</v>
      </c>
      <c r="L9" s="75" t="s">
        <v>158</v>
      </c>
      <c r="M9" s="75" t="s">
        <v>158</v>
      </c>
      <c r="N9" s="76" t="s">
        <v>158</v>
      </c>
      <c r="P9" s="90">
        <v>0</v>
      </c>
      <c r="Q9" s="18">
        <v>0</v>
      </c>
      <c r="R9" s="19">
        <v>0</v>
      </c>
      <c r="S9" s="75" t="s">
        <v>158</v>
      </c>
      <c r="T9" s="75" t="s">
        <v>158</v>
      </c>
      <c r="U9" s="76" t="s">
        <v>158</v>
      </c>
    </row>
    <row r="10" spans="1:21" x14ac:dyDescent="0.25">
      <c r="A10" s="17" t="s">
        <v>82</v>
      </c>
      <c r="B10" s="18">
        <v>299471</v>
      </c>
      <c r="C10" s="18">
        <v>333800</v>
      </c>
      <c r="D10" s="19">
        <v>370956</v>
      </c>
      <c r="E10" s="27">
        <v>21.936133665886558</v>
      </c>
      <c r="F10" s="27">
        <v>21.761295924939827</v>
      </c>
      <c r="G10" s="28">
        <v>21.600577170664216</v>
      </c>
      <c r="I10" s="90">
        <v>277353</v>
      </c>
      <c r="J10" s="18">
        <v>307130</v>
      </c>
      <c r="K10" s="19">
        <v>346235</v>
      </c>
      <c r="L10" s="75">
        <v>21.696544235908156</v>
      </c>
      <c r="M10" s="75">
        <v>21.477291957746104</v>
      </c>
      <c r="N10" s="76">
        <v>21.477731977308608</v>
      </c>
      <c r="P10" s="90">
        <v>22118</v>
      </c>
      <c r="Q10" s="18">
        <v>26670</v>
      </c>
      <c r="R10" s="19">
        <v>24721</v>
      </c>
      <c r="S10" s="75">
        <v>25.461913039474137</v>
      </c>
      <c r="T10" s="75">
        <v>25.670394825495215</v>
      </c>
      <c r="U10" s="76">
        <v>23.481639088888468</v>
      </c>
    </row>
    <row r="11" spans="1:21" x14ac:dyDescent="0.25">
      <c r="A11" s="17" t="s">
        <v>84</v>
      </c>
      <c r="B11" s="18">
        <v>17740</v>
      </c>
      <c r="C11" s="18">
        <v>22911</v>
      </c>
      <c r="D11" s="19">
        <v>29472</v>
      </c>
      <c r="E11" s="27">
        <v>1.2994480641959574</v>
      </c>
      <c r="F11" s="27">
        <v>1.4936280735059808</v>
      </c>
      <c r="G11" s="28">
        <v>1.7161394083767774</v>
      </c>
      <c r="I11" s="90">
        <v>10108</v>
      </c>
      <c r="J11" s="18">
        <v>11330</v>
      </c>
      <c r="K11" s="19">
        <v>14158</v>
      </c>
      <c r="L11" s="75">
        <v>0.79072037849440835</v>
      </c>
      <c r="M11" s="75">
        <v>0.79229550314610542</v>
      </c>
      <c r="N11" s="76">
        <v>0.87825242778672075</v>
      </c>
      <c r="P11" s="90">
        <v>7632</v>
      </c>
      <c r="Q11" s="18">
        <v>11581</v>
      </c>
      <c r="R11" s="19">
        <v>15314</v>
      </c>
      <c r="S11" s="75">
        <v>8.7858450274557658</v>
      </c>
      <c r="T11" s="75">
        <v>11.146938225499067</v>
      </c>
      <c r="U11" s="76">
        <v>14.546248978893976</v>
      </c>
    </row>
    <row r="12" spans="1:21" x14ac:dyDescent="0.25">
      <c r="A12" s="17" t="s">
        <v>182</v>
      </c>
      <c r="B12" s="18">
        <v>225784</v>
      </c>
      <c r="C12" s="18">
        <v>245566</v>
      </c>
      <c r="D12" s="19">
        <v>361105</v>
      </c>
      <c r="E12" s="27">
        <v>16.53858972527734</v>
      </c>
      <c r="F12" s="27">
        <v>16.009090458669185</v>
      </c>
      <c r="G12" s="28">
        <v>21.026958505086053</v>
      </c>
      <c r="I12" s="90">
        <v>219276</v>
      </c>
      <c r="J12" s="18">
        <v>238588</v>
      </c>
      <c r="K12" s="19">
        <v>353919</v>
      </c>
      <c r="L12" s="75">
        <v>17.153344055672722</v>
      </c>
      <c r="M12" s="75">
        <v>16.684218844185615</v>
      </c>
      <c r="N12" s="76">
        <v>21.954387695285241</v>
      </c>
      <c r="P12" s="90">
        <v>6508</v>
      </c>
      <c r="Q12" s="18">
        <v>6978</v>
      </c>
      <c r="R12" s="19">
        <v>7186</v>
      </c>
      <c r="S12" s="75">
        <v>7.4919129243556242</v>
      </c>
      <c r="T12" s="75">
        <v>6.7164610083354184</v>
      </c>
      <c r="U12" s="76">
        <v>6.825737571002489</v>
      </c>
    </row>
    <row r="13" spans="1:21" x14ac:dyDescent="0.25">
      <c r="A13" s="17" t="s">
        <v>159</v>
      </c>
      <c r="B13" s="18">
        <v>6502</v>
      </c>
      <c r="C13" s="18">
        <v>8025</v>
      </c>
      <c r="D13" s="19">
        <v>10021</v>
      </c>
      <c r="E13" s="27">
        <v>0.47626895791443713</v>
      </c>
      <c r="F13" s="27">
        <v>0.52317076032846643</v>
      </c>
      <c r="G13" s="28">
        <v>0.58351767818077116</v>
      </c>
      <c r="I13" s="90">
        <v>6502</v>
      </c>
      <c r="J13" s="18">
        <v>8025</v>
      </c>
      <c r="K13" s="19">
        <v>10021</v>
      </c>
      <c r="L13" s="75">
        <v>0.5086331520548717</v>
      </c>
      <c r="M13" s="75">
        <v>0.56118017764761663</v>
      </c>
      <c r="N13" s="76">
        <v>0.62162505854292471</v>
      </c>
      <c r="P13" s="90">
        <v>0</v>
      </c>
      <c r="Q13" s="18">
        <v>0</v>
      </c>
      <c r="R13" s="19">
        <v>0</v>
      </c>
      <c r="S13" s="75" t="s">
        <v>158</v>
      </c>
      <c r="T13" s="75" t="s">
        <v>158</v>
      </c>
      <c r="U13" s="76" t="s">
        <v>158</v>
      </c>
    </row>
    <row r="14" spans="1:21" x14ac:dyDescent="0.25">
      <c r="A14" s="17" t="s">
        <v>160</v>
      </c>
      <c r="B14" s="18">
        <v>3147</v>
      </c>
      <c r="C14" s="18">
        <v>3061</v>
      </c>
      <c r="D14" s="19">
        <v>4139</v>
      </c>
      <c r="E14" s="27">
        <v>0.23051651961807654</v>
      </c>
      <c r="F14" s="27">
        <v>0.19955460403307612</v>
      </c>
      <c r="G14" s="28">
        <v>0.24101184213054702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3147</v>
      </c>
      <c r="Q14" s="18">
        <v>3061</v>
      </c>
      <c r="R14" s="19">
        <v>4139</v>
      </c>
      <c r="S14" s="75">
        <v>3.6227796516513751</v>
      </c>
      <c r="T14" s="75">
        <v>2.9462721620112808</v>
      </c>
      <c r="U14" s="76">
        <v>3.9314956591120653</v>
      </c>
    </row>
    <row r="15" spans="1:21" x14ac:dyDescent="0.25">
      <c r="A15" s="17" t="s">
        <v>161</v>
      </c>
      <c r="B15" s="18">
        <v>11769</v>
      </c>
      <c r="C15" s="18">
        <v>14336</v>
      </c>
      <c r="D15" s="19">
        <v>17617</v>
      </c>
      <c r="E15" s="27">
        <v>0.86207464867656269</v>
      </c>
      <c r="F15" s="27">
        <v>0.93460137321730785</v>
      </c>
      <c r="G15" s="28">
        <v>1.0258288530596391</v>
      </c>
      <c r="I15" s="90">
        <v>11769</v>
      </c>
      <c r="J15" s="18">
        <v>14336</v>
      </c>
      <c r="K15" s="19">
        <v>17617</v>
      </c>
      <c r="L15" s="75">
        <v>0.92065573154933633</v>
      </c>
      <c r="M15" s="75">
        <v>1.0025020594088763</v>
      </c>
      <c r="N15" s="76">
        <v>1.0928219395619905</v>
      </c>
      <c r="P15" s="90">
        <v>0</v>
      </c>
      <c r="Q15" s="18">
        <v>0</v>
      </c>
      <c r="R15" s="19">
        <v>0</v>
      </c>
      <c r="S15" s="75" t="s">
        <v>158</v>
      </c>
      <c r="T15" s="75" t="s">
        <v>158</v>
      </c>
      <c r="U15" s="76" t="s">
        <v>158</v>
      </c>
    </row>
    <row r="16" spans="1:21" x14ac:dyDescent="0.25">
      <c r="A16" s="17" t="s">
        <v>162</v>
      </c>
      <c r="B16" s="18">
        <v>0</v>
      </c>
      <c r="C16" s="18">
        <v>0</v>
      </c>
      <c r="D16" s="19">
        <v>0</v>
      </c>
      <c r="E16" s="27" t="s">
        <v>158</v>
      </c>
      <c r="F16" s="27" t="s">
        <v>158</v>
      </c>
      <c r="G16" s="28" t="s">
        <v>158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0</v>
      </c>
      <c r="Q16" s="18">
        <v>0</v>
      </c>
      <c r="R16" s="19">
        <v>0</v>
      </c>
      <c r="S16" s="75" t="s">
        <v>158</v>
      </c>
      <c r="T16" s="75" t="s">
        <v>158</v>
      </c>
      <c r="U16" s="76" t="s">
        <v>158</v>
      </c>
    </row>
    <row r="17" spans="1:21" x14ac:dyDescent="0.25">
      <c r="A17" s="17" t="s">
        <v>163</v>
      </c>
      <c r="B17" s="18">
        <v>237352</v>
      </c>
      <c r="C17" s="18">
        <v>256530</v>
      </c>
      <c r="D17" s="19">
        <v>278664</v>
      </c>
      <c r="E17" s="27">
        <v>17.385941202538831</v>
      </c>
      <c r="F17" s="27">
        <v>16.723862323621372</v>
      </c>
      <c r="G17" s="28">
        <v>16.226461458194432</v>
      </c>
      <c r="I17" s="90">
        <v>237352</v>
      </c>
      <c r="J17" s="18">
        <v>256530</v>
      </c>
      <c r="K17" s="19">
        <v>278664</v>
      </c>
      <c r="L17" s="75">
        <v>18.567378638346341</v>
      </c>
      <c r="M17" s="75">
        <v>17.938884856316896</v>
      </c>
      <c r="N17" s="76">
        <v>17.286151612993272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0</v>
      </c>
      <c r="Q18" s="18">
        <v>0</v>
      </c>
      <c r="R18" s="19">
        <v>0</v>
      </c>
      <c r="S18" s="75" t="s">
        <v>158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158</v>
      </c>
      <c r="F19" s="27" t="s">
        <v>158</v>
      </c>
      <c r="G19" s="28" t="s">
        <v>158</v>
      </c>
      <c r="I19" s="90">
        <v>0</v>
      </c>
      <c r="J19" s="18">
        <v>0</v>
      </c>
      <c r="K19" s="19">
        <v>0</v>
      </c>
      <c r="L19" s="75" t="s">
        <v>158</v>
      </c>
      <c r="M19" s="75" t="s">
        <v>158</v>
      </c>
      <c r="N19" s="76" t="s">
        <v>158</v>
      </c>
      <c r="P19" s="90">
        <v>0</v>
      </c>
      <c r="Q19" s="18">
        <v>0</v>
      </c>
      <c r="R19" s="19">
        <v>0</v>
      </c>
      <c r="S19" s="75" t="s">
        <v>158</v>
      </c>
      <c r="T19" s="75" t="s">
        <v>158</v>
      </c>
      <c r="U19" s="76" t="s">
        <v>158</v>
      </c>
    </row>
    <row r="20" spans="1:21" x14ac:dyDescent="0.25">
      <c r="A20" s="17" t="s">
        <v>166</v>
      </c>
      <c r="B20" s="18">
        <v>1251</v>
      </c>
      <c r="C20" s="18">
        <v>1705</v>
      </c>
      <c r="D20" s="19">
        <v>1972</v>
      </c>
      <c r="E20" s="27">
        <v>9.1635260896794968E-2</v>
      </c>
      <c r="F20" s="27">
        <v>0.11115341387663992</v>
      </c>
      <c r="G20" s="28">
        <v>0.11482854619024854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1251</v>
      </c>
      <c r="Q20" s="18">
        <v>1705</v>
      </c>
      <c r="R20" s="19">
        <v>1972</v>
      </c>
      <c r="S20" s="75">
        <v>1.4401326165287163</v>
      </c>
      <c r="T20" s="75">
        <v>1.6410957321885769</v>
      </c>
      <c r="U20" s="76">
        <v>1.8731358878398146</v>
      </c>
    </row>
    <row r="21" spans="1:21" x14ac:dyDescent="0.25">
      <c r="A21" s="17" t="s">
        <v>167</v>
      </c>
      <c r="B21" s="18">
        <v>74535</v>
      </c>
      <c r="C21" s="18">
        <v>81670</v>
      </c>
      <c r="D21" s="19">
        <v>0</v>
      </c>
      <c r="E21" s="27">
        <v>5.4596596090668363</v>
      </c>
      <c r="F21" s="27">
        <v>5.3242811210001069</v>
      </c>
      <c r="G21" s="28" t="s">
        <v>158</v>
      </c>
      <c r="I21" s="90">
        <v>74535</v>
      </c>
      <c r="J21" s="18">
        <v>81670</v>
      </c>
      <c r="K21" s="19">
        <v>0</v>
      </c>
      <c r="L21" s="75">
        <v>5.8306631787772778</v>
      </c>
      <c r="M21" s="75">
        <v>5.7111009480973021</v>
      </c>
      <c r="N21" s="76" t="s">
        <v>158</v>
      </c>
      <c r="P21" s="90">
        <v>0</v>
      </c>
      <c r="Q21" s="18">
        <v>0</v>
      </c>
      <c r="R21" s="19">
        <v>0</v>
      </c>
      <c r="S21" s="75" t="s">
        <v>158</v>
      </c>
      <c r="T21" s="75" t="s">
        <v>158</v>
      </c>
      <c r="U21" s="76" t="s">
        <v>158</v>
      </c>
    </row>
    <row r="22" spans="1:21" x14ac:dyDescent="0.25">
      <c r="A22" s="17" t="s">
        <v>168</v>
      </c>
      <c r="B22" s="18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0</v>
      </c>
      <c r="Q22" s="18">
        <v>0</v>
      </c>
      <c r="R22" s="19">
        <v>0</v>
      </c>
      <c r="S22" s="75" t="s">
        <v>158</v>
      </c>
      <c r="T22" s="75" t="s">
        <v>158</v>
      </c>
      <c r="U22" s="76" t="s">
        <v>158</v>
      </c>
    </row>
    <row r="23" spans="1:21" x14ac:dyDescent="0.25">
      <c r="A23" s="17" t="s">
        <v>169</v>
      </c>
      <c r="B23" s="18">
        <v>1863</v>
      </c>
      <c r="C23" s="18">
        <v>3800</v>
      </c>
      <c r="D23" s="19">
        <v>6764</v>
      </c>
      <c r="E23" s="27">
        <v>0.13646402162328458</v>
      </c>
      <c r="F23" s="27">
        <v>0.24773194881597166</v>
      </c>
      <c r="G23" s="28">
        <v>0.39386424261198838</v>
      </c>
      <c r="I23" s="90">
        <v>1863</v>
      </c>
      <c r="J23" s="18">
        <v>3800</v>
      </c>
      <c r="K23" s="19">
        <v>4864</v>
      </c>
      <c r="L23" s="75">
        <v>0.14573724427533466</v>
      </c>
      <c r="M23" s="75">
        <v>0.26573017757768763</v>
      </c>
      <c r="N23" s="76">
        <v>0.30172480638187665</v>
      </c>
      <c r="P23" s="90">
        <v>0</v>
      </c>
      <c r="Q23" s="18">
        <v>0</v>
      </c>
      <c r="R23" s="19">
        <v>1900</v>
      </c>
      <c r="S23" s="75" t="s">
        <v>158</v>
      </c>
      <c r="T23" s="75" t="s">
        <v>158</v>
      </c>
      <c r="U23" s="76">
        <v>1.8047455308801459</v>
      </c>
    </row>
    <row r="24" spans="1:21" x14ac:dyDescent="0.25">
      <c r="A24" s="17" t="s">
        <v>170</v>
      </c>
      <c r="B24" s="18">
        <v>0</v>
      </c>
      <c r="C24" s="18">
        <v>0</v>
      </c>
      <c r="D24" s="19">
        <v>0</v>
      </c>
      <c r="E24" s="27" t="s">
        <v>158</v>
      </c>
      <c r="F24" s="27" t="s">
        <v>158</v>
      </c>
      <c r="G24" s="28" t="s">
        <v>158</v>
      </c>
      <c r="I24" s="90">
        <v>0</v>
      </c>
      <c r="J24" s="18">
        <v>0</v>
      </c>
      <c r="K24" s="19">
        <v>0</v>
      </c>
      <c r="L24" s="75" t="s">
        <v>158</v>
      </c>
      <c r="M24" s="75" t="s">
        <v>158</v>
      </c>
      <c r="N24" s="76" t="s">
        <v>158</v>
      </c>
      <c r="P24" s="90">
        <v>0</v>
      </c>
      <c r="Q24" s="18">
        <v>0</v>
      </c>
      <c r="R24" s="19">
        <v>0</v>
      </c>
      <c r="S24" s="75" t="s">
        <v>158</v>
      </c>
      <c r="T24" s="75" t="s">
        <v>158</v>
      </c>
      <c r="U24" s="76" t="s">
        <v>158</v>
      </c>
    </row>
    <row r="25" spans="1:21" x14ac:dyDescent="0.25">
      <c r="A25" s="17" t="s">
        <v>171</v>
      </c>
      <c r="B25" s="18">
        <v>0</v>
      </c>
      <c r="C25" s="18">
        <v>0</v>
      </c>
      <c r="D25" s="19">
        <v>0</v>
      </c>
      <c r="E25" s="27" t="s">
        <v>158</v>
      </c>
      <c r="F25" s="27" t="s">
        <v>158</v>
      </c>
      <c r="G25" s="28" t="s">
        <v>158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0</v>
      </c>
      <c r="Q25" s="18">
        <v>0</v>
      </c>
      <c r="R25" s="19">
        <v>0</v>
      </c>
      <c r="S25" s="75" t="s">
        <v>158</v>
      </c>
      <c r="T25" s="75" t="s">
        <v>158</v>
      </c>
      <c r="U25" s="76" t="s">
        <v>158</v>
      </c>
    </row>
    <row r="26" spans="1:21" x14ac:dyDescent="0.25">
      <c r="A26" s="17" t="s">
        <v>172</v>
      </c>
      <c r="B26" s="18">
        <v>46396</v>
      </c>
      <c r="C26" s="18">
        <v>54428</v>
      </c>
      <c r="D26" s="19">
        <v>62471</v>
      </c>
      <c r="E26" s="27">
        <v>3.3984888605657066</v>
      </c>
      <c r="F26" s="27">
        <v>3.5483038184620277</v>
      </c>
      <c r="G26" s="28">
        <v>3.6376542135147143</v>
      </c>
      <c r="I26" s="90">
        <v>46396</v>
      </c>
      <c r="J26" s="18">
        <v>54428</v>
      </c>
      <c r="K26" s="19">
        <v>62471</v>
      </c>
      <c r="L26" s="75">
        <v>3.6294284409009268</v>
      </c>
      <c r="M26" s="75">
        <v>3.8060952908416792</v>
      </c>
      <c r="N26" s="76">
        <v>3.8752159497290743</v>
      </c>
      <c r="P26" s="90">
        <v>0</v>
      </c>
      <c r="Q26" s="18">
        <v>0</v>
      </c>
      <c r="R26" s="19">
        <v>0</v>
      </c>
      <c r="S26" s="75" t="s">
        <v>158</v>
      </c>
      <c r="T26" s="75" t="s">
        <v>158</v>
      </c>
      <c r="U26" s="76" t="s">
        <v>158</v>
      </c>
    </row>
    <row r="27" spans="1:21" x14ac:dyDescent="0.25">
      <c r="A27" s="17" t="s">
        <v>173</v>
      </c>
      <c r="B27" s="18">
        <v>226</v>
      </c>
      <c r="C27" s="18">
        <v>250</v>
      </c>
      <c r="D27" s="19">
        <v>232</v>
      </c>
      <c r="E27" s="27">
        <v>1.6554411640827868E-2</v>
      </c>
      <c r="F27" s="27">
        <v>1.6298154527366559E-2</v>
      </c>
      <c r="G27" s="28">
        <v>1.3509240728264534E-2</v>
      </c>
      <c r="I27" s="90">
        <v>211</v>
      </c>
      <c r="J27" s="18">
        <v>248</v>
      </c>
      <c r="K27" s="19">
        <v>232</v>
      </c>
      <c r="L27" s="75">
        <v>1.6505935878741607E-2</v>
      </c>
      <c r="M27" s="75">
        <v>1.7342390536649085E-2</v>
      </c>
      <c r="N27" s="76">
        <v>1.4391479251767144E-2</v>
      </c>
      <c r="P27" s="90">
        <v>15</v>
      </c>
      <c r="Q27" s="18">
        <v>2</v>
      </c>
      <c r="R27" s="19">
        <v>0</v>
      </c>
      <c r="S27" s="75">
        <v>1.7267777176603313E-2</v>
      </c>
      <c r="T27" s="75">
        <v>1.9250389820393862E-3</v>
      </c>
      <c r="U27" s="76" t="s">
        <v>158</v>
      </c>
    </row>
    <row r="28" spans="1:21" x14ac:dyDescent="0.25">
      <c r="A28" s="17" t="s">
        <v>174</v>
      </c>
      <c r="B28" s="18">
        <v>2257</v>
      </c>
      <c r="C28" s="18">
        <v>2991</v>
      </c>
      <c r="D28" s="19">
        <v>3999</v>
      </c>
      <c r="E28" s="27">
        <v>0.16532436758118804</v>
      </c>
      <c r="F28" s="27">
        <v>0.1949911207654135</v>
      </c>
      <c r="G28" s="28">
        <v>0.23285971410487014</v>
      </c>
      <c r="I28" s="90">
        <v>2257</v>
      </c>
      <c r="J28" s="18">
        <v>2991</v>
      </c>
      <c r="K28" s="19">
        <v>3999</v>
      </c>
      <c r="L28" s="75">
        <v>0.17655875487355358</v>
      </c>
      <c r="M28" s="75">
        <v>0.20915762135127991</v>
      </c>
      <c r="N28" s="76">
        <v>0.24806692037852071</v>
      </c>
      <c r="P28" s="90">
        <v>0</v>
      </c>
      <c r="Q28" s="18">
        <v>0</v>
      </c>
      <c r="R28" s="19">
        <v>0</v>
      </c>
      <c r="S28" s="75" t="s">
        <v>158</v>
      </c>
      <c r="T28" s="75" t="s">
        <v>158</v>
      </c>
      <c r="U28" s="76" t="s">
        <v>158</v>
      </c>
    </row>
    <row r="29" spans="1:21" x14ac:dyDescent="0.25">
      <c r="A29" s="17" t="s">
        <v>175</v>
      </c>
      <c r="B29" s="18">
        <v>0</v>
      </c>
      <c r="C29" s="18">
        <v>0</v>
      </c>
      <c r="D29" s="19">
        <v>0</v>
      </c>
      <c r="E29" s="27" t="s">
        <v>158</v>
      </c>
      <c r="F29" s="27" t="s">
        <v>158</v>
      </c>
      <c r="G29" s="28" t="s">
        <v>158</v>
      </c>
      <c r="I29" s="90">
        <v>0</v>
      </c>
      <c r="J29" s="18">
        <v>0</v>
      </c>
      <c r="K29" s="19">
        <v>0</v>
      </c>
      <c r="L29" s="75" t="s">
        <v>158</v>
      </c>
      <c r="M29" s="75" t="s">
        <v>158</v>
      </c>
      <c r="N29" s="76" t="s">
        <v>158</v>
      </c>
      <c r="P29" s="90">
        <v>0</v>
      </c>
      <c r="Q29" s="18">
        <v>0</v>
      </c>
      <c r="R29" s="19">
        <v>0</v>
      </c>
      <c r="S29" s="75" t="s">
        <v>158</v>
      </c>
      <c r="T29" s="75" t="s">
        <v>158</v>
      </c>
      <c r="U29" s="76" t="s">
        <v>158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27" t="s">
        <v>158</v>
      </c>
      <c r="F32" s="27" t="s">
        <v>158</v>
      </c>
      <c r="G32" s="28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2002</v>
      </c>
      <c r="C33" s="18">
        <v>1727</v>
      </c>
      <c r="D33" s="19">
        <v>1681</v>
      </c>
      <c r="E33" s="27">
        <v>0.14664571727848402</v>
      </c>
      <c r="F33" s="27">
        <v>0.11258765147504818</v>
      </c>
      <c r="G33" s="28">
        <v>9.7883765794020181E-2</v>
      </c>
      <c r="I33" s="90">
        <v>1428</v>
      </c>
      <c r="J33" s="18">
        <v>1129</v>
      </c>
      <c r="K33" s="19">
        <v>1031</v>
      </c>
      <c r="L33" s="75">
        <v>0.11170841912247874</v>
      </c>
      <c r="M33" s="75">
        <v>7.8949834338212982E-2</v>
      </c>
      <c r="N33" s="76">
        <v>6.3955237536947956E-2</v>
      </c>
      <c r="P33" s="90">
        <v>574</v>
      </c>
      <c r="Q33" s="18">
        <v>598</v>
      </c>
      <c r="R33" s="19">
        <v>650</v>
      </c>
      <c r="S33" s="75">
        <v>0.66078027329135347</v>
      </c>
      <c r="T33" s="75">
        <v>0.57558665562977651</v>
      </c>
      <c r="U33" s="76">
        <v>0.61741294477478681</v>
      </c>
    </row>
    <row r="34" spans="1:21" x14ac:dyDescent="0.25">
      <c r="A34" s="17" t="s">
        <v>180</v>
      </c>
      <c r="B34" s="18">
        <v>0</v>
      </c>
      <c r="C34" s="18">
        <v>0</v>
      </c>
      <c r="D34" s="19">
        <v>0</v>
      </c>
      <c r="E34" s="27" t="s">
        <v>158</v>
      </c>
      <c r="F34" s="27" t="s">
        <v>158</v>
      </c>
      <c r="G34" s="28" t="s">
        <v>158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0</v>
      </c>
      <c r="Q34" s="18">
        <v>0</v>
      </c>
      <c r="R34" s="19">
        <v>0</v>
      </c>
      <c r="S34" s="75" t="s">
        <v>158</v>
      </c>
      <c r="T34" s="75" t="s">
        <v>158</v>
      </c>
      <c r="U34" s="76" t="s">
        <v>158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1365195</v>
      </c>
      <c r="C37" s="21">
        <v>1533916</v>
      </c>
      <c r="D37" s="22">
        <v>1717343</v>
      </c>
      <c r="E37" s="23">
        <v>100</v>
      </c>
      <c r="F37" s="23">
        <v>100</v>
      </c>
      <c r="G37" s="47">
        <v>100</v>
      </c>
      <c r="I37" s="91">
        <v>1278328</v>
      </c>
      <c r="J37" s="21">
        <v>1430022</v>
      </c>
      <c r="K37" s="22">
        <v>1612065</v>
      </c>
      <c r="L37" s="78">
        <v>100</v>
      </c>
      <c r="M37" s="78">
        <v>100</v>
      </c>
      <c r="N37" s="79">
        <v>100</v>
      </c>
      <c r="P37" s="91">
        <v>86867</v>
      </c>
      <c r="Q37" s="21">
        <v>103894</v>
      </c>
      <c r="R37" s="22">
        <v>105278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120</v>
      </c>
      <c r="B39" s="6"/>
      <c r="C39" s="6"/>
      <c r="D39" s="6"/>
      <c r="E39" s="6"/>
      <c r="F39" s="6"/>
      <c r="I39" s="184" t="s">
        <v>107</v>
      </c>
      <c r="J39" s="184"/>
      <c r="K39" s="184"/>
      <c r="L39" s="184"/>
      <c r="M39" s="184"/>
      <c r="N39" s="184"/>
      <c r="P39" s="184" t="s">
        <v>108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31</v>
      </c>
      <c r="D40" s="82"/>
      <c r="E40" s="11"/>
      <c r="F40" s="9" t="s">
        <v>2</v>
      </c>
      <c r="G40" s="12"/>
      <c r="I40" s="7"/>
      <c r="J40" s="9" t="s">
        <v>31</v>
      </c>
      <c r="K40" s="82"/>
      <c r="L40" s="11"/>
      <c r="M40" s="9" t="s">
        <v>2</v>
      </c>
      <c r="N40" s="12"/>
      <c r="P40" s="7"/>
      <c r="Q40" s="9" t="s">
        <v>31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91553</v>
      </c>
      <c r="C42" s="18">
        <v>102668</v>
      </c>
      <c r="D42" s="19">
        <v>117343</v>
      </c>
      <c r="E42" s="27">
        <v>17.134296291028324</v>
      </c>
      <c r="F42" s="27">
        <v>17.965251688157611</v>
      </c>
      <c r="G42" s="28">
        <v>19.763364435611546</v>
      </c>
      <c r="I42" s="90">
        <v>82560</v>
      </c>
      <c r="J42" s="18">
        <v>100280</v>
      </c>
      <c r="K42" s="19">
        <v>114633</v>
      </c>
      <c r="L42" s="75">
        <v>18.223194400605674</v>
      </c>
      <c r="M42" s="75">
        <v>20.817245015735413</v>
      </c>
      <c r="N42" s="76">
        <v>22.234398699681517</v>
      </c>
      <c r="P42" s="90">
        <v>8993</v>
      </c>
      <c r="Q42" s="18">
        <v>2388</v>
      </c>
      <c r="R42" s="19">
        <v>2710</v>
      </c>
      <c r="S42" s="75">
        <v>11.064630830370215</v>
      </c>
      <c r="T42" s="75">
        <v>2.6602796190051801</v>
      </c>
      <c r="U42" s="76">
        <v>3.4666257323406757</v>
      </c>
    </row>
    <row r="43" spans="1:21" x14ac:dyDescent="0.25">
      <c r="A43" s="17" t="s">
        <v>156</v>
      </c>
      <c r="B43" s="18">
        <v>85750</v>
      </c>
      <c r="C43" s="18">
        <v>99599</v>
      </c>
      <c r="D43" s="19">
        <v>90003</v>
      </c>
      <c r="E43" s="27">
        <v>16.048255185036851</v>
      </c>
      <c r="F43" s="27">
        <v>17.428225960268147</v>
      </c>
      <c r="G43" s="28">
        <v>15.158655303668272</v>
      </c>
      <c r="I43" s="90">
        <v>39799</v>
      </c>
      <c r="J43" s="18">
        <v>41292</v>
      </c>
      <c r="K43" s="19">
        <v>43269</v>
      </c>
      <c r="L43" s="75">
        <v>8.7847009926078634</v>
      </c>
      <c r="M43" s="75">
        <v>8.5718556161721846</v>
      </c>
      <c r="N43" s="76">
        <v>8.39252394455802</v>
      </c>
      <c r="P43" s="90">
        <v>45951</v>
      </c>
      <c r="Q43" s="18">
        <v>58307</v>
      </c>
      <c r="R43" s="19">
        <v>46734</v>
      </c>
      <c r="S43" s="75">
        <v>56.536289479188454</v>
      </c>
      <c r="T43" s="75">
        <v>64.955160697376485</v>
      </c>
      <c r="U43" s="76">
        <v>59.782024714099315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0</v>
      </c>
      <c r="E44" s="27" t="s">
        <v>158</v>
      </c>
      <c r="F44" s="27" t="s">
        <v>158</v>
      </c>
      <c r="G44" s="28" t="s">
        <v>158</v>
      </c>
      <c r="I44" s="90">
        <v>0</v>
      </c>
      <c r="J44" s="18">
        <v>0</v>
      </c>
      <c r="K44" s="19">
        <v>0</v>
      </c>
      <c r="L44" s="75" t="s">
        <v>158</v>
      </c>
      <c r="M44" s="75" t="s">
        <v>158</v>
      </c>
      <c r="N44" s="76" t="s">
        <v>158</v>
      </c>
      <c r="P44" s="90">
        <v>0</v>
      </c>
      <c r="Q44" s="18">
        <v>0</v>
      </c>
      <c r="R44" s="19">
        <v>0</v>
      </c>
      <c r="S44" s="75" t="s">
        <v>158</v>
      </c>
      <c r="T44" s="75" t="s">
        <v>158</v>
      </c>
      <c r="U44" s="76" t="s">
        <v>158</v>
      </c>
    </row>
    <row r="45" spans="1:21" x14ac:dyDescent="0.25">
      <c r="A45" s="17" t="s">
        <v>82</v>
      </c>
      <c r="B45" s="18">
        <v>105468</v>
      </c>
      <c r="C45" s="18">
        <v>106648</v>
      </c>
      <c r="D45" s="19">
        <v>106399</v>
      </c>
      <c r="E45" s="27">
        <v>19.73851169510748</v>
      </c>
      <c r="F45" s="27">
        <v>18.661687790145255</v>
      </c>
      <c r="G45" s="28">
        <v>17.920133391720281</v>
      </c>
      <c r="I45" s="90">
        <v>99438</v>
      </c>
      <c r="J45" s="18">
        <v>99101</v>
      </c>
      <c r="K45" s="19">
        <v>100420</v>
      </c>
      <c r="L45" s="75">
        <v>21.948619244276006</v>
      </c>
      <c r="M45" s="75">
        <v>20.572494997052203</v>
      </c>
      <c r="N45" s="76">
        <v>19.477622651610076</v>
      </c>
      <c r="P45" s="90">
        <v>6030</v>
      </c>
      <c r="Q45" s="18">
        <v>7547</v>
      </c>
      <c r="R45" s="19">
        <v>5979</v>
      </c>
      <c r="S45" s="75">
        <v>7.4190730464953187</v>
      </c>
      <c r="T45" s="75">
        <v>8.4075084944020499</v>
      </c>
      <c r="U45" s="76">
        <v>7.6483229718320667</v>
      </c>
    </row>
    <row r="46" spans="1:21" x14ac:dyDescent="0.25">
      <c r="A46" s="17" t="s">
        <v>84</v>
      </c>
      <c r="B46" s="18">
        <v>9171</v>
      </c>
      <c r="C46" s="18">
        <v>9348</v>
      </c>
      <c r="D46" s="19">
        <v>12912</v>
      </c>
      <c r="E46" s="27">
        <v>1.7163679102270899</v>
      </c>
      <c r="F46" s="27">
        <v>1.6357499199448451</v>
      </c>
      <c r="G46" s="28">
        <v>2.174689257924344</v>
      </c>
      <c r="I46" s="90">
        <v>2420</v>
      </c>
      <c r="J46" s="18">
        <v>2597</v>
      </c>
      <c r="K46" s="19">
        <v>6161</v>
      </c>
      <c r="L46" s="75">
        <v>0.53415855680069924</v>
      </c>
      <c r="M46" s="75">
        <v>0.53911433292645461</v>
      </c>
      <c r="N46" s="76">
        <v>1.1949973427262466</v>
      </c>
      <c r="P46" s="90">
        <v>6751</v>
      </c>
      <c r="Q46" s="18">
        <v>6751</v>
      </c>
      <c r="R46" s="19">
        <v>6751</v>
      </c>
      <c r="S46" s="75">
        <v>8.3061628751061178</v>
      </c>
      <c r="T46" s="75">
        <v>7.5207486214003234</v>
      </c>
      <c r="U46" s="76">
        <v>8.635863586358635</v>
      </c>
    </row>
    <row r="47" spans="1:21" x14ac:dyDescent="0.25">
      <c r="A47" s="17" t="s">
        <v>182</v>
      </c>
      <c r="B47" s="18">
        <v>93437</v>
      </c>
      <c r="C47" s="18">
        <v>97243</v>
      </c>
      <c r="D47" s="19">
        <v>140858</v>
      </c>
      <c r="E47" s="27">
        <v>17.486890025939221</v>
      </c>
      <c r="F47" s="27">
        <v>17.015963785322697</v>
      </c>
      <c r="G47" s="28">
        <v>23.723852191194798</v>
      </c>
      <c r="I47" s="90">
        <v>81687</v>
      </c>
      <c r="J47" s="18">
        <v>84298</v>
      </c>
      <c r="K47" s="19">
        <v>127346</v>
      </c>
      <c r="L47" s="75">
        <v>18.030500012139967</v>
      </c>
      <c r="M47" s="75">
        <v>17.499522540251931</v>
      </c>
      <c r="N47" s="76">
        <v>24.700232365982242</v>
      </c>
      <c r="P47" s="90">
        <v>11750</v>
      </c>
      <c r="Q47" s="18">
        <v>12945</v>
      </c>
      <c r="R47" s="19">
        <v>13512</v>
      </c>
      <c r="S47" s="75">
        <v>14.456734377499169</v>
      </c>
      <c r="T47" s="75">
        <v>14.420988135687629</v>
      </c>
      <c r="U47" s="76">
        <v>17.284519149589379</v>
      </c>
    </row>
    <row r="48" spans="1:21" x14ac:dyDescent="0.25">
      <c r="A48" s="17" t="s">
        <v>159</v>
      </c>
      <c r="B48" s="18">
        <v>3713</v>
      </c>
      <c r="C48" s="18">
        <v>4195</v>
      </c>
      <c r="D48" s="19">
        <v>4512</v>
      </c>
      <c r="E48" s="27">
        <v>0.69489412830369479</v>
      </c>
      <c r="F48" s="27">
        <v>0.73405765021059322</v>
      </c>
      <c r="G48" s="28">
        <v>0.75992858827096033</v>
      </c>
      <c r="I48" s="90">
        <v>3713</v>
      </c>
      <c r="J48" s="18">
        <v>4195</v>
      </c>
      <c r="K48" s="19">
        <v>4512</v>
      </c>
      <c r="L48" s="75">
        <v>0.81955814933925475</v>
      </c>
      <c r="M48" s="75">
        <v>0.87084506223584024</v>
      </c>
      <c r="N48" s="76">
        <v>0.87515468436630806</v>
      </c>
      <c r="P48" s="90">
        <v>0</v>
      </c>
      <c r="Q48" s="18">
        <v>0</v>
      </c>
      <c r="R48" s="19">
        <v>0</v>
      </c>
      <c r="S48" s="75" t="s">
        <v>158</v>
      </c>
      <c r="T48" s="75" t="s">
        <v>158</v>
      </c>
      <c r="U48" s="76" t="s">
        <v>158</v>
      </c>
    </row>
    <row r="49" spans="1:21" x14ac:dyDescent="0.25">
      <c r="A49" s="17" t="s">
        <v>160</v>
      </c>
      <c r="B49" s="18">
        <v>1393</v>
      </c>
      <c r="C49" s="18">
        <v>1351</v>
      </c>
      <c r="D49" s="19">
        <v>1420</v>
      </c>
      <c r="E49" s="27">
        <v>0.26070226790386392</v>
      </c>
      <c r="F49" s="27">
        <v>0.23640330999630785</v>
      </c>
      <c r="G49" s="28">
        <v>0.23916192272711961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1393</v>
      </c>
      <c r="Q49" s="18">
        <v>1351</v>
      </c>
      <c r="R49" s="19">
        <v>1420</v>
      </c>
      <c r="S49" s="75">
        <v>1.7138919989664974</v>
      </c>
      <c r="T49" s="75">
        <v>1.5050409402328302</v>
      </c>
      <c r="U49" s="76">
        <v>1.8164607158390258</v>
      </c>
    </row>
    <row r="50" spans="1:21" x14ac:dyDescent="0.25">
      <c r="A50" s="17" t="s">
        <v>161</v>
      </c>
      <c r="B50" s="18">
        <v>4812</v>
      </c>
      <c r="C50" s="18">
        <v>5482</v>
      </c>
      <c r="D50" s="19">
        <v>6224</v>
      </c>
      <c r="E50" s="27">
        <v>0.90057380700171807</v>
      </c>
      <c r="F50" s="27">
        <v>0.95926198771262738</v>
      </c>
      <c r="G50" s="28">
        <v>1.0482702866574596</v>
      </c>
      <c r="I50" s="90">
        <v>4812</v>
      </c>
      <c r="J50" s="18">
        <v>5482</v>
      </c>
      <c r="K50" s="19">
        <v>6224</v>
      </c>
      <c r="L50" s="75">
        <v>1.0621367666632087</v>
      </c>
      <c r="M50" s="75">
        <v>1.1380149299587308</v>
      </c>
      <c r="N50" s="76">
        <v>1.2072169227606164</v>
      </c>
      <c r="P50" s="90">
        <v>0</v>
      </c>
      <c r="Q50" s="18">
        <v>0</v>
      </c>
      <c r="R50" s="19">
        <v>0</v>
      </c>
      <c r="S50" s="75" t="s">
        <v>158</v>
      </c>
      <c r="T50" s="75" t="s">
        <v>158</v>
      </c>
      <c r="U50" s="76" t="s">
        <v>158</v>
      </c>
    </row>
    <row r="51" spans="1:21" x14ac:dyDescent="0.25">
      <c r="A51" s="17" t="s">
        <v>162</v>
      </c>
      <c r="B51" s="18">
        <v>0</v>
      </c>
      <c r="C51" s="18">
        <v>0</v>
      </c>
      <c r="D51" s="19">
        <v>0</v>
      </c>
      <c r="E51" s="27" t="s">
        <v>158</v>
      </c>
      <c r="F51" s="27" t="s">
        <v>158</v>
      </c>
      <c r="G51" s="28" t="s">
        <v>158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0</v>
      </c>
      <c r="Q51" s="18">
        <v>0</v>
      </c>
      <c r="R51" s="19">
        <v>0</v>
      </c>
      <c r="S51" s="75" t="s">
        <v>158</v>
      </c>
      <c r="T51" s="75" t="s">
        <v>158</v>
      </c>
      <c r="U51" s="76" t="s">
        <v>158</v>
      </c>
    </row>
    <row r="52" spans="1:21" x14ac:dyDescent="0.25">
      <c r="A52" s="17" t="s">
        <v>163</v>
      </c>
      <c r="B52" s="18">
        <v>74811</v>
      </c>
      <c r="C52" s="18">
        <v>77138</v>
      </c>
      <c r="D52" s="19">
        <v>80076</v>
      </c>
      <c r="E52" s="27">
        <v>14.001003132918855</v>
      </c>
      <c r="F52" s="27">
        <v>13.497911566613762</v>
      </c>
      <c r="G52" s="28">
        <v>13.486711355138613</v>
      </c>
      <c r="I52" s="90">
        <v>74811</v>
      </c>
      <c r="J52" s="18">
        <v>77138</v>
      </c>
      <c r="K52" s="19">
        <v>80076</v>
      </c>
      <c r="L52" s="75">
        <v>16.512783385461617</v>
      </c>
      <c r="M52" s="75">
        <v>16.013169585398867</v>
      </c>
      <c r="N52" s="76">
        <v>15.531668108447803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158</v>
      </c>
      <c r="F53" s="27" t="s">
        <v>158</v>
      </c>
      <c r="G53" s="28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0</v>
      </c>
      <c r="Q53" s="18">
        <v>0</v>
      </c>
      <c r="R53" s="19">
        <v>0</v>
      </c>
      <c r="S53" s="75" t="s">
        <v>158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158</v>
      </c>
      <c r="F54" s="27" t="s">
        <v>158</v>
      </c>
      <c r="G54" s="28" t="s">
        <v>158</v>
      </c>
      <c r="I54" s="90">
        <v>0</v>
      </c>
      <c r="J54" s="18">
        <v>0</v>
      </c>
      <c r="K54" s="19">
        <v>0</v>
      </c>
      <c r="L54" s="75" t="s">
        <v>158</v>
      </c>
      <c r="M54" s="75" t="s">
        <v>158</v>
      </c>
      <c r="N54" s="76" t="s">
        <v>158</v>
      </c>
      <c r="P54" s="90">
        <v>0</v>
      </c>
      <c r="Q54" s="18">
        <v>0</v>
      </c>
      <c r="R54" s="19">
        <v>0</v>
      </c>
      <c r="S54" s="75" t="s">
        <v>158</v>
      </c>
      <c r="T54" s="75" t="s">
        <v>158</v>
      </c>
      <c r="U54" s="76" t="s">
        <v>158</v>
      </c>
    </row>
    <row r="55" spans="1:21" x14ac:dyDescent="0.25">
      <c r="A55" s="17" t="s">
        <v>166</v>
      </c>
      <c r="B55" s="18">
        <v>159</v>
      </c>
      <c r="C55" s="18">
        <v>245</v>
      </c>
      <c r="D55" s="19">
        <v>298</v>
      </c>
      <c r="E55" s="27">
        <v>2.9757114570505647E-2</v>
      </c>
      <c r="F55" s="27">
        <v>4.287106657964132E-2</v>
      </c>
      <c r="G55" s="28">
        <v>5.0190318994846231E-2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159</v>
      </c>
      <c r="Q55" s="18">
        <v>245</v>
      </c>
      <c r="R55" s="19">
        <v>298</v>
      </c>
      <c r="S55" s="75">
        <v>0.19562729923594621</v>
      </c>
      <c r="T55" s="75">
        <v>0.27293488553445105</v>
      </c>
      <c r="U55" s="76">
        <v>0.38120091078875329</v>
      </c>
    </row>
    <row r="56" spans="1:21" x14ac:dyDescent="0.25">
      <c r="A56" s="17" t="s">
        <v>167</v>
      </c>
      <c r="B56" s="18">
        <v>36182</v>
      </c>
      <c r="C56" s="18">
        <v>36911</v>
      </c>
      <c r="D56" s="19">
        <v>0</v>
      </c>
      <c r="E56" s="27">
        <v>6.7715215055977058</v>
      </c>
      <c r="F56" s="27">
        <v>6.4588324021271051</v>
      </c>
      <c r="G56" s="28" t="s">
        <v>158</v>
      </c>
      <c r="I56" s="90">
        <v>36182</v>
      </c>
      <c r="J56" s="18">
        <v>36911</v>
      </c>
      <c r="K56" s="19">
        <v>0</v>
      </c>
      <c r="L56" s="75">
        <v>7.9863326041995455</v>
      </c>
      <c r="M56" s="75">
        <v>7.6623985917013346</v>
      </c>
      <c r="N56" s="76" t="s">
        <v>158</v>
      </c>
      <c r="P56" s="90">
        <v>0</v>
      </c>
      <c r="Q56" s="18">
        <v>0</v>
      </c>
      <c r="R56" s="19">
        <v>0</v>
      </c>
      <c r="S56" s="75" t="s">
        <v>158</v>
      </c>
      <c r="T56" s="75" t="s">
        <v>158</v>
      </c>
      <c r="U56" s="76" t="s">
        <v>158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158</v>
      </c>
      <c r="F57" s="27" t="s">
        <v>158</v>
      </c>
      <c r="G57" s="28" t="s">
        <v>158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0</v>
      </c>
      <c r="Q57" s="18">
        <v>0</v>
      </c>
      <c r="R57" s="19">
        <v>0</v>
      </c>
      <c r="S57" s="75" t="s">
        <v>158</v>
      </c>
      <c r="T57" s="75" t="s">
        <v>158</v>
      </c>
      <c r="U57" s="76" t="s">
        <v>158</v>
      </c>
    </row>
    <row r="58" spans="1:21" x14ac:dyDescent="0.25">
      <c r="A58" s="17" t="s">
        <v>169</v>
      </c>
      <c r="B58" s="18">
        <v>915</v>
      </c>
      <c r="C58" s="18">
        <v>1722</v>
      </c>
      <c r="D58" s="19">
        <v>2745</v>
      </c>
      <c r="E58" s="27">
        <v>0.17124377252838155</v>
      </c>
      <c r="F58" s="27">
        <v>0.30132235367405041</v>
      </c>
      <c r="G58" s="28">
        <v>0.46232357597601642</v>
      </c>
      <c r="I58" s="90">
        <v>915</v>
      </c>
      <c r="J58" s="18">
        <v>1722</v>
      </c>
      <c r="K58" s="19">
        <v>2188</v>
      </c>
      <c r="L58" s="75">
        <v>0.20196490887299165</v>
      </c>
      <c r="M58" s="75">
        <v>0.35747203746605882</v>
      </c>
      <c r="N58" s="76">
        <v>0.42438795420954833</v>
      </c>
      <c r="P58" s="90">
        <v>0</v>
      </c>
      <c r="Q58" s="18">
        <v>0</v>
      </c>
      <c r="R58" s="19">
        <v>557</v>
      </c>
      <c r="S58" s="75" t="s">
        <v>158</v>
      </c>
      <c r="T58" s="75" t="s">
        <v>158</v>
      </c>
      <c r="U58" s="76">
        <v>0.71251311177629395</v>
      </c>
    </row>
    <row r="59" spans="1:21" x14ac:dyDescent="0.25">
      <c r="A59" s="17" t="s">
        <v>170</v>
      </c>
      <c r="B59" s="18">
        <v>0</v>
      </c>
      <c r="C59" s="18">
        <v>0</v>
      </c>
      <c r="D59" s="19">
        <v>0</v>
      </c>
      <c r="E59" s="27" t="s">
        <v>158</v>
      </c>
      <c r="F59" s="27" t="s">
        <v>158</v>
      </c>
      <c r="G59" s="28" t="s">
        <v>158</v>
      </c>
      <c r="I59" s="90">
        <v>0</v>
      </c>
      <c r="J59" s="18">
        <v>0</v>
      </c>
      <c r="K59" s="19">
        <v>0</v>
      </c>
      <c r="L59" s="75" t="s">
        <v>158</v>
      </c>
      <c r="M59" s="75" t="s">
        <v>158</v>
      </c>
      <c r="N59" s="76" t="s">
        <v>158</v>
      </c>
      <c r="P59" s="90">
        <v>0</v>
      </c>
      <c r="Q59" s="18">
        <v>0</v>
      </c>
      <c r="R59" s="19">
        <v>0</v>
      </c>
      <c r="S59" s="75" t="s">
        <v>158</v>
      </c>
      <c r="T59" s="75" t="s">
        <v>158</v>
      </c>
      <c r="U59" s="76" t="s">
        <v>158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158</v>
      </c>
      <c r="F60" s="27" t="s">
        <v>158</v>
      </c>
      <c r="G60" s="28" t="s">
        <v>158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0</v>
      </c>
      <c r="Q60" s="18">
        <v>0</v>
      </c>
      <c r="R60" s="19">
        <v>0</v>
      </c>
      <c r="S60" s="75" t="s">
        <v>158</v>
      </c>
      <c r="T60" s="75" t="s">
        <v>158</v>
      </c>
      <c r="U60" s="76" t="s">
        <v>158</v>
      </c>
    </row>
    <row r="61" spans="1:21" x14ac:dyDescent="0.25">
      <c r="A61" s="17" t="s">
        <v>172</v>
      </c>
      <c r="B61" s="18">
        <v>24644</v>
      </c>
      <c r="C61" s="18">
        <v>26355</v>
      </c>
      <c r="D61" s="19">
        <v>28168</v>
      </c>
      <c r="E61" s="27">
        <v>4.6121656067644095</v>
      </c>
      <c r="F61" s="27">
        <v>4.6117018763528446</v>
      </c>
      <c r="G61" s="28">
        <v>4.7441641122376801</v>
      </c>
      <c r="I61" s="90">
        <v>24644</v>
      </c>
      <c r="J61" s="18">
        <v>26355</v>
      </c>
      <c r="K61" s="19">
        <v>28168</v>
      </c>
      <c r="L61" s="75">
        <v>5.4395882123125752</v>
      </c>
      <c r="M61" s="75">
        <v>5.4710659392671204</v>
      </c>
      <c r="N61" s="76">
        <v>5.4635100064783169</v>
      </c>
      <c r="P61" s="90">
        <v>0</v>
      </c>
      <c r="Q61" s="18">
        <v>0</v>
      </c>
      <c r="R61" s="19">
        <v>0</v>
      </c>
      <c r="S61" s="75" t="s">
        <v>158</v>
      </c>
      <c r="T61" s="75" t="s">
        <v>158</v>
      </c>
      <c r="U61" s="76" t="s">
        <v>158</v>
      </c>
    </row>
    <row r="62" spans="1:21" x14ac:dyDescent="0.25">
      <c r="A62" s="17" t="s">
        <v>173</v>
      </c>
      <c r="B62" s="18">
        <v>77</v>
      </c>
      <c r="C62" s="18">
        <v>83</v>
      </c>
      <c r="D62" s="19">
        <v>138</v>
      </c>
      <c r="E62" s="27">
        <v>1.4410678125339213E-2</v>
      </c>
      <c r="F62" s="27">
        <v>1.4523667453511141E-2</v>
      </c>
      <c r="G62" s="28">
        <v>2.3242496715734161E-2</v>
      </c>
      <c r="I62" s="90">
        <v>74</v>
      </c>
      <c r="J62" s="18">
        <v>82</v>
      </c>
      <c r="K62" s="19">
        <v>138</v>
      </c>
      <c r="L62" s="75">
        <v>1.6333774050930474E-2</v>
      </c>
      <c r="M62" s="75">
        <v>1.7022477974574231E-2</v>
      </c>
      <c r="N62" s="76">
        <v>2.6766699122905701E-2</v>
      </c>
      <c r="P62" s="90">
        <v>3</v>
      </c>
      <c r="Q62" s="18">
        <v>1</v>
      </c>
      <c r="R62" s="19">
        <v>0</v>
      </c>
      <c r="S62" s="75">
        <v>3.6910811176593624E-3</v>
      </c>
      <c r="T62" s="75">
        <v>1.1140199409569432E-3</v>
      </c>
      <c r="U62" s="76" t="s">
        <v>158</v>
      </c>
    </row>
    <row r="63" spans="1:21" x14ac:dyDescent="0.25">
      <c r="A63" s="17" t="s">
        <v>174</v>
      </c>
      <c r="B63" s="18">
        <v>1651</v>
      </c>
      <c r="C63" s="18">
        <v>2005</v>
      </c>
      <c r="D63" s="19">
        <v>2230</v>
      </c>
      <c r="E63" s="27">
        <v>0.30898739720694857</v>
      </c>
      <c r="F63" s="27">
        <v>0.35084281017216673</v>
      </c>
      <c r="G63" s="28">
        <v>0.37558527301512445</v>
      </c>
      <c r="I63" s="90">
        <v>1651</v>
      </c>
      <c r="J63" s="18">
        <v>2005</v>
      </c>
      <c r="K63" s="19">
        <v>2230</v>
      </c>
      <c r="L63" s="75">
        <v>0.36441974267684069</v>
      </c>
      <c r="M63" s="75">
        <v>0.41622034559782112</v>
      </c>
      <c r="N63" s="76">
        <v>0.43253434089912834</v>
      </c>
      <c r="P63" s="90">
        <v>0</v>
      </c>
      <c r="Q63" s="18">
        <v>0</v>
      </c>
      <c r="R63" s="19">
        <v>0</v>
      </c>
      <c r="S63" s="75" t="s">
        <v>158</v>
      </c>
      <c r="T63" s="75" t="s">
        <v>158</v>
      </c>
      <c r="U63" s="76" t="s">
        <v>158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  <c r="I65" s="90">
        <v>0</v>
      </c>
      <c r="J65" s="18">
        <v>0</v>
      </c>
      <c r="K65" s="19">
        <v>0</v>
      </c>
      <c r="L65" s="75" t="s">
        <v>158</v>
      </c>
      <c r="M65" s="75" t="s">
        <v>158</v>
      </c>
      <c r="N65" s="76" t="s">
        <v>158</v>
      </c>
      <c r="P65" s="90">
        <v>0</v>
      </c>
      <c r="Q65" s="18">
        <v>0</v>
      </c>
      <c r="R65" s="19">
        <v>0</v>
      </c>
      <c r="S65" s="75" t="s">
        <v>158</v>
      </c>
      <c r="T65" s="75" t="s">
        <v>158</v>
      </c>
      <c r="U65" s="76" t="s">
        <v>158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158</v>
      </c>
      <c r="F66" s="27" t="s">
        <v>158</v>
      </c>
      <c r="G66" s="28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158</v>
      </c>
      <c r="F67" s="27" t="s">
        <v>158</v>
      </c>
      <c r="G67" s="28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590</v>
      </c>
      <c r="C68" s="18">
        <v>488</v>
      </c>
      <c r="D68" s="19">
        <v>414</v>
      </c>
      <c r="E68" s="27">
        <v>0.11041948173961215</v>
      </c>
      <c r="F68" s="27">
        <v>8.5392165268836584E-2</v>
      </c>
      <c r="G68" s="28">
        <v>6.9727490147202476E-2</v>
      </c>
      <c r="I68" s="90">
        <v>343</v>
      </c>
      <c r="J68" s="18">
        <v>258</v>
      </c>
      <c r="K68" s="19">
        <v>201</v>
      </c>
      <c r="L68" s="75">
        <v>7.5709249992826383E-2</v>
      </c>
      <c r="M68" s="75">
        <v>5.355852826146526E-2</v>
      </c>
      <c r="N68" s="76">
        <v>3.8986279157275691E-2</v>
      </c>
      <c r="P68" s="90">
        <v>247</v>
      </c>
      <c r="Q68" s="18">
        <v>230</v>
      </c>
      <c r="R68" s="19">
        <v>213</v>
      </c>
      <c r="S68" s="75">
        <v>0.30389901202062086</v>
      </c>
      <c r="T68" s="75">
        <v>0.25622458642009693</v>
      </c>
      <c r="U68" s="76">
        <v>0.27246910737585389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158</v>
      </c>
      <c r="F69" s="27" t="s">
        <v>158</v>
      </c>
      <c r="G69" s="28" t="s">
        <v>158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0</v>
      </c>
      <c r="Q69" s="18">
        <v>0</v>
      </c>
      <c r="R69" s="19">
        <v>0</v>
      </c>
      <c r="S69" s="75" t="s">
        <v>158</v>
      </c>
      <c r="T69" s="75" t="s">
        <v>158</v>
      </c>
      <c r="U69" s="76" t="s">
        <v>158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534326</v>
      </c>
      <c r="C72" s="21">
        <v>571481</v>
      </c>
      <c r="D72" s="22">
        <v>593740</v>
      </c>
      <c r="E72" s="23">
        <v>100</v>
      </c>
      <c r="F72" s="23">
        <v>100</v>
      </c>
      <c r="G72" s="47">
        <v>100</v>
      </c>
      <c r="I72" s="91">
        <v>453049</v>
      </c>
      <c r="J72" s="21">
        <v>481716</v>
      </c>
      <c r="K72" s="22">
        <v>515566</v>
      </c>
      <c r="L72" s="78">
        <v>100</v>
      </c>
      <c r="M72" s="78">
        <v>100</v>
      </c>
      <c r="N72" s="79">
        <v>100</v>
      </c>
      <c r="P72" s="91">
        <v>81277</v>
      </c>
      <c r="Q72" s="21">
        <v>89765</v>
      </c>
      <c r="R72" s="22">
        <v>78174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74">
        <f>Innhold!H37</f>
        <v>15</v>
      </c>
    </row>
    <row r="75" spans="1:21" x14ac:dyDescent="0.25">
      <c r="A75" s="26" t="str">
        <f>+Innhold!B54</f>
        <v>Premiestatistikk skadeforsikring 1. kvartal 2025</v>
      </c>
      <c r="U75" s="173"/>
    </row>
    <row r="76" spans="1:21" ht="12.75" customHeight="1" x14ac:dyDescent="0.25"/>
    <row r="77" spans="1:21" ht="12.75" customHeight="1" x14ac:dyDescent="0.25"/>
    <row r="78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topLeftCell="A31" zoomScaleNormal="100" workbookViewId="0">
      <selection activeCell="D47" sqref="D47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121</v>
      </c>
      <c r="B4" s="6"/>
      <c r="C4" s="6"/>
      <c r="D4" s="6"/>
      <c r="E4" s="6"/>
      <c r="F4" s="6"/>
      <c r="I4" s="184" t="s">
        <v>107</v>
      </c>
      <c r="J4" s="184"/>
      <c r="K4" s="184"/>
      <c r="L4" s="184"/>
      <c r="M4" s="184"/>
      <c r="N4" s="184"/>
      <c r="P4" s="184" t="s">
        <v>108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760290</v>
      </c>
      <c r="C7" s="18">
        <v>866171</v>
      </c>
      <c r="D7" s="19">
        <v>943549</v>
      </c>
      <c r="E7" s="27">
        <v>28.623576755527797</v>
      </c>
      <c r="F7" s="27">
        <v>27.648717381513045</v>
      </c>
      <c r="G7" s="28">
        <v>26.312738050286928</v>
      </c>
      <c r="I7" s="90">
        <v>155838</v>
      </c>
      <c r="J7" s="18">
        <v>185954</v>
      </c>
      <c r="K7" s="19">
        <v>216516</v>
      </c>
      <c r="L7" s="75">
        <v>38.68051677277635</v>
      </c>
      <c r="M7" s="75">
        <v>37.96436183678636</v>
      </c>
      <c r="N7" s="76">
        <v>37.884503670938344</v>
      </c>
      <c r="P7" s="90">
        <v>604452</v>
      </c>
      <c r="Q7" s="18">
        <v>680217</v>
      </c>
      <c r="R7" s="19">
        <v>727033</v>
      </c>
      <c r="S7" s="75">
        <v>26.825404010683084</v>
      </c>
      <c r="T7" s="75">
        <v>25.736948624628685</v>
      </c>
      <c r="U7" s="76">
        <v>24.118775763953256</v>
      </c>
    </row>
    <row r="8" spans="1:21" x14ac:dyDescent="0.25">
      <c r="A8" s="17" t="s">
        <v>156</v>
      </c>
      <c r="B8" s="18">
        <v>542380</v>
      </c>
      <c r="C8" s="18">
        <v>588002</v>
      </c>
      <c r="D8" s="19">
        <v>0</v>
      </c>
      <c r="E8" s="27">
        <v>20.419649818704922</v>
      </c>
      <c r="F8" s="27">
        <v>18.769389783038722</v>
      </c>
      <c r="G8" s="28" t="s">
        <v>158</v>
      </c>
      <c r="I8" s="90">
        <v>102364</v>
      </c>
      <c r="J8" s="18">
        <v>118926</v>
      </c>
      <c r="K8" s="19">
        <v>0</v>
      </c>
      <c r="L8" s="75">
        <v>25.407746627449519</v>
      </c>
      <c r="M8" s="75">
        <v>24.279927809036938</v>
      </c>
      <c r="N8" s="76" t="s">
        <v>158</v>
      </c>
      <c r="P8" s="90">
        <v>440016</v>
      </c>
      <c r="Q8" s="18">
        <v>469076</v>
      </c>
      <c r="R8" s="19">
        <v>0</v>
      </c>
      <c r="S8" s="75">
        <v>19.52778214178252</v>
      </c>
      <c r="T8" s="75">
        <v>17.748137598804977</v>
      </c>
      <c r="U8" s="76" t="s">
        <v>158</v>
      </c>
    </row>
    <row r="9" spans="1:21" x14ac:dyDescent="0.25">
      <c r="A9" s="17" t="s">
        <v>157</v>
      </c>
      <c r="B9" s="18">
        <v>0</v>
      </c>
      <c r="C9" s="18">
        <v>0</v>
      </c>
      <c r="D9" s="19">
        <v>621330</v>
      </c>
      <c r="E9" s="27" t="s">
        <v>158</v>
      </c>
      <c r="F9" s="27" t="s">
        <v>158</v>
      </c>
      <c r="G9" s="28">
        <v>17.327021206937612</v>
      </c>
      <c r="I9" s="90">
        <v>0</v>
      </c>
      <c r="J9" s="18">
        <v>0</v>
      </c>
      <c r="K9" s="19">
        <v>127238</v>
      </c>
      <c r="L9" s="75" t="s">
        <v>158</v>
      </c>
      <c r="M9" s="75" t="s">
        <v>158</v>
      </c>
      <c r="N9" s="76">
        <v>22.263243723710271</v>
      </c>
      <c r="P9" s="90">
        <v>0</v>
      </c>
      <c r="Q9" s="18">
        <v>0</v>
      </c>
      <c r="R9" s="19">
        <v>494092</v>
      </c>
      <c r="S9" s="75" t="s">
        <v>158</v>
      </c>
      <c r="T9" s="75" t="s">
        <v>158</v>
      </c>
      <c r="U9" s="76">
        <v>16.391132389813382</v>
      </c>
    </row>
    <row r="10" spans="1:21" x14ac:dyDescent="0.25">
      <c r="A10" s="17" t="s">
        <v>82</v>
      </c>
      <c r="B10" s="18">
        <v>588563</v>
      </c>
      <c r="C10" s="18">
        <v>699008</v>
      </c>
      <c r="D10" s="19">
        <v>781827</v>
      </c>
      <c r="E10" s="27">
        <v>22.158358265877109</v>
      </c>
      <c r="F10" s="27">
        <v>22.312770387621693</v>
      </c>
      <c r="G10" s="28">
        <v>21.802798849494494</v>
      </c>
      <c r="I10" s="90">
        <v>62225</v>
      </c>
      <c r="J10" s="18">
        <v>73758</v>
      </c>
      <c r="K10" s="19">
        <v>94582</v>
      </c>
      <c r="L10" s="75">
        <v>15.444853990592849</v>
      </c>
      <c r="M10" s="75">
        <v>15.05843058152924</v>
      </c>
      <c r="N10" s="76">
        <v>16.549317954352983</v>
      </c>
      <c r="P10" s="90">
        <v>526338</v>
      </c>
      <c r="Q10" s="18">
        <v>625250</v>
      </c>
      <c r="R10" s="19">
        <v>687245</v>
      </c>
      <c r="S10" s="75">
        <v>23.358727402961545</v>
      </c>
      <c r="T10" s="75">
        <v>23.657196346973222</v>
      </c>
      <c r="U10" s="76">
        <v>22.79883863579515</v>
      </c>
    </row>
    <row r="11" spans="1:21" x14ac:dyDescent="0.25">
      <c r="A11" s="17" t="s">
        <v>84</v>
      </c>
      <c r="B11" s="18">
        <v>223439</v>
      </c>
      <c r="C11" s="18">
        <v>254223</v>
      </c>
      <c r="D11" s="19">
        <v>293134</v>
      </c>
      <c r="E11" s="27">
        <v>8.412084029355082</v>
      </c>
      <c r="F11" s="27">
        <v>8.1149563756814658</v>
      </c>
      <c r="G11" s="28">
        <v>8.174623846385094</v>
      </c>
      <c r="I11" s="90">
        <v>32105</v>
      </c>
      <c r="J11" s="18">
        <v>37256</v>
      </c>
      <c r="K11" s="19">
        <v>47432</v>
      </c>
      <c r="L11" s="75">
        <v>7.9687752088064832</v>
      </c>
      <c r="M11" s="75">
        <v>7.6061835969718992</v>
      </c>
      <c r="N11" s="76">
        <v>8.2993302024790214</v>
      </c>
      <c r="P11" s="90">
        <v>191334</v>
      </c>
      <c r="Q11" s="18">
        <v>216967</v>
      </c>
      <c r="R11" s="19">
        <v>245702</v>
      </c>
      <c r="S11" s="75">
        <v>8.4913472880891074</v>
      </c>
      <c r="T11" s="75">
        <v>8.2092457733926256</v>
      </c>
      <c r="U11" s="76">
        <v>8.1509800005705966</v>
      </c>
    </row>
    <row r="12" spans="1:21" x14ac:dyDescent="0.25">
      <c r="A12" s="17" t="s">
        <v>182</v>
      </c>
      <c r="B12" s="18">
        <v>122958</v>
      </c>
      <c r="C12" s="18">
        <v>140301</v>
      </c>
      <c r="D12" s="19">
        <v>243945</v>
      </c>
      <c r="E12" s="27">
        <v>4.6291517061991962</v>
      </c>
      <c r="F12" s="27">
        <v>4.4784952363259238</v>
      </c>
      <c r="G12" s="28">
        <v>6.8028908765493314</v>
      </c>
      <c r="I12" s="90">
        <v>23777</v>
      </c>
      <c r="J12" s="18">
        <v>27760</v>
      </c>
      <c r="K12" s="19">
        <v>70526</v>
      </c>
      <c r="L12" s="75">
        <v>5.9016841034041967</v>
      </c>
      <c r="M12" s="75">
        <v>5.6674805843874791</v>
      </c>
      <c r="N12" s="76">
        <v>12.34016195522085</v>
      </c>
      <c r="P12" s="90">
        <v>99181</v>
      </c>
      <c r="Q12" s="18">
        <v>112541</v>
      </c>
      <c r="R12" s="19">
        <v>173419</v>
      </c>
      <c r="S12" s="75">
        <v>4.4016239423205796</v>
      </c>
      <c r="T12" s="75">
        <v>4.2581439969367665</v>
      </c>
      <c r="U12" s="76">
        <v>5.7530455621808221</v>
      </c>
    </row>
    <row r="13" spans="1:21" x14ac:dyDescent="0.25">
      <c r="A13" s="17" t="s">
        <v>159</v>
      </c>
      <c r="B13" s="18">
        <v>0</v>
      </c>
      <c r="C13" s="18">
        <v>0</v>
      </c>
      <c r="D13" s="19">
        <v>0</v>
      </c>
      <c r="E13" s="27" t="s">
        <v>158</v>
      </c>
      <c r="F13" s="27" t="s">
        <v>158</v>
      </c>
      <c r="G13" s="28" t="s">
        <v>158</v>
      </c>
      <c r="I13" s="90">
        <v>0</v>
      </c>
      <c r="J13" s="18">
        <v>0</v>
      </c>
      <c r="K13" s="19">
        <v>0</v>
      </c>
      <c r="L13" s="75" t="s">
        <v>158</v>
      </c>
      <c r="M13" s="75" t="s">
        <v>158</v>
      </c>
      <c r="N13" s="76" t="s">
        <v>158</v>
      </c>
      <c r="P13" s="90">
        <v>0</v>
      </c>
      <c r="Q13" s="18">
        <v>0</v>
      </c>
      <c r="R13" s="19">
        <v>0</v>
      </c>
      <c r="S13" s="75" t="s">
        <v>158</v>
      </c>
      <c r="T13" s="75" t="s">
        <v>158</v>
      </c>
      <c r="U13" s="76" t="s">
        <v>158</v>
      </c>
    </row>
    <row r="14" spans="1:21" x14ac:dyDescent="0.25">
      <c r="A14" s="17" t="s">
        <v>160</v>
      </c>
      <c r="B14" s="18">
        <v>77961</v>
      </c>
      <c r="C14" s="18">
        <v>110330</v>
      </c>
      <c r="D14" s="19">
        <v>144970</v>
      </c>
      <c r="E14" s="27">
        <v>2.9350940659981095</v>
      </c>
      <c r="F14" s="27">
        <v>3.5218022638743784</v>
      </c>
      <c r="G14" s="28">
        <v>4.0427764060479063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77961</v>
      </c>
      <c r="Q14" s="18">
        <v>110330</v>
      </c>
      <c r="R14" s="19">
        <v>144970</v>
      </c>
      <c r="S14" s="75">
        <v>3.4598865122075266</v>
      </c>
      <c r="T14" s="75">
        <v>4.1744877616338352</v>
      </c>
      <c r="U14" s="76">
        <v>4.8092712744817687</v>
      </c>
    </row>
    <row r="15" spans="1:21" x14ac:dyDescent="0.25">
      <c r="A15" s="17" t="s">
        <v>161</v>
      </c>
      <c r="B15" s="18">
        <v>0</v>
      </c>
      <c r="C15" s="18">
        <v>0</v>
      </c>
      <c r="D15" s="19">
        <v>0</v>
      </c>
      <c r="E15" s="27" t="s">
        <v>158</v>
      </c>
      <c r="F15" s="27" t="s">
        <v>158</v>
      </c>
      <c r="G15" s="28" t="s">
        <v>158</v>
      </c>
      <c r="I15" s="90">
        <v>0</v>
      </c>
      <c r="J15" s="18">
        <v>0</v>
      </c>
      <c r="K15" s="19">
        <v>0</v>
      </c>
      <c r="L15" s="75" t="s">
        <v>158</v>
      </c>
      <c r="M15" s="75" t="s">
        <v>158</v>
      </c>
      <c r="N15" s="76" t="s">
        <v>158</v>
      </c>
      <c r="P15" s="90">
        <v>0</v>
      </c>
      <c r="Q15" s="18">
        <v>0</v>
      </c>
      <c r="R15" s="19">
        <v>0</v>
      </c>
      <c r="S15" s="75" t="s">
        <v>158</v>
      </c>
      <c r="T15" s="75" t="s">
        <v>158</v>
      </c>
      <c r="U15" s="76" t="s">
        <v>158</v>
      </c>
    </row>
    <row r="16" spans="1:21" x14ac:dyDescent="0.25">
      <c r="A16" s="17" t="s">
        <v>162</v>
      </c>
      <c r="B16" s="18">
        <v>249657</v>
      </c>
      <c r="C16" s="18">
        <v>330334</v>
      </c>
      <c r="D16" s="19">
        <v>393443</v>
      </c>
      <c r="E16" s="27">
        <v>9.3991454603569728</v>
      </c>
      <c r="F16" s="27">
        <v>10.544466863361542</v>
      </c>
      <c r="G16" s="28">
        <v>10.971939556630382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249657</v>
      </c>
      <c r="Q16" s="18">
        <v>330334</v>
      </c>
      <c r="R16" s="19">
        <v>393443</v>
      </c>
      <c r="S16" s="75">
        <v>11.079705070204263</v>
      </c>
      <c r="T16" s="75">
        <v>12.49864261988173</v>
      </c>
      <c r="U16" s="76">
        <v>13.052177126618821</v>
      </c>
    </row>
    <row r="17" spans="1:21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  <c r="I17" s="90">
        <v>0</v>
      </c>
      <c r="J17" s="18">
        <v>0</v>
      </c>
      <c r="K17" s="19">
        <v>0</v>
      </c>
      <c r="L17" s="75" t="s">
        <v>158</v>
      </c>
      <c r="M17" s="75" t="s">
        <v>158</v>
      </c>
      <c r="N17" s="76" t="s">
        <v>158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0</v>
      </c>
      <c r="Q18" s="18">
        <v>0</v>
      </c>
      <c r="R18" s="19">
        <v>0</v>
      </c>
      <c r="S18" s="75" t="s">
        <v>158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158</v>
      </c>
      <c r="F19" s="27" t="s">
        <v>158</v>
      </c>
      <c r="G19" s="28" t="s">
        <v>158</v>
      </c>
      <c r="I19" s="90">
        <v>0</v>
      </c>
      <c r="J19" s="18">
        <v>0</v>
      </c>
      <c r="K19" s="19">
        <v>0</v>
      </c>
      <c r="L19" s="75" t="s">
        <v>158</v>
      </c>
      <c r="M19" s="75" t="s">
        <v>158</v>
      </c>
      <c r="N19" s="76" t="s">
        <v>158</v>
      </c>
      <c r="P19" s="90">
        <v>0</v>
      </c>
      <c r="Q19" s="18">
        <v>0</v>
      </c>
      <c r="R19" s="19">
        <v>0</v>
      </c>
      <c r="S19" s="75" t="s">
        <v>158</v>
      </c>
      <c r="T19" s="75" t="s">
        <v>158</v>
      </c>
      <c r="U19" s="76" t="s">
        <v>158</v>
      </c>
    </row>
    <row r="20" spans="1:21" x14ac:dyDescent="0.25">
      <c r="A20" s="17" t="s">
        <v>166</v>
      </c>
      <c r="B20" s="18">
        <v>0</v>
      </c>
      <c r="C20" s="18">
        <v>0</v>
      </c>
      <c r="D20" s="19">
        <v>0</v>
      </c>
      <c r="E20" s="27" t="s">
        <v>158</v>
      </c>
      <c r="F20" s="27" t="s">
        <v>158</v>
      </c>
      <c r="G20" s="28" t="s">
        <v>158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0</v>
      </c>
      <c r="Q20" s="18">
        <v>0</v>
      </c>
      <c r="R20" s="19">
        <v>0</v>
      </c>
      <c r="S20" s="75" t="s">
        <v>158</v>
      </c>
      <c r="T20" s="75" t="s">
        <v>158</v>
      </c>
      <c r="U20" s="76" t="s">
        <v>158</v>
      </c>
    </row>
    <row r="21" spans="1:21" x14ac:dyDescent="0.25">
      <c r="A21" s="17" t="s">
        <v>167</v>
      </c>
      <c r="B21" s="18">
        <v>56022</v>
      </c>
      <c r="C21" s="18">
        <v>66738</v>
      </c>
      <c r="D21" s="19">
        <v>0</v>
      </c>
      <c r="E21" s="27">
        <v>2.1091294335032398</v>
      </c>
      <c r="F21" s="27">
        <v>2.1303184943936215</v>
      </c>
      <c r="G21" s="28" t="s">
        <v>158</v>
      </c>
      <c r="I21" s="90">
        <v>26576</v>
      </c>
      <c r="J21" s="18">
        <v>31020</v>
      </c>
      <c r="K21" s="19">
        <v>0</v>
      </c>
      <c r="L21" s="75">
        <v>6.5964232969705998</v>
      </c>
      <c r="M21" s="75">
        <v>6.3330420651188621</v>
      </c>
      <c r="N21" s="76" t="s">
        <v>158</v>
      </c>
      <c r="P21" s="90">
        <v>29446</v>
      </c>
      <c r="Q21" s="18">
        <v>35718</v>
      </c>
      <c r="R21" s="19">
        <v>0</v>
      </c>
      <c r="S21" s="75">
        <v>1.306804918336897</v>
      </c>
      <c r="T21" s="75">
        <v>1.3514398066712348</v>
      </c>
      <c r="U21" s="76" t="s">
        <v>158</v>
      </c>
    </row>
    <row r="22" spans="1:21" x14ac:dyDescent="0.25">
      <c r="A22" s="17" t="s">
        <v>168</v>
      </c>
      <c r="B22" s="18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0</v>
      </c>
      <c r="Q22" s="18">
        <v>0</v>
      </c>
      <c r="R22" s="19">
        <v>0</v>
      </c>
      <c r="S22" s="75" t="s">
        <v>158</v>
      </c>
      <c r="T22" s="75" t="s">
        <v>158</v>
      </c>
      <c r="U22" s="76" t="s">
        <v>158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158</v>
      </c>
      <c r="F23" s="27" t="s">
        <v>158</v>
      </c>
      <c r="G23" s="28" t="s">
        <v>158</v>
      </c>
      <c r="I23" s="90">
        <v>0</v>
      </c>
      <c r="J23" s="18">
        <v>0</v>
      </c>
      <c r="K23" s="19">
        <v>0</v>
      </c>
      <c r="L23" s="75" t="s">
        <v>158</v>
      </c>
      <c r="M23" s="75" t="s">
        <v>158</v>
      </c>
      <c r="N23" s="76" t="s">
        <v>158</v>
      </c>
      <c r="P23" s="90">
        <v>0</v>
      </c>
      <c r="Q23" s="18">
        <v>0</v>
      </c>
      <c r="R23" s="19">
        <v>0</v>
      </c>
      <c r="S23" s="75" t="s">
        <v>158</v>
      </c>
      <c r="T23" s="75" t="s">
        <v>158</v>
      </c>
      <c r="U23" s="76" t="s">
        <v>158</v>
      </c>
    </row>
    <row r="24" spans="1:21" x14ac:dyDescent="0.25">
      <c r="A24" s="17" t="s">
        <v>170</v>
      </c>
      <c r="B24" s="18">
        <v>4993</v>
      </c>
      <c r="C24" s="18">
        <v>10254</v>
      </c>
      <c r="D24" s="19">
        <v>10254</v>
      </c>
      <c r="E24" s="27">
        <v>0.18797763845420865</v>
      </c>
      <c r="F24" s="27">
        <v>0.32731406157679577</v>
      </c>
      <c r="G24" s="28">
        <v>0.28595315767134738</v>
      </c>
      <c r="I24" s="90">
        <v>0</v>
      </c>
      <c r="J24" s="18">
        <v>0</v>
      </c>
      <c r="K24" s="19">
        <v>0</v>
      </c>
      <c r="L24" s="75" t="s">
        <v>158</v>
      </c>
      <c r="M24" s="75" t="s">
        <v>158</v>
      </c>
      <c r="N24" s="76" t="s">
        <v>158</v>
      </c>
      <c r="P24" s="90">
        <v>4993</v>
      </c>
      <c r="Q24" s="18">
        <v>10254</v>
      </c>
      <c r="R24" s="19">
        <v>10254</v>
      </c>
      <c r="S24" s="75">
        <v>0.22158788824479136</v>
      </c>
      <c r="T24" s="75">
        <v>0.38797423645240053</v>
      </c>
      <c r="U24" s="76">
        <v>0.3401687773231431</v>
      </c>
    </row>
    <row r="25" spans="1:21" x14ac:dyDescent="0.25">
      <c r="A25" s="17" t="s">
        <v>171</v>
      </c>
      <c r="B25" s="18">
        <v>0</v>
      </c>
      <c r="C25" s="18">
        <v>0</v>
      </c>
      <c r="D25" s="19">
        <v>0</v>
      </c>
      <c r="E25" s="27" t="s">
        <v>158</v>
      </c>
      <c r="F25" s="27" t="s">
        <v>158</v>
      </c>
      <c r="G25" s="28" t="s">
        <v>158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0</v>
      </c>
      <c r="Q25" s="18">
        <v>0</v>
      </c>
      <c r="R25" s="19">
        <v>0</v>
      </c>
      <c r="S25" s="75" t="s">
        <v>158</v>
      </c>
      <c r="T25" s="75" t="s">
        <v>158</v>
      </c>
      <c r="U25" s="76" t="s">
        <v>158</v>
      </c>
    </row>
    <row r="26" spans="1:21" x14ac:dyDescent="0.25">
      <c r="A26" s="17" t="s">
        <v>172</v>
      </c>
      <c r="B26" s="18">
        <v>0</v>
      </c>
      <c r="C26" s="18">
        <v>0</v>
      </c>
      <c r="D26" s="19">
        <v>0</v>
      </c>
      <c r="E26" s="27" t="s">
        <v>158</v>
      </c>
      <c r="F26" s="27" t="s">
        <v>158</v>
      </c>
      <c r="G26" s="28" t="s">
        <v>158</v>
      </c>
      <c r="I26" s="90">
        <v>0</v>
      </c>
      <c r="J26" s="18">
        <v>0</v>
      </c>
      <c r="K26" s="19">
        <v>0</v>
      </c>
      <c r="L26" s="75" t="s">
        <v>158</v>
      </c>
      <c r="M26" s="75" t="s">
        <v>158</v>
      </c>
      <c r="N26" s="76" t="s">
        <v>158</v>
      </c>
      <c r="P26" s="90">
        <v>0</v>
      </c>
      <c r="Q26" s="18">
        <v>0</v>
      </c>
      <c r="R26" s="19">
        <v>0</v>
      </c>
      <c r="S26" s="75" t="s">
        <v>158</v>
      </c>
      <c r="T26" s="75" t="s">
        <v>158</v>
      </c>
      <c r="U26" s="76" t="s">
        <v>158</v>
      </c>
    </row>
    <row r="27" spans="1:21" x14ac:dyDescent="0.25">
      <c r="A27" s="17" t="s">
        <v>173</v>
      </c>
      <c r="B27" s="18">
        <v>1318</v>
      </c>
      <c r="C27" s="18">
        <v>2089</v>
      </c>
      <c r="D27" s="19">
        <v>0</v>
      </c>
      <c r="E27" s="27">
        <v>4.962037402015762E-2</v>
      </c>
      <c r="F27" s="27">
        <v>6.6682180089128767E-2</v>
      </c>
      <c r="G27" s="28" t="s">
        <v>158</v>
      </c>
      <c r="I27" s="90">
        <v>0</v>
      </c>
      <c r="J27" s="18">
        <v>0</v>
      </c>
      <c r="K27" s="19">
        <v>0</v>
      </c>
      <c r="L27" s="75" t="s">
        <v>158</v>
      </c>
      <c r="M27" s="75" t="s">
        <v>158</v>
      </c>
      <c r="N27" s="76" t="s">
        <v>158</v>
      </c>
      <c r="P27" s="90">
        <v>1318</v>
      </c>
      <c r="Q27" s="18">
        <v>2089</v>
      </c>
      <c r="R27" s="19">
        <v>0</v>
      </c>
      <c r="S27" s="75">
        <v>5.8492456780820157E-2</v>
      </c>
      <c r="T27" s="75">
        <v>7.9040196991326764E-2</v>
      </c>
      <c r="U27" s="76" t="s">
        <v>158</v>
      </c>
    </row>
    <row r="28" spans="1:21" x14ac:dyDescent="0.25">
      <c r="A28" s="17" t="s">
        <v>174</v>
      </c>
      <c r="B28" s="18">
        <v>0</v>
      </c>
      <c r="C28" s="18">
        <v>16182</v>
      </c>
      <c r="D28" s="19">
        <v>21601</v>
      </c>
      <c r="E28" s="27" t="s">
        <v>158</v>
      </c>
      <c r="F28" s="27">
        <v>0.51653951086753547</v>
      </c>
      <c r="G28" s="28">
        <v>0.60238679138470597</v>
      </c>
      <c r="I28" s="90">
        <v>0</v>
      </c>
      <c r="J28" s="18">
        <v>15138</v>
      </c>
      <c r="K28" s="19">
        <v>15222</v>
      </c>
      <c r="L28" s="75" t="s">
        <v>158</v>
      </c>
      <c r="M28" s="75">
        <v>3.0905735261692242</v>
      </c>
      <c r="N28" s="76">
        <v>2.6634424932985254</v>
      </c>
      <c r="P28" s="90">
        <v>0</v>
      </c>
      <c r="Q28" s="18">
        <v>1044</v>
      </c>
      <c r="R28" s="19">
        <v>6379</v>
      </c>
      <c r="S28" s="75" t="s">
        <v>158</v>
      </c>
      <c r="T28" s="75">
        <v>3.9501180305861729E-2</v>
      </c>
      <c r="U28" s="76">
        <v>0.21161855183775402</v>
      </c>
    </row>
    <row r="29" spans="1:21" x14ac:dyDescent="0.25">
      <c r="A29" s="17" t="s">
        <v>175</v>
      </c>
      <c r="B29" s="18">
        <v>0</v>
      </c>
      <c r="C29" s="18">
        <v>0</v>
      </c>
      <c r="D29" s="19">
        <v>0</v>
      </c>
      <c r="E29" s="27" t="s">
        <v>158</v>
      </c>
      <c r="F29" s="27" t="s">
        <v>158</v>
      </c>
      <c r="G29" s="28" t="s">
        <v>158</v>
      </c>
      <c r="I29" s="90">
        <v>0</v>
      </c>
      <c r="J29" s="18">
        <v>0</v>
      </c>
      <c r="K29" s="19">
        <v>0</v>
      </c>
      <c r="L29" s="75" t="s">
        <v>158</v>
      </c>
      <c r="M29" s="75" t="s">
        <v>158</v>
      </c>
      <c r="N29" s="76" t="s">
        <v>158</v>
      </c>
      <c r="P29" s="90">
        <v>0</v>
      </c>
      <c r="Q29" s="18">
        <v>0</v>
      </c>
      <c r="R29" s="19">
        <v>0</v>
      </c>
      <c r="S29" s="75" t="s">
        <v>158</v>
      </c>
      <c r="T29" s="75" t="s">
        <v>158</v>
      </c>
      <c r="U29" s="76" t="s">
        <v>158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158</v>
      </c>
      <c r="F31" s="27" t="s">
        <v>158</v>
      </c>
      <c r="G31" s="28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27" t="s">
        <v>158</v>
      </c>
      <c r="F32" s="27" t="s">
        <v>158</v>
      </c>
      <c r="G32" s="28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1612</v>
      </c>
      <c r="C33" s="18">
        <v>1579</v>
      </c>
      <c r="D33" s="19">
        <v>1348</v>
      </c>
      <c r="E33" s="27">
        <v>6.0688955174881702E-2</v>
      </c>
      <c r="F33" s="27">
        <v>5.0402662690633947E-2</v>
      </c>
      <c r="G33" s="28">
        <v>3.7591657552269973E-2</v>
      </c>
      <c r="I33" s="90">
        <v>0</v>
      </c>
      <c r="J33" s="18">
        <v>0</v>
      </c>
      <c r="K33" s="19">
        <v>0</v>
      </c>
      <c r="L33" s="75" t="s">
        <v>158</v>
      </c>
      <c r="M33" s="75" t="s">
        <v>158</v>
      </c>
      <c r="N33" s="76" t="s">
        <v>158</v>
      </c>
      <c r="P33" s="90">
        <v>1612</v>
      </c>
      <c r="Q33" s="18">
        <v>1579</v>
      </c>
      <c r="R33" s="19">
        <v>1348</v>
      </c>
      <c r="S33" s="75">
        <v>7.1540091297937855E-2</v>
      </c>
      <c r="T33" s="75">
        <v>5.9743643393635693E-2</v>
      </c>
      <c r="U33" s="76">
        <v>4.471889134304631E-2</v>
      </c>
    </row>
    <row r="34" spans="1:21" x14ac:dyDescent="0.25">
      <c r="A34" s="17" t="s">
        <v>180</v>
      </c>
      <c r="B34" s="18">
        <v>26974</v>
      </c>
      <c r="C34" s="18">
        <v>47560</v>
      </c>
      <c r="D34" s="19">
        <v>130501</v>
      </c>
      <c r="E34" s="27">
        <v>1.0155234968283244</v>
      </c>
      <c r="F34" s="27">
        <v>1.5181447989655166</v>
      </c>
      <c r="G34" s="28">
        <v>3.6392796010599286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26974</v>
      </c>
      <c r="Q34" s="18">
        <v>47560</v>
      </c>
      <c r="R34" s="19">
        <v>130501</v>
      </c>
      <c r="S34" s="75">
        <v>1.1970982770909278</v>
      </c>
      <c r="T34" s="75">
        <v>1.7994982139337008</v>
      </c>
      <c r="U34" s="76">
        <v>4.3292730260822605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2656167</v>
      </c>
      <c r="C37" s="21">
        <v>3132771</v>
      </c>
      <c r="D37" s="22">
        <v>3585902</v>
      </c>
      <c r="E37" s="23">
        <v>100</v>
      </c>
      <c r="F37" s="23">
        <v>100</v>
      </c>
      <c r="G37" s="47">
        <v>100</v>
      </c>
      <c r="I37" s="91">
        <v>402885</v>
      </c>
      <c r="J37" s="21">
        <v>489812</v>
      </c>
      <c r="K37" s="22">
        <v>571516</v>
      </c>
      <c r="L37" s="78">
        <v>100</v>
      </c>
      <c r="M37" s="78">
        <v>100</v>
      </c>
      <c r="N37" s="79">
        <v>100</v>
      </c>
      <c r="P37" s="91">
        <v>2253282</v>
      </c>
      <c r="Q37" s="21">
        <v>2642959</v>
      </c>
      <c r="R37" s="22">
        <v>3014386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122</v>
      </c>
      <c r="B39" s="6"/>
      <c r="C39" s="6"/>
      <c r="D39" s="6"/>
      <c r="E39" s="6"/>
      <c r="F39" s="6"/>
      <c r="I39" s="184" t="s">
        <v>107</v>
      </c>
      <c r="J39" s="184"/>
      <c r="K39" s="184"/>
      <c r="L39" s="184"/>
      <c r="M39" s="184"/>
      <c r="N39" s="184"/>
      <c r="P39" s="184" t="s">
        <v>108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31</v>
      </c>
      <c r="D40" s="82"/>
      <c r="E40" s="11"/>
      <c r="F40" s="9" t="s">
        <v>2</v>
      </c>
      <c r="G40" s="12"/>
      <c r="I40" s="7"/>
      <c r="J40" s="9" t="s">
        <v>31</v>
      </c>
      <c r="K40" s="82"/>
      <c r="L40" s="11"/>
      <c r="M40" s="9" t="s">
        <v>2</v>
      </c>
      <c r="N40" s="12"/>
      <c r="P40" s="7"/>
      <c r="Q40" s="9" t="s">
        <v>31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196340</v>
      </c>
      <c r="C42" s="18">
        <v>205102</v>
      </c>
      <c r="D42" s="19">
        <v>205915</v>
      </c>
      <c r="E42" s="27">
        <v>25.39829556920434</v>
      </c>
      <c r="F42" s="27">
        <v>24.789484816437529</v>
      </c>
      <c r="G42" s="28">
        <v>24.049028882426452</v>
      </c>
      <c r="I42" s="90">
        <v>27813</v>
      </c>
      <c r="J42" s="18">
        <v>28570</v>
      </c>
      <c r="K42" s="19">
        <v>28897</v>
      </c>
      <c r="L42" s="75">
        <v>32.891827008361027</v>
      </c>
      <c r="M42" s="75">
        <v>29.98625061662311</v>
      </c>
      <c r="N42" s="76">
        <v>27.85065104041173</v>
      </c>
      <c r="P42" s="90">
        <v>168527</v>
      </c>
      <c r="Q42" s="18">
        <v>176532</v>
      </c>
      <c r="R42" s="19">
        <v>177018</v>
      </c>
      <c r="S42" s="75">
        <v>24.477947958198072</v>
      </c>
      <c r="T42" s="75">
        <v>24.113165177339646</v>
      </c>
      <c r="U42" s="76">
        <v>23.524830791270915</v>
      </c>
    </row>
    <row r="43" spans="1:21" x14ac:dyDescent="0.25">
      <c r="A43" s="17" t="s">
        <v>156</v>
      </c>
      <c r="B43" s="18">
        <v>136825</v>
      </c>
      <c r="C43" s="18">
        <v>122495</v>
      </c>
      <c r="D43" s="19">
        <v>0</v>
      </c>
      <c r="E43" s="27">
        <v>17.699509989082124</v>
      </c>
      <c r="F43" s="27">
        <v>14.805257591781237</v>
      </c>
      <c r="G43" s="28" t="s">
        <v>158</v>
      </c>
      <c r="I43" s="90">
        <v>11002</v>
      </c>
      <c r="J43" s="18">
        <v>10831</v>
      </c>
      <c r="K43" s="19">
        <v>0</v>
      </c>
      <c r="L43" s="75">
        <v>13.011033716103549</v>
      </c>
      <c r="M43" s="75">
        <v>11.367906210313087</v>
      </c>
      <c r="N43" s="76" t="s">
        <v>158</v>
      </c>
      <c r="P43" s="90">
        <v>125823</v>
      </c>
      <c r="Q43" s="18">
        <v>111664</v>
      </c>
      <c r="R43" s="19">
        <v>0</v>
      </c>
      <c r="S43" s="75">
        <v>18.275343689404998</v>
      </c>
      <c r="T43" s="75">
        <v>15.252602793615063</v>
      </c>
      <c r="U43" s="76" t="s">
        <v>158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106668</v>
      </c>
      <c r="E44" s="27" t="s">
        <v>158</v>
      </c>
      <c r="F44" s="27" t="s">
        <v>158</v>
      </c>
      <c r="G44" s="28">
        <v>12.457867629024912</v>
      </c>
      <c r="I44" s="90">
        <v>0</v>
      </c>
      <c r="J44" s="18">
        <v>0</v>
      </c>
      <c r="K44" s="19">
        <v>9935</v>
      </c>
      <c r="L44" s="75" t="s">
        <v>158</v>
      </c>
      <c r="M44" s="75" t="s">
        <v>158</v>
      </c>
      <c r="N44" s="76">
        <v>9.5752575729830269</v>
      </c>
      <c r="P44" s="90">
        <v>0</v>
      </c>
      <c r="Q44" s="18">
        <v>0</v>
      </c>
      <c r="R44" s="19">
        <v>96733</v>
      </c>
      <c r="S44" s="75" t="s">
        <v>158</v>
      </c>
      <c r="T44" s="75" t="s">
        <v>158</v>
      </c>
      <c r="U44" s="76">
        <v>12.85534497583302</v>
      </c>
    </row>
    <row r="45" spans="1:21" x14ac:dyDescent="0.25">
      <c r="A45" s="17" t="s">
        <v>82</v>
      </c>
      <c r="B45" s="18">
        <v>196258</v>
      </c>
      <c r="C45" s="18">
        <v>214681</v>
      </c>
      <c r="D45" s="19">
        <v>221798</v>
      </c>
      <c r="E45" s="27">
        <v>25.38768815229146</v>
      </c>
      <c r="F45" s="27">
        <v>25.947242785919322</v>
      </c>
      <c r="G45" s="28">
        <v>25.904021115821685</v>
      </c>
      <c r="I45" s="90">
        <v>21568</v>
      </c>
      <c r="J45" s="18">
        <v>25555</v>
      </c>
      <c r="K45" s="19">
        <v>31232</v>
      </c>
      <c r="L45" s="75">
        <v>25.506451116971583</v>
      </c>
      <c r="M45" s="75">
        <v>26.821793297437996</v>
      </c>
      <c r="N45" s="76">
        <v>30.101101612421331</v>
      </c>
      <c r="P45" s="90">
        <v>174690</v>
      </c>
      <c r="Q45" s="18">
        <v>189126</v>
      </c>
      <c r="R45" s="19">
        <v>190566</v>
      </c>
      <c r="S45" s="75">
        <v>25.373101810496962</v>
      </c>
      <c r="T45" s="75">
        <v>25.833426672385389</v>
      </c>
      <c r="U45" s="76">
        <v>25.325294063707268</v>
      </c>
    </row>
    <row r="46" spans="1:21" x14ac:dyDescent="0.25">
      <c r="A46" s="17" t="s">
        <v>84</v>
      </c>
      <c r="B46" s="18">
        <v>72156</v>
      </c>
      <c r="C46" s="18">
        <v>71518</v>
      </c>
      <c r="D46" s="19">
        <v>70298</v>
      </c>
      <c r="E46" s="27">
        <v>9.3340094483625773</v>
      </c>
      <c r="F46" s="27">
        <v>8.6439643450672303</v>
      </c>
      <c r="G46" s="28">
        <v>8.2101771720215364</v>
      </c>
      <c r="I46" s="90">
        <v>7316</v>
      </c>
      <c r="J46" s="18">
        <v>7986</v>
      </c>
      <c r="K46" s="19">
        <v>9133</v>
      </c>
      <c r="L46" s="75">
        <v>8.6519471611537515</v>
      </c>
      <c r="M46" s="75">
        <v>8.3818760036525077</v>
      </c>
      <c r="N46" s="76">
        <v>8.8022976763013574</v>
      </c>
      <c r="P46" s="90">
        <v>64840</v>
      </c>
      <c r="Q46" s="18">
        <v>63532</v>
      </c>
      <c r="R46" s="19">
        <v>61165</v>
      </c>
      <c r="S46" s="75">
        <v>9.4177796175661062</v>
      </c>
      <c r="T46" s="75">
        <v>8.6780731541405665</v>
      </c>
      <c r="U46" s="76">
        <v>8.1285308575855879</v>
      </c>
    </row>
    <row r="47" spans="1:21" x14ac:dyDescent="0.25">
      <c r="A47" s="17" t="s">
        <v>182</v>
      </c>
      <c r="B47" s="18">
        <v>39611</v>
      </c>
      <c r="C47" s="18">
        <v>43391</v>
      </c>
      <c r="D47" s="19">
        <v>67397</v>
      </c>
      <c r="E47" s="27">
        <v>5.1240291626349865</v>
      </c>
      <c r="F47" s="27">
        <v>5.2444175857380264</v>
      </c>
      <c r="G47" s="28">
        <v>7.8713663384838188</v>
      </c>
      <c r="I47" s="90">
        <v>7338</v>
      </c>
      <c r="J47" s="18">
        <v>8517</v>
      </c>
      <c r="K47" s="19">
        <v>20679</v>
      </c>
      <c r="L47" s="75">
        <v>8.6779644981610478</v>
      </c>
      <c r="M47" s="75">
        <v>8.9391983374791391</v>
      </c>
      <c r="N47" s="76">
        <v>19.930221575411778</v>
      </c>
      <c r="P47" s="90">
        <v>32273</v>
      </c>
      <c r="Q47" s="18">
        <v>34874</v>
      </c>
      <c r="R47" s="19">
        <v>46718</v>
      </c>
      <c r="S47" s="75">
        <v>4.6875385810874599</v>
      </c>
      <c r="T47" s="75">
        <v>4.7635699045756166</v>
      </c>
      <c r="U47" s="76">
        <v>6.208594859882016</v>
      </c>
    </row>
    <row r="48" spans="1:21" x14ac:dyDescent="0.25">
      <c r="A48" s="17" t="s">
        <v>159</v>
      </c>
      <c r="B48" s="18">
        <v>0</v>
      </c>
      <c r="C48" s="18">
        <v>0</v>
      </c>
      <c r="D48" s="19">
        <v>0</v>
      </c>
      <c r="E48" s="27" t="s">
        <v>158</v>
      </c>
      <c r="F48" s="27" t="s">
        <v>158</v>
      </c>
      <c r="G48" s="28" t="s">
        <v>158</v>
      </c>
      <c r="I48" s="90">
        <v>0</v>
      </c>
      <c r="J48" s="18">
        <v>0</v>
      </c>
      <c r="K48" s="19">
        <v>0</v>
      </c>
      <c r="L48" s="75" t="s">
        <v>158</v>
      </c>
      <c r="M48" s="75" t="s">
        <v>158</v>
      </c>
      <c r="N48" s="76" t="s">
        <v>158</v>
      </c>
      <c r="P48" s="90">
        <v>0</v>
      </c>
      <c r="Q48" s="18">
        <v>0</v>
      </c>
      <c r="R48" s="19">
        <v>0</v>
      </c>
      <c r="S48" s="75" t="s">
        <v>158</v>
      </c>
      <c r="T48" s="75" t="s">
        <v>158</v>
      </c>
      <c r="U48" s="76" t="s">
        <v>158</v>
      </c>
    </row>
    <row r="49" spans="1:21" x14ac:dyDescent="0.25">
      <c r="A49" s="17" t="s">
        <v>160</v>
      </c>
      <c r="B49" s="18">
        <v>25575</v>
      </c>
      <c r="C49" s="18">
        <v>29947</v>
      </c>
      <c r="D49" s="19">
        <v>37675</v>
      </c>
      <c r="E49" s="27">
        <v>3.3083498481328357</v>
      </c>
      <c r="F49" s="27">
        <v>3.619519564888956</v>
      </c>
      <c r="G49" s="28">
        <v>4.4001027761232381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25575</v>
      </c>
      <c r="Q49" s="18">
        <v>29947</v>
      </c>
      <c r="R49" s="19">
        <v>37675</v>
      </c>
      <c r="S49" s="75">
        <v>3.7146778796923678</v>
      </c>
      <c r="T49" s="75">
        <v>4.0905725736171936</v>
      </c>
      <c r="U49" s="76">
        <v>5.0068241651195455</v>
      </c>
    </row>
    <row r="50" spans="1:21" x14ac:dyDescent="0.25">
      <c r="A50" s="17" t="s">
        <v>161</v>
      </c>
      <c r="B50" s="18">
        <v>0</v>
      </c>
      <c r="C50" s="18">
        <v>0</v>
      </c>
      <c r="D50" s="19">
        <v>0</v>
      </c>
      <c r="E50" s="27" t="s">
        <v>158</v>
      </c>
      <c r="F50" s="27" t="s">
        <v>158</v>
      </c>
      <c r="G50" s="28" t="s">
        <v>158</v>
      </c>
      <c r="I50" s="90">
        <v>0</v>
      </c>
      <c r="J50" s="18">
        <v>0</v>
      </c>
      <c r="K50" s="19">
        <v>0</v>
      </c>
      <c r="L50" s="75" t="s">
        <v>158</v>
      </c>
      <c r="M50" s="75" t="s">
        <v>158</v>
      </c>
      <c r="N50" s="76" t="s">
        <v>158</v>
      </c>
      <c r="P50" s="90">
        <v>0</v>
      </c>
      <c r="Q50" s="18">
        <v>0</v>
      </c>
      <c r="R50" s="19">
        <v>0</v>
      </c>
      <c r="S50" s="75" t="s">
        <v>158</v>
      </c>
      <c r="T50" s="75" t="s">
        <v>158</v>
      </c>
      <c r="U50" s="76" t="s">
        <v>158</v>
      </c>
    </row>
    <row r="51" spans="1:21" x14ac:dyDescent="0.25">
      <c r="A51" s="17" t="s">
        <v>162</v>
      </c>
      <c r="B51" s="18">
        <v>76546</v>
      </c>
      <c r="C51" s="18">
        <v>94027</v>
      </c>
      <c r="D51" s="19">
        <v>96282</v>
      </c>
      <c r="E51" s="27">
        <v>9.9018943294301494</v>
      </c>
      <c r="F51" s="27">
        <v>11.364496147454298</v>
      </c>
      <c r="G51" s="28">
        <v>11.244875792719245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76546</v>
      </c>
      <c r="Q51" s="18">
        <v>94027</v>
      </c>
      <c r="R51" s="19">
        <v>96282</v>
      </c>
      <c r="S51" s="75">
        <v>11.11803452508043</v>
      </c>
      <c r="T51" s="75">
        <v>12.843499094383539</v>
      </c>
      <c r="U51" s="76">
        <v>12.795409270498743</v>
      </c>
    </row>
    <row r="52" spans="1:21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158</v>
      </c>
      <c r="F52" s="27" t="s">
        <v>158</v>
      </c>
      <c r="G52" s="28" t="s">
        <v>158</v>
      </c>
      <c r="I52" s="90">
        <v>0</v>
      </c>
      <c r="J52" s="18">
        <v>0</v>
      </c>
      <c r="K52" s="19">
        <v>0</v>
      </c>
      <c r="L52" s="75" t="s">
        <v>158</v>
      </c>
      <c r="M52" s="75" t="s">
        <v>158</v>
      </c>
      <c r="N52" s="76" t="s">
        <v>158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158</v>
      </c>
      <c r="F53" s="27" t="s">
        <v>158</v>
      </c>
      <c r="G53" s="28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0</v>
      </c>
      <c r="Q53" s="18">
        <v>0</v>
      </c>
      <c r="R53" s="19">
        <v>0</v>
      </c>
      <c r="S53" s="75" t="s">
        <v>158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27" t="s">
        <v>158</v>
      </c>
      <c r="F54" s="27" t="s">
        <v>158</v>
      </c>
      <c r="G54" s="28" t="s">
        <v>158</v>
      </c>
      <c r="I54" s="90">
        <v>0</v>
      </c>
      <c r="J54" s="18">
        <v>0</v>
      </c>
      <c r="K54" s="19">
        <v>0</v>
      </c>
      <c r="L54" s="75" t="s">
        <v>158</v>
      </c>
      <c r="M54" s="75" t="s">
        <v>158</v>
      </c>
      <c r="N54" s="76" t="s">
        <v>158</v>
      </c>
      <c r="P54" s="90">
        <v>0</v>
      </c>
      <c r="Q54" s="18">
        <v>0</v>
      </c>
      <c r="R54" s="19">
        <v>0</v>
      </c>
      <c r="S54" s="75" t="s">
        <v>158</v>
      </c>
      <c r="T54" s="75" t="s">
        <v>158</v>
      </c>
      <c r="U54" s="76" t="s">
        <v>158</v>
      </c>
    </row>
    <row r="55" spans="1:21" x14ac:dyDescent="0.25">
      <c r="A55" s="17" t="s">
        <v>166</v>
      </c>
      <c r="B55" s="18">
        <v>0</v>
      </c>
      <c r="C55" s="18">
        <v>0</v>
      </c>
      <c r="D55" s="19">
        <v>0</v>
      </c>
      <c r="E55" s="27" t="s">
        <v>158</v>
      </c>
      <c r="F55" s="27" t="s">
        <v>158</v>
      </c>
      <c r="G55" s="28" t="s">
        <v>158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0</v>
      </c>
      <c r="Q55" s="18">
        <v>0</v>
      </c>
      <c r="R55" s="19">
        <v>0</v>
      </c>
      <c r="S55" s="75" t="s">
        <v>158</v>
      </c>
      <c r="T55" s="75" t="s">
        <v>158</v>
      </c>
      <c r="U55" s="76" t="s">
        <v>158</v>
      </c>
    </row>
    <row r="56" spans="1:21" x14ac:dyDescent="0.25">
      <c r="A56" s="17" t="s">
        <v>167</v>
      </c>
      <c r="B56" s="18">
        <v>17760</v>
      </c>
      <c r="C56" s="18">
        <v>19455</v>
      </c>
      <c r="D56" s="19">
        <v>0</v>
      </c>
      <c r="E56" s="27">
        <v>2.2974112728382861</v>
      </c>
      <c r="F56" s="27">
        <v>2.3514126000906481</v>
      </c>
      <c r="G56" s="28" t="s">
        <v>158</v>
      </c>
      <c r="I56" s="90">
        <v>9522</v>
      </c>
      <c r="J56" s="18">
        <v>9956</v>
      </c>
      <c r="K56" s="19">
        <v>0</v>
      </c>
      <c r="L56" s="75">
        <v>11.260776499249046</v>
      </c>
      <c r="M56" s="75">
        <v>10.44953136643681</v>
      </c>
      <c r="N56" s="76" t="s">
        <v>158</v>
      </c>
      <c r="P56" s="90">
        <v>8238</v>
      </c>
      <c r="Q56" s="18">
        <v>9499</v>
      </c>
      <c r="R56" s="19">
        <v>0</v>
      </c>
      <c r="S56" s="75">
        <v>1.1965402296346326</v>
      </c>
      <c r="T56" s="75">
        <v>1.2975038860917527</v>
      </c>
      <c r="U56" s="76" t="s">
        <v>158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158</v>
      </c>
      <c r="F57" s="27" t="s">
        <v>158</v>
      </c>
      <c r="G57" s="28" t="s">
        <v>158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0</v>
      </c>
      <c r="Q57" s="18">
        <v>0</v>
      </c>
      <c r="R57" s="19">
        <v>0</v>
      </c>
      <c r="S57" s="75" t="s">
        <v>158</v>
      </c>
      <c r="T57" s="75" t="s">
        <v>158</v>
      </c>
      <c r="U57" s="76" t="s">
        <v>158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158</v>
      </c>
      <c r="F58" s="27" t="s">
        <v>158</v>
      </c>
      <c r="G58" s="28" t="s">
        <v>158</v>
      </c>
      <c r="I58" s="90">
        <v>0</v>
      </c>
      <c r="J58" s="18">
        <v>0</v>
      </c>
      <c r="K58" s="19">
        <v>0</v>
      </c>
      <c r="L58" s="75" t="s">
        <v>158</v>
      </c>
      <c r="M58" s="75" t="s">
        <v>158</v>
      </c>
      <c r="N58" s="76" t="s">
        <v>158</v>
      </c>
      <c r="P58" s="90">
        <v>0</v>
      </c>
      <c r="Q58" s="18">
        <v>0</v>
      </c>
      <c r="R58" s="19">
        <v>0</v>
      </c>
      <c r="S58" s="75" t="s">
        <v>158</v>
      </c>
      <c r="T58" s="75" t="s">
        <v>158</v>
      </c>
      <c r="U58" s="76" t="s">
        <v>158</v>
      </c>
    </row>
    <row r="59" spans="1:21" x14ac:dyDescent="0.25">
      <c r="A59" s="17" t="s">
        <v>170</v>
      </c>
      <c r="B59" s="18">
        <v>128</v>
      </c>
      <c r="C59" s="18">
        <v>4123</v>
      </c>
      <c r="D59" s="19">
        <v>4123</v>
      </c>
      <c r="E59" s="27">
        <v>1.6557919083519178E-2</v>
      </c>
      <c r="F59" s="27">
        <v>0.49832300951805408</v>
      </c>
      <c r="G59" s="28">
        <v>0.48152949557945879</v>
      </c>
      <c r="I59" s="90">
        <v>0</v>
      </c>
      <c r="J59" s="18">
        <v>0</v>
      </c>
      <c r="K59" s="19">
        <v>0</v>
      </c>
      <c r="L59" s="75" t="s">
        <v>158</v>
      </c>
      <c r="M59" s="75" t="s">
        <v>158</v>
      </c>
      <c r="N59" s="76" t="s">
        <v>158</v>
      </c>
      <c r="P59" s="90">
        <v>128</v>
      </c>
      <c r="Q59" s="18">
        <v>4123</v>
      </c>
      <c r="R59" s="19">
        <v>4123</v>
      </c>
      <c r="S59" s="75">
        <v>1.8591545204325439E-2</v>
      </c>
      <c r="T59" s="75">
        <v>0.56317596824468852</v>
      </c>
      <c r="U59" s="76">
        <v>0.54792663657034868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158</v>
      </c>
      <c r="F60" s="27" t="s">
        <v>158</v>
      </c>
      <c r="G60" s="28" t="s">
        <v>158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0</v>
      </c>
      <c r="Q60" s="18">
        <v>0</v>
      </c>
      <c r="R60" s="19">
        <v>0</v>
      </c>
      <c r="S60" s="75" t="s">
        <v>158</v>
      </c>
      <c r="T60" s="75" t="s">
        <v>158</v>
      </c>
      <c r="U60" s="76" t="s">
        <v>158</v>
      </c>
    </row>
    <row r="61" spans="1:21" x14ac:dyDescent="0.25">
      <c r="A61" s="17" t="s">
        <v>172</v>
      </c>
      <c r="B61" s="18">
        <v>0</v>
      </c>
      <c r="C61" s="18">
        <v>0</v>
      </c>
      <c r="D61" s="19">
        <v>0</v>
      </c>
      <c r="E61" s="27" t="s">
        <v>158</v>
      </c>
      <c r="F61" s="27" t="s">
        <v>158</v>
      </c>
      <c r="G61" s="28" t="s">
        <v>158</v>
      </c>
      <c r="I61" s="90">
        <v>0</v>
      </c>
      <c r="J61" s="18">
        <v>0</v>
      </c>
      <c r="K61" s="19">
        <v>0</v>
      </c>
      <c r="L61" s="75" t="s">
        <v>158</v>
      </c>
      <c r="M61" s="75" t="s">
        <v>158</v>
      </c>
      <c r="N61" s="76" t="s">
        <v>158</v>
      </c>
      <c r="P61" s="90">
        <v>0</v>
      </c>
      <c r="Q61" s="18">
        <v>0</v>
      </c>
      <c r="R61" s="19">
        <v>0</v>
      </c>
      <c r="S61" s="75" t="s">
        <v>158</v>
      </c>
      <c r="T61" s="75" t="s">
        <v>158</v>
      </c>
      <c r="U61" s="76" t="s">
        <v>158</v>
      </c>
    </row>
    <row r="62" spans="1:21" x14ac:dyDescent="0.25">
      <c r="A62" s="17" t="s">
        <v>173</v>
      </c>
      <c r="B62" s="18">
        <v>530</v>
      </c>
      <c r="C62" s="18">
        <v>854</v>
      </c>
      <c r="D62" s="19">
        <v>0</v>
      </c>
      <c r="E62" s="27">
        <v>6.8560133705196605E-2</v>
      </c>
      <c r="F62" s="27">
        <v>0.10321800876265297</v>
      </c>
      <c r="G62" s="28" t="s">
        <v>158</v>
      </c>
      <c r="I62" s="90">
        <v>0</v>
      </c>
      <c r="J62" s="18">
        <v>0</v>
      </c>
      <c r="K62" s="19">
        <v>0</v>
      </c>
      <c r="L62" s="75" t="s">
        <v>158</v>
      </c>
      <c r="M62" s="75" t="s">
        <v>158</v>
      </c>
      <c r="N62" s="76" t="s">
        <v>158</v>
      </c>
      <c r="P62" s="90">
        <v>530</v>
      </c>
      <c r="Q62" s="18">
        <v>854</v>
      </c>
      <c r="R62" s="19">
        <v>0</v>
      </c>
      <c r="S62" s="75">
        <v>7.6980616861660023E-2</v>
      </c>
      <c r="T62" s="75">
        <v>0.11665104944966384</v>
      </c>
      <c r="U62" s="76" t="s">
        <v>158</v>
      </c>
    </row>
    <row r="63" spans="1:21" x14ac:dyDescent="0.25">
      <c r="A63" s="17" t="s">
        <v>174</v>
      </c>
      <c r="B63" s="18">
        <v>0</v>
      </c>
      <c r="C63" s="18">
        <v>4129</v>
      </c>
      <c r="D63" s="19">
        <v>5679</v>
      </c>
      <c r="E63" s="27" t="s">
        <v>158</v>
      </c>
      <c r="F63" s="27">
        <v>0.49904819459132799</v>
      </c>
      <c r="G63" s="28">
        <v>0.66325636803195398</v>
      </c>
      <c r="I63" s="90">
        <v>0</v>
      </c>
      <c r="J63" s="18">
        <v>3862</v>
      </c>
      <c r="K63" s="19">
        <v>3881</v>
      </c>
      <c r="L63" s="75" t="s">
        <v>158</v>
      </c>
      <c r="M63" s="75">
        <v>4.0534441680573483</v>
      </c>
      <c r="N63" s="76">
        <v>3.7404705224707731</v>
      </c>
      <c r="P63" s="90">
        <v>0</v>
      </c>
      <c r="Q63" s="18">
        <v>267</v>
      </c>
      <c r="R63" s="19">
        <v>1798</v>
      </c>
      <c r="S63" s="75" t="s">
        <v>158</v>
      </c>
      <c r="T63" s="75">
        <v>3.6470527169859775E-2</v>
      </c>
      <c r="U63" s="76">
        <v>0.23894545053443778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  <c r="I65" s="90">
        <v>0</v>
      </c>
      <c r="J65" s="18">
        <v>0</v>
      </c>
      <c r="K65" s="19">
        <v>0</v>
      </c>
      <c r="L65" s="75" t="s">
        <v>158</v>
      </c>
      <c r="M65" s="75" t="s">
        <v>158</v>
      </c>
      <c r="N65" s="76" t="s">
        <v>158</v>
      </c>
      <c r="P65" s="90">
        <v>0</v>
      </c>
      <c r="Q65" s="18">
        <v>0</v>
      </c>
      <c r="R65" s="19">
        <v>0</v>
      </c>
      <c r="S65" s="75" t="s">
        <v>158</v>
      </c>
      <c r="T65" s="75" t="s">
        <v>158</v>
      </c>
      <c r="U65" s="76" t="s">
        <v>158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158</v>
      </c>
      <c r="F66" s="27" t="s">
        <v>158</v>
      </c>
      <c r="G66" s="28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27" t="s">
        <v>158</v>
      </c>
      <c r="F67" s="27" t="s">
        <v>158</v>
      </c>
      <c r="G67" s="28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179</v>
      </c>
      <c r="C68" s="18">
        <v>166</v>
      </c>
      <c r="D68" s="19">
        <v>140</v>
      </c>
      <c r="E68" s="27">
        <v>2.3155214968358852E-2</v>
      </c>
      <c r="F68" s="27">
        <v>2.0063453693911468E-2</v>
      </c>
      <c r="G68" s="28">
        <v>1.6350746878759211E-2</v>
      </c>
      <c r="I68" s="90">
        <v>0</v>
      </c>
      <c r="J68" s="18">
        <v>0</v>
      </c>
      <c r="K68" s="19">
        <v>0</v>
      </c>
      <c r="L68" s="75" t="s">
        <v>158</v>
      </c>
      <c r="M68" s="75" t="s">
        <v>158</v>
      </c>
      <c r="N68" s="76" t="s">
        <v>158</v>
      </c>
      <c r="P68" s="90">
        <v>179</v>
      </c>
      <c r="Q68" s="18">
        <v>166</v>
      </c>
      <c r="R68" s="19">
        <v>140</v>
      </c>
      <c r="S68" s="75">
        <v>2.5999113996673855E-2</v>
      </c>
      <c r="T68" s="75">
        <v>2.2674559963283603E-2</v>
      </c>
      <c r="U68" s="76">
        <v>1.8605318729044099E-2</v>
      </c>
    </row>
    <row r="69" spans="1:21" x14ac:dyDescent="0.25">
      <c r="A69" s="17" t="s">
        <v>180</v>
      </c>
      <c r="B69" s="18">
        <v>11136</v>
      </c>
      <c r="C69" s="18">
        <v>17487</v>
      </c>
      <c r="D69" s="19">
        <v>40255</v>
      </c>
      <c r="E69" s="27">
        <v>1.4405389602661685</v>
      </c>
      <c r="F69" s="27">
        <v>2.1135518960568063</v>
      </c>
      <c r="G69" s="28">
        <v>4.7014236828889437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11136</v>
      </c>
      <c r="Q69" s="18">
        <v>17487</v>
      </c>
      <c r="R69" s="19">
        <v>40255</v>
      </c>
      <c r="S69" s="75">
        <v>1.6174644327763132</v>
      </c>
      <c r="T69" s="75">
        <v>2.3886146390237371</v>
      </c>
      <c r="U69" s="76">
        <v>5.3496936102690729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773044</v>
      </c>
      <c r="C72" s="21">
        <v>827375</v>
      </c>
      <c r="D72" s="22">
        <v>856230</v>
      </c>
      <c r="E72" s="23">
        <v>100</v>
      </c>
      <c r="F72" s="23">
        <v>100</v>
      </c>
      <c r="G72" s="47">
        <v>100</v>
      </c>
      <c r="I72" s="91">
        <v>84559</v>
      </c>
      <c r="J72" s="21">
        <v>95277</v>
      </c>
      <c r="K72" s="22">
        <v>103757</v>
      </c>
      <c r="L72" s="78">
        <v>100</v>
      </c>
      <c r="M72" s="78">
        <v>100</v>
      </c>
      <c r="N72" s="79">
        <v>100</v>
      </c>
      <c r="P72" s="91">
        <v>688485</v>
      </c>
      <c r="Q72" s="21">
        <v>732098</v>
      </c>
      <c r="R72" s="22">
        <v>752473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</row>
    <row r="74" spans="1:21" x14ac:dyDescent="0.25">
      <c r="A74" s="26" t="str">
        <f>+Innhold!B53</f>
        <v>Finans Norge / Skadeforsikringsstatistikk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174">
        <f>Innhold!H39</f>
        <v>16</v>
      </c>
    </row>
    <row r="75" spans="1:21" x14ac:dyDescent="0.25">
      <c r="A75" s="26" t="str">
        <f>+Innhold!B54</f>
        <v>Premiestatistikk skadeforsikring 1. kvartal 2025</v>
      </c>
      <c r="U75" s="173"/>
    </row>
    <row r="76" spans="1:21" ht="12.75" customHeight="1" x14ac:dyDescent="0.25"/>
    <row r="77" spans="1:21" ht="12.75" customHeight="1" x14ac:dyDescent="0.25"/>
    <row r="78" spans="1:21" ht="12.75" customHeight="1" x14ac:dyDescent="0.25"/>
  </sheetData>
  <mergeCells count="5">
    <mergeCell ref="U74:U75"/>
    <mergeCell ref="I4:N4"/>
    <mergeCell ref="P4:U4"/>
    <mergeCell ref="I39:N39"/>
    <mergeCell ref="P39:U39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4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441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123</v>
      </c>
      <c r="B4" s="6"/>
      <c r="C4" s="6"/>
      <c r="D4" s="184" t="s">
        <v>104</v>
      </c>
      <c r="E4" s="184"/>
      <c r="F4" s="6"/>
      <c r="I4" s="184" t="s">
        <v>91</v>
      </c>
      <c r="J4" s="184"/>
      <c r="K4" s="184"/>
      <c r="L4" s="184"/>
      <c r="M4" s="184"/>
      <c r="N4" s="184"/>
      <c r="P4" s="184" t="s">
        <v>92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2662671</v>
      </c>
      <c r="C7" s="18">
        <v>2773166</v>
      </c>
      <c r="D7" s="19">
        <v>2932478</v>
      </c>
      <c r="E7" s="27">
        <v>24.540990822765792</v>
      </c>
      <c r="F7" s="27">
        <v>23.704398796097188</v>
      </c>
      <c r="G7" s="28">
        <v>22.552622218633257</v>
      </c>
      <c r="I7" s="90">
        <v>1443363</v>
      </c>
      <c r="J7" s="18">
        <v>1531604</v>
      </c>
      <c r="K7" s="19">
        <v>1651936</v>
      </c>
      <c r="L7" s="75">
        <v>21.199508142353192</v>
      </c>
      <c r="M7" s="75">
        <v>20.618269144173098</v>
      </c>
      <c r="N7" s="76">
        <v>19.504894182439934</v>
      </c>
      <c r="P7" s="90">
        <v>1219308</v>
      </c>
      <c r="Q7" s="18">
        <v>1241562</v>
      </c>
      <c r="R7" s="19">
        <v>1280542</v>
      </c>
      <c r="S7" s="75">
        <v>30.170301611958969</v>
      </c>
      <c r="T7" s="75">
        <v>29.072526183870622</v>
      </c>
      <c r="U7" s="76">
        <v>28.24631122553868</v>
      </c>
    </row>
    <row r="8" spans="1:21" x14ac:dyDescent="0.25">
      <c r="A8" s="17" t="s">
        <v>156</v>
      </c>
      <c r="B8" s="18">
        <v>302783</v>
      </c>
      <c r="C8" s="18">
        <v>372666</v>
      </c>
      <c r="D8" s="19">
        <v>499426</v>
      </c>
      <c r="E8" s="27">
        <v>2.7906545060540693</v>
      </c>
      <c r="F8" s="27">
        <v>3.1854650899896924</v>
      </c>
      <c r="G8" s="28">
        <v>3.8409038035965262</v>
      </c>
      <c r="I8" s="90">
        <v>284952</v>
      </c>
      <c r="J8" s="18">
        <v>349971</v>
      </c>
      <c r="K8" s="19">
        <v>468360</v>
      </c>
      <c r="L8" s="75">
        <v>4.1852550219035862</v>
      </c>
      <c r="M8" s="75">
        <v>4.711267580037271</v>
      </c>
      <c r="N8" s="76">
        <v>5.5300642635595851</v>
      </c>
      <c r="P8" s="90">
        <v>17831</v>
      </c>
      <c r="Q8" s="18">
        <v>22695</v>
      </c>
      <c r="R8" s="19">
        <v>31066</v>
      </c>
      <c r="S8" s="75">
        <v>0.44120652701601271</v>
      </c>
      <c r="T8" s="75">
        <v>0.53142813789641097</v>
      </c>
      <c r="U8" s="76">
        <v>0.68525663705882711</v>
      </c>
    </row>
    <row r="9" spans="1:21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  <c r="I9" s="90">
        <v>0</v>
      </c>
      <c r="J9" s="18">
        <v>0</v>
      </c>
      <c r="K9" s="19">
        <v>0</v>
      </c>
      <c r="L9" s="75" t="s">
        <v>158</v>
      </c>
      <c r="M9" s="75" t="s">
        <v>158</v>
      </c>
      <c r="N9" s="76" t="s">
        <v>158</v>
      </c>
      <c r="P9" s="90">
        <v>0</v>
      </c>
      <c r="Q9" s="18">
        <v>0</v>
      </c>
      <c r="R9" s="19">
        <v>0</v>
      </c>
      <c r="S9" s="75" t="s">
        <v>158</v>
      </c>
      <c r="T9" s="75" t="s">
        <v>158</v>
      </c>
      <c r="U9" s="76" t="s">
        <v>158</v>
      </c>
    </row>
    <row r="10" spans="1:21" x14ac:dyDescent="0.25">
      <c r="A10" s="17" t="s">
        <v>82</v>
      </c>
      <c r="B10" s="18">
        <v>2935301</v>
      </c>
      <c r="C10" s="18">
        <v>3341983</v>
      </c>
      <c r="D10" s="19">
        <v>3796497</v>
      </c>
      <c r="E10" s="27">
        <v>27.053734728419418</v>
      </c>
      <c r="F10" s="27">
        <v>28.566518485289834</v>
      </c>
      <c r="G10" s="28">
        <v>29.197478240305472</v>
      </c>
      <c r="I10" s="90">
        <v>1523661</v>
      </c>
      <c r="J10" s="18">
        <v>1736766</v>
      </c>
      <c r="K10" s="19">
        <v>1970418</v>
      </c>
      <c r="L10" s="75">
        <v>22.378891363909151</v>
      </c>
      <c r="M10" s="75">
        <v>23.380135353817916</v>
      </c>
      <c r="N10" s="76">
        <v>23.265304821236978</v>
      </c>
      <c r="P10" s="90">
        <v>1411640</v>
      </c>
      <c r="Q10" s="18">
        <v>1605217</v>
      </c>
      <c r="R10" s="19">
        <v>1826079</v>
      </c>
      <c r="S10" s="75">
        <v>34.929324311417432</v>
      </c>
      <c r="T10" s="75">
        <v>37.587903997782028</v>
      </c>
      <c r="U10" s="76">
        <v>40.279815700242906</v>
      </c>
    </row>
    <row r="11" spans="1:21" x14ac:dyDescent="0.25">
      <c r="A11" s="17" t="s">
        <v>84</v>
      </c>
      <c r="B11" s="18">
        <v>1721916</v>
      </c>
      <c r="C11" s="18">
        <v>1706282</v>
      </c>
      <c r="D11" s="19">
        <v>1848359</v>
      </c>
      <c r="E11" s="27">
        <v>15.870351520549697</v>
      </c>
      <c r="F11" s="27">
        <v>14.58491449361571</v>
      </c>
      <c r="G11" s="28">
        <v>14.215057112588996</v>
      </c>
      <c r="I11" s="90">
        <v>1045096</v>
      </c>
      <c r="J11" s="18">
        <v>1075281</v>
      </c>
      <c r="K11" s="19">
        <v>1204159</v>
      </c>
      <c r="L11" s="75">
        <v>15.34993010181136</v>
      </c>
      <c r="M11" s="75">
        <v>14.475303710107569</v>
      </c>
      <c r="N11" s="76">
        <v>14.217859453291585</v>
      </c>
      <c r="P11" s="90">
        <v>676820</v>
      </c>
      <c r="Q11" s="18">
        <v>631001</v>
      </c>
      <c r="R11" s="19">
        <v>644200</v>
      </c>
      <c r="S11" s="75">
        <v>16.74709223346855</v>
      </c>
      <c r="T11" s="75">
        <v>14.775575520633321</v>
      </c>
      <c r="U11" s="76">
        <v>14.209821850038514</v>
      </c>
    </row>
    <row r="12" spans="1:21" x14ac:dyDescent="0.25">
      <c r="A12" s="17" t="s">
        <v>182</v>
      </c>
      <c r="B12" s="18">
        <v>1806737</v>
      </c>
      <c r="C12" s="18">
        <v>1976465</v>
      </c>
      <c r="D12" s="19">
        <v>2634531</v>
      </c>
      <c r="E12" s="27">
        <v>16.652119670868615</v>
      </c>
      <c r="F12" s="27">
        <v>16.894377966024475</v>
      </c>
      <c r="G12" s="28">
        <v>20.26122015792722</v>
      </c>
      <c r="I12" s="90">
        <v>1655514</v>
      </c>
      <c r="J12" s="18">
        <v>1803210</v>
      </c>
      <c r="K12" s="19">
        <v>2390340</v>
      </c>
      <c r="L12" s="75">
        <v>24.315492722745216</v>
      </c>
      <c r="M12" s="75">
        <v>24.274596503707468</v>
      </c>
      <c r="N12" s="76">
        <v>28.223447373296221</v>
      </c>
      <c r="P12" s="90">
        <v>151223</v>
      </c>
      <c r="Q12" s="18">
        <v>173255</v>
      </c>
      <c r="R12" s="19">
        <v>244191</v>
      </c>
      <c r="S12" s="75">
        <v>3.7418302189973915</v>
      </c>
      <c r="T12" s="75">
        <v>4.056954484743013</v>
      </c>
      <c r="U12" s="76">
        <v>5.3863871583091507</v>
      </c>
    </row>
    <row r="13" spans="1:21" x14ac:dyDescent="0.25">
      <c r="A13" s="17" t="s">
        <v>159</v>
      </c>
      <c r="B13" s="18">
        <v>107468</v>
      </c>
      <c r="C13" s="18">
        <v>116998</v>
      </c>
      <c r="D13" s="19">
        <v>135784</v>
      </c>
      <c r="E13" s="27">
        <v>0.99049833860097414</v>
      </c>
      <c r="F13" s="27">
        <v>1.0000725706091085</v>
      </c>
      <c r="G13" s="28">
        <v>1.0442653807922508</v>
      </c>
      <c r="I13" s="90">
        <v>107455</v>
      </c>
      <c r="J13" s="18">
        <v>116995</v>
      </c>
      <c r="K13" s="19">
        <v>135783</v>
      </c>
      <c r="L13" s="75">
        <v>1.5782538054782906</v>
      </c>
      <c r="M13" s="75">
        <v>1.5749726420945178</v>
      </c>
      <c r="N13" s="76">
        <v>1.6032298144566384</v>
      </c>
      <c r="P13" s="90">
        <v>13</v>
      </c>
      <c r="Q13" s="18">
        <v>3</v>
      </c>
      <c r="R13" s="19">
        <v>1</v>
      </c>
      <c r="S13" s="75">
        <v>3.2166927548697016E-4</v>
      </c>
      <c r="T13" s="75">
        <v>7.0248266741098606E-5</v>
      </c>
      <c r="U13" s="76">
        <v>2.2058090422288907E-5</v>
      </c>
    </row>
    <row r="14" spans="1:21" x14ac:dyDescent="0.25">
      <c r="A14" s="17" t="s">
        <v>160</v>
      </c>
      <c r="B14" s="18">
        <v>104078</v>
      </c>
      <c r="C14" s="18">
        <v>131047</v>
      </c>
      <c r="D14" s="19">
        <v>0</v>
      </c>
      <c r="E14" s="27">
        <v>0.95925378796397232</v>
      </c>
      <c r="F14" s="27">
        <v>1.1201602605225032</v>
      </c>
      <c r="G14" s="28" t="s">
        <v>158</v>
      </c>
      <c r="I14" s="90">
        <v>953</v>
      </c>
      <c r="J14" s="18">
        <v>126</v>
      </c>
      <c r="K14" s="19">
        <v>0</v>
      </c>
      <c r="L14" s="75">
        <v>1.3997262822770565E-2</v>
      </c>
      <c r="M14" s="75">
        <v>1.6961968708398584E-3</v>
      </c>
      <c r="N14" s="76" t="s">
        <v>158</v>
      </c>
      <c r="P14" s="90">
        <v>103125</v>
      </c>
      <c r="Q14" s="18">
        <v>130921</v>
      </c>
      <c r="R14" s="19">
        <v>0</v>
      </c>
      <c r="S14" s="75">
        <v>2.5517033872764459</v>
      </c>
      <c r="T14" s="75">
        <v>3.0656577766704571</v>
      </c>
      <c r="U14" s="76" t="s">
        <v>158</v>
      </c>
    </row>
    <row r="15" spans="1:21" x14ac:dyDescent="0.25">
      <c r="A15" s="17" t="s">
        <v>161</v>
      </c>
      <c r="B15" s="18">
        <v>184016</v>
      </c>
      <c r="C15" s="18">
        <v>190703</v>
      </c>
      <c r="D15" s="19">
        <v>205663</v>
      </c>
      <c r="E15" s="27">
        <v>1.6960168820113601</v>
      </c>
      <c r="F15" s="27">
        <v>1.6300863214146295</v>
      </c>
      <c r="G15" s="28">
        <v>1.5816793658301176</v>
      </c>
      <c r="I15" s="90">
        <v>96027</v>
      </c>
      <c r="J15" s="18">
        <v>102669</v>
      </c>
      <c r="K15" s="19">
        <v>111094</v>
      </c>
      <c r="L15" s="75">
        <v>1.4104041522373443</v>
      </c>
      <c r="M15" s="75">
        <v>1.3821177502560114</v>
      </c>
      <c r="N15" s="76">
        <v>1.3117195304805886</v>
      </c>
      <c r="P15" s="90">
        <v>87989</v>
      </c>
      <c r="Q15" s="18">
        <v>88034</v>
      </c>
      <c r="R15" s="19">
        <v>94569</v>
      </c>
      <c r="S15" s="75">
        <v>2.1771813754479243</v>
      </c>
      <c r="T15" s="75">
        <v>2.0614119714286248</v>
      </c>
      <c r="U15" s="76">
        <v>2.0860115531454397</v>
      </c>
    </row>
    <row r="16" spans="1:21" x14ac:dyDescent="0.25">
      <c r="A16" s="17" t="s">
        <v>162</v>
      </c>
      <c r="B16" s="18">
        <v>0</v>
      </c>
      <c r="C16" s="18">
        <v>0</v>
      </c>
      <c r="D16" s="19">
        <v>0</v>
      </c>
      <c r="E16" s="27" t="s">
        <v>158</v>
      </c>
      <c r="F16" s="27" t="s">
        <v>158</v>
      </c>
      <c r="G16" s="28" t="s">
        <v>158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0</v>
      </c>
      <c r="Q16" s="18">
        <v>0</v>
      </c>
      <c r="R16" s="19">
        <v>0</v>
      </c>
      <c r="S16" s="75" t="s">
        <v>158</v>
      </c>
      <c r="T16" s="75" t="s">
        <v>158</v>
      </c>
      <c r="U16" s="76" t="s">
        <v>158</v>
      </c>
    </row>
    <row r="17" spans="1:21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  <c r="I17" s="90">
        <v>0</v>
      </c>
      <c r="J17" s="18">
        <v>0</v>
      </c>
      <c r="K17" s="19">
        <v>0</v>
      </c>
      <c r="L17" s="75" t="s">
        <v>158</v>
      </c>
      <c r="M17" s="75" t="s">
        <v>158</v>
      </c>
      <c r="N17" s="76" t="s">
        <v>158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0</v>
      </c>
      <c r="Q18" s="18">
        <v>0</v>
      </c>
      <c r="R18" s="19">
        <v>0</v>
      </c>
      <c r="S18" s="75" t="s">
        <v>158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6033</v>
      </c>
      <c r="D19" s="19">
        <v>16537</v>
      </c>
      <c r="E19" s="27" t="s">
        <v>158</v>
      </c>
      <c r="F19" s="27">
        <v>5.1568726119119571E-2</v>
      </c>
      <c r="G19" s="28">
        <v>0.12718005510341021</v>
      </c>
      <c r="I19" s="90">
        <v>0</v>
      </c>
      <c r="J19" s="18">
        <v>567</v>
      </c>
      <c r="K19" s="19">
        <v>1359</v>
      </c>
      <c r="L19" s="75" t="s">
        <v>158</v>
      </c>
      <c r="M19" s="75">
        <v>7.6328859187793632E-3</v>
      </c>
      <c r="N19" s="76">
        <v>1.6046112678660594E-2</v>
      </c>
      <c r="P19" s="90">
        <v>0</v>
      </c>
      <c r="Q19" s="18">
        <v>5466</v>
      </c>
      <c r="R19" s="19">
        <v>15178</v>
      </c>
      <c r="S19" s="75" t="s">
        <v>158</v>
      </c>
      <c r="T19" s="75">
        <v>0.12799234200228166</v>
      </c>
      <c r="U19" s="76">
        <v>0.33479769642950102</v>
      </c>
    </row>
    <row r="20" spans="1:21" x14ac:dyDescent="0.25">
      <c r="A20" s="17" t="s">
        <v>166</v>
      </c>
      <c r="B20" s="18">
        <v>70220</v>
      </c>
      <c r="C20" s="18">
        <v>84567</v>
      </c>
      <c r="D20" s="19">
        <v>90424</v>
      </c>
      <c r="E20" s="27">
        <v>0.64719538222131612</v>
      </c>
      <c r="F20" s="27">
        <v>0.72285968203473971</v>
      </c>
      <c r="G20" s="28">
        <v>0.69541811106432638</v>
      </c>
      <c r="I20" s="90">
        <v>4816</v>
      </c>
      <c r="J20" s="18">
        <v>5609</v>
      </c>
      <c r="K20" s="19">
        <v>5405</v>
      </c>
      <c r="L20" s="75">
        <v>7.0735380644767101E-2</v>
      </c>
      <c r="M20" s="75">
        <v>7.5507684512228307E-2</v>
      </c>
      <c r="N20" s="76">
        <v>6.3818424597616275E-2</v>
      </c>
      <c r="P20" s="90">
        <v>65404</v>
      </c>
      <c r="Q20" s="18">
        <v>78958</v>
      </c>
      <c r="R20" s="19">
        <v>85019</v>
      </c>
      <c r="S20" s="75">
        <v>1.6183428687653689</v>
      </c>
      <c r="T20" s="75">
        <v>1.8488875484478879</v>
      </c>
      <c r="U20" s="76">
        <v>1.8753567896125805</v>
      </c>
    </row>
    <row r="21" spans="1:21" x14ac:dyDescent="0.25">
      <c r="A21" s="17" t="s">
        <v>167</v>
      </c>
      <c r="B21" s="18">
        <v>267124</v>
      </c>
      <c r="C21" s="18">
        <v>278872</v>
      </c>
      <c r="D21" s="19">
        <v>0</v>
      </c>
      <c r="E21" s="27">
        <v>2.461996856742906</v>
      </c>
      <c r="F21" s="27">
        <v>2.3837350887271858</v>
      </c>
      <c r="G21" s="28" t="s">
        <v>158</v>
      </c>
      <c r="I21" s="90">
        <v>227269</v>
      </c>
      <c r="J21" s="18">
        <v>235481</v>
      </c>
      <c r="K21" s="19">
        <v>0</v>
      </c>
      <c r="L21" s="75">
        <v>3.3380314002814728</v>
      </c>
      <c r="M21" s="75">
        <v>3.1700169471606405</v>
      </c>
      <c r="N21" s="76" t="s">
        <v>158</v>
      </c>
      <c r="P21" s="90">
        <v>39855</v>
      </c>
      <c r="Q21" s="18">
        <v>43391</v>
      </c>
      <c r="R21" s="19">
        <v>0</v>
      </c>
      <c r="S21" s="75">
        <v>0.98616376727178434</v>
      </c>
      <c r="T21" s="75">
        <v>1.0160475140543366</v>
      </c>
      <c r="U21" s="76" t="s">
        <v>158</v>
      </c>
    </row>
    <row r="22" spans="1:21" x14ac:dyDescent="0.25">
      <c r="A22" s="17" t="s">
        <v>168</v>
      </c>
      <c r="B22" s="18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0</v>
      </c>
      <c r="Q22" s="18">
        <v>0</v>
      </c>
      <c r="R22" s="19">
        <v>0</v>
      </c>
      <c r="S22" s="75" t="s">
        <v>158</v>
      </c>
      <c r="T22" s="75" t="s">
        <v>158</v>
      </c>
      <c r="U22" s="76" t="s">
        <v>158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158</v>
      </c>
      <c r="F23" s="27" t="s">
        <v>158</v>
      </c>
      <c r="G23" s="28" t="s">
        <v>158</v>
      </c>
      <c r="I23" s="90">
        <v>0</v>
      </c>
      <c r="J23" s="18">
        <v>0</v>
      </c>
      <c r="K23" s="19">
        <v>0</v>
      </c>
      <c r="L23" s="75" t="s">
        <v>158</v>
      </c>
      <c r="M23" s="75" t="s">
        <v>158</v>
      </c>
      <c r="N23" s="76" t="s">
        <v>158</v>
      </c>
      <c r="P23" s="90">
        <v>0</v>
      </c>
      <c r="Q23" s="18">
        <v>0</v>
      </c>
      <c r="R23" s="19">
        <v>0</v>
      </c>
      <c r="S23" s="75" t="s">
        <v>158</v>
      </c>
      <c r="T23" s="75" t="s">
        <v>158</v>
      </c>
      <c r="U23" s="76" t="s">
        <v>158</v>
      </c>
    </row>
    <row r="24" spans="1:21" x14ac:dyDescent="0.25">
      <c r="A24" s="17" t="s">
        <v>170</v>
      </c>
      <c r="B24" s="18">
        <v>2259</v>
      </c>
      <c r="C24" s="18">
        <v>6120</v>
      </c>
      <c r="D24" s="19">
        <v>6120</v>
      </c>
      <c r="E24" s="27">
        <v>2.0820483743063986E-2</v>
      </c>
      <c r="F24" s="27">
        <v>5.2312382537545457E-2</v>
      </c>
      <c r="G24" s="28">
        <v>4.7066695122021558E-2</v>
      </c>
      <c r="I24" s="90">
        <v>2259</v>
      </c>
      <c r="J24" s="18">
        <v>6120</v>
      </c>
      <c r="K24" s="19">
        <v>6120</v>
      </c>
      <c r="L24" s="75">
        <v>3.3179241045790876E-2</v>
      </c>
      <c r="M24" s="75">
        <v>8.2386705155078843E-2</v>
      </c>
      <c r="N24" s="76">
        <v>7.226063987741195E-2</v>
      </c>
      <c r="P24" s="90">
        <v>0</v>
      </c>
      <c r="Q24" s="18">
        <v>0</v>
      </c>
      <c r="R24" s="19">
        <v>0</v>
      </c>
      <c r="S24" s="75" t="s">
        <v>158</v>
      </c>
      <c r="T24" s="75" t="s">
        <v>158</v>
      </c>
      <c r="U24" s="76" t="s">
        <v>158</v>
      </c>
    </row>
    <row r="25" spans="1:21" x14ac:dyDescent="0.25">
      <c r="A25" s="17" t="s">
        <v>171</v>
      </c>
      <c r="B25" s="18">
        <v>4996</v>
      </c>
      <c r="C25" s="18">
        <v>5741</v>
      </c>
      <c r="D25" s="19">
        <v>5063</v>
      </c>
      <c r="E25" s="27">
        <v>4.6046541292761256E-2</v>
      </c>
      <c r="F25" s="27">
        <v>4.9072775841184392E-2</v>
      </c>
      <c r="G25" s="28">
        <v>3.8937692386077638E-2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4996</v>
      </c>
      <c r="Q25" s="18">
        <v>5741</v>
      </c>
      <c r="R25" s="19">
        <v>5063</v>
      </c>
      <c r="S25" s="75">
        <v>0.12361997694868485</v>
      </c>
      <c r="T25" s="75">
        <v>0.13443176645354904</v>
      </c>
      <c r="U25" s="76">
        <v>0.11168011180804874</v>
      </c>
    </row>
    <row r="26" spans="1:21" x14ac:dyDescent="0.25">
      <c r="A26" s="17" t="s">
        <v>172</v>
      </c>
      <c r="B26" s="18">
        <v>344849</v>
      </c>
      <c r="C26" s="18">
        <v>376623</v>
      </c>
      <c r="D26" s="19">
        <v>441365</v>
      </c>
      <c r="E26" s="27">
        <v>3.1783634344010059</v>
      </c>
      <c r="F26" s="27">
        <v>3.2192886353656838</v>
      </c>
      <c r="G26" s="28">
        <v>3.3943777602174912</v>
      </c>
      <c r="I26" s="90">
        <v>285878</v>
      </c>
      <c r="J26" s="18">
        <v>310731</v>
      </c>
      <c r="K26" s="19">
        <v>355804</v>
      </c>
      <c r="L26" s="75">
        <v>4.198855720092344</v>
      </c>
      <c r="M26" s="75">
        <v>4.1830234116900007</v>
      </c>
      <c r="N26" s="76">
        <v>4.2010824691082815</v>
      </c>
      <c r="P26" s="90">
        <v>58971</v>
      </c>
      <c r="Q26" s="18">
        <v>65892</v>
      </c>
      <c r="R26" s="19">
        <v>85561</v>
      </c>
      <c r="S26" s="75">
        <v>1.459166064980163</v>
      </c>
      <c r="T26" s="75">
        <v>1.5429329307014898</v>
      </c>
      <c r="U26" s="76">
        <v>1.887312274621461</v>
      </c>
    </row>
    <row r="27" spans="1:21" x14ac:dyDescent="0.25">
      <c r="A27" s="17" t="s">
        <v>173</v>
      </c>
      <c r="B27" s="18">
        <v>83700</v>
      </c>
      <c r="C27" s="18">
        <v>89625</v>
      </c>
      <c r="D27" s="19">
        <v>94372</v>
      </c>
      <c r="E27" s="27">
        <v>0.77143625024101625</v>
      </c>
      <c r="F27" s="27">
        <v>0.7660943276025346</v>
      </c>
      <c r="G27" s="28">
        <v>0.72578074379990498</v>
      </c>
      <c r="I27" s="90">
        <v>17898</v>
      </c>
      <c r="J27" s="18">
        <v>22007</v>
      </c>
      <c r="K27" s="19">
        <v>21654</v>
      </c>
      <c r="L27" s="75">
        <v>0.262878289613796</v>
      </c>
      <c r="M27" s="75">
        <v>0.29625559156010128</v>
      </c>
      <c r="N27" s="76">
        <v>0.25567514638978406</v>
      </c>
      <c r="P27" s="90">
        <v>65802</v>
      </c>
      <c r="Q27" s="18">
        <v>67618</v>
      </c>
      <c r="R27" s="19">
        <v>72718</v>
      </c>
      <c r="S27" s="75">
        <v>1.6281908973533548</v>
      </c>
      <c r="T27" s="75">
        <v>1.5833491001665352</v>
      </c>
      <c r="U27" s="76">
        <v>1.6040202193280046</v>
      </c>
    </row>
    <row r="28" spans="1:21" x14ac:dyDescent="0.25">
      <c r="A28" s="17" t="s">
        <v>174</v>
      </c>
      <c r="B28" s="18">
        <v>53983</v>
      </c>
      <c r="C28" s="18">
        <v>58766</v>
      </c>
      <c r="D28" s="19">
        <v>64573</v>
      </c>
      <c r="E28" s="27">
        <v>0.49754412301984202</v>
      </c>
      <c r="F28" s="27">
        <v>0.50231854120937847</v>
      </c>
      <c r="G28" s="28">
        <v>0.49660746799253241</v>
      </c>
      <c r="I28" s="90">
        <v>22666</v>
      </c>
      <c r="J28" s="18">
        <v>24310</v>
      </c>
      <c r="K28" s="19">
        <v>29706</v>
      </c>
      <c r="L28" s="75">
        <v>0.33290866646476142</v>
      </c>
      <c r="M28" s="75">
        <v>0.32725830103267428</v>
      </c>
      <c r="N28" s="76">
        <v>0.35074747846379073</v>
      </c>
      <c r="P28" s="90">
        <v>31317</v>
      </c>
      <c r="Q28" s="18">
        <v>34456</v>
      </c>
      <c r="R28" s="19">
        <v>34867</v>
      </c>
      <c r="S28" s="75">
        <v>0.77490128464811114</v>
      </c>
      <c r="T28" s="75">
        <v>0.80682475961043121</v>
      </c>
      <c r="U28" s="76">
        <v>0.76909943875394726</v>
      </c>
    </row>
    <row r="29" spans="1:21" x14ac:dyDescent="0.25">
      <c r="A29" s="17" t="s">
        <v>175</v>
      </c>
      <c r="B29" s="18">
        <v>14970</v>
      </c>
      <c r="C29" s="18">
        <v>16428</v>
      </c>
      <c r="D29" s="19">
        <v>16770</v>
      </c>
      <c r="E29" s="27">
        <v>0.13797372360941473</v>
      </c>
      <c r="F29" s="27">
        <v>0.14042284645862693</v>
      </c>
      <c r="G29" s="28">
        <v>0.1289719733980885</v>
      </c>
      <c r="I29" s="90">
        <v>5264</v>
      </c>
      <c r="J29" s="18">
        <v>5709</v>
      </c>
      <c r="K29" s="19">
        <v>6074</v>
      </c>
      <c r="L29" s="75">
        <v>7.7315416053582636E-2</v>
      </c>
      <c r="M29" s="75">
        <v>7.6853872504958343E-2</v>
      </c>
      <c r="N29" s="76">
        <v>7.1717504348921601E-2</v>
      </c>
      <c r="P29" s="90">
        <v>9706</v>
      </c>
      <c r="Q29" s="18">
        <v>10719</v>
      </c>
      <c r="R29" s="19">
        <v>10696</v>
      </c>
      <c r="S29" s="75">
        <v>0.24016322983665633</v>
      </c>
      <c r="T29" s="75">
        <v>0.25099705706594533</v>
      </c>
      <c r="U29" s="76">
        <v>0.23593333515680215</v>
      </c>
    </row>
    <row r="30" spans="1:21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  <c r="I30" s="90">
        <v>0</v>
      </c>
      <c r="J30" s="18">
        <v>0</v>
      </c>
      <c r="K30" s="19">
        <v>0</v>
      </c>
      <c r="L30" s="75" t="s">
        <v>158</v>
      </c>
      <c r="M30" s="75" t="s">
        <v>158</v>
      </c>
      <c r="N30" s="76" t="s">
        <v>158</v>
      </c>
      <c r="P30" s="90">
        <v>0</v>
      </c>
      <c r="Q30" s="18">
        <v>0</v>
      </c>
      <c r="R30" s="19">
        <v>0</v>
      </c>
      <c r="S30" s="75" t="s">
        <v>158</v>
      </c>
      <c r="T30" s="75" t="s">
        <v>158</v>
      </c>
      <c r="U30" s="76" t="s">
        <v>158</v>
      </c>
    </row>
    <row r="31" spans="1:21" x14ac:dyDescent="0.25">
      <c r="A31" s="17" t="s">
        <v>177</v>
      </c>
      <c r="B31" s="18">
        <v>28201</v>
      </c>
      <c r="C31" s="18">
        <v>34749</v>
      </c>
      <c r="D31" s="19">
        <v>34487</v>
      </c>
      <c r="E31" s="27">
        <v>0.25991963790975986</v>
      </c>
      <c r="F31" s="27">
        <v>0.29702663084921033</v>
      </c>
      <c r="G31" s="28">
        <v>0.26522697952175778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28201</v>
      </c>
      <c r="Q31" s="18">
        <v>34749</v>
      </c>
      <c r="R31" s="19">
        <v>34487</v>
      </c>
      <c r="S31" s="75">
        <v>0.69779963369292664</v>
      </c>
      <c r="T31" s="75">
        <v>0.81368567366214517</v>
      </c>
      <c r="U31" s="76">
        <v>0.76071736439347748</v>
      </c>
    </row>
    <row r="32" spans="1:21" x14ac:dyDescent="0.25">
      <c r="A32" s="17" t="s">
        <v>178</v>
      </c>
      <c r="B32" s="18">
        <v>66833</v>
      </c>
      <c r="C32" s="18">
        <v>29105</v>
      </c>
      <c r="D32" s="19">
        <v>67732</v>
      </c>
      <c r="E32" s="27">
        <v>0.61597848162912594</v>
      </c>
      <c r="F32" s="27">
        <v>0.24878298917569619</v>
      </c>
      <c r="G32" s="28">
        <v>0.52090218856286996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66833</v>
      </c>
      <c r="Q32" s="18">
        <v>29105</v>
      </c>
      <c r="R32" s="19">
        <v>67732</v>
      </c>
      <c r="S32" s="75">
        <v>1.6537017452785137</v>
      </c>
      <c r="T32" s="75">
        <v>0.68152526783322498</v>
      </c>
      <c r="U32" s="76">
        <v>1.4940385804824723</v>
      </c>
    </row>
    <row r="33" spans="1:21" x14ac:dyDescent="0.25">
      <c r="A33" s="17" t="s">
        <v>179</v>
      </c>
      <c r="B33" s="18">
        <v>54959</v>
      </c>
      <c r="C33" s="18">
        <v>70539</v>
      </c>
      <c r="D33" s="19">
        <v>79191</v>
      </c>
      <c r="E33" s="27">
        <v>0.50653960426518529</v>
      </c>
      <c r="F33" s="27">
        <v>0.60295149539475801</v>
      </c>
      <c r="G33" s="28">
        <v>0.60902919173333492</v>
      </c>
      <c r="I33" s="90">
        <v>52575</v>
      </c>
      <c r="J33" s="18">
        <v>68754</v>
      </c>
      <c r="K33" s="19">
        <v>77676</v>
      </c>
      <c r="L33" s="75">
        <v>0.77219946789838667</v>
      </c>
      <c r="M33" s="75">
        <v>0.92555809252161603</v>
      </c>
      <c r="N33" s="76">
        <v>0.91714337632644616</v>
      </c>
      <c r="P33" s="90">
        <v>2384</v>
      </c>
      <c r="Q33" s="18">
        <v>1785</v>
      </c>
      <c r="R33" s="19">
        <v>1515</v>
      </c>
      <c r="S33" s="75">
        <v>5.8989196366225911E-2</v>
      </c>
      <c r="T33" s="75">
        <v>4.1797718710953669E-2</v>
      </c>
      <c r="U33" s="76">
        <v>3.3418006989767692E-2</v>
      </c>
    </row>
    <row r="34" spans="1:21" x14ac:dyDescent="0.25">
      <c r="A34" s="17" t="s">
        <v>180</v>
      </c>
      <c r="B34" s="18">
        <v>0</v>
      </c>
      <c r="C34" s="18">
        <v>0</v>
      </c>
      <c r="D34" s="19">
        <v>0</v>
      </c>
      <c r="E34" s="27" t="s">
        <v>158</v>
      </c>
      <c r="F34" s="27" t="s">
        <v>158</v>
      </c>
      <c r="G34" s="28" t="s">
        <v>158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0</v>
      </c>
      <c r="Q34" s="18">
        <v>0</v>
      </c>
      <c r="R34" s="19">
        <v>0</v>
      </c>
      <c r="S34" s="75" t="s">
        <v>158</v>
      </c>
      <c r="T34" s="75" t="s">
        <v>158</v>
      </c>
      <c r="U34" s="76" t="s">
        <v>158</v>
      </c>
    </row>
    <row r="35" spans="1:21" x14ac:dyDescent="0.25">
      <c r="A35" s="17" t="s">
        <v>181</v>
      </c>
      <c r="B35" s="18">
        <v>32828</v>
      </c>
      <c r="C35" s="18">
        <v>32473</v>
      </c>
      <c r="D35" s="19">
        <v>33453</v>
      </c>
      <c r="E35" s="27">
        <v>0.30256522369070588</v>
      </c>
      <c r="F35" s="27">
        <v>0.27757189512119507</v>
      </c>
      <c r="G35" s="28">
        <v>0.2572748614243443</v>
      </c>
      <c r="I35" s="90">
        <v>32828</v>
      </c>
      <c r="J35" s="18">
        <v>32473</v>
      </c>
      <c r="K35" s="19">
        <v>33453</v>
      </c>
      <c r="L35" s="75">
        <v>0.48216384464418899</v>
      </c>
      <c r="M35" s="75">
        <v>0.43714762687922798</v>
      </c>
      <c r="N35" s="76">
        <v>0.39498940944755917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10849892</v>
      </c>
      <c r="C37" s="21">
        <v>11698951</v>
      </c>
      <c r="D37" s="22">
        <v>13002825</v>
      </c>
      <c r="E37" s="23">
        <v>100</v>
      </c>
      <c r="F37" s="23">
        <v>100</v>
      </c>
      <c r="G37" s="47">
        <v>100</v>
      </c>
      <c r="I37" s="91">
        <v>6808474</v>
      </c>
      <c r="J37" s="21">
        <v>7428383</v>
      </c>
      <c r="K37" s="22">
        <v>8469341</v>
      </c>
      <c r="L37" s="78">
        <v>100</v>
      </c>
      <c r="M37" s="78">
        <v>100</v>
      </c>
      <c r="N37" s="79">
        <v>100</v>
      </c>
      <c r="P37" s="91">
        <v>4041418</v>
      </c>
      <c r="Q37" s="21">
        <v>4270568</v>
      </c>
      <c r="R37" s="22">
        <v>4533484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x14ac:dyDescent="0.25">
      <c r="I39" s="187"/>
      <c r="J39" s="187"/>
      <c r="K39" s="187"/>
      <c r="L39" s="187"/>
      <c r="M39" s="187"/>
      <c r="N39" s="187"/>
      <c r="P39" s="187"/>
      <c r="Q39" s="187"/>
      <c r="R39" s="187"/>
      <c r="S39" s="187"/>
      <c r="T39" s="187"/>
      <c r="U39" s="187"/>
    </row>
    <row r="40" spans="1:21" x14ac:dyDescent="0.25">
      <c r="I40" s="104"/>
      <c r="J40" s="105"/>
      <c r="K40" s="104"/>
      <c r="L40" s="106"/>
      <c r="M40" s="105"/>
      <c r="N40" s="106"/>
      <c r="P40" s="104"/>
      <c r="Q40" s="105"/>
      <c r="R40" s="104"/>
      <c r="S40" s="106"/>
      <c r="T40" s="105"/>
      <c r="U40" s="106"/>
    </row>
    <row r="41" spans="1:21" x14ac:dyDescent="0.25">
      <c r="I41" s="107"/>
      <c r="J41" s="107"/>
      <c r="K41" s="107"/>
      <c r="L41" s="107"/>
      <c r="M41" s="107"/>
      <c r="N41" s="107"/>
      <c r="P41" s="107"/>
      <c r="Q41" s="107"/>
      <c r="R41" s="107"/>
      <c r="S41" s="107"/>
      <c r="T41" s="107"/>
      <c r="U41" s="107"/>
    </row>
    <row r="42" spans="1:21" x14ac:dyDescent="0.25">
      <c r="I42" s="108"/>
      <c r="J42" s="108"/>
      <c r="K42" s="108"/>
      <c r="L42" s="75"/>
      <c r="M42" s="75"/>
      <c r="N42" s="75"/>
      <c r="P42" s="108"/>
      <c r="Q42" s="108"/>
      <c r="R42" s="108"/>
      <c r="S42" s="75"/>
      <c r="T42" s="75"/>
      <c r="U42" s="75"/>
    </row>
    <row r="43" spans="1:21" x14ac:dyDescent="0.25">
      <c r="I43" s="108"/>
      <c r="J43" s="108"/>
      <c r="K43" s="108"/>
      <c r="L43" s="75"/>
      <c r="M43" s="75"/>
      <c r="N43" s="75"/>
      <c r="P43" s="108"/>
      <c r="Q43" s="108"/>
      <c r="R43" s="108"/>
      <c r="S43" s="75"/>
      <c r="T43" s="75"/>
      <c r="U43" s="75"/>
    </row>
    <row r="44" spans="1:21" x14ac:dyDescent="0.25">
      <c r="I44" s="108"/>
      <c r="J44" s="108"/>
      <c r="K44" s="108"/>
      <c r="L44" s="75"/>
      <c r="M44" s="75"/>
      <c r="N44" s="75"/>
      <c r="P44" s="108"/>
      <c r="Q44" s="108"/>
      <c r="R44" s="108"/>
      <c r="S44" s="75"/>
      <c r="T44" s="75"/>
      <c r="U44" s="75"/>
    </row>
    <row r="45" spans="1:21" x14ac:dyDescent="0.25">
      <c r="I45" s="108"/>
      <c r="J45" s="108"/>
      <c r="K45" s="108"/>
      <c r="L45" s="75"/>
      <c r="M45" s="75"/>
      <c r="N45" s="75"/>
      <c r="P45" s="108"/>
      <c r="Q45" s="108"/>
      <c r="R45" s="108"/>
      <c r="S45" s="75"/>
      <c r="T45" s="75"/>
      <c r="U45" s="75"/>
    </row>
    <row r="46" spans="1:21" x14ac:dyDescent="0.25">
      <c r="I46" s="108"/>
      <c r="J46" s="108"/>
      <c r="K46" s="108"/>
      <c r="L46" s="75"/>
      <c r="M46" s="75"/>
      <c r="N46" s="75"/>
      <c r="P46" s="108"/>
      <c r="Q46" s="108"/>
      <c r="R46" s="108"/>
      <c r="S46" s="75"/>
      <c r="T46" s="75"/>
      <c r="U46" s="75"/>
    </row>
    <row r="47" spans="1:21" x14ac:dyDescent="0.25">
      <c r="I47" s="108"/>
      <c r="J47" s="108"/>
      <c r="K47" s="108"/>
      <c r="L47" s="75"/>
      <c r="M47" s="75"/>
      <c r="N47" s="75"/>
      <c r="P47" s="108"/>
      <c r="Q47" s="108"/>
      <c r="R47" s="108"/>
      <c r="S47" s="75"/>
      <c r="T47" s="75"/>
      <c r="U47" s="75"/>
    </row>
    <row r="48" spans="1:21" x14ac:dyDescent="0.25">
      <c r="I48" s="108"/>
      <c r="J48" s="108"/>
      <c r="K48" s="108"/>
      <c r="L48" s="75"/>
      <c r="M48" s="75"/>
      <c r="N48" s="75"/>
      <c r="P48" s="108"/>
      <c r="Q48" s="108"/>
      <c r="R48" s="108"/>
      <c r="S48" s="75"/>
      <c r="T48" s="75"/>
      <c r="U48" s="75"/>
    </row>
    <row r="49" spans="1:21" x14ac:dyDescent="0.25">
      <c r="I49" s="108"/>
      <c r="J49" s="108"/>
      <c r="K49" s="108"/>
      <c r="L49" s="75"/>
      <c r="M49" s="75"/>
      <c r="N49" s="75"/>
      <c r="P49" s="108"/>
      <c r="Q49" s="108"/>
      <c r="R49" s="108"/>
      <c r="S49" s="75"/>
      <c r="T49" s="75"/>
      <c r="U49" s="75"/>
    </row>
    <row r="50" spans="1:21" x14ac:dyDescent="0.25">
      <c r="I50" s="108"/>
      <c r="J50" s="108"/>
      <c r="K50" s="108"/>
      <c r="L50" s="75"/>
      <c r="M50" s="75"/>
      <c r="N50" s="75"/>
      <c r="P50" s="108"/>
      <c r="Q50" s="108"/>
      <c r="R50" s="108"/>
      <c r="S50" s="75"/>
      <c r="T50" s="75"/>
      <c r="U50" s="75"/>
    </row>
    <row r="51" spans="1:21" x14ac:dyDescent="0.25">
      <c r="I51" s="108"/>
      <c r="J51" s="108"/>
      <c r="K51" s="108"/>
      <c r="L51" s="75"/>
      <c r="M51" s="75"/>
      <c r="N51" s="75"/>
      <c r="P51" s="108"/>
      <c r="Q51" s="108"/>
      <c r="R51" s="108"/>
      <c r="S51" s="75"/>
      <c r="T51" s="75"/>
      <c r="U51" s="75"/>
    </row>
    <row r="52" spans="1:21" x14ac:dyDescent="0.25">
      <c r="I52" s="108"/>
      <c r="J52" s="108"/>
      <c r="K52" s="108"/>
      <c r="L52" s="75"/>
      <c r="M52" s="75"/>
      <c r="N52" s="75"/>
      <c r="P52" s="108"/>
      <c r="Q52" s="108"/>
      <c r="R52" s="108"/>
      <c r="S52" s="75"/>
      <c r="T52" s="75"/>
      <c r="U52" s="75"/>
    </row>
    <row r="53" spans="1:21" x14ac:dyDescent="0.25">
      <c r="I53" s="108"/>
      <c r="J53" s="108"/>
      <c r="K53" s="108"/>
      <c r="L53" s="75"/>
      <c r="M53" s="75"/>
      <c r="N53" s="75"/>
      <c r="P53" s="108"/>
      <c r="Q53" s="108"/>
      <c r="R53" s="108"/>
      <c r="S53" s="75"/>
      <c r="T53" s="75"/>
      <c r="U53" s="75"/>
    </row>
    <row r="54" spans="1:21" x14ac:dyDescent="0.25">
      <c r="I54" s="108"/>
      <c r="J54" s="108"/>
      <c r="K54" s="108"/>
      <c r="L54" s="75"/>
      <c r="M54" s="75"/>
      <c r="N54" s="75"/>
      <c r="P54" s="108"/>
      <c r="Q54" s="108"/>
      <c r="R54" s="108"/>
      <c r="S54" s="75"/>
      <c r="T54" s="75"/>
      <c r="U54" s="75"/>
    </row>
    <row r="55" spans="1:21" x14ac:dyDescent="0.25">
      <c r="I55" s="108"/>
      <c r="J55" s="108"/>
      <c r="K55" s="108"/>
      <c r="L55" s="75"/>
      <c r="M55" s="75"/>
      <c r="N55" s="75"/>
      <c r="P55" s="108"/>
      <c r="Q55" s="108"/>
      <c r="R55" s="108"/>
      <c r="S55" s="75"/>
      <c r="T55" s="75"/>
      <c r="U55" s="75"/>
    </row>
    <row r="56" spans="1:21" x14ac:dyDescent="0.25">
      <c r="I56" s="108"/>
      <c r="J56" s="108"/>
      <c r="K56" s="108"/>
      <c r="L56" s="75"/>
      <c r="M56" s="75"/>
      <c r="N56" s="75"/>
      <c r="P56" s="108"/>
      <c r="Q56" s="108"/>
      <c r="R56" s="108"/>
      <c r="S56" s="75"/>
      <c r="T56" s="75"/>
      <c r="U56" s="75"/>
    </row>
    <row r="57" spans="1:21" x14ac:dyDescent="0.25">
      <c r="I57" s="108"/>
      <c r="J57" s="108"/>
      <c r="K57" s="108"/>
      <c r="L57" s="75"/>
      <c r="M57" s="75"/>
      <c r="N57" s="75"/>
      <c r="P57" s="108"/>
      <c r="Q57" s="108"/>
      <c r="R57" s="108"/>
      <c r="S57" s="75"/>
      <c r="T57" s="75"/>
      <c r="U57" s="75"/>
    </row>
    <row r="58" spans="1:21" x14ac:dyDescent="0.25">
      <c r="I58" s="108"/>
      <c r="J58" s="108"/>
      <c r="K58" s="108"/>
      <c r="L58" s="75"/>
      <c r="M58" s="75"/>
      <c r="N58" s="75"/>
      <c r="P58" s="108"/>
      <c r="Q58" s="108"/>
      <c r="R58" s="108"/>
      <c r="S58" s="75"/>
      <c r="T58" s="75"/>
      <c r="U58" s="75"/>
    </row>
    <row r="59" spans="1:21" x14ac:dyDescent="0.25">
      <c r="I59" s="108"/>
      <c r="J59" s="108"/>
      <c r="K59" s="108"/>
      <c r="L59" s="75"/>
      <c r="M59" s="75"/>
      <c r="N59" s="75"/>
      <c r="P59" s="108"/>
      <c r="Q59" s="108"/>
      <c r="R59" s="108"/>
      <c r="S59" s="75"/>
      <c r="T59" s="75"/>
      <c r="U59" s="75"/>
    </row>
    <row r="60" spans="1:21" x14ac:dyDescent="0.25">
      <c r="A60" s="43"/>
      <c r="B60" s="49"/>
      <c r="C60" s="49"/>
      <c r="D60" s="49"/>
      <c r="E60" s="50"/>
      <c r="F60" s="51"/>
      <c r="G60" s="50"/>
      <c r="I60" s="108"/>
      <c r="J60" s="108"/>
      <c r="K60" s="108"/>
      <c r="L60" s="75"/>
      <c r="M60" s="75"/>
      <c r="N60" s="75"/>
      <c r="P60" s="108"/>
      <c r="Q60" s="108"/>
      <c r="R60" s="108"/>
      <c r="S60" s="75"/>
      <c r="T60" s="75"/>
      <c r="U60" s="75"/>
    </row>
    <row r="61" spans="1:21" x14ac:dyDescent="0.25">
      <c r="A61" s="43"/>
      <c r="B61" s="49"/>
      <c r="C61" s="49"/>
      <c r="D61" s="49"/>
      <c r="E61" s="50"/>
      <c r="F61" s="51"/>
      <c r="G61" s="50"/>
      <c r="I61" s="108"/>
      <c r="J61" s="108"/>
      <c r="K61" s="108"/>
      <c r="L61" s="75"/>
      <c r="M61" s="75"/>
      <c r="N61" s="75"/>
      <c r="P61" s="108"/>
      <c r="Q61" s="108"/>
      <c r="R61" s="108"/>
      <c r="S61" s="75"/>
      <c r="T61" s="75"/>
      <c r="U61" s="75"/>
    </row>
    <row r="62" spans="1:21" x14ac:dyDescent="0.25">
      <c r="A62" s="43"/>
      <c r="B62" s="49"/>
      <c r="C62" s="49"/>
      <c r="D62" s="49"/>
      <c r="E62" s="50"/>
      <c r="F62" s="51"/>
      <c r="G62" s="50"/>
      <c r="I62" s="108"/>
      <c r="J62" s="108"/>
      <c r="K62" s="108"/>
      <c r="L62" s="75"/>
      <c r="M62" s="75"/>
      <c r="N62" s="75"/>
      <c r="P62" s="108"/>
      <c r="Q62" s="108"/>
      <c r="R62" s="108"/>
      <c r="S62" s="75"/>
      <c r="T62" s="75"/>
      <c r="U62" s="75"/>
    </row>
    <row r="63" spans="1:21" x14ac:dyDescent="0.25">
      <c r="A63" s="43"/>
      <c r="B63" s="49"/>
      <c r="C63" s="49"/>
      <c r="D63" s="49"/>
      <c r="E63" s="50"/>
      <c r="F63" s="51"/>
      <c r="G63" s="50"/>
      <c r="I63" s="108"/>
      <c r="J63" s="108"/>
      <c r="K63" s="108"/>
      <c r="L63" s="75"/>
      <c r="M63" s="75"/>
      <c r="N63" s="75"/>
      <c r="P63" s="108"/>
      <c r="Q63" s="108"/>
      <c r="R63" s="108"/>
      <c r="S63" s="75"/>
      <c r="T63" s="75"/>
      <c r="U63" s="75"/>
    </row>
    <row r="64" spans="1:21" x14ac:dyDescent="0.25">
      <c r="I64" s="108"/>
      <c r="J64" s="108"/>
      <c r="K64" s="108"/>
      <c r="L64" s="75"/>
      <c r="M64" s="75"/>
      <c r="N64" s="75"/>
      <c r="P64" s="108"/>
      <c r="Q64" s="108"/>
      <c r="R64" s="108"/>
      <c r="S64" s="75"/>
      <c r="T64" s="75"/>
      <c r="U64" s="75"/>
    </row>
    <row r="65" spans="1:21" x14ac:dyDescent="0.25">
      <c r="A65" s="58" t="str">
        <f>+Innhold!B53</f>
        <v>Finans Norge / Skadeforsikringsstatistikk</v>
      </c>
      <c r="B65" s="59"/>
      <c r="C65" s="59"/>
      <c r="D65" s="59"/>
      <c r="E65" s="59"/>
      <c r="F65" s="59"/>
      <c r="G65" s="59"/>
      <c r="H65" s="59"/>
      <c r="I65" s="110"/>
      <c r="J65" s="110"/>
      <c r="K65" s="110"/>
      <c r="L65" s="111"/>
      <c r="M65" s="111"/>
      <c r="N65" s="111"/>
      <c r="O65" s="59"/>
      <c r="P65" s="110"/>
      <c r="Q65" s="59"/>
      <c r="R65" s="110"/>
      <c r="S65" s="111"/>
      <c r="T65" s="111"/>
      <c r="U65" s="174">
        <f>Innhold!H41</f>
        <v>17</v>
      </c>
    </row>
    <row r="66" spans="1:21" ht="12.75" customHeight="1" x14ac:dyDescent="0.25">
      <c r="A66" s="26" t="str">
        <f>+Innhold!B54</f>
        <v>Premiestatistikk skadeforsikring 1. kvartal 2025</v>
      </c>
      <c r="I66" s="108"/>
      <c r="J66" s="108"/>
      <c r="K66" s="108"/>
      <c r="L66" s="75"/>
      <c r="M66" s="75"/>
      <c r="N66" s="75"/>
      <c r="P66" s="108"/>
      <c r="R66" s="108"/>
      <c r="S66" s="75"/>
      <c r="T66" s="75"/>
      <c r="U66" s="173"/>
    </row>
    <row r="67" spans="1:21" ht="12.75" customHeight="1" x14ac:dyDescent="0.25">
      <c r="I67" s="108"/>
      <c r="J67" s="108"/>
      <c r="K67" s="108"/>
      <c r="L67" s="75"/>
      <c r="M67" s="75"/>
      <c r="N67" s="75"/>
      <c r="P67" s="108"/>
      <c r="Q67" s="108"/>
      <c r="R67" s="108"/>
      <c r="S67" s="75"/>
      <c r="T67" s="75"/>
      <c r="U67" s="75"/>
    </row>
    <row r="68" spans="1:21" ht="12.75" customHeight="1" x14ac:dyDescent="0.25">
      <c r="I68" s="108"/>
      <c r="J68" s="108"/>
      <c r="K68" s="108"/>
      <c r="L68" s="75"/>
      <c r="M68" s="75"/>
      <c r="N68" s="75"/>
      <c r="P68" s="108"/>
      <c r="Q68" s="108"/>
      <c r="R68" s="108"/>
      <c r="S68" s="75"/>
      <c r="T68" s="75"/>
      <c r="U68" s="75"/>
    </row>
    <row r="69" spans="1:21" ht="12.75" customHeight="1" x14ac:dyDescent="0.25">
      <c r="I69" s="108"/>
      <c r="J69" s="108"/>
      <c r="K69" s="108"/>
      <c r="L69" s="75"/>
      <c r="M69" s="75"/>
      <c r="N69" s="75"/>
      <c r="P69" s="108"/>
      <c r="Q69" s="108"/>
      <c r="R69" s="108"/>
      <c r="S69" s="75"/>
      <c r="T69" s="75"/>
      <c r="U69" s="75"/>
    </row>
    <row r="70" spans="1:21" x14ac:dyDescent="0.25">
      <c r="I70" s="108"/>
      <c r="J70" s="108"/>
      <c r="K70" s="108"/>
      <c r="L70" s="75"/>
      <c r="M70" s="75"/>
      <c r="N70" s="75"/>
      <c r="P70" s="108"/>
      <c r="Q70" s="108"/>
      <c r="R70" s="108"/>
      <c r="S70" s="75"/>
      <c r="T70" s="75"/>
      <c r="U70" s="75"/>
    </row>
    <row r="71" spans="1:21" x14ac:dyDescent="0.25">
      <c r="I71" s="49"/>
      <c r="J71" s="49"/>
      <c r="K71" s="49"/>
      <c r="L71" s="109"/>
      <c r="M71" s="109"/>
      <c r="N71" s="109"/>
      <c r="P71" s="49"/>
      <c r="Q71" s="49"/>
      <c r="R71" s="49"/>
      <c r="S71" s="109"/>
      <c r="T71" s="109"/>
      <c r="U71" s="109"/>
    </row>
    <row r="72" spans="1:21" ht="12.75" customHeight="1" x14ac:dyDescent="0.25"/>
    <row r="73" spans="1:21" ht="12.75" customHeight="1" x14ac:dyDescent="0.25">
      <c r="I73" s="25"/>
      <c r="J73" s="25"/>
      <c r="K73" s="25"/>
      <c r="L73" s="25"/>
      <c r="M73" s="25"/>
      <c r="N73" s="25"/>
      <c r="O73" s="25"/>
      <c r="P73" s="25"/>
      <c r="T73" s="25"/>
      <c r="U73" s="173"/>
    </row>
    <row r="74" spans="1:21" x14ac:dyDescent="0.25">
      <c r="I74" s="25"/>
      <c r="J74" s="25"/>
      <c r="K74" s="25"/>
      <c r="L74" s="25"/>
      <c r="M74" s="25"/>
      <c r="N74" s="25"/>
      <c r="O74" s="25"/>
      <c r="P74" s="25"/>
      <c r="T74" s="25"/>
      <c r="U74" s="173"/>
    </row>
  </sheetData>
  <mergeCells count="7">
    <mergeCell ref="D4:E4"/>
    <mergeCell ref="U73:U74"/>
    <mergeCell ref="U65:U66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332031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67" t="s">
        <v>0</v>
      </c>
      <c r="B2" s="3"/>
      <c r="C2" s="3"/>
      <c r="D2" s="3"/>
      <c r="E2" s="3"/>
      <c r="F2" s="3"/>
    </row>
    <row r="3" spans="1:7" ht="6" customHeight="1" x14ac:dyDescent="0.25">
      <c r="A3" s="65"/>
      <c r="B3" s="3"/>
      <c r="C3" s="3"/>
      <c r="D3" s="3"/>
      <c r="E3" s="3"/>
      <c r="F3" s="3"/>
    </row>
    <row r="4" spans="1:7" ht="16.2" thickBot="1" x14ac:dyDescent="0.35">
      <c r="A4" s="5" t="s">
        <v>124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</row>
    <row r="7" spans="1:7" x14ac:dyDescent="0.25">
      <c r="A7" s="17" t="s">
        <v>81</v>
      </c>
      <c r="B7" s="18">
        <v>971943</v>
      </c>
      <c r="C7" s="18">
        <v>1017583</v>
      </c>
      <c r="D7" s="19">
        <v>1045257</v>
      </c>
      <c r="E7" s="27">
        <v>33.324396019901179</v>
      </c>
      <c r="F7" s="27">
        <v>32.280027572984189</v>
      </c>
      <c r="G7" s="28">
        <v>32.090315866064316</v>
      </c>
    </row>
    <row r="8" spans="1:7" x14ac:dyDescent="0.25">
      <c r="A8" s="17" t="s">
        <v>156</v>
      </c>
      <c r="B8" s="18">
        <v>16377</v>
      </c>
      <c r="C8" s="18">
        <v>20581</v>
      </c>
      <c r="D8" s="19">
        <v>28654</v>
      </c>
      <c r="E8" s="27">
        <v>0.56150785963572103</v>
      </c>
      <c r="F8" s="27">
        <v>0.65287573345819216</v>
      </c>
      <c r="G8" s="28">
        <v>0.87970318383536961</v>
      </c>
    </row>
    <row r="9" spans="1:7" x14ac:dyDescent="0.25">
      <c r="A9" s="17" t="s">
        <v>157</v>
      </c>
      <c r="B9" s="18">
        <v>0</v>
      </c>
      <c r="C9" s="18">
        <v>0</v>
      </c>
      <c r="D9" s="19">
        <v>0</v>
      </c>
      <c r="E9" s="27" t="s">
        <v>158</v>
      </c>
      <c r="F9" s="27" t="s">
        <v>158</v>
      </c>
      <c r="G9" s="28" t="s">
        <v>158</v>
      </c>
    </row>
    <row r="10" spans="1:7" x14ac:dyDescent="0.25">
      <c r="A10" s="17" t="s">
        <v>82</v>
      </c>
      <c r="B10" s="18">
        <v>881675</v>
      </c>
      <c r="C10" s="18">
        <v>995013</v>
      </c>
      <c r="D10" s="19">
        <v>1112652</v>
      </c>
      <c r="E10" s="27">
        <v>30.229434093199263</v>
      </c>
      <c r="F10" s="27">
        <v>31.564056274011765</v>
      </c>
      <c r="G10" s="28">
        <v>34.159402069546715</v>
      </c>
    </row>
    <row r="11" spans="1:7" x14ac:dyDescent="0.25">
      <c r="A11" s="17" t="s">
        <v>84</v>
      </c>
      <c r="B11" s="18">
        <v>550315</v>
      </c>
      <c r="C11" s="18">
        <v>564552</v>
      </c>
      <c r="D11" s="19">
        <v>573149</v>
      </c>
      <c r="E11" s="27">
        <v>18.868302972182441</v>
      </c>
      <c r="F11" s="27">
        <v>17.908862595368994</v>
      </c>
      <c r="G11" s="28">
        <v>17.596182037832701</v>
      </c>
    </row>
    <row r="12" spans="1:7" x14ac:dyDescent="0.25">
      <c r="A12" s="17" t="s">
        <v>182</v>
      </c>
      <c r="B12" s="18">
        <v>125623</v>
      </c>
      <c r="C12" s="18">
        <v>143616</v>
      </c>
      <c r="D12" s="19">
        <v>175329</v>
      </c>
      <c r="E12" s="27">
        <v>4.3071564908724547</v>
      </c>
      <c r="F12" s="27">
        <v>4.5558233971299611</v>
      </c>
      <c r="G12" s="28">
        <v>5.3827556194133983</v>
      </c>
    </row>
    <row r="13" spans="1:7" x14ac:dyDescent="0.25">
      <c r="A13" s="17" t="s">
        <v>159</v>
      </c>
      <c r="B13" s="18">
        <v>0</v>
      </c>
      <c r="C13" s="18">
        <v>0</v>
      </c>
      <c r="D13" s="19">
        <v>0</v>
      </c>
      <c r="E13" s="27" t="s">
        <v>158</v>
      </c>
      <c r="F13" s="27" t="s">
        <v>158</v>
      </c>
      <c r="G13" s="28" t="s">
        <v>158</v>
      </c>
    </row>
    <row r="14" spans="1:7" x14ac:dyDescent="0.25">
      <c r="A14" s="17" t="s">
        <v>160</v>
      </c>
      <c r="B14" s="18">
        <v>95150</v>
      </c>
      <c r="C14" s="18">
        <v>121578</v>
      </c>
      <c r="D14" s="19">
        <v>0</v>
      </c>
      <c r="E14" s="27">
        <v>3.2623479785271332</v>
      </c>
      <c r="F14" s="27">
        <v>3.8567283379029242</v>
      </c>
      <c r="G14" s="28" t="s">
        <v>158</v>
      </c>
    </row>
    <row r="15" spans="1:7" x14ac:dyDescent="0.25">
      <c r="A15" s="17" t="s">
        <v>161</v>
      </c>
      <c r="B15" s="18">
        <v>84324</v>
      </c>
      <c r="C15" s="18">
        <v>83621</v>
      </c>
      <c r="D15" s="19">
        <v>89569</v>
      </c>
      <c r="E15" s="27">
        <v>2.8911637513538828</v>
      </c>
      <c r="F15" s="27">
        <v>2.6526466987759334</v>
      </c>
      <c r="G15" s="28">
        <v>2.74984764685385</v>
      </c>
    </row>
    <row r="16" spans="1:7" x14ac:dyDescent="0.25">
      <c r="A16" s="17" t="s">
        <v>162</v>
      </c>
      <c r="B16" s="18">
        <v>0</v>
      </c>
      <c r="C16" s="18">
        <v>0</v>
      </c>
      <c r="D16" s="19">
        <v>0</v>
      </c>
      <c r="E16" s="27" t="s">
        <v>158</v>
      </c>
      <c r="F16" s="27" t="s">
        <v>158</v>
      </c>
      <c r="G16" s="28" t="s">
        <v>158</v>
      </c>
    </row>
    <row r="17" spans="1:7" x14ac:dyDescent="0.25">
      <c r="A17" s="17" t="s">
        <v>163</v>
      </c>
      <c r="B17" s="18">
        <v>0</v>
      </c>
      <c r="C17" s="18">
        <v>0</v>
      </c>
      <c r="D17" s="19">
        <v>0</v>
      </c>
      <c r="E17" s="27" t="s">
        <v>158</v>
      </c>
      <c r="F17" s="27" t="s">
        <v>158</v>
      </c>
      <c r="G17" s="28" t="s">
        <v>158</v>
      </c>
    </row>
    <row r="18" spans="1:7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158</v>
      </c>
      <c r="F18" s="27" t="s">
        <v>158</v>
      </c>
      <c r="G18" s="28" t="s">
        <v>158</v>
      </c>
    </row>
    <row r="19" spans="1:7" x14ac:dyDescent="0.25">
      <c r="A19" s="17" t="s">
        <v>165</v>
      </c>
      <c r="B19" s="18">
        <v>0</v>
      </c>
      <c r="C19" s="18">
        <v>5466</v>
      </c>
      <c r="D19" s="19">
        <v>15178</v>
      </c>
      <c r="E19" s="27" t="s">
        <v>158</v>
      </c>
      <c r="F19" s="27">
        <v>0.1733938467072775</v>
      </c>
      <c r="G19" s="28">
        <v>0.46597804579651148</v>
      </c>
    </row>
    <row r="20" spans="1:7" x14ac:dyDescent="0.25">
      <c r="A20" s="17" t="s">
        <v>166</v>
      </c>
      <c r="B20" s="18">
        <v>55751</v>
      </c>
      <c r="C20" s="18">
        <v>67795</v>
      </c>
      <c r="D20" s="19">
        <v>73278</v>
      </c>
      <c r="E20" s="27">
        <v>1.9114993394731077</v>
      </c>
      <c r="F20" s="27">
        <v>2.1506102886059053</v>
      </c>
      <c r="G20" s="28">
        <v>2.2496995150795076</v>
      </c>
    </row>
    <row r="21" spans="1:7" x14ac:dyDescent="0.25">
      <c r="A21" s="17" t="s">
        <v>167</v>
      </c>
      <c r="B21" s="18">
        <v>11720</v>
      </c>
      <c r="C21" s="18">
        <v>12576</v>
      </c>
      <c r="D21" s="19">
        <v>0</v>
      </c>
      <c r="E21" s="27">
        <v>0.40183624076025221</v>
      </c>
      <c r="F21" s="27">
        <v>0.39893908089841235</v>
      </c>
      <c r="G21" s="28" t="s">
        <v>158</v>
      </c>
    </row>
    <row r="22" spans="1:7" x14ac:dyDescent="0.25">
      <c r="A22" s="17" t="s">
        <v>168</v>
      </c>
      <c r="B22" s="18">
        <v>0</v>
      </c>
      <c r="C22" s="18">
        <v>0</v>
      </c>
      <c r="D22" s="19">
        <v>0</v>
      </c>
      <c r="E22" s="27" t="s">
        <v>158</v>
      </c>
      <c r="F22" s="27" t="s">
        <v>158</v>
      </c>
      <c r="G22" s="28" t="s">
        <v>158</v>
      </c>
    </row>
    <row r="23" spans="1:7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158</v>
      </c>
      <c r="F23" s="27" t="s">
        <v>158</v>
      </c>
      <c r="G23" s="28" t="s">
        <v>158</v>
      </c>
    </row>
    <row r="24" spans="1:7" x14ac:dyDescent="0.25">
      <c r="A24" s="17" t="s">
        <v>170</v>
      </c>
      <c r="B24" s="18">
        <v>0</v>
      </c>
      <c r="C24" s="18">
        <v>0</v>
      </c>
      <c r="D24" s="19">
        <v>0</v>
      </c>
      <c r="E24" s="27" t="s">
        <v>158</v>
      </c>
      <c r="F24" s="27" t="s">
        <v>158</v>
      </c>
      <c r="G24" s="28" t="s">
        <v>158</v>
      </c>
    </row>
    <row r="25" spans="1:7" x14ac:dyDescent="0.25">
      <c r="A25" s="17" t="s">
        <v>171</v>
      </c>
      <c r="B25" s="18">
        <v>2246</v>
      </c>
      <c r="C25" s="18">
        <v>2941</v>
      </c>
      <c r="D25" s="19">
        <v>2123</v>
      </c>
      <c r="E25" s="27">
        <v>7.7007184022826497E-2</v>
      </c>
      <c r="F25" s="27">
        <v>9.329515242702216E-2</v>
      </c>
      <c r="G25" s="28">
        <v>6.517798071063341E-2</v>
      </c>
    </row>
    <row r="26" spans="1:7" x14ac:dyDescent="0.25">
      <c r="A26" s="17" t="s">
        <v>172</v>
      </c>
      <c r="B26" s="18">
        <v>45439</v>
      </c>
      <c r="C26" s="18">
        <v>51273</v>
      </c>
      <c r="D26" s="19">
        <v>68362</v>
      </c>
      <c r="E26" s="27">
        <v>1.5579383057939507</v>
      </c>
      <c r="F26" s="27">
        <v>1.626495188844171</v>
      </c>
      <c r="G26" s="28">
        <v>2.0987739601226192</v>
      </c>
    </row>
    <row r="27" spans="1:7" x14ac:dyDescent="0.25">
      <c r="A27" s="17" t="s">
        <v>173</v>
      </c>
      <c r="B27" s="18">
        <v>19290</v>
      </c>
      <c r="C27" s="18">
        <v>16997</v>
      </c>
      <c r="D27" s="19">
        <v>10589</v>
      </c>
      <c r="E27" s="27">
        <v>0.6613840515584698</v>
      </c>
      <c r="F27" s="27">
        <v>0.5391831709629703</v>
      </c>
      <c r="G27" s="28">
        <v>0.32509168052044141</v>
      </c>
    </row>
    <row r="28" spans="1:7" x14ac:dyDescent="0.25">
      <c r="A28" s="17" t="s">
        <v>174</v>
      </c>
      <c r="B28" s="18">
        <v>28713</v>
      </c>
      <c r="C28" s="18">
        <v>31813</v>
      </c>
      <c r="D28" s="19">
        <v>32122</v>
      </c>
      <c r="E28" s="27">
        <v>0.98446450349395243</v>
      </c>
      <c r="F28" s="27">
        <v>1.0091801034208963</v>
      </c>
      <c r="G28" s="28">
        <v>0.98617385604661623</v>
      </c>
    </row>
    <row r="29" spans="1:7" x14ac:dyDescent="0.25">
      <c r="A29" s="17" t="s">
        <v>175</v>
      </c>
      <c r="B29" s="18">
        <v>6731</v>
      </c>
      <c r="C29" s="18">
        <v>7605</v>
      </c>
      <c r="D29" s="19">
        <v>7745</v>
      </c>
      <c r="E29" s="27">
        <v>0.23078154748782062</v>
      </c>
      <c r="F29" s="27">
        <v>0.24124775049558092</v>
      </c>
      <c r="G29" s="28">
        <v>0.2377783610946094</v>
      </c>
    </row>
    <row r="30" spans="1:7" x14ac:dyDescent="0.25">
      <c r="A30" s="17" t="s">
        <v>176</v>
      </c>
      <c r="B30" s="18">
        <v>0</v>
      </c>
      <c r="C30" s="18">
        <v>0</v>
      </c>
      <c r="D30" s="19">
        <v>0</v>
      </c>
      <c r="E30" s="27" t="s">
        <v>158</v>
      </c>
      <c r="F30" s="27" t="s">
        <v>158</v>
      </c>
      <c r="G30" s="28" t="s">
        <v>158</v>
      </c>
    </row>
    <row r="31" spans="1:7" x14ac:dyDescent="0.25">
      <c r="A31" s="17" t="s">
        <v>177</v>
      </c>
      <c r="B31" s="18">
        <v>1803</v>
      </c>
      <c r="C31" s="18">
        <v>1895</v>
      </c>
      <c r="D31" s="19">
        <v>3412</v>
      </c>
      <c r="E31" s="27">
        <v>6.1818322703987606E-2</v>
      </c>
      <c r="F31" s="27">
        <v>6.0113673529142125E-2</v>
      </c>
      <c r="G31" s="28">
        <v>0.10475142260229919</v>
      </c>
    </row>
    <row r="32" spans="1:7" x14ac:dyDescent="0.25">
      <c r="A32" s="17" t="s">
        <v>178</v>
      </c>
      <c r="B32" s="18">
        <v>17980</v>
      </c>
      <c r="C32" s="18">
        <v>6458</v>
      </c>
      <c r="D32" s="19">
        <v>18897</v>
      </c>
      <c r="E32" s="27">
        <v>0.61646890860659853</v>
      </c>
      <c r="F32" s="27">
        <v>0.20486232382649069</v>
      </c>
      <c r="G32" s="28">
        <v>0.5801546403621477</v>
      </c>
    </row>
    <row r="33" spans="1:7" x14ac:dyDescent="0.25">
      <c r="A33" s="17" t="s">
        <v>179</v>
      </c>
      <c r="B33" s="18">
        <v>1531</v>
      </c>
      <c r="C33" s="18">
        <v>998</v>
      </c>
      <c r="D33" s="19">
        <v>919</v>
      </c>
      <c r="E33" s="27">
        <v>5.2492430426957865E-2</v>
      </c>
      <c r="F33" s="27">
        <v>3.1658810650176172E-2</v>
      </c>
      <c r="G33" s="28">
        <v>2.8214114118262884E-2</v>
      </c>
    </row>
    <row r="34" spans="1:7" x14ac:dyDescent="0.25">
      <c r="A34" s="17" t="s">
        <v>180</v>
      </c>
      <c r="B34" s="18">
        <v>0</v>
      </c>
      <c r="C34" s="18">
        <v>0</v>
      </c>
      <c r="D34" s="19">
        <v>0</v>
      </c>
      <c r="E34" s="27" t="s">
        <v>158</v>
      </c>
      <c r="F34" s="27" t="s">
        <v>158</v>
      </c>
      <c r="G34" s="28" t="s">
        <v>158</v>
      </c>
    </row>
    <row r="35" spans="1:7" x14ac:dyDescent="0.25">
      <c r="A35" s="17" t="s">
        <v>181</v>
      </c>
      <c r="B35" s="18">
        <v>0</v>
      </c>
      <c r="C35" s="18">
        <v>0</v>
      </c>
      <c r="D35" s="19">
        <v>0</v>
      </c>
      <c r="E35" s="27" t="s">
        <v>158</v>
      </c>
      <c r="F35" s="27" t="s">
        <v>158</v>
      </c>
      <c r="G35" s="28" t="s">
        <v>158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8" thickBot="1" x14ac:dyDescent="0.3">
      <c r="A37" s="20" t="s">
        <v>4</v>
      </c>
      <c r="B37" s="21">
        <v>2916611</v>
      </c>
      <c r="C37" s="21">
        <v>3152361</v>
      </c>
      <c r="D37" s="22">
        <v>3257235</v>
      </c>
      <c r="E37" s="23">
        <v>100</v>
      </c>
      <c r="F37" s="23">
        <v>100</v>
      </c>
      <c r="G37" s="47">
        <v>100</v>
      </c>
    </row>
    <row r="39" spans="1:7" ht="16.2" thickBot="1" x14ac:dyDescent="0.35">
      <c r="A39" s="5" t="s">
        <v>125</v>
      </c>
      <c r="B39" s="5"/>
      <c r="C39" s="6"/>
      <c r="D39" s="6"/>
      <c r="E39" s="6"/>
      <c r="F39" s="6"/>
    </row>
    <row r="40" spans="1:7" x14ac:dyDescent="0.25">
      <c r="A40" s="7"/>
      <c r="B40" s="8"/>
      <c r="C40" s="42" t="s">
        <v>29</v>
      </c>
      <c r="D40" s="82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</row>
    <row r="42" spans="1:7" x14ac:dyDescent="0.25">
      <c r="A42" s="17" t="s">
        <v>81</v>
      </c>
      <c r="B42" s="18">
        <v>78332</v>
      </c>
      <c r="C42" s="18">
        <v>76010</v>
      </c>
      <c r="D42" s="19">
        <v>75454</v>
      </c>
      <c r="E42" s="27">
        <v>26.519509098603471</v>
      </c>
      <c r="F42" s="27">
        <v>25.655392155208204</v>
      </c>
      <c r="G42" s="28">
        <v>23.225691270127097</v>
      </c>
    </row>
    <row r="43" spans="1:7" x14ac:dyDescent="0.25">
      <c r="A43" s="17" t="s">
        <v>156</v>
      </c>
      <c r="B43" s="18">
        <v>2352</v>
      </c>
      <c r="C43" s="18">
        <v>2570</v>
      </c>
      <c r="D43" s="19">
        <v>2861</v>
      </c>
      <c r="E43" s="27">
        <v>0.79627592044011852</v>
      </c>
      <c r="F43" s="27">
        <v>0.86744320272181397</v>
      </c>
      <c r="G43" s="28">
        <v>0.88065182394351027</v>
      </c>
    </row>
    <row r="44" spans="1:7" x14ac:dyDescent="0.25">
      <c r="A44" s="17" t="s">
        <v>157</v>
      </c>
      <c r="B44" s="18">
        <v>0</v>
      </c>
      <c r="C44" s="18">
        <v>0</v>
      </c>
      <c r="D44" s="19">
        <v>0</v>
      </c>
      <c r="E44" s="27" t="s">
        <v>158</v>
      </c>
      <c r="F44" s="27" t="s">
        <v>158</v>
      </c>
      <c r="G44" s="28" t="s">
        <v>158</v>
      </c>
    </row>
    <row r="45" spans="1:7" x14ac:dyDescent="0.25">
      <c r="A45" s="17" t="s">
        <v>82</v>
      </c>
      <c r="B45" s="18">
        <v>139593</v>
      </c>
      <c r="C45" s="18">
        <v>138588</v>
      </c>
      <c r="D45" s="19">
        <v>136640</v>
      </c>
      <c r="E45" s="27">
        <v>47.259585272958105</v>
      </c>
      <c r="F45" s="27">
        <v>46.777127851677335</v>
      </c>
      <c r="G45" s="28">
        <v>42.059512486417766</v>
      </c>
    </row>
    <row r="46" spans="1:7" x14ac:dyDescent="0.25">
      <c r="A46" s="17" t="s">
        <v>84</v>
      </c>
      <c r="B46" s="18">
        <v>23616</v>
      </c>
      <c r="C46" s="18">
        <v>23302</v>
      </c>
      <c r="D46" s="19">
        <v>23612</v>
      </c>
      <c r="E46" s="27">
        <v>7.9952602623783324</v>
      </c>
      <c r="F46" s="27">
        <v>7.8650433890364626</v>
      </c>
      <c r="G46" s="28">
        <v>7.2680709077085508</v>
      </c>
    </row>
    <row r="47" spans="1:7" x14ac:dyDescent="0.25">
      <c r="A47" s="17" t="s">
        <v>182</v>
      </c>
      <c r="B47" s="18">
        <v>18354</v>
      </c>
      <c r="C47" s="18">
        <v>22239</v>
      </c>
      <c r="D47" s="19">
        <v>25625</v>
      </c>
      <c r="E47" s="27">
        <v>6.2137960220059245</v>
      </c>
      <c r="F47" s="27">
        <v>7.506252679116896</v>
      </c>
      <c r="G47" s="28">
        <v>7.8876976541602408</v>
      </c>
    </row>
    <row r="48" spans="1:7" x14ac:dyDescent="0.25">
      <c r="A48" s="17" t="s">
        <v>159</v>
      </c>
      <c r="B48" s="18">
        <v>0</v>
      </c>
      <c r="C48" s="18">
        <v>0</v>
      </c>
      <c r="D48" s="19">
        <v>0</v>
      </c>
      <c r="E48" s="27" t="s">
        <v>158</v>
      </c>
      <c r="F48" s="27" t="s">
        <v>158</v>
      </c>
      <c r="G48" s="28" t="s">
        <v>158</v>
      </c>
    </row>
    <row r="49" spans="1:7" x14ac:dyDescent="0.25">
      <c r="A49" s="17" t="s">
        <v>160</v>
      </c>
      <c r="B49" s="18">
        <v>0</v>
      </c>
      <c r="C49" s="18">
        <v>0</v>
      </c>
      <c r="D49" s="19">
        <v>0</v>
      </c>
      <c r="E49" s="27" t="s">
        <v>158</v>
      </c>
      <c r="F49" s="27" t="s">
        <v>158</v>
      </c>
      <c r="G49" s="28" t="s">
        <v>158</v>
      </c>
    </row>
    <row r="50" spans="1:7" x14ac:dyDescent="0.25">
      <c r="A50" s="17" t="s">
        <v>161</v>
      </c>
      <c r="B50" s="18">
        <v>13423</v>
      </c>
      <c r="C50" s="18">
        <v>13217</v>
      </c>
      <c r="D50" s="19">
        <v>12250</v>
      </c>
      <c r="E50" s="27">
        <v>4.5443927211172239</v>
      </c>
      <c r="F50" s="27">
        <v>4.4610882530638971</v>
      </c>
      <c r="G50" s="28">
        <v>3.7707042444278227</v>
      </c>
    </row>
    <row r="51" spans="1:7" x14ac:dyDescent="0.25">
      <c r="A51" s="17" t="s">
        <v>162</v>
      </c>
      <c r="B51" s="18">
        <v>0</v>
      </c>
      <c r="C51" s="18">
        <v>0</v>
      </c>
      <c r="D51" s="19">
        <v>0</v>
      </c>
      <c r="E51" s="27" t="s">
        <v>158</v>
      </c>
      <c r="F51" s="27" t="s">
        <v>158</v>
      </c>
      <c r="G51" s="28" t="s">
        <v>158</v>
      </c>
    </row>
    <row r="52" spans="1:7" x14ac:dyDescent="0.25">
      <c r="A52" s="17" t="s">
        <v>163</v>
      </c>
      <c r="B52" s="18">
        <v>0</v>
      </c>
      <c r="C52" s="18">
        <v>0</v>
      </c>
      <c r="D52" s="19">
        <v>0</v>
      </c>
      <c r="E52" s="27" t="s">
        <v>158</v>
      </c>
      <c r="F52" s="27" t="s">
        <v>158</v>
      </c>
      <c r="G52" s="28" t="s">
        <v>158</v>
      </c>
    </row>
    <row r="53" spans="1:7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158</v>
      </c>
      <c r="F53" s="27" t="s">
        <v>158</v>
      </c>
      <c r="G53" s="28" t="s">
        <v>158</v>
      </c>
    </row>
    <row r="54" spans="1:7" x14ac:dyDescent="0.25">
      <c r="A54" s="17" t="s">
        <v>165</v>
      </c>
      <c r="B54" s="18">
        <v>0</v>
      </c>
      <c r="C54" s="18">
        <v>359</v>
      </c>
      <c r="D54" s="19">
        <v>1042</v>
      </c>
      <c r="E54" s="27" t="s">
        <v>158</v>
      </c>
      <c r="F54" s="27">
        <v>0.12117202715063471</v>
      </c>
      <c r="G54" s="28">
        <v>0.3207407202199013</v>
      </c>
    </row>
    <row r="55" spans="1:7" x14ac:dyDescent="0.25">
      <c r="A55" s="17" t="s">
        <v>166</v>
      </c>
      <c r="B55" s="18">
        <v>4248</v>
      </c>
      <c r="C55" s="18">
        <v>4710</v>
      </c>
      <c r="D55" s="19">
        <v>4125</v>
      </c>
      <c r="E55" s="27">
        <v>1.4381718154887855</v>
      </c>
      <c r="F55" s="27">
        <v>1.5897499940932855</v>
      </c>
      <c r="G55" s="28">
        <v>1.2697269394501851</v>
      </c>
    </row>
    <row r="56" spans="1:7" x14ac:dyDescent="0.25">
      <c r="A56" s="17" t="s">
        <v>167</v>
      </c>
      <c r="B56" s="18">
        <v>2775</v>
      </c>
      <c r="C56" s="18">
        <v>2846</v>
      </c>
      <c r="D56" s="19">
        <v>0</v>
      </c>
      <c r="E56" s="27">
        <v>0.93948370715192553</v>
      </c>
      <c r="F56" s="27">
        <v>0.96060052721645239</v>
      </c>
      <c r="G56" s="28" t="s">
        <v>158</v>
      </c>
    </row>
    <row r="57" spans="1:7" x14ac:dyDescent="0.25">
      <c r="A57" s="17" t="s">
        <v>168</v>
      </c>
      <c r="B57" s="18">
        <v>0</v>
      </c>
      <c r="C57" s="18">
        <v>0</v>
      </c>
      <c r="D57" s="19">
        <v>0</v>
      </c>
      <c r="E57" s="27" t="s">
        <v>158</v>
      </c>
      <c r="F57" s="27" t="s">
        <v>158</v>
      </c>
      <c r="G57" s="28" t="s">
        <v>158</v>
      </c>
    </row>
    <row r="58" spans="1:7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158</v>
      </c>
      <c r="F58" s="27" t="s">
        <v>158</v>
      </c>
      <c r="G58" s="28" t="s">
        <v>158</v>
      </c>
    </row>
    <row r="59" spans="1:7" x14ac:dyDescent="0.25">
      <c r="A59" s="17" t="s">
        <v>170</v>
      </c>
      <c r="B59" s="18">
        <v>0</v>
      </c>
      <c r="C59" s="18">
        <v>0</v>
      </c>
      <c r="D59" s="19">
        <v>0</v>
      </c>
      <c r="E59" s="27" t="s">
        <v>158</v>
      </c>
      <c r="F59" s="27" t="s">
        <v>158</v>
      </c>
      <c r="G59" s="28" t="s">
        <v>158</v>
      </c>
    </row>
    <row r="60" spans="1:7" x14ac:dyDescent="0.25">
      <c r="A60" s="17" t="s">
        <v>171</v>
      </c>
      <c r="B60" s="18">
        <v>6</v>
      </c>
      <c r="C60" s="18">
        <v>6</v>
      </c>
      <c r="D60" s="19">
        <v>5</v>
      </c>
      <c r="E60" s="27">
        <v>2.031316123571731E-3</v>
      </c>
      <c r="F60" s="27">
        <v>2.0251592281443128E-3</v>
      </c>
      <c r="G60" s="28">
        <v>1.5390629569093154E-3</v>
      </c>
    </row>
    <row r="61" spans="1:7" x14ac:dyDescent="0.25">
      <c r="A61" s="17" t="s">
        <v>172</v>
      </c>
      <c r="B61" s="18">
        <v>6903</v>
      </c>
      <c r="C61" s="18">
        <v>7109</v>
      </c>
      <c r="D61" s="19">
        <v>7966</v>
      </c>
      <c r="E61" s="27">
        <v>2.3370292001692765</v>
      </c>
      <c r="F61" s="27">
        <v>2.3994761588129867</v>
      </c>
      <c r="G61" s="28">
        <v>2.4520351029479213</v>
      </c>
    </row>
    <row r="62" spans="1:7" x14ac:dyDescent="0.25">
      <c r="A62" s="17" t="s">
        <v>173</v>
      </c>
      <c r="B62" s="18">
        <v>2026</v>
      </c>
      <c r="C62" s="18">
        <v>1871</v>
      </c>
      <c r="D62" s="19">
        <v>1658</v>
      </c>
      <c r="E62" s="27">
        <v>0.68590774439272106</v>
      </c>
      <c r="F62" s="27">
        <v>0.63151215264300153</v>
      </c>
      <c r="G62" s="28">
        <v>0.51035327651112894</v>
      </c>
    </row>
    <row r="63" spans="1:7" x14ac:dyDescent="0.25">
      <c r="A63" s="17" t="s">
        <v>174</v>
      </c>
      <c r="B63" s="18">
        <v>2942</v>
      </c>
      <c r="C63" s="18">
        <v>2767</v>
      </c>
      <c r="D63" s="19">
        <v>2723</v>
      </c>
      <c r="E63" s="27">
        <v>0.99602200592467205</v>
      </c>
      <c r="F63" s="27">
        <v>0.93393593071255232</v>
      </c>
      <c r="G63" s="28">
        <v>0.83817368633281308</v>
      </c>
    </row>
    <row r="64" spans="1:7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158</v>
      </c>
      <c r="F64" s="27" t="s">
        <v>158</v>
      </c>
      <c r="G64" s="28" t="s">
        <v>158</v>
      </c>
    </row>
    <row r="65" spans="1:7" x14ac:dyDescent="0.25">
      <c r="A65" s="17" t="s">
        <v>176</v>
      </c>
      <c r="B65" s="18">
        <v>0</v>
      </c>
      <c r="C65" s="18">
        <v>0</v>
      </c>
      <c r="D65" s="19">
        <v>0</v>
      </c>
      <c r="E65" s="27" t="s">
        <v>158</v>
      </c>
      <c r="F65" s="27" t="s">
        <v>158</v>
      </c>
      <c r="G65" s="28" t="s">
        <v>158</v>
      </c>
    </row>
    <row r="66" spans="1:7" x14ac:dyDescent="0.25">
      <c r="A66" s="17" t="s">
        <v>177</v>
      </c>
      <c r="B66" s="18">
        <v>433</v>
      </c>
      <c r="C66" s="18">
        <v>467</v>
      </c>
      <c r="D66" s="19">
        <v>30555</v>
      </c>
      <c r="E66" s="27">
        <v>0.14659331358442657</v>
      </c>
      <c r="F66" s="27">
        <v>0.15762489325723236</v>
      </c>
      <c r="G66" s="28">
        <v>9.4052137296728269</v>
      </c>
    </row>
    <row r="67" spans="1:7" x14ac:dyDescent="0.25">
      <c r="A67" s="17" t="s">
        <v>178</v>
      </c>
      <c r="B67" s="18">
        <v>209</v>
      </c>
      <c r="C67" s="18">
        <v>72</v>
      </c>
      <c r="D67" s="19">
        <v>231</v>
      </c>
      <c r="E67" s="27">
        <v>7.0757511637748627E-2</v>
      </c>
      <c r="F67" s="27">
        <v>2.4301910737731754E-2</v>
      </c>
      <c r="G67" s="28">
        <v>7.1104708609210365E-2</v>
      </c>
    </row>
    <row r="68" spans="1:7" x14ac:dyDescent="0.25">
      <c r="A68" s="17" t="s">
        <v>179</v>
      </c>
      <c r="B68" s="18">
        <v>163</v>
      </c>
      <c r="C68" s="18">
        <v>140</v>
      </c>
      <c r="D68" s="19">
        <v>126</v>
      </c>
      <c r="E68" s="27">
        <v>5.5184088023698688E-2</v>
      </c>
      <c r="F68" s="27">
        <v>4.72537153233673E-2</v>
      </c>
      <c r="G68" s="28">
        <v>3.8784386514114748E-2</v>
      </c>
    </row>
    <row r="69" spans="1:7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158</v>
      </c>
      <c r="F69" s="27" t="s">
        <v>158</v>
      </c>
      <c r="G69" s="28" t="s">
        <v>158</v>
      </c>
    </row>
    <row r="70" spans="1:7" x14ac:dyDescent="0.25">
      <c r="A70" s="17" t="s">
        <v>181</v>
      </c>
      <c r="B70" s="18">
        <v>0</v>
      </c>
      <c r="C70" s="18">
        <v>0</v>
      </c>
      <c r="D70" s="19">
        <v>0</v>
      </c>
      <c r="E70" s="27" t="s">
        <v>158</v>
      </c>
      <c r="F70" s="27" t="s">
        <v>158</v>
      </c>
      <c r="G70" s="28" t="s">
        <v>158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8" thickBot="1" x14ac:dyDescent="0.3">
      <c r="A72" s="20" t="s">
        <v>4</v>
      </c>
      <c r="B72" s="21">
        <v>295375</v>
      </c>
      <c r="C72" s="21">
        <v>296273</v>
      </c>
      <c r="D72" s="22">
        <v>324873</v>
      </c>
      <c r="E72" s="23">
        <v>100</v>
      </c>
      <c r="F72" s="23">
        <v>100</v>
      </c>
      <c r="G72" s="47">
        <v>100</v>
      </c>
    </row>
    <row r="73" spans="1:7" x14ac:dyDescent="0.25">
      <c r="A73" s="24"/>
      <c r="B73" s="24"/>
      <c r="C73" s="24"/>
      <c r="D73" s="24"/>
      <c r="E73" s="24"/>
      <c r="F73" s="24"/>
      <c r="G73" s="24"/>
    </row>
    <row r="74" spans="1:7" x14ac:dyDescent="0.25">
      <c r="A74" s="26" t="str">
        <f>+Innhold!B53</f>
        <v>Finans Norge / Skadeforsikringsstatistikk</v>
      </c>
      <c r="G74" s="174">
        <f>Innhold!H42</f>
        <v>18</v>
      </c>
    </row>
    <row r="75" spans="1:7" x14ac:dyDescent="0.25">
      <c r="A75" s="26" t="str">
        <f>+Innhold!B54</f>
        <v>Premiestatistikk skadeforsikring 1. kvartal 2025</v>
      </c>
      <c r="G75" s="173"/>
    </row>
    <row r="76" spans="1:7" ht="12.75" customHeight="1" x14ac:dyDescent="0.25"/>
    <row r="77" spans="1:7" ht="12.75" customHeight="1" x14ac:dyDescent="0.25"/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4:G75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>
      <selection activeCell="D12" sqref="D12"/>
    </sheetView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67" t="s">
        <v>0</v>
      </c>
      <c r="B2" s="3"/>
      <c r="C2" s="3"/>
    </row>
    <row r="3" spans="1:3" ht="6.75" customHeight="1" x14ac:dyDescent="0.25"/>
    <row r="4" spans="1:3" ht="15.6" x14ac:dyDescent="0.3">
      <c r="A4" s="40" t="s">
        <v>50</v>
      </c>
    </row>
    <row r="6" spans="1:3" ht="15.6" x14ac:dyDescent="0.3">
      <c r="A6" s="40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2"/>
    </row>
    <row r="13" spans="1:3" ht="15.6" x14ac:dyDescent="0.3">
      <c r="A13" s="40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2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2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0"/>
      <c r="B41" s="31"/>
      <c r="C41" s="31"/>
    </row>
    <row r="42" spans="1:3" ht="15.6" x14ac:dyDescent="0.3">
      <c r="A42" s="52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3"/>
      <c r="B51" s="53"/>
      <c r="C51" s="53"/>
    </row>
    <row r="52" spans="1:3" x14ac:dyDescent="0.25">
      <c r="A52" s="26" t="str">
        <f>+Innhold!B53</f>
        <v>Finans Norge / Skadeforsikringsstatistikk</v>
      </c>
      <c r="C52" s="174">
        <f>Innhold!H45</f>
        <v>19</v>
      </c>
    </row>
    <row r="53" spans="1:3" x14ac:dyDescent="0.25">
      <c r="A53" s="26" t="str">
        <f>+Innhold!B54</f>
        <v>Premiestatistikk skadeforsikring 1. kvartal 2025</v>
      </c>
      <c r="C53" s="173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zoomScaleNormal="100" workbookViewId="0">
      <selection activeCell="K37" sqref="K37"/>
    </sheetView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39"/>
      <c r="C5" s="30"/>
      <c r="D5" s="30"/>
      <c r="E5" s="30"/>
      <c r="F5" s="30"/>
      <c r="G5" s="30"/>
      <c r="H5" s="30"/>
    </row>
    <row r="6" spans="1:8" ht="15.6" x14ac:dyDescent="0.3">
      <c r="B6" s="39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66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66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/>
      <c r="C15" s="31"/>
      <c r="D15" s="31"/>
      <c r="E15" s="31"/>
      <c r="F15" s="31"/>
      <c r="G15" s="31"/>
      <c r="H15" s="29"/>
    </row>
    <row r="16" spans="1:8" ht="15.6" x14ac:dyDescent="0.3">
      <c r="B16" s="31" t="s">
        <v>46</v>
      </c>
      <c r="C16" s="31"/>
      <c r="D16" s="31"/>
      <c r="E16" s="31"/>
      <c r="F16" s="31"/>
      <c r="G16" s="31"/>
      <c r="H16" s="29"/>
    </row>
    <row r="17" spans="1:8" ht="16.2" x14ac:dyDescent="0.35">
      <c r="B17" s="41" t="s">
        <v>22</v>
      </c>
      <c r="C17" s="31"/>
      <c r="D17" s="31"/>
      <c r="E17" s="31"/>
      <c r="F17" s="31"/>
      <c r="G17" s="31"/>
      <c r="H17" s="29"/>
    </row>
    <row r="18" spans="1:8" ht="15.6" x14ac:dyDescent="0.3">
      <c r="A18" s="66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" x14ac:dyDescent="0.3">
      <c r="A19" s="66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2" x14ac:dyDescent="0.35">
      <c r="B20" s="41"/>
      <c r="C20" s="31"/>
      <c r="D20" s="31"/>
      <c r="E20" s="31"/>
      <c r="F20" s="31"/>
      <c r="G20" s="31"/>
      <c r="H20" s="29"/>
    </row>
    <row r="21" spans="1:8" ht="16.2" x14ac:dyDescent="0.35">
      <c r="B21" s="41" t="s">
        <v>23</v>
      </c>
      <c r="C21" s="31"/>
      <c r="D21" s="31"/>
      <c r="E21" s="31"/>
      <c r="F21" s="31"/>
      <c r="G21" s="31"/>
      <c r="H21" s="29"/>
    </row>
    <row r="22" spans="1:8" ht="15.6" x14ac:dyDescent="0.3">
      <c r="A22" s="66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" x14ac:dyDescent="0.3">
      <c r="A23" s="66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" x14ac:dyDescent="0.3">
      <c r="A24" s="48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" x14ac:dyDescent="0.3">
      <c r="A25" s="66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6" x14ac:dyDescent="0.3">
      <c r="A26" s="68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6" x14ac:dyDescent="0.3">
      <c r="A27" s="66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6" x14ac:dyDescent="0.3">
      <c r="A28" s="48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6" x14ac:dyDescent="0.3">
      <c r="A29" s="66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6" x14ac:dyDescent="0.3">
      <c r="A30" s="68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6" x14ac:dyDescent="0.3">
      <c r="A31" s="66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6" x14ac:dyDescent="0.3">
      <c r="A32" s="48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6" x14ac:dyDescent="0.3">
      <c r="A33" s="66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6" x14ac:dyDescent="0.3">
      <c r="A34" s="48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6" x14ac:dyDescent="0.3">
      <c r="A35" s="66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6" x14ac:dyDescent="0.3">
      <c r="A36" s="48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6" x14ac:dyDescent="0.3">
      <c r="A37" s="66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6" x14ac:dyDescent="0.3">
      <c r="A38" s="48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6" x14ac:dyDescent="0.3">
      <c r="A39" s="66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6" x14ac:dyDescent="0.3">
      <c r="A40" s="48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6" x14ac:dyDescent="0.3">
      <c r="A41" s="66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6" x14ac:dyDescent="0.3">
      <c r="A42" s="66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" x14ac:dyDescent="0.3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6" x14ac:dyDescent="0.3">
      <c r="A44" s="48"/>
      <c r="B44" s="31"/>
      <c r="C44" s="31"/>
      <c r="D44" s="31"/>
      <c r="E44" s="31"/>
      <c r="F44" s="31"/>
      <c r="G44" s="31"/>
      <c r="H44" s="29"/>
    </row>
    <row r="45" spans="1:10" ht="15.6" x14ac:dyDescent="0.3">
      <c r="A45" s="66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5">
      <c r="I48" s="1" t="s">
        <v>5</v>
      </c>
    </row>
    <row r="52" spans="1:9" x14ac:dyDescent="0.25">
      <c r="B52" s="24"/>
      <c r="C52" s="24"/>
      <c r="D52" s="24"/>
      <c r="E52" s="24"/>
      <c r="F52" s="24"/>
      <c r="G52" s="24"/>
      <c r="H52" s="24"/>
    </row>
    <row r="53" spans="1:9" x14ac:dyDescent="0.25">
      <c r="B53" s="26" t="str">
        <f>"Finans Norge / Skadeforsikringsstatistikk"</f>
        <v>Finans Norge / Skadeforsikringsstatistikk</v>
      </c>
      <c r="G53" s="25"/>
      <c r="H53" s="173">
        <v>1</v>
      </c>
    </row>
    <row r="54" spans="1:9" x14ac:dyDescent="0.25">
      <c r="B54" s="26" t="str">
        <f>"Premiestatistikk skadeforsikring 1. kvartal 2025"</f>
        <v>Premiestatistikk skadeforsikring 1. kvartal 2025</v>
      </c>
      <c r="G54" s="25"/>
      <c r="H54" s="173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ht="12.75" customHeight="1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topLeftCell="A3" zoomScaleNormal="100" workbookViewId="0">
      <selection activeCell="F15" sqref="F15"/>
    </sheetView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67" t="s">
        <v>0</v>
      </c>
    </row>
    <row r="3" spans="1:1" s="1" customFormat="1" ht="6.75" customHeight="1" x14ac:dyDescent="0.25"/>
    <row r="4" spans="1:1" s="1" customFormat="1" ht="15.6" x14ac:dyDescent="0.3">
      <c r="A4" s="40"/>
    </row>
    <row r="5" spans="1:1" s="1" customFormat="1" ht="15.6" x14ac:dyDescent="0.3">
      <c r="A5" s="40" t="s">
        <v>39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0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2"/>
      <c r="E19" s="52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2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2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2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2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2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2" t="s">
        <v>67</v>
      </c>
    </row>
    <row r="49" spans="1:3" s="1" customFormat="1" ht="15.6" x14ac:dyDescent="0.3">
      <c r="A49" s="52" t="s">
        <v>106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58" t="str">
        <f>+Innhold!B53</f>
        <v>Finans Norge / Skadeforsikringsstatistikk</v>
      </c>
      <c r="B52" s="59"/>
      <c r="C52" s="174">
        <f>Innhold!H9</f>
        <v>2</v>
      </c>
    </row>
    <row r="53" spans="1:3" s="1" customFormat="1" ht="12.75" customHeight="1" x14ac:dyDescent="0.25">
      <c r="A53" s="26" t="str">
        <f>+Innhold!B54</f>
        <v>Premiestatistikk skadeforsikring 1. kvartal 2025</v>
      </c>
      <c r="C53" s="173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>
      <selection activeCell="G52" sqref="G52"/>
    </sheetView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67" t="s">
        <v>0</v>
      </c>
    </row>
    <row r="3" spans="1:12" ht="6" customHeight="1" x14ac:dyDescent="0.25">
      <c r="A3" s="4"/>
    </row>
    <row r="4" spans="1:12" ht="15.6" x14ac:dyDescent="0.3">
      <c r="A4" s="40" t="s">
        <v>45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80</v>
      </c>
      <c r="G6" s="5" t="s">
        <v>150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63</v>
      </c>
      <c r="G31" s="5"/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+Innhold!B53</f>
        <v>Finans Norge / Skadeforsikringsstatistikk</v>
      </c>
      <c r="E64" s="174">
        <f>Innhold!H12</f>
        <v>3</v>
      </c>
      <c r="G64" s="26" t="str">
        <f>+Innhold!B53</f>
        <v>Finans Norge / Skadeforsikringsstatistikk</v>
      </c>
      <c r="K64" s="174">
        <f>+Innhold!H14</f>
        <v>4</v>
      </c>
    </row>
    <row r="65" spans="1:11" x14ac:dyDescent="0.25">
      <c r="A65" s="26" t="str">
        <f>+Innhold!B54</f>
        <v>Premiestatistikk skadeforsikring 1. kvartal 2025</v>
      </c>
      <c r="E65" s="173"/>
      <c r="G65" s="26" t="str">
        <f>+Innhold!B54</f>
        <v>Premiestatistikk skadeforsikring 1. kvartal 2025</v>
      </c>
      <c r="K65" s="173"/>
    </row>
    <row r="69" spans="1:11" x14ac:dyDescent="0.25">
      <c r="A69" s="165"/>
      <c r="B69" s="166"/>
    </row>
    <row r="70" spans="1:11" x14ac:dyDescent="0.25">
      <c r="A70" s="156"/>
      <c r="B70" s="156"/>
      <c r="C70" s="156"/>
      <c r="D70" s="156"/>
      <c r="E70" s="156"/>
      <c r="F70" s="156"/>
      <c r="G70" s="156"/>
      <c r="H70" s="156"/>
      <c r="I70" s="156"/>
      <c r="J70" s="156"/>
    </row>
    <row r="71" spans="1:11" x14ac:dyDescent="0.25">
      <c r="A71" s="154"/>
      <c r="B71" s="155"/>
      <c r="C71" s="156"/>
      <c r="D71" s="156"/>
      <c r="E71" s="156"/>
      <c r="F71" s="156"/>
      <c r="G71" s="156"/>
      <c r="H71" s="156"/>
      <c r="I71" s="156"/>
      <c r="J71" s="156"/>
    </row>
    <row r="72" spans="1:11" x14ac:dyDescent="0.25">
      <c r="A72" s="156"/>
      <c r="B72" s="156"/>
      <c r="C72" s="156"/>
      <c r="D72" s="156"/>
      <c r="E72" s="156"/>
      <c r="F72" s="156"/>
      <c r="G72" s="156"/>
      <c r="H72" s="156"/>
      <c r="I72" s="156"/>
      <c r="J72" s="156"/>
    </row>
    <row r="73" spans="1:11" x14ac:dyDescent="0.25">
      <c r="A73" s="157" t="s">
        <v>59</v>
      </c>
      <c r="B73" s="156"/>
      <c r="C73" s="156"/>
      <c r="D73" s="156"/>
      <c r="E73" s="156"/>
      <c r="F73" s="156"/>
      <c r="G73" s="156"/>
      <c r="H73" s="156"/>
      <c r="I73" s="156"/>
      <c r="J73" s="156"/>
    </row>
    <row r="74" spans="1:11" x14ac:dyDescent="0.25">
      <c r="A74" s="154" t="s">
        <v>82</v>
      </c>
      <c r="B74" s="155">
        <f>+'Tab5'!G10/100</f>
        <v>0.26532424291757101</v>
      </c>
      <c r="C74" s="154">
        <v>1</v>
      </c>
      <c r="D74" s="154">
        <v>0</v>
      </c>
      <c r="E74" s="154">
        <v>0</v>
      </c>
      <c r="F74" s="154">
        <v>0</v>
      </c>
      <c r="G74" s="154"/>
      <c r="H74" s="154"/>
      <c r="I74" s="154">
        <v>0</v>
      </c>
      <c r="J74" s="156"/>
    </row>
    <row r="75" spans="1:11" x14ac:dyDescent="0.25">
      <c r="A75" s="154" t="s">
        <v>81</v>
      </c>
      <c r="B75" s="155">
        <f>+'Tab5'!G7/100</f>
        <v>0.20386306334734974</v>
      </c>
      <c r="C75" s="154">
        <v>1</v>
      </c>
      <c r="D75" s="154">
        <v>0</v>
      </c>
      <c r="E75" s="154">
        <v>0</v>
      </c>
      <c r="F75" s="154">
        <v>0</v>
      </c>
      <c r="G75" s="154"/>
      <c r="H75" s="154"/>
      <c r="I75" s="154">
        <v>0</v>
      </c>
      <c r="J75" s="156"/>
    </row>
    <row r="76" spans="1:11" x14ac:dyDescent="0.25">
      <c r="A76" s="154" t="s">
        <v>152</v>
      </c>
      <c r="B76" s="155">
        <f>+'Tab5'!G12/100</f>
        <v>0.18661564668876554</v>
      </c>
      <c r="C76" s="154">
        <v>1</v>
      </c>
      <c r="D76" s="154">
        <v>0</v>
      </c>
      <c r="E76" s="154">
        <v>0</v>
      </c>
      <c r="F76" s="154">
        <v>0</v>
      </c>
      <c r="G76" s="154"/>
      <c r="H76" s="154"/>
      <c r="I76" s="154">
        <v>0</v>
      </c>
      <c r="J76" s="156"/>
    </row>
    <row r="77" spans="1:11" x14ac:dyDescent="0.25">
      <c r="A77" s="154" t="s">
        <v>84</v>
      </c>
      <c r="B77" s="155">
        <f>+'Tab5'!G11/100</f>
        <v>0.12686555926889662</v>
      </c>
      <c r="C77" s="154">
        <v>1</v>
      </c>
      <c r="D77" s="154">
        <v>0</v>
      </c>
      <c r="E77" s="154">
        <v>0</v>
      </c>
      <c r="F77" s="154">
        <v>0</v>
      </c>
      <c r="G77" s="154"/>
      <c r="H77" s="154"/>
      <c r="I77" s="154">
        <v>0</v>
      </c>
      <c r="J77" s="156"/>
    </row>
    <row r="78" spans="1:11" x14ac:dyDescent="0.25">
      <c r="A78" s="154" t="s">
        <v>21</v>
      </c>
      <c r="B78" s="155">
        <f>1-SUM(B74:B77)</f>
        <v>0.21733148777741707</v>
      </c>
      <c r="C78" s="154">
        <v>1</v>
      </c>
      <c r="D78" s="154">
        <v>0</v>
      </c>
      <c r="E78" s="154">
        <v>0</v>
      </c>
      <c r="F78" s="154">
        <v>0</v>
      </c>
      <c r="G78" s="154"/>
      <c r="H78" s="154"/>
      <c r="I78" s="154">
        <v>0</v>
      </c>
      <c r="J78" s="156"/>
    </row>
    <row r="79" spans="1:11" x14ac:dyDescent="0.25">
      <c r="A79" s="156"/>
      <c r="B79" s="156"/>
      <c r="C79" s="156"/>
      <c r="D79" s="156"/>
      <c r="E79" s="156"/>
      <c r="F79" s="156"/>
      <c r="G79" s="156"/>
      <c r="H79" s="156"/>
      <c r="I79" s="156"/>
      <c r="J79" s="156"/>
    </row>
    <row r="80" spans="1:11" x14ac:dyDescent="0.25">
      <c r="A80" s="156"/>
      <c r="B80" s="156"/>
      <c r="C80" s="156"/>
      <c r="D80" s="156"/>
      <c r="E80" s="156"/>
      <c r="F80" s="156"/>
      <c r="G80" s="156"/>
      <c r="H80" s="156"/>
      <c r="I80" s="156"/>
      <c r="J80" s="156"/>
    </row>
    <row r="81" spans="1:17" x14ac:dyDescent="0.25">
      <c r="A81" s="157" t="s">
        <v>62</v>
      </c>
      <c r="B81" s="156"/>
      <c r="C81" s="156"/>
      <c r="D81" s="156"/>
      <c r="E81" s="156"/>
      <c r="F81" s="156"/>
      <c r="G81" s="156"/>
      <c r="H81" s="156"/>
      <c r="I81" s="156"/>
      <c r="J81" s="156"/>
    </row>
    <row r="82" spans="1:17" x14ac:dyDescent="0.25">
      <c r="A82" s="154" t="s">
        <v>51</v>
      </c>
      <c r="B82" s="154">
        <f>+'Tab3'!F26/1000</f>
        <v>16437.920999999998</v>
      </c>
      <c r="C82" s="154">
        <f>+'Tab3'!G26/1000</f>
        <v>18773.16</v>
      </c>
      <c r="D82" s="156"/>
      <c r="E82" s="156"/>
      <c r="F82" s="156"/>
      <c r="G82" s="156"/>
      <c r="H82" s="156"/>
      <c r="I82" s="156"/>
      <c r="J82" s="156"/>
    </row>
    <row r="83" spans="1:17" x14ac:dyDescent="0.25">
      <c r="A83" s="154"/>
      <c r="B83" s="158" t="str">
        <f>Dato_1årsiden</f>
        <v>31.03.2024</v>
      </c>
      <c r="C83" s="158" t="str">
        <f>Dato_nå</f>
        <v>31.03.2025</v>
      </c>
      <c r="D83" s="156"/>
      <c r="E83" s="156"/>
      <c r="F83" s="156"/>
      <c r="G83" s="156"/>
      <c r="H83" s="156"/>
      <c r="I83" s="156"/>
      <c r="J83" s="156"/>
    </row>
    <row r="84" spans="1:17" x14ac:dyDescent="0.25">
      <c r="A84" s="154" t="s">
        <v>18</v>
      </c>
      <c r="B84" s="159">
        <f>+'Tab3'!F22/1000</f>
        <v>3285.9259999999999</v>
      </c>
      <c r="C84" s="159">
        <f>+'Tab3'!G22/1000</f>
        <v>3621.0149999999999</v>
      </c>
      <c r="D84" s="156"/>
      <c r="E84" s="156"/>
      <c r="F84" s="156"/>
      <c r="G84" s="156"/>
      <c r="H84" s="156"/>
      <c r="I84" s="156"/>
      <c r="J84" s="156"/>
    </row>
    <row r="85" spans="1:17" x14ac:dyDescent="0.25">
      <c r="A85" s="154" t="s">
        <v>54</v>
      </c>
      <c r="B85" s="159">
        <f>+'Tab3'!F23/1000</f>
        <v>10701.558000000001</v>
      </c>
      <c r="C85" s="159">
        <f>+'Tab3'!G23/1000</f>
        <v>12423.314</v>
      </c>
      <c r="D85" s="156"/>
      <c r="E85" s="156"/>
      <c r="F85" s="156"/>
      <c r="G85" s="156"/>
      <c r="H85" s="156"/>
      <c r="I85" s="156"/>
      <c r="J85" s="156"/>
    </row>
    <row r="86" spans="1:17" x14ac:dyDescent="0.25">
      <c r="A86" s="154" t="s">
        <v>55</v>
      </c>
      <c r="B86" s="159">
        <f>'Tab3'!F26/1000-B84-B85</f>
        <v>2450.4369999999981</v>
      </c>
      <c r="C86" s="159">
        <f>'Tab3'!G26/1000-C84-C85</f>
        <v>2728.8310000000001</v>
      </c>
      <c r="D86" s="156"/>
      <c r="E86" s="156"/>
      <c r="F86" s="156"/>
      <c r="G86" s="156"/>
      <c r="H86" s="156"/>
      <c r="I86" s="156"/>
      <c r="J86" s="156"/>
    </row>
    <row r="87" spans="1:17" x14ac:dyDescent="0.25">
      <c r="A87" s="154" t="s">
        <v>85</v>
      </c>
      <c r="B87" s="159">
        <f>+'Tab3'!J26/1000</f>
        <v>13276.852999999999</v>
      </c>
      <c r="C87" s="159">
        <f>+'Tab3'!K26/1000</f>
        <v>14242.441999999999</v>
      </c>
      <c r="D87" s="156"/>
      <c r="E87" s="156"/>
      <c r="F87" s="156"/>
      <c r="G87" s="156"/>
      <c r="H87" s="156"/>
      <c r="I87" s="156"/>
      <c r="J87" s="156"/>
    </row>
    <row r="88" spans="1:17" x14ac:dyDescent="0.25">
      <c r="A88" s="154" t="s">
        <v>52</v>
      </c>
      <c r="B88" s="159">
        <f>'Tab3'!F30/1000+'Tab3'!J30/1000</f>
        <v>1526.23</v>
      </c>
      <c r="C88" s="159">
        <f>'Tab3'!G30/1000+'Tab3'!K30/1000</f>
        <v>1642.1080000000002</v>
      </c>
      <c r="D88" s="156"/>
      <c r="E88" s="156"/>
      <c r="F88" s="156"/>
      <c r="G88" s="156"/>
      <c r="H88" s="156"/>
      <c r="I88" s="156"/>
      <c r="J88" s="156"/>
    </row>
    <row r="89" spans="1:17" x14ac:dyDescent="0.25">
      <c r="A89" s="154" t="s">
        <v>53</v>
      </c>
      <c r="B89" s="159">
        <f>+'Tab3'!J31/1000</f>
        <v>2835.0149999999999</v>
      </c>
      <c r="C89" s="159">
        <f>+'Tab3'!K31/1000</f>
        <v>2977.2440000000001</v>
      </c>
      <c r="D89" s="156"/>
      <c r="E89" s="156"/>
      <c r="F89" s="156"/>
      <c r="G89" s="156"/>
      <c r="H89" s="156"/>
      <c r="I89" s="156"/>
      <c r="J89" s="156"/>
    </row>
    <row r="90" spans="1:17" x14ac:dyDescent="0.25">
      <c r="A90" s="154" t="s">
        <v>25</v>
      </c>
      <c r="B90" s="159">
        <f>+'Tab3'!F41/1000</f>
        <v>4535.6260000000002</v>
      </c>
      <c r="C90" s="159">
        <f>+'Tab3'!G41/1000</f>
        <v>5061.6440000000002</v>
      </c>
      <c r="D90" s="156"/>
      <c r="E90" s="156"/>
      <c r="F90" s="156"/>
      <c r="G90" s="156"/>
      <c r="H90" s="156"/>
      <c r="I90" s="156"/>
      <c r="J90" s="156"/>
    </row>
    <row r="91" spans="1:17" x14ac:dyDescent="0.25">
      <c r="A91" s="154" t="s">
        <v>26</v>
      </c>
      <c r="B91" s="159">
        <f>+'Tab3'!J42/1000</f>
        <v>3152.3609999999999</v>
      </c>
      <c r="C91" s="159">
        <f>+'Tab3'!K42/1000</f>
        <v>3257.2350000000001</v>
      </c>
      <c r="D91" s="156"/>
      <c r="E91" s="156"/>
      <c r="F91" s="156"/>
      <c r="G91" s="156"/>
      <c r="H91" s="156"/>
      <c r="I91" s="156"/>
      <c r="J91" s="156"/>
    </row>
    <row r="92" spans="1:17" x14ac:dyDescent="0.25">
      <c r="A92" s="156"/>
      <c r="B92" s="156"/>
      <c r="C92" s="156"/>
      <c r="D92" s="156"/>
      <c r="E92" s="156"/>
      <c r="F92" s="156"/>
      <c r="G92" s="156"/>
      <c r="H92" s="156"/>
      <c r="I92" s="156"/>
      <c r="J92" s="156"/>
    </row>
    <row r="93" spans="1:17" x14ac:dyDescent="0.25">
      <c r="A93" s="156"/>
      <c r="B93" s="156"/>
      <c r="C93" s="156"/>
      <c r="D93" s="156"/>
      <c r="E93" s="156"/>
      <c r="F93" s="156"/>
      <c r="G93" s="156"/>
      <c r="H93" s="156"/>
      <c r="I93" s="156"/>
      <c r="J93" s="156"/>
    </row>
    <row r="94" spans="1:17" x14ac:dyDescent="0.25">
      <c r="A94" s="156"/>
      <c r="B94" s="156"/>
      <c r="C94" s="156"/>
      <c r="D94" s="156"/>
      <c r="E94" s="156"/>
      <c r="F94" s="156"/>
      <c r="G94" s="156"/>
      <c r="H94" s="156"/>
      <c r="I94" s="156"/>
      <c r="J94" s="156"/>
    </row>
    <row r="95" spans="1:17" x14ac:dyDescent="0.25">
      <c r="A95" s="157" t="s">
        <v>61</v>
      </c>
      <c r="B95" s="156"/>
      <c r="C95" s="156"/>
      <c r="D95" s="156"/>
      <c r="E95" s="156"/>
      <c r="F95" s="156"/>
      <c r="G95" s="160" t="s">
        <v>79</v>
      </c>
      <c r="H95" s="156"/>
      <c r="I95" s="156"/>
      <c r="J95" s="156"/>
    </row>
    <row r="96" spans="1:17" x14ac:dyDescent="0.25">
      <c r="A96" s="154"/>
      <c r="B96" s="161">
        <v>42004</v>
      </c>
      <c r="C96" s="161">
        <v>42369</v>
      </c>
      <c r="D96" s="161">
        <v>42735</v>
      </c>
      <c r="E96" s="161" t="str">
        <f>G96</f>
        <v>31.03.2025</v>
      </c>
      <c r="F96" s="161"/>
      <c r="G96" s="161" t="str">
        <f>C83</f>
        <v>31.03.2025</v>
      </c>
      <c r="H96" s="161"/>
      <c r="I96" s="161"/>
      <c r="J96" s="162"/>
      <c r="K96" s="63"/>
      <c r="L96" s="63"/>
      <c r="M96" s="63"/>
      <c r="N96" s="63"/>
      <c r="O96" s="63"/>
      <c r="P96" s="63"/>
      <c r="Q96" s="63"/>
    </row>
    <row r="97" spans="1:17" x14ac:dyDescent="0.25">
      <c r="A97" s="154"/>
      <c r="B97" s="155">
        <f>B98/B101</f>
        <v>0.38367106973506798</v>
      </c>
      <c r="C97" s="155">
        <f>C98/C101</f>
        <v>0.38262458117320863</v>
      </c>
      <c r="D97" s="155">
        <f>D98/D101</f>
        <v>0.37475650653602993</v>
      </c>
      <c r="E97" s="155">
        <f>E98/E101</f>
        <v>0.29910580819198546</v>
      </c>
      <c r="F97" s="155"/>
      <c r="G97" s="155">
        <f>G98/G101</f>
        <v>0.29910580819198546</v>
      </c>
      <c r="H97" s="155"/>
      <c r="I97" s="155"/>
      <c r="J97" s="155"/>
      <c r="K97" s="166"/>
      <c r="L97" s="166"/>
      <c r="M97" s="166"/>
      <c r="N97" s="166"/>
      <c r="O97" s="166"/>
      <c r="P97" s="166"/>
      <c r="Q97" s="64"/>
    </row>
    <row r="98" spans="1:17" x14ac:dyDescent="0.25">
      <c r="A98" s="154" t="s">
        <v>58</v>
      </c>
      <c r="B98" s="163">
        <v>7884.6679999999997</v>
      </c>
      <c r="C98" s="163">
        <v>7875.8249999999998</v>
      </c>
      <c r="D98" s="163">
        <v>7750.8190000000004</v>
      </c>
      <c r="E98" s="163">
        <f>G98</f>
        <v>11109.23</v>
      </c>
      <c r="F98" s="154"/>
      <c r="G98" s="154">
        <f>('Tab3'!G19+'Tab3'!K19)/1000</f>
        <v>11109.23</v>
      </c>
      <c r="H98" s="154"/>
      <c r="I98" s="154"/>
      <c r="J98" s="154"/>
      <c r="K98" s="165"/>
      <c r="L98" s="165"/>
      <c r="M98" s="165"/>
      <c r="N98" s="165"/>
      <c r="O98" s="165"/>
      <c r="P98" s="165"/>
      <c r="Q98"/>
    </row>
    <row r="99" spans="1:17" x14ac:dyDescent="0.25">
      <c r="A99" s="154" t="s">
        <v>57</v>
      </c>
      <c r="B99" s="163">
        <f>B101-B98</f>
        <v>12665.925000000001</v>
      </c>
      <c r="C99" s="163">
        <f>C101-C98</f>
        <v>12707.862999999998</v>
      </c>
      <c r="D99" s="163">
        <f>D101-D98</f>
        <v>12931.460999999999</v>
      </c>
      <c r="E99" s="163">
        <f>E101-E98</f>
        <v>26032.242000000002</v>
      </c>
      <c r="F99" s="154"/>
      <c r="G99" s="154">
        <f>G101-G98</f>
        <v>26032.242000000002</v>
      </c>
      <c r="H99" s="154"/>
      <c r="I99" s="154"/>
      <c r="J99" s="154"/>
      <c r="K99" s="165"/>
      <c r="L99" s="165"/>
      <c r="M99" s="165"/>
      <c r="N99" s="165"/>
      <c r="O99" s="165"/>
      <c r="P99" s="165"/>
      <c r="Q99"/>
    </row>
    <row r="100" spans="1:17" x14ac:dyDescent="0.25">
      <c r="A100" s="154"/>
      <c r="B100" s="163"/>
      <c r="C100" s="163"/>
      <c r="D100" s="163"/>
      <c r="E100" s="163"/>
      <c r="F100" s="154"/>
      <c r="G100" s="154"/>
      <c r="H100" s="154"/>
      <c r="I100" s="154"/>
      <c r="J100" s="154"/>
      <c r="K100" s="165"/>
      <c r="L100" s="165"/>
    </row>
    <row r="101" spans="1:17" x14ac:dyDescent="0.25">
      <c r="A101" s="154" t="s">
        <v>56</v>
      </c>
      <c r="B101" s="163">
        <v>20550.593000000001</v>
      </c>
      <c r="C101" s="163">
        <v>20583.687999999998</v>
      </c>
      <c r="D101" s="163">
        <v>20682.28</v>
      </c>
      <c r="E101" s="163">
        <f>G101</f>
        <v>37141.472000000002</v>
      </c>
      <c r="F101" s="154"/>
      <c r="G101" s="154">
        <f>('Tab3'!G12+'Tab3'!K12)/1000</f>
        <v>37141.472000000002</v>
      </c>
      <c r="H101" s="154"/>
      <c r="I101" s="154"/>
      <c r="J101" s="154"/>
      <c r="K101" s="165"/>
      <c r="L101" s="165"/>
      <c r="M101" s="165"/>
      <c r="N101" s="165"/>
      <c r="O101" s="165"/>
      <c r="P101" s="165"/>
      <c r="Q101"/>
    </row>
    <row r="102" spans="1:17" x14ac:dyDescent="0.25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1:17" x14ac:dyDescent="0.25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1:17" x14ac:dyDescent="0.2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1:17" x14ac:dyDescent="0.25">
      <c r="A105" s="157" t="s">
        <v>60</v>
      </c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1:17" x14ac:dyDescent="0.25">
      <c r="A106" s="156" t="s">
        <v>51</v>
      </c>
      <c r="B106" s="164">
        <f>'Tab3'!G48</f>
        <v>61601560</v>
      </c>
      <c r="C106" s="156"/>
      <c r="D106" s="156"/>
      <c r="E106" s="156"/>
      <c r="F106" s="156"/>
      <c r="G106" s="156"/>
      <c r="H106" s="156"/>
      <c r="I106" s="156"/>
      <c r="J106" s="156"/>
    </row>
    <row r="107" spans="1:17" x14ac:dyDescent="0.25">
      <c r="A107" s="156" t="s">
        <v>85</v>
      </c>
      <c r="B107" s="164">
        <f>'Tab3'!K48</f>
        <v>37017325</v>
      </c>
      <c r="C107" s="156"/>
      <c r="D107" s="156"/>
      <c r="E107" s="156"/>
      <c r="F107" s="156"/>
      <c r="G107" s="156"/>
      <c r="H107" s="156"/>
      <c r="I107" s="156"/>
      <c r="J107" s="156"/>
    </row>
    <row r="108" spans="1:17" x14ac:dyDescent="0.2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1:17" x14ac:dyDescent="0.25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1:17" x14ac:dyDescent="0.25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1:17" x14ac:dyDescent="0.25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1:17" x14ac:dyDescent="0.25">
      <c r="A112" s="69"/>
      <c r="B112" s="165"/>
    </row>
    <row r="113" spans="1:2" x14ac:dyDescent="0.25">
      <c r="A113" s="69"/>
      <c r="B113" s="165"/>
    </row>
    <row r="114" spans="1:2" x14ac:dyDescent="0.25">
      <c r="A114" s="69"/>
      <c r="B114" s="165"/>
    </row>
    <row r="115" spans="1:2" x14ac:dyDescent="0.25">
      <c r="A115" s="69"/>
      <c r="B115" s="165"/>
    </row>
    <row r="116" spans="1:2" x14ac:dyDescent="0.25">
      <c r="A116" s="69"/>
      <c r="B116" s="165"/>
    </row>
    <row r="117" spans="1:2" x14ac:dyDescent="0.25">
      <c r="A117" s="69"/>
      <c r="B117" s="165"/>
    </row>
    <row r="118" spans="1:2" x14ac:dyDescent="0.25">
      <c r="A118" s="69"/>
      <c r="B118" s="165"/>
    </row>
    <row r="119" spans="1:2" x14ac:dyDescent="0.25">
      <c r="A119" s="69"/>
      <c r="B119" s="165"/>
    </row>
    <row r="120" spans="1:2" x14ac:dyDescent="0.25">
      <c r="A120" s="69"/>
      <c r="B120" s="165"/>
    </row>
    <row r="121" spans="1:2" x14ac:dyDescent="0.25">
      <c r="A121" s="69"/>
      <c r="B121" s="165"/>
    </row>
    <row r="122" spans="1:2" x14ac:dyDescent="0.25">
      <c r="A122" s="69"/>
      <c r="B122" s="165"/>
    </row>
    <row r="123" spans="1:2" x14ac:dyDescent="0.25">
      <c r="A123" s="69"/>
      <c r="B123" s="165"/>
    </row>
    <row r="124" spans="1:2" x14ac:dyDescent="0.25">
      <c r="A124" s="69"/>
      <c r="B124" s="165"/>
    </row>
    <row r="125" spans="1:2" x14ac:dyDescent="0.25">
      <c r="A125" s="69"/>
      <c r="B125" s="165"/>
    </row>
    <row r="126" spans="1:2" x14ac:dyDescent="0.25">
      <c r="A126" s="69"/>
      <c r="B126" s="165"/>
    </row>
    <row r="127" spans="1:2" x14ac:dyDescent="0.25">
      <c r="A127" s="69"/>
      <c r="B127" s="165"/>
    </row>
    <row r="128" spans="1:2" x14ac:dyDescent="0.25">
      <c r="A128" s="69"/>
      <c r="B128" s="165"/>
    </row>
    <row r="129" spans="1:2" x14ac:dyDescent="0.25">
      <c r="A129" s="69"/>
      <c r="B129" s="165"/>
    </row>
    <row r="130" spans="1:2" x14ac:dyDescent="0.25">
      <c r="A130" s="69"/>
      <c r="B130" s="165"/>
    </row>
    <row r="131" spans="1:2" x14ac:dyDescent="0.25">
      <c r="A131" s="69"/>
      <c r="B131" s="165"/>
    </row>
    <row r="132" spans="1:2" x14ac:dyDescent="0.25">
      <c r="A132" s="69"/>
      <c r="B132" s="165"/>
    </row>
    <row r="133" spans="1:2" x14ac:dyDescent="0.25">
      <c r="A133" s="69"/>
      <c r="B133" s="165"/>
    </row>
    <row r="134" spans="1:2" x14ac:dyDescent="0.25">
      <c r="A134" s="69"/>
      <c r="B134" s="165"/>
    </row>
    <row r="135" spans="1:2" x14ac:dyDescent="0.25">
      <c r="A135" s="69"/>
      <c r="B135" s="165"/>
    </row>
    <row r="136" spans="1:2" x14ac:dyDescent="0.25">
      <c r="A136" s="69"/>
      <c r="B136" s="165"/>
    </row>
    <row r="137" spans="1:2" x14ac:dyDescent="0.25">
      <c r="A137" s="69"/>
      <c r="B137" s="165"/>
    </row>
    <row r="138" spans="1:2" x14ac:dyDescent="0.25">
      <c r="A138" s="69"/>
      <c r="B138" s="165"/>
    </row>
    <row r="139" spans="1:2" x14ac:dyDescent="0.25">
      <c r="A139" s="69"/>
      <c r="B139" s="165"/>
    </row>
    <row r="140" spans="1:2" x14ac:dyDescent="0.25">
      <c r="A140" s="69"/>
      <c r="B140" s="165"/>
    </row>
    <row r="141" spans="1:2" x14ac:dyDescent="0.25">
      <c r="A141" s="69"/>
      <c r="B141" s="165"/>
    </row>
    <row r="142" spans="1:2" x14ac:dyDescent="0.25">
      <c r="A142" s="69"/>
      <c r="B142" s="165"/>
    </row>
    <row r="143" spans="1:2" x14ac:dyDescent="0.25">
      <c r="A143" s="69"/>
      <c r="B143" s="165"/>
    </row>
    <row r="144" spans="1:2" x14ac:dyDescent="0.25">
      <c r="A144" s="69"/>
      <c r="B144" s="165"/>
    </row>
    <row r="145" spans="1:2" x14ac:dyDescent="0.25">
      <c r="A145" s="69"/>
      <c r="B145" s="165"/>
    </row>
    <row r="146" spans="1:2" x14ac:dyDescent="0.25">
      <c r="A146" s="69"/>
      <c r="B146" s="165"/>
    </row>
    <row r="147" spans="1:2" x14ac:dyDescent="0.25">
      <c r="A147" s="69"/>
      <c r="B147" s="165"/>
    </row>
    <row r="148" spans="1:2" x14ac:dyDescent="0.25">
      <c r="A148" s="69"/>
      <c r="B148" s="165"/>
    </row>
    <row r="149" spans="1:2" x14ac:dyDescent="0.25">
      <c r="A149" s="69"/>
      <c r="B149" s="165"/>
    </row>
    <row r="150" spans="1:2" x14ac:dyDescent="0.25">
      <c r="A150" s="69"/>
      <c r="B150" s="165"/>
    </row>
    <row r="151" spans="1:2" x14ac:dyDescent="0.25">
      <c r="A151" s="69"/>
      <c r="B151" s="165"/>
    </row>
    <row r="152" spans="1:2" x14ac:dyDescent="0.25">
      <c r="A152" s="69"/>
      <c r="B152" s="165"/>
    </row>
    <row r="153" spans="1:2" x14ac:dyDescent="0.25">
      <c r="A153" s="69"/>
      <c r="B153" s="165"/>
    </row>
    <row r="154" spans="1:2" x14ac:dyDescent="0.25">
      <c r="A154" s="69"/>
      <c r="B154" s="165"/>
    </row>
    <row r="155" spans="1:2" x14ac:dyDescent="0.25">
      <c r="A155" s="69"/>
      <c r="B155" s="165"/>
    </row>
    <row r="156" spans="1:2" x14ac:dyDescent="0.25">
      <c r="A156" s="69"/>
      <c r="B156" s="165"/>
    </row>
    <row r="157" spans="1:2" x14ac:dyDescent="0.25">
      <c r="A157" s="69"/>
      <c r="B157" s="165"/>
    </row>
    <row r="158" spans="1:2" x14ac:dyDescent="0.25">
      <c r="A158" s="69"/>
      <c r="B158" s="165"/>
    </row>
    <row r="159" spans="1:2" x14ac:dyDescent="0.25">
      <c r="A159" s="69"/>
      <c r="B159" s="165"/>
    </row>
    <row r="160" spans="1:2" x14ac:dyDescent="0.25">
      <c r="A160" s="69"/>
      <c r="B160" s="165"/>
    </row>
    <row r="161" spans="1:2" x14ac:dyDescent="0.25">
      <c r="A161" s="69"/>
      <c r="B161" s="165"/>
    </row>
    <row r="162" spans="1:2" x14ac:dyDescent="0.25">
      <c r="A162" s="69"/>
      <c r="B162" s="165"/>
    </row>
    <row r="163" spans="1:2" x14ac:dyDescent="0.25">
      <c r="A163" s="69"/>
      <c r="B163" s="165"/>
    </row>
    <row r="164" spans="1:2" x14ac:dyDescent="0.25">
      <c r="A164" s="69"/>
      <c r="B164" s="165"/>
    </row>
    <row r="165" spans="1:2" x14ac:dyDescent="0.25">
      <c r="A165" s="69"/>
      <c r="B165" s="165"/>
    </row>
    <row r="166" spans="1:2" x14ac:dyDescent="0.25">
      <c r="A166" s="69"/>
      <c r="B166" s="165"/>
    </row>
    <row r="167" spans="1:2" x14ac:dyDescent="0.25">
      <c r="A167" s="69"/>
      <c r="B167" s="165"/>
    </row>
    <row r="168" spans="1:2" x14ac:dyDescent="0.25">
      <c r="A168" s="69"/>
      <c r="B168" s="165"/>
    </row>
    <row r="169" spans="1:2" x14ac:dyDescent="0.25">
      <c r="A169" s="69"/>
      <c r="B169" s="165"/>
    </row>
    <row r="170" spans="1:2" x14ac:dyDescent="0.25">
      <c r="A170" s="69"/>
      <c r="B170" s="165"/>
    </row>
    <row r="171" spans="1:2" x14ac:dyDescent="0.25">
      <c r="A171" s="69"/>
      <c r="B171" s="165"/>
    </row>
    <row r="172" spans="1:2" x14ac:dyDescent="0.25">
      <c r="A172" s="69"/>
      <c r="B172" s="165"/>
    </row>
    <row r="173" spans="1:2" x14ac:dyDescent="0.25">
      <c r="A173" s="69"/>
      <c r="B173" s="165"/>
    </row>
    <row r="174" spans="1:2" x14ac:dyDescent="0.25">
      <c r="A174" s="69"/>
      <c r="B174" s="165"/>
    </row>
    <row r="175" spans="1:2" x14ac:dyDescent="0.25">
      <c r="A175" s="69"/>
      <c r="B175" s="165"/>
    </row>
    <row r="176" spans="1:2" x14ac:dyDescent="0.25">
      <c r="A176" s="69"/>
      <c r="B176" s="165"/>
    </row>
    <row r="177" spans="1:3" x14ac:dyDescent="0.25">
      <c r="A177" s="69"/>
      <c r="B177" s="165"/>
    </row>
    <row r="178" spans="1:3" x14ac:dyDescent="0.25">
      <c r="A178" s="69"/>
      <c r="B178" s="165"/>
    </row>
    <row r="179" spans="1:3" x14ac:dyDescent="0.25">
      <c r="A179" s="69"/>
      <c r="B179" s="165"/>
    </row>
    <row r="180" spans="1:3" x14ac:dyDescent="0.25">
      <c r="A180" s="69"/>
      <c r="B180" s="165"/>
    </row>
    <row r="181" spans="1:3" x14ac:dyDescent="0.25">
      <c r="A181" s="69"/>
      <c r="B181" s="165"/>
      <c r="C181" s="165"/>
    </row>
    <row r="182" spans="1:3" x14ac:dyDescent="0.25">
      <c r="A182" s="69"/>
      <c r="B182" s="165"/>
    </row>
    <row r="183" spans="1:3" x14ac:dyDescent="0.25">
      <c r="A183" s="69"/>
      <c r="B183" s="165"/>
    </row>
    <row r="184" spans="1:3" x14ac:dyDescent="0.25">
      <c r="A184" s="69"/>
      <c r="B184" s="165"/>
    </row>
    <row r="185" spans="1:3" x14ac:dyDescent="0.25">
      <c r="A185" s="69"/>
      <c r="B185" s="165"/>
    </row>
    <row r="186" spans="1:3" x14ac:dyDescent="0.25">
      <c r="A186" s="69"/>
      <c r="B186" s="165"/>
    </row>
    <row r="187" spans="1:3" x14ac:dyDescent="0.25">
      <c r="A187" s="69"/>
      <c r="B187" s="165"/>
    </row>
    <row r="188" spans="1:3" x14ac:dyDescent="0.25">
      <c r="A188" s="69"/>
      <c r="B188" s="165"/>
    </row>
    <row r="189" spans="1:3" x14ac:dyDescent="0.25">
      <c r="A189" s="69"/>
      <c r="B189"/>
    </row>
    <row r="190" spans="1:3" x14ac:dyDescent="0.25">
      <c r="A190" s="69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6"/>
  <sheetViews>
    <sheetView showGridLines="0" showRowColHeaders="0" zoomScaleNormal="100" workbookViewId="0">
      <selection activeCell="A56" sqref="A56"/>
    </sheetView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67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47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77" t="s">
        <v>1</v>
      </c>
      <c r="C5" s="176"/>
      <c r="D5" s="35" t="s">
        <v>10</v>
      </c>
      <c r="F5" s="175" t="s">
        <v>1</v>
      </c>
      <c r="G5" s="176"/>
      <c r="H5" s="35" t="s">
        <v>10</v>
      </c>
      <c r="J5" s="175" t="s">
        <v>1</v>
      </c>
      <c r="K5" s="176"/>
      <c r="L5" s="35" t="s">
        <v>10</v>
      </c>
    </row>
    <row r="6" spans="1:12" ht="13.8" thickBot="1" x14ac:dyDescent="0.3">
      <c r="A6" s="32" t="s">
        <v>9</v>
      </c>
      <c r="B6" s="33" t="s">
        <v>153</v>
      </c>
      <c r="C6" s="61" t="s">
        <v>154</v>
      </c>
      <c r="D6" s="36" t="s">
        <v>11</v>
      </c>
      <c r="F6" s="87" t="s">
        <v>153</v>
      </c>
      <c r="G6" s="61" t="s">
        <v>154</v>
      </c>
      <c r="H6" s="36" t="s">
        <v>11</v>
      </c>
      <c r="J6" s="87" t="s">
        <v>153</v>
      </c>
      <c r="K6" s="61" t="s">
        <v>154</v>
      </c>
      <c r="L6" s="36" t="s">
        <v>11</v>
      </c>
    </row>
    <row r="7" spans="1:12" x14ac:dyDescent="0.25">
      <c r="A7" s="44" t="s">
        <v>12</v>
      </c>
      <c r="B7" s="54"/>
      <c r="C7" s="27"/>
      <c r="D7" s="34"/>
      <c r="F7" s="86"/>
      <c r="G7" s="27"/>
      <c r="H7" s="34"/>
      <c r="J7" s="86"/>
      <c r="K7" s="27"/>
      <c r="L7" s="34"/>
    </row>
    <row r="8" spans="1:12" x14ac:dyDescent="0.25">
      <c r="A8" s="46" t="s">
        <v>13</v>
      </c>
      <c r="B8" s="55">
        <v>26770321</v>
      </c>
      <c r="C8" s="55">
        <v>30877327</v>
      </c>
      <c r="D8" s="73">
        <v>15.341638973996613</v>
      </c>
      <c r="F8" s="83">
        <v>22845001</v>
      </c>
      <c r="G8" s="55">
        <v>26541350</v>
      </c>
      <c r="H8" s="73">
        <v>16.180121856856122</v>
      </c>
      <c r="J8" s="83">
        <v>3925320</v>
      </c>
      <c r="K8" s="55">
        <v>4335977</v>
      </c>
      <c r="L8" s="73">
        <v>10.461745793973485</v>
      </c>
    </row>
    <row r="9" spans="1:12" x14ac:dyDescent="0.25">
      <c r="A9" s="46" t="s">
        <v>14</v>
      </c>
      <c r="B9" s="55">
        <v>1758129</v>
      </c>
      <c r="C9" s="55">
        <v>2005498</v>
      </c>
      <c r="D9" s="73">
        <v>14.07001420259833</v>
      </c>
      <c r="F9" s="83">
        <v>15747</v>
      </c>
      <c r="G9" s="55">
        <v>20735</v>
      </c>
      <c r="H9" s="73">
        <v>31.675874769797421</v>
      </c>
      <c r="J9" s="83">
        <v>1742382</v>
      </c>
      <c r="K9" s="55">
        <v>1984763</v>
      </c>
      <c r="L9" s="73">
        <v>13.910898987707633</v>
      </c>
    </row>
    <row r="10" spans="1:12" x14ac:dyDescent="0.25">
      <c r="A10" s="46" t="s">
        <v>15</v>
      </c>
      <c r="B10" s="55">
        <v>740450</v>
      </c>
      <c r="C10" s="55">
        <v>839385</v>
      </c>
      <c r="D10" s="73">
        <v>13.361469376730367</v>
      </c>
      <c r="F10" s="83">
        <v>712868</v>
      </c>
      <c r="G10" s="55">
        <v>804751</v>
      </c>
      <c r="H10" s="73">
        <v>12.889202489100366</v>
      </c>
      <c r="J10" s="83">
        <v>27582</v>
      </c>
      <c r="K10" s="55">
        <v>34634</v>
      </c>
      <c r="L10" s="73">
        <v>25.567399028351822</v>
      </c>
    </row>
    <row r="11" spans="1:12" x14ac:dyDescent="0.25">
      <c r="A11" s="46" t="s">
        <v>16</v>
      </c>
      <c r="B11" s="55">
        <v>1888447</v>
      </c>
      <c r="C11" s="55">
        <v>2085478</v>
      </c>
      <c r="D11" s="73">
        <v>10.433493764982549</v>
      </c>
      <c r="F11" s="83">
        <v>175934</v>
      </c>
      <c r="G11" s="55">
        <v>199305</v>
      </c>
      <c r="H11" s="73">
        <v>13.283958757261246</v>
      </c>
      <c r="J11" s="83">
        <v>1712513</v>
      </c>
      <c r="K11" s="55">
        <v>1886173</v>
      </c>
      <c r="L11" s="73">
        <v>10.140652946868141</v>
      </c>
    </row>
    <row r="12" spans="1:12" x14ac:dyDescent="0.25">
      <c r="A12" s="45" t="s">
        <v>105</v>
      </c>
      <c r="B12" s="56">
        <v>32353078</v>
      </c>
      <c r="C12" s="56">
        <v>37141472</v>
      </c>
      <c r="D12" s="74">
        <v>14.800427953099238</v>
      </c>
      <c r="F12" s="84">
        <v>24499950</v>
      </c>
      <c r="G12" s="56">
        <v>28407215</v>
      </c>
      <c r="H12" s="74">
        <v>15.948052955210112</v>
      </c>
      <c r="J12" s="84">
        <v>7853128</v>
      </c>
      <c r="K12" s="56">
        <v>8734257</v>
      </c>
      <c r="L12" s="74">
        <v>11.220102359212788</v>
      </c>
    </row>
    <row r="13" spans="1:12" x14ac:dyDescent="0.25">
      <c r="A13" s="46"/>
      <c r="B13" s="56"/>
      <c r="C13" s="38"/>
      <c r="D13" s="37"/>
      <c r="F13" s="84"/>
      <c r="G13" s="38"/>
      <c r="H13" s="37"/>
      <c r="J13" s="84"/>
      <c r="K13" s="38"/>
      <c r="L13" s="37"/>
    </row>
    <row r="14" spans="1:12" x14ac:dyDescent="0.25">
      <c r="A14" s="92" t="s">
        <v>17</v>
      </c>
      <c r="B14" s="56"/>
      <c r="C14" s="38"/>
      <c r="D14" s="37"/>
      <c r="F14" s="84"/>
      <c r="G14" s="38"/>
      <c r="H14" s="37"/>
      <c r="J14" s="84"/>
      <c r="K14" s="38"/>
      <c r="L14" s="37"/>
    </row>
    <row r="15" spans="1:12" x14ac:dyDescent="0.25">
      <c r="A15" s="46" t="s">
        <v>13</v>
      </c>
      <c r="B15" s="55">
        <v>8352460</v>
      </c>
      <c r="C15" s="55">
        <v>9319812</v>
      </c>
      <c r="D15" s="73">
        <v>11.581641815704595</v>
      </c>
      <c r="F15" s="83">
        <v>7030797</v>
      </c>
      <c r="G15" s="55">
        <v>7916814</v>
      </c>
      <c r="H15" s="73">
        <v>12.601942567819837</v>
      </c>
      <c r="J15" s="83">
        <v>1321663</v>
      </c>
      <c r="K15" s="55">
        <v>1402998</v>
      </c>
      <c r="L15" s="73">
        <v>6.1539893301091126</v>
      </c>
    </row>
    <row r="16" spans="1:12" x14ac:dyDescent="0.25">
      <c r="A16" s="46" t="s">
        <v>14</v>
      </c>
      <c r="B16" s="55">
        <v>593207</v>
      </c>
      <c r="C16" s="55">
        <v>705076</v>
      </c>
      <c r="D16" s="73">
        <v>18.858341186128957</v>
      </c>
      <c r="F16" s="83">
        <v>6919</v>
      </c>
      <c r="G16" s="55">
        <v>7429</v>
      </c>
      <c r="H16" s="73">
        <v>7.3710073710073711</v>
      </c>
      <c r="J16" s="83">
        <v>586288</v>
      </c>
      <c r="K16" s="55">
        <v>697647</v>
      </c>
      <c r="L16" s="73">
        <v>18.993907431160114</v>
      </c>
    </row>
    <row r="17" spans="1:12" x14ac:dyDescent="0.25">
      <c r="A17" s="46" t="s">
        <v>15</v>
      </c>
      <c r="B17" s="55">
        <v>293826</v>
      </c>
      <c r="C17" s="55">
        <v>330392</v>
      </c>
      <c r="D17" s="73">
        <v>12.44478024409004</v>
      </c>
      <c r="F17" s="83">
        <v>284363</v>
      </c>
      <c r="G17" s="55">
        <v>318223</v>
      </c>
      <c r="H17" s="73">
        <v>11.907315649363666</v>
      </c>
      <c r="J17" s="83">
        <v>9463</v>
      </c>
      <c r="K17" s="55">
        <v>12169</v>
      </c>
      <c r="L17" s="73">
        <v>28.59558279615344</v>
      </c>
    </row>
    <row r="18" spans="1:12" x14ac:dyDescent="0.25">
      <c r="A18" s="46" t="s">
        <v>16</v>
      </c>
      <c r="B18" s="55">
        <v>469386</v>
      </c>
      <c r="C18" s="55">
        <v>525072</v>
      </c>
      <c r="D18" s="73">
        <v>11.863583489920876</v>
      </c>
      <c r="F18" s="83">
        <v>68266</v>
      </c>
      <c r="G18" s="55">
        <v>76410</v>
      </c>
      <c r="H18" s="73">
        <v>11.929804001992206</v>
      </c>
      <c r="J18" s="83">
        <v>401120</v>
      </c>
      <c r="K18" s="55">
        <v>448662</v>
      </c>
      <c r="L18" s="73">
        <v>11.852313522138013</v>
      </c>
    </row>
    <row r="19" spans="1:12" x14ac:dyDescent="0.25">
      <c r="A19" s="45" t="s">
        <v>4</v>
      </c>
      <c r="B19" s="56">
        <v>9910058</v>
      </c>
      <c r="C19" s="56">
        <v>11109230</v>
      </c>
      <c r="D19" s="74">
        <v>12.100554810072756</v>
      </c>
      <c r="F19" s="84">
        <v>7534536</v>
      </c>
      <c r="G19" s="56">
        <v>8484413</v>
      </c>
      <c r="H19" s="74">
        <v>12.606974072457813</v>
      </c>
      <c r="J19" s="84">
        <v>2375522</v>
      </c>
      <c r="K19" s="56">
        <v>2624817</v>
      </c>
      <c r="L19" s="74">
        <v>10.494325036770865</v>
      </c>
    </row>
    <row r="20" spans="1:12" x14ac:dyDescent="0.25">
      <c r="A20" s="45"/>
      <c r="B20" s="55"/>
      <c r="C20" s="27"/>
      <c r="D20" s="34"/>
      <c r="F20" s="83"/>
      <c r="G20" s="27"/>
      <c r="H20" s="34"/>
      <c r="J20" s="83"/>
      <c r="K20" s="27"/>
      <c r="L20" s="34"/>
    </row>
    <row r="21" spans="1:12" x14ac:dyDescent="0.25">
      <c r="A21" s="45" t="s">
        <v>93</v>
      </c>
      <c r="B21" s="56"/>
      <c r="C21" s="38"/>
      <c r="D21" s="37"/>
      <c r="F21" s="84"/>
      <c r="G21" s="38"/>
      <c r="H21" s="37"/>
      <c r="J21" s="84"/>
      <c r="K21" s="38"/>
      <c r="L21" s="37"/>
    </row>
    <row r="22" spans="1:12" x14ac:dyDescent="0.25">
      <c r="A22" s="46" t="s">
        <v>18</v>
      </c>
      <c r="B22" s="55">
        <v>3285926</v>
      </c>
      <c r="C22" s="55">
        <v>3621015</v>
      </c>
      <c r="D22" s="73">
        <v>10.197703782738868</v>
      </c>
      <c r="F22" s="83">
        <v>3285926</v>
      </c>
      <c r="G22" s="55">
        <v>3621015</v>
      </c>
      <c r="H22" s="73">
        <v>10.197703782738868</v>
      </c>
      <c r="J22" s="83"/>
      <c r="K22" s="55"/>
      <c r="L22" s="73"/>
    </row>
    <row r="23" spans="1:12" x14ac:dyDescent="0.25">
      <c r="A23" s="46" t="s">
        <v>19</v>
      </c>
      <c r="B23" s="55">
        <v>10701558</v>
      </c>
      <c r="C23" s="55">
        <v>12423314</v>
      </c>
      <c r="D23" s="73">
        <v>16.088834915439417</v>
      </c>
      <c r="F23" s="83">
        <v>10701558</v>
      </c>
      <c r="G23" s="55">
        <v>12423314</v>
      </c>
      <c r="H23" s="73">
        <v>16.088834915439417</v>
      </c>
      <c r="J23" s="83"/>
      <c r="K23" s="55"/>
      <c r="L23" s="73"/>
    </row>
    <row r="24" spans="1:12" x14ac:dyDescent="0.25">
      <c r="A24" s="46" t="s">
        <v>20</v>
      </c>
      <c r="B24" s="55">
        <v>1988062</v>
      </c>
      <c r="C24" s="55">
        <v>2220846</v>
      </c>
      <c r="D24" s="73">
        <v>11.709091567566807</v>
      </c>
      <c r="F24" s="83">
        <v>1988062</v>
      </c>
      <c r="G24" s="55">
        <v>2220846</v>
      </c>
      <c r="H24" s="73">
        <v>11.709091567566807</v>
      </c>
      <c r="J24" s="83"/>
      <c r="K24" s="55"/>
      <c r="L24" s="73"/>
    </row>
    <row r="25" spans="1:12" x14ac:dyDescent="0.25">
      <c r="A25" s="46" t="s">
        <v>95</v>
      </c>
      <c r="B25" s="55">
        <v>0</v>
      </c>
      <c r="C25" s="55">
        <v>0</v>
      </c>
      <c r="D25" s="73">
        <v>0</v>
      </c>
      <c r="F25" s="83"/>
      <c r="G25" s="55"/>
      <c r="H25" s="73"/>
      <c r="J25" s="83">
        <v>0</v>
      </c>
      <c r="K25" s="55">
        <v>0</v>
      </c>
      <c r="L25" s="73">
        <v>0</v>
      </c>
    </row>
    <row r="26" spans="1:12" x14ac:dyDescent="0.25">
      <c r="A26" s="45" t="s">
        <v>101</v>
      </c>
      <c r="B26" s="56">
        <v>29714774</v>
      </c>
      <c r="C26" s="56">
        <v>33015602</v>
      </c>
      <c r="D26" s="74">
        <v>11.108373228751462</v>
      </c>
      <c r="F26" s="84">
        <v>16437921</v>
      </c>
      <c r="G26" s="56">
        <v>18773160</v>
      </c>
      <c r="H26" s="74">
        <v>14.20641332927686</v>
      </c>
      <c r="J26" s="84">
        <v>13276853</v>
      </c>
      <c r="K26" s="56">
        <v>14242442</v>
      </c>
      <c r="L26" s="74">
        <v>7.2727249446838043</v>
      </c>
    </row>
    <row r="27" spans="1:12" x14ac:dyDescent="0.25">
      <c r="A27" s="45"/>
      <c r="B27" s="55"/>
      <c r="C27" s="27"/>
      <c r="D27" s="34"/>
      <c r="F27" s="83"/>
      <c r="G27" s="27"/>
      <c r="H27" s="34"/>
      <c r="J27" s="83"/>
      <c r="K27" s="27"/>
      <c r="L27" s="34"/>
    </row>
    <row r="28" spans="1:12" x14ac:dyDescent="0.25">
      <c r="A28" s="45" t="s">
        <v>99</v>
      </c>
      <c r="B28" s="56"/>
      <c r="C28" s="38"/>
      <c r="D28" s="37"/>
      <c r="F28" s="84"/>
      <c r="G28" s="38"/>
      <c r="H28" s="37"/>
      <c r="J28" s="84"/>
      <c r="K28" s="38"/>
      <c r="L28" s="37"/>
    </row>
    <row r="29" spans="1:12" x14ac:dyDescent="0.25">
      <c r="A29" s="46" t="s">
        <v>96</v>
      </c>
      <c r="B29" s="55">
        <v>2331121</v>
      </c>
      <c r="C29" s="55">
        <v>2603745</v>
      </c>
      <c r="D29" s="73">
        <v>11.694974220557405</v>
      </c>
      <c r="F29" s="83">
        <v>2297614</v>
      </c>
      <c r="G29" s="55">
        <v>2566624</v>
      </c>
      <c r="H29" s="73">
        <v>11.708232975599906</v>
      </c>
      <c r="J29" s="83">
        <v>33507</v>
      </c>
      <c r="K29" s="55">
        <v>37121</v>
      </c>
      <c r="L29" s="73">
        <v>10.785805950995314</v>
      </c>
    </row>
    <row r="30" spans="1:12" x14ac:dyDescent="0.25">
      <c r="A30" s="46" t="s">
        <v>52</v>
      </c>
      <c r="B30" s="55">
        <v>1526230</v>
      </c>
      <c r="C30" s="55">
        <v>1642108</v>
      </c>
      <c r="D30" s="73">
        <v>7.5924336436841102</v>
      </c>
      <c r="F30" s="83">
        <v>1014390</v>
      </c>
      <c r="G30" s="55">
        <v>1081854</v>
      </c>
      <c r="H30" s="73">
        <v>6.6506964776860968</v>
      </c>
      <c r="J30" s="83">
        <v>511840</v>
      </c>
      <c r="K30" s="55">
        <v>560254</v>
      </c>
      <c r="L30" s="73">
        <v>9.4588152547671154</v>
      </c>
    </row>
    <row r="31" spans="1:12" x14ac:dyDescent="0.25">
      <c r="A31" s="46" t="s">
        <v>53</v>
      </c>
      <c r="B31" s="55">
        <v>2835015</v>
      </c>
      <c r="C31" s="55">
        <v>2977244</v>
      </c>
      <c r="D31" s="73">
        <v>5.0168693992800746</v>
      </c>
      <c r="F31" s="83"/>
      <c r="G31" s="55"/>
      <c r="H31" s="73"/>
      <c r="J31" s="83">
        <v>2835015</v>
      </c>
      <c r="K31" s="55">
        <v>2977244</v>
      </c>
      <c r="L31" s="73">
        <v>5.0168693992800746</v>
      </c>
    </row>
    <row r="32" spans="1:12" x14ac:dyDescent="0.25">
      <c r="A32" s="46" t="s">
        <v>97</v>
      </c>
      <c r="B32" s="55">
        <v>3132771</v>
      </c>
      <c r="C32" s="55">
        <v>3585902</v>
      </c>
      <c r="D32" s="73">
        <v>14.464223526073242</v>
      </c>
      <c r="F32" s="83">
        <v>489812</v>
      </c>
      <c r="G32" s="55">
        <v>571516</v>
      </c>
      <c r="H32" s="73">
        <v>16.680685650821133</v>
      </c>
      <c r="J32" s="83">
        <v>2642959</v>
      </c>
      <c r="K32" s="55">
        <v>3014386</v>
      </c>
      <c r="L32" s="73">
        <v>14.053452966920789</v>
      </c>
    </row>
    <row r="33" spans="1:12" x14ac:dyDescent="0.25">
      <c r="A33" s="46" t="s">
        <v>98</v>
      </c>
      <c r="B33" s="55">
        <v>1533916</v>
      </c>
      <c r="C33" s="55">
        <v>1717343</v>
      </c>
      <c r="D33" s="73">
        <v>11.958086361965062</v>
      </c>
      <c r="F33" s="83">
        <v>1430022</v>
      </c>
      <c r="G33" s="55">
        <v>1612065</v>
      </c>
      <c r="H33" s="73">
        <v>12.730083872835523</v>
      </c>
      <c r="J33" s="83">
        <v>103894</v>
      </c>
      <c r="K33" s="55">
        <v>105278</v>
      </c>
      <c r="L33" s="73">
        <v>1.3321269755712553</v>
      </c>
    </row>
    <row r="34" spans="1:12" x14ac:dyDescent="0.25">
      <c r="A34" s="46" t="s">
        <v>89</v>
      </c>
      <c r="B34" s="55">
        <v>2747507</v>
      </c>
      <c r="C34" s="55">
        <v>2932644</v>
      </c>
      <c r="D34" s="73">
        <v>6.7383631779646054</v>
      </c>
      <c r="F34" s="83">
        <v>110503</v>
      </c>
      <c r="G34" s="55">
        <v>119785</v>
      </c>
      <c r="H34" s="73">
        <v>8.3997719518927081</v>
      </c>
      <c r="J34" s="83">
        <v>2637004</v>
      </c>
      <c r="K34" s="55">
        <v>2812859</v>
      </c>
      <c r="L34" s="73">
        <v>6.6687422544675696</v>
      </c>
    </row>
    <row r="35" spans="1:12" x14ac:dyDescent="0.25">
      <c r="A35" s="45" t="s">
        <v>87</v>
      </c>
      <c r="B35" s="56">
        <v>14106560</v>
      </c>
      <c r="C35" s="56">
        <v>15458986</v>
      </c>
      <c r="D35" s="74">
        <v>9.5872133248644609</v>
      </c>
      <c r="F35" s="84">
        <v>5342341</v>
      </c>
      <c r="G35" s="56">
        <v>5951844</v>
      </c>
      <c r="H35" s="74">
        <v>11.408912310165151</v>
      </c>
      <c r="J35" s="84">
        <v>8764219</v>
      </c>
      <c r="K35" s="56">
        <v>9507142</v>
      </c>
      <c r="L35" s="74">
        <v>8.4767735721802477</v>
      </c>
    </row>
    <row r="36" spans="1:12" x14ac:dyDescent="0.25">
      <c r="A36" s="45"/>
      <c r="B36" s="56"/>
      <c r="C36" s="38"/>
      <c r="D36" s="37"/>
      <c r="F36" s="84"/>
      <c r="G36" s="38"/>
      <c r="H36" s="37"/>
      <c r="J36" s="84"/>
      <c r="K36" s="38"/>
      <c r="L36" s="37"/>
    </row>
    <row r="37" spans="1:12" x14ac:dyDescent="0.25">
      <c r="A37" s="45" t="s">
        <v>100</v>
      </c>
      <c r="B37" s="56"/>
      <c r="C37" s="38"/>
      <c r="D37" s="37"/>
      <c r="F37" s="84"/>
      <c r="G37" s="38"/>
      <c r="H37" s="37"/>
      <c r="J37" s="84"/>
      <c r="K37" s="38"/>
      <c r="L37" s="37"/>
    </row>
    <row r="38" spans="1:12" x14ac:dyDescent="0.25">
      <c r="A38" s="46" t="s">
        <v>24</v>
      </c>
      <c r="B38" s="55">
        <v>1135701</v>
      </c>
      <c r="C38" s="55">
        <v>1214638</v>
      </c>
      <c r="D38" s="73">
        <v>6.9505089807968821</v>
      </c>
      <c r="F38" s="83">
        <v>1135701</v>
      </c>
      <c r="G38" s="55">
        <v>1214638</v>
      </c>
      <c r="H38" s="73">
        <v>6.9505089807968821</v>
      </c>
      <c r="J38" s="83"/>
      <c r="K38" s="55"/>
      <c r="L38" s="73"/>
    </row>
    <row r="39" spans="1:12" x14ac:dyDescent="0.25">
      <c r="A39" s="46" t="s">
        <v>94</v>
      </c>
      <c r="B39" s="55">
        <v>1706996</v>
      </c>
      <c r="C39" s="55">
        <v>1922060</v>
      </c>
      <c r="D39" s="73">
        <v>12.598975041534954</v>
      </c>
      <c r="F39" s="83">
        <v>1422157</v>
      </c>
      <c r="G39" s="55">
        <v>1600193</v>
      </c>
      <c r="H39" s="73">
        <v>12.518730351149697</v>
      </c>
      <c r="J39" s="83">
        <v>284839</v>
      </c>
      <c r="K39" s="55">
        <v>321867</v>
      </c>
      <c r="L39" s="73">
        <v>12.999624349193756</v>
      </c>
    </row>
    <row r="40" spans="1:12" x14ac:dyDescent="0.25">
      <c r="A40" s="46" t="s">
        <v>90</v>
      </c>
      <c r="B40" s="55">
        <v>332144</v>
      </c>
      <c r="C40" s="55">
        <v>589801</v>
      </c>
      <c r="D40" s="73">
        <v>77.573883616744538</v>
      </c>
      <c r="F40" s="83">
        <v>332144</v>
      </c>
      <c r="G40" s="55">
        <v>589801</v>
      </c>
      <c r="H40" s="73">
        <v>77.573883616744538</v>
      </c>
      <c r="J40" s="83"/>
      <c r="K40" s="55"/>
      <c r="L40" s="73"/>
    </row>
    <row r="41" spans="1:12" x14ac:dyDescent="0.25">
      <c r="A41" s="46" t="s">
        <v>25</v>
      </c>
      <c r="B41" s="55">
        <v>4535626</v>
      </c>
      <c r="C41" s="55">
        <v>5061644</v>
      </c>
      <c r="D41" s="73">
        <v>11.597472983883591</v>
      </c>
      <c r="F41" s="83">
        <v>4535626</v>
      </c>
      <c r="G41" s="55">
        <v>5061644</v>
      </c>
      <c r="H41" s="73">
        <v>11.597472983883591</v>
      </c>
      <c r="J41" s="83"/>
      <c r="K41" s="55"/>
      <c r="L41" s="73"/>
    </row>
    <row r="42" spans="1:12" x14ac:dyDescent="0.25">
      <c r="A42" s="46" t="s">
        <v>26</v>
      </c>
      <c r="B42" s="55">
        <v>3152361</v>
      </c>
      <c r="C42" s="55">
        <v>3257235</v>
      </c>
      <c r="D42" s="73">
        <v>3.3268397877019797</v>
      </c>
      <c r="F42" s="83"/>
      <c r="G42" s="55"/>
      <c r="H42" s="73"/>
      <c r="J42" s="83">
        <v>3152361</v>
      </c>
      <c r="K42" s="55">
        <v>3257235</v>
      </c>
      <c r="L42" s="73">
        <v>3.3268397877019797</v>
      </c>
    </row>
    <row r="43" spans="1:12" x14ac:dyDescent="0.25">
      <c r="A43" s="46" t="s">
        <v>86</v>
      </c>
      <c r="B43" s="55">
        <v>349300</v>
      </c>
      <c r="C43" s="55">
        <v>429405</v>
      </c>
      <c r="D43" s="73">
        <v>22.933008874892643</v>
      </c>
      <c r="F43" s="83"/>
      <c r="G43" s="55"/>
      <c r="H43" s="73"/>
      <c r="J43" s="83">
        <v>349300</v>
      </c>
      <c r="K43" s="55">
        <v>429405</v>
      </c>
      <c r="L43" s="73">
        <v>22.933008874892643</v>
      </c>
    </row>
    <row r="44" spans="1:12" x14ac:dyDescent="0.25">
      <c r="A44" s="46" t="s">
        <v>27</v>
      </c>
      <c r="B44" s="55">
        <v>381035</v>
      </c>
      <c r="C44" s="55">
        <v>410035</v>
      </c>
      <c r="D44" s="73">
        <v>7.6108493970370175</v>
      </c>
      <c r="F44" s="83"/>
      <c r="G44" s="55"/>
      <c r="H44" s="73"/>
      <c r="J44" s="83">
        <v>381035</v>
      </c>
      <c r="K44" s="55">
        <v>410035</v>
      </c>
      <c r="L44" s="73">
        <v>7.6108493970370175</v>
      </c>
    </row>
    <row r="45" spans="1:12" x14ac:dyDescent="0.25">
      <c r="A45" s="46" t="s">
        <v>28</v>
      </c>
      <c r="B45" s="55">
        <v>105788</v>
      </c>
      <c r="C45" s="55">
        <v>118007</v>
      </c>
      <c r="D45" s="73">
        <v>11.550459409384807</v>
      </c>
      <c r="F45" s="83">
        <v>2755</v>
      </c>
      <c r="G45" s="55">
        <v>3065</v>
      </c>
      <c r="H45" s="73">
        <v>11.252268602540834</v>
      </c>
      <c r="J45" s="83">
        <v>103033</v>
      </c>
      <c r="K45" s="55">
        <v>114942</v>
      </c>
      <c r="L45" s="73">
        <v>11.558432735143109</v>
      </c>
    </row>
    <row r="46" spans="1:12" x14ac:dyDescent="0.25">
      <c r="A46" s="45" t="s">
        <v>34</v>
      </c>
      <c r="B46" s="56">
        <v>11698951</v>
      </c>
      <c r="C46" s="56">
        <v>13002825</v>
      </c>
      <c r="D46" s="74">
        <v>11.145221481823455</v>
      </c>
      <c r="F46" s="84">
        <v>7428383</v>
      </c>
      <c r="G46" s="56">
        <v>8469341</v>
      </c>
      <c r="H46" s="74">
        <v>14.013251605362836</v>
      </c>
      <c r="J46" s="84">
        <v>4270568</v>
      </c>
      <c r="K46" s="56">
        <v>4533484</v>
      </c>
      <c r="L46" s="74">
        <v>6.1564644328342268</v>
      </c>
    </row>
    <row r="47" spans="1:12" x14ac:dyDescent="0.25">
      <c r="A47" s="60"/>
      <c r="B47" s="55"/>
      <c r="C47" s="55"/>
      <c r="D47" s="34"/>
      <c r="F47" s="83"/>
      <c r="G47" s="55"/>
      <c r="H47" s="34"/>
      <c r="J47" s="83"/>
      <c r="K47" s="55"/>
      <c r="L47" s="34"/>
    </row>
    <row r="48" spans="1:12" ht="13.8" thickBot="1" x14ac:dyDescent="0.3">
      <c r="A48" s="71" t="s">
        <v>35</v>
      </c>
      <c r="B48" s="57">
        <v>87873363</v>
      </c>
      <c r="C48" s="57">
        <v>98618885</v>
      </c>
      <c r="D48" s="81">
        <v>12.22841784261745</v>
      </c>
      <c r="F48" s="85">
        <v>53708595</v>
      </c>
      <c r="G48" s="57">
        <v>61601560</v>
      </c>
      <c r="H48" s="81">
        <v>14.695906679368544</v>
      </c>
      <c r="J48" s="85">
        <v>34164768</v>
      </c>
      <c r="K48" s="57">
        <v>37017325</v>
      </c>
      <c r="L48" s="81">
        <v>8.3494112999684358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tr">
        <f>+Innhold!B53</f>
        <v>Finans Norge / Skadeforsikringsstatistikk</v>
      </c>
      <c r="L55" s="174">
        <f>Innhold!H18</f>
        <v>5</v>
      </c>
    </row>
    <row r="56" spans="1:12" ht="12.75" customHeight="1" x14ac:dyDescent="0.25">
      <c r="A56" s="26" t="str">
        <f>+Innhold!B54</f>
        <v>Premiestatistikk skadeforsikring 1. kvartal 2025</v>
      </c>
      <c r="L56" s="173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38.6640625" style="1" customWidth="1"/>
    <col min="2" max="3" width="12" style="1" bestFit="1" customWidth="1"/>
    <col min="4" max="4" width="11.44140625" style="1"/>
    <col min="5" max="5" width="6.6640625" style="1" customWidth="1"/>
    <col min="6" max="8" width="14.109375" style="1" customWidth="1"/>
    <col min="9" max="9" width="6.6640625" style="1" customWidth="1"/>
    <col min="10" max="11" width="12" style="1" bestFit="1" customWidth="1"/>
    <col min="12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67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48</v>
      </c>
      <c r="B4" s="23"/>
      <c r="C4" s="23" t="s">
        <v>104</v>
      </c>
      <c r="F4" s="23"/>
      <c r="G4" s="23" t="s">
        <v>91</v>
      </c>
      <c r="J4" s="23"/>
      <c r="K4" s="23" t="s">
        <v>92</v>
      </c>
    </row>
    <row r="5" spans="1:12" x14ac:dyDescent="0.25">
      <c r="A5" s="7"/>
      <c r="B5" s="177" t="s">
        <v>49</v>
      </c>
      <c r="C5" s="176"/>
      <c r="D5" s="35" t="s">
        <v>10</v>
      </c>
      <c r="F5" s="175" t="s">
        <v>49</v>
      </c>
      <c r="G5" s="176"/>
      <c r="H5" s="35" t="s">
        <v>10</v>
      </c>
      <c r="J5" s="175" t="s">
        <v>49</v>
      </c>
      <c r="K5" s="176"/>
      <c r="L5" s="35" t="s">
        <v>10</v>
      </c>
    </row>
    <row r="6" spans="1:12" ht="13.8" thickBot="1" x14ac:dyDescent="0.3">
      <c r="A6" s="32" t="s">
        <v>9</v>
      </c>
      <c r="B6" s="33" t="s">
        <v>153</v>
      </c>
      <c r="C6" s="61" t="s">
        <v>154</v>
      </c>
      <c r="D6" s="36" t="s">
        <v>11</v>
      </c>
      <c r="F6" s="87" t="s">
        <v>153</v>
      </c>
      <c r="G6" s="93" t="s">
        <v>154</v>
      </c>
      <c r="H6" s="36" t="s">
        <v>11</v>
      </c>
      <c r="J6" s="87" t="s">
        <v>153</v>
      </c>
      <c r="K6" s="61" t="s">
        <v>154</v>
      </c>
      <c r="L6" s="36" t="s">
        <v>11</v>
      </c>
    </row>
    <row r="7" spans="1:12" x14ac:dyDescent="0.25">
      <c r="A7" s="44" t="s">
        <v>12</v>
      </c>
      <c r="B7" s="182" t="s">
        <v>29</v>
      </c>
      <c r="C7" s="181"/>
      <c r="D7" s="34"/>
      <c r="F7" s="178" t="s">
        <v>29</v>
      </c>
      <c r="G7" s="179"/>
      <c r="H7" s="34"/>
      <c r="J7" s="180" t="s">
        <v>29</v>
      </c>
      <c r="K7" s="181"/>
      <c r="L7" s="34"/>
    </row>
    <row r="8" spans="1:12" x14ac:dyDescent="0.25">
      <c r="A8" s="46" t="s">
        <v>13</v>
      </c>
      <c r="B8" s="55">
        <v>3278265</v>
      </c>
      <c r="C8" s="55">
        <v>3297225</v>
      </c>
      <c r="D8" s="73">
        <v>0.57835470896953112</v>
      </c>
      <c r="F8" s="83">
        <v>2858250</v>
      </c>
      <c r="G8" s="55">
        <v>2877795</v>
      </c>
      <c r="H8" s="73">
        <v>0.68381002361584886</v>
      </c>
      <c r="J8" s="83">
        <v>420015</v>
      </c>
      <c r="K8" s="55">
        <v>419430</v>
      </c>
      <c r="L8" s="73">
        <v>-0.13928073997357238</v>
      </c>
    </row>
    <row r="9" spans="1:12" x14ac:dyDescent="0.25">
      <c r="A9" s="46" t="s">
        <v>14</v>
      </c>
      <c r="B9" s="55">
        <v>91146</v>
      </c>
      <c r="C9" s="55">
        <v>108293</v>
      </c>
      <c r="D9" s="73">
        <v>18.812674171110086</v>
      </c>
      <c r="F9" s="83">
        <v>2852</v>
      </c>
      <c r="G9" s="55">
        <v>8540</v>
      </c>
      <c r="H9" s="73">
        <v>199.43899018232818</v>
      </c>
      <c r="J9" s="83">
        <v>88294</v>
      </c>
      <c r="K9" s="55">
        <v>99753</v>
      </c>
      <c r="L9" s="73">
        <v>12.978231816431467</v>
      </c>
    </row>
    <row r="10" spans="1:12" x14ac:dyDescent="0.25">
      <c r="A10" s="46" t="s">
        <v>15</v>
      </c>
      <c r="B10" s="55">
        <v>319798</v>
      </c>
      <c r="C10" s="55">
        <v>331818</v>
      </c>
      <c r="D10" s="73">
        <v>3.7586226305355255</v>
      </c>
      <c r="F10" s="83">
        <v>311343</v>
      </c>
      <c r="G10" s="55">
        <v>322643</v>
      </c>
      <c r="H10" s="73">
        <v>3.6294376298808708</v>
      </c>
      <c r="J10" s="83">
        <v>8455</v>
      </c>
      <c r="K10" s="55">
        <v>9175</v>
      </c>
      <c r="L10" s="73">
        <v>8.5156712004730934</v>
      </c>
    </row>
    <row r="11" spans="1:12" x14ac:dyDescent="0.25">
      <c r="A11" s="46" t="s">
        <v>16</v>
      </c>
      <c r="B11" s="55">
        <v>512628</v>
      </c>
      <c r="C11" s="55">
        <v>524104</v>
      </c>
      <c r="D11" s="73">
        <v>2.2386603931115743</v>
      </c>
      <c r="F11" s="83">
        <v>130353</v>
      </c>
      <c r="G11" s="55">
        <v>134968</v>
      </c>
      <c r="H11" s="73">
        <v>3.5403864889952668</v>
      </c>
      <c r="J11" s="83">
        <v>382275</v>
      </c>
      <c r="K11" s="55">
        <v>389136</v>
      </c>
      <c r="L11" s="73">
        <v>1.7947812438689426</v>
      </c>
    </row>
    <row r="12" spans="1:12" x14ac:dyDescent="0.25">
      <c r="A12" s="45" t="s">
        <v>4</v>
      </c>
      <c r="B12" s="56">
        <v>4867375</v>
      </c>
      <c r="C12" s="56">
        <v>4931728</v>
      </c>
      <c r="D12" s="74">
        <v>1.3221294845784433</v>
      </c>
      <c r="F12" s="84">
        <v>3863397</v>
      </c>
      <c r="G12" s="56">
        <v>3908169</v>
      </c>
      <c r="H12" s="74">
        <v>1.158876501690093</v>
      </c>
      <c r="J12" s="84">
        <v>1003978</v>
      </c>
      <c r="K12" s="56">
        <v>1023559</v>
      </c>
      <c r="L12" s="74">
        <v>1.9503415413485157</v>
      </c>
    </row>
    <row r="13" spans="1:12" x14ac:dyDescent="0.25">
      <c r="A13" s="46"/>
      <c r="B13" s="56"/>
      <c r="C13" s="38"/>
      <c r="D13" s="37"/>
      <c r="F13" s="84"/>
      <c r="G13" s="94"/>
      <c r="H13" s="72"/>
      <c r="J13" s="84"/>
      <c r="K13" s="38"/>
      <c r="L13" s="37"/>
    </row>
    <row r="14" spans="1:12" x14ac:dyDescent="0.25">
      <c r="A14" s="45" t="s">
        <v>17</v>
      </c>
      <c r="B14" s="56"/>
      <c r="C14" s="38"/>
      <c r="D14" s="37"/>
      <c r="F14" s="84"/>
      <c r="G14" s="94"/>
      <c r="H14" s="72"/>
      <c r="J14" s="84"/>
      <c r="K14" s="38"/>
      <c r="L14" s="37"/>
    </row>
    <row r="15" spans="1:12" x14ac:dyDescent="0.25">
      <c r="A15" s="46" t="s">
        <v>13</v>
      </c>
      <c r="B15" s="55">
        <v>3228125</v>
      </c>
      <c r="C15" s="55">
        <v>3239580</v>
      </c>
      <c r="D15" s="73">
        <v>0.35484995159728944</v>
      </c>
      <c r="F15" s="83">
        <v>2813739</v>
      </c>
      <c r="G15" s="55">
        <v>2831851</v>
      </c>
      <c r="H15" s="73">
        <v>0.64369865150961048</v>
      </c>
      <c r="J15" s="83">
        <v>414386</v>
      </c>
      <c r="K15" s="55">
        <v>407729</v>
      </c>
      <c r="L15" s="73">
        <v>-1.6064731916618804</v>
      </c>
    </row>
    <row r="16" spans="1:12" x14ac:dyDescent="0.25">
      <c r="A16" s="46" t="s">
        <v>14</v>
      </c>
      <c r="B16" s="55">
        <v>75019</v>
      </c>
      <c r="C16" s="55">
        <v>83899</v>
      </c>
      <c r="D16" s="73">
        <v>11.837001293005772</v>
      </c>
      <c r="F16" s="83">
        <v>2236</v>
      </c>
      <c r="G16" s="55">
        <v>2077</v>
      </c>
      <c r="H16" s="73">
        <v>-7.1109123434704831</v>
      </c>
      <c r="J16" s="83">
        <v>72783</v>
      </c>
      <c r="K16" s="55">
        <v>81822</v>
      </c>
      <c r="L16" s="73">
        <v>12.419108857837681</v>
      </c>
    </row>
    <row r="17" spans="1:12" x14ac:dyDescent="0.25">
      <c r="A17" s="46" t="s">
        <v>15</v>
      </c>
      <c r="B17" s="55">
        <v>291444</v>
      </c>
      <c r="C17" s="55">
        <v>295995</v>
      </c>
      <c r="D17" s="73">
        <v>1.5615349775600116</v>
      </c>
      <c r="F17" s="83">
        <v>283292</v>
      </c>
      <c r="G17" s="55">
        <v>287439</v>
      </c>
      <c r="H17" s="73">
        <v>1.463860610253731</v>
      </c>
      <c r="J17" s="83">
        <v>8152</v>
      </c>
      <c r="K17" s="55">
        <v>8556</v>
      </c>
      <c r="L17" s="73">
        <v>4.9558390578999019</v>
      </c>
    </row>
    <row r="18" spans="1:12" x14ac:dyDescent="0.25">
      <c r="A18" s="46" t="s">
        <v>16</v>
      </c>
      <c r="B18" s="55">
        <v>473584</v>
      </c>
      <c r="C18" s="55">
        <v>485759</v>
      </c>
      <c r="D18" s="73">
        <v>2.5708216493800466</v>
      </c>
      <c r="F18" s="83">
        <v>126546</v>
      </c>
      <c r="G18" s="55">
        <v>131354</v>
      </c>
      <c r="H18" s="73">
        <v>3.7994089105937761</v>
      </c>
      <c r="J18" s="83">
        <v>347038</v>
      </c>
      <c r="K18" s="55">
        <v>354405</v>
      </c>
      <c r="L18" s="73">
        <v>2.1228222845913129</v>
      </c>
    </row>
    <row r="19" spans="1:12" x14ac:dyDescent="0.25">
      <c r="A19" s="45" t="s">
        <v>4</v>
      </c>
      <c r="B19" s="56">
        <v>4364538</v>
      </c>
      <c r="C19" s="56">
        <v>4418889</v>
      </c>
      <c r="D19" s="74">
        <v>1.2452864426887795</v>
      </c>
      <c r="F19" s="84">
        <v>3473959</v>
      </c>
      <c r="G19" s="56">
        <v>3517420</v>
      </c>
      <c r="H19" s="74">
        <v>1.2510510342810608</v>
      </c>
      <c r="J19" s="84">
        <v>890579</v>
      </c>
      <c r="K19" s="56">
        <v>901469</v>
      </c>
      <c r="L19" s="74">
        <v>1.2227999986525619</v>
      </c>
    </row>
    <row r="20" spans="1:12" x14ac:dyDescent="0.25">
      <c r="A20" s="45"/>
      <c r="B20" s="55"/>
      <c r="C20" s="27"/>
      <c r="D20" s="34"/>
      <c r="F20" s="84"/>
      <c r="G20" s="94"/>
      <c r="H20" s="72"/>
      <c r="J20" s="83"/>
      <c r="K20" s="27"/>
      <c r="L20" s="34"/>
    </row>
    <row r="21" spans="1:12" x14ac:dyDescent="0.25">
      <c r="A21" s="45" t="s">
        <v>93</v>
      </c>
      <c r="B21" s="56"/>
      <c r="C21" s="38"/>
      <c r="D21" s="37"/>
      <c r="F21" s="84"/>
      <c r="G21" s="94"/>
      <c r="H21" s="72"/>
      <c r="J21" s="178" t="s">
        <v>30</v>
      </c>
      <c r="K21" s="179"/>
      <c r="L21" s="37"/>
    </row>
    <row r="22" spans="1:12" x14ac:dyDescent="0.25">
      <c r="A22" s="46" t="s">
        <v>18</v>
      </c>
      <c r="B22" s="55"/>
      <c r="C22" s="55"/>
      <c r="D22" s="73"/>
      <c r="F22" s="83">
        <v>2540442</v>
      </c>
      <c r="G22" s="55">
        <v>2583710</v>
      </c>
      <c r="H22" s="73">
        <v>1.703168188842729</v>
      </c>
      <c r="J22" s="83"/>
      <c r="K22" s="55"/>
      <c r="L22" s="73"/>
    </row>
    <row r="23" spans="1:12" x14ac:dyDescent="0.25">
      <c r="A23" s="46" t="s">
        <v>19</v>
      </c>
      <c r="B23" s="55"/>
      <c r="C23" s="55"/>
      <c r="D23" s="73"/>
      <c r="F23" s="83">
        <v>1401429</v>
      </c>
      <c r="G23" s="55">
        <v>1422694</v>
      </c>
      <c r="H23" s="73">
        <v>1.5173797602304504</v>
      </c>
      <c r="J23" s="83"/>
      <c r="K23" s="55"/>
      <c r="L23" s="73"/>
    </row>
    <row r="24" spans="1:12" x14ac:dyDescent="0.25">
      <c r="A24" s="46" t="s">
        <v>20</v>
      </c>
      <c r="B24" s="55"/>
      <c r="C24" s="55"/>
      <c r="D24" s="73"/>
      <c r="F24" s="83">
        <v>646999</v>
      </c>
      <c r="G24" s="55">
        <v>655654</v>
      </c>
      <c r="H24" s="73">
        <v>1.3377145868849876</v>
      </c>
      <c r="J24" s="83"/>
      <c r="K24" s="55"/>
      <c r="L24" s="73"/>
    </row>
    <row r="25" spans="1:12" x14ac:dyDescent="0.25">
      <c r="A25" s="46" t="s">
        <v>95</v>
      </c>
      <c r="B25" s="55"/>
      <c r="C25" s="55"/>
      <c r="D25" s="73"/>
      <c r="F25" s="83"/>
      <c r="G25" s="55"/>
      <c r="H25" s="73"/>
      <c r="J25" s="83">
        <v>0</v>
      </c>
      <c r="K25" s="55">
        <v>0</v>
      </c>
      <c r="L25" s="73">
        <v>0</v>
      </c>
    </row>
    <row r="26" spans="1:12" x14ac:dyDescent="0.25">
      <c r="A26" s="45" t="s">
        <v>101</v>
      </c>
      <c r="B26" s="56"/>
      <c r="C26" s="56"/>
      <c r="D26" s="74"/>
      <c r="F26" s="84">
        <v>4588870</v>
      </c>
      <c r="G26" s="56">
        <v>4662058</v>
      </c>
      <c r="H26" s="74">
        <v>1.5949024487509997</v>
      </c>
      <c r="J26" s="84">
        <v>17097071</v>
      </c>
      <c r="K26" s="56">
        <v>16499860</v>
      </c>
      <c r="L26" s="74">
        <v>-3.4930603025512381</v>
      </c>
    </row>
    <row r="27" spans="1:12" x14ac:dyDescent="0.25">
      <c r="A27" s="45"/>
      <c r="B27" s="55"/>
      <c r="C27" s="27"/>
      <c r="D27" s="34"/>
      <c r="F27" s="84"/>
      <c r="G27" s="94"/>
      <c r="H27" s="37"/>
      <c r="J27" s="83"/>
      <c r="K27" s="27"/>
      <c r="L27" s="34"/>
    </row>
    <row r="28" spans="1:12" x14ac:dyDescent="0.25">
      <c r="A28" s="45" t="s">
        <v>99</v>
      </c>
      <c r="B28" s="183" t="s">
        <v>31</v>
      </c>
      <c r="C28" s="179"/>
      <c r="D28" s="37"/>
      <c r="F28" s="178" t="s">
        <v>31</v>
      </c>
      <c r="G28" s="179"/>
      <c r="H28" s="37"/>
      <c r="J28" s="178" t="s">
        <v>31</v>
      </c>
      <c r="K28" s="179"/>
      <c r="L28" s="37"/>
    </row>
    <row r="29" spans="1:12" x14ac:dyDescent="0.25">
      <c r="A29" s="46" t="s">
        <v>96</v>
      </c>
      <c r="B29" s="55">
        <v>640998</v>
      </c>
      <c r="C29" s="55">
        <v>638759</v>
      </c>
      <c r="D29" s="73">
        <v>-0.34929906177554376</v>
      </c>
      <c r="F29" s="83">
        <v>627475</v>
      </c>
      <c r="G29" s="55">
        <v>625138</v>
      </c>
      <c r="H29" s="73">
        <v>-0.37244511733535202</v>
      </c>
      <c r="J29" s="83">
        <v>13523</v>
      </c>
      <c r="K29" s="55">
        <v>13621</v>
      </c>
      <c r="L29" s="73">
        <v>0.72469126673075501</v>
      </c>
    </row>
    <row r="30" spans="1:12" x14ac:dyDescent="0.25">
      <c r="A30" s="46" t="s">
        <v>52</v>
      </c>
      <c r="B30" s="55">
        <v>6064217</v>
      </c>
      <c r="C30" s="55">
        <v>6059135</v>
      </c>
      <c r="D30" s="73">
        <v>-8.3803069712050218E-2</v>
      </c>
      <c r="F30" s="83">
        <v>1419315</v>
      </c>
      <c r="G30" s="55">
        <v>1445154</v>
      </c>
      <c r="H30" s="73">
        <v>1.8205260988575476</v>
      </c>
      <c r="J30" s="83">
        <v>4644902</v>
      </c>
      <c r="K30" s="55">
        <v>4613981</v>
      </c>
      <c r="L30" s="73">
        <v>-0.66569757553550102</v>
      </c>
    </row>
    <row r="31" spans="1:12" x14ac:dyDescent="0.25">
      <c r="A31" s="46" t="s">
        <v>53</v>
      </c>
      <c r="B31" s="55">
        <v>2254998</v>
      </c>
      <c r="C31" s="55">
        <v>2284816</v>
      </c>
      <c r="D31" s="73">
        <v>1.3223071594741991</v>
      </c>
      <c r="F31" s="83"/>
      <c r="G31" s="55"/>
      <c r="H31" s="73"/>
      <c r="J31" s="83">
        <v>2254998</v>
      </c>
      <c r="K31" s="55">
        <v>2284816</v>
      </c>
      <c r="L31" s="73">
        <v>1.3223071594741991</v>
      </c>
    </row>
    <row r="32" spans="1:12" x14ac:dyDescent="0.25">
      <c r="A32" s="46" t="s">
        <v>97</v>
      </c>
      <c r="B32" s="55">
        <v>827375</v>
      </c>
      <c r="C32" s="55">
        <v>856230</v>
      </c>
      <c r="D32" s="73">
        <v>3.4875358815531046</v>
      </c>
      <c r="F32" s="83">
        <v>95277</v>
      </c>
      <c r="G32" s="55">
        <v>103757</v>
      </c>
      <c r="H32" s="73">
        <v>8.9003642012238</v>
      </c>
      <c r="J32" s="83">
        <v>732098</v>
      </c>
      <c r="K32" s="55">
        <v>752473</v>
      </c>
      <c r="L32" s="73">
        <v>2.7830973448909844</v>
      </c>
    </row>
    <row r="33" spans="1:12" x14ac:dyDescent="0.25">
      <c r="A33" s="46" t="s">
        <v>98</v>
      </c>
      <c r="B33" s="55">
        <v>571481</v>
      </c>
      <c r="C33" s="55">
        <v>593740</v>
      </c>
      <c r="D33" s="73">
        <v>3.8949676367193309</v>
      </c>
      <c r="F33" s="83">
        <v>481716</v>
      </c>
      <c r="G33" s="55">
        <v>515566</v>
      </c>
      <c r="H33" s="73">
        <v>7.0269619443821671</v>
      </c>
      <c r="J33" s="83">
        <v>89765</v>
      </c>
      <c r="K33" s="55">
        <v>78174</v>
      </c>
      <c r="L33" s="73">
        <v>-12.912605135631928</v>
      </c>
    </row>
    <row r="34" spans="1:12" x14ac:dyDescent="0.25">
      <c r="A34" s="46" t="s">
        <v>89</v>
      </c>
      <c r="B34" s="55">
        <v>3187110</v>
      </c>
      <c r="C34" s="55">
        <v>3245345</v>
      </c>
      <c r="D34" s="73">
        <v>1.8272039559350006</v>
      </c>
      <c r="F34" s="83">
        <v>20129</v>
      </c>
      <c r="G34" s="55">
        <v>21393</v>
      </c>
      <c r="H34" s="73">
        <v>6.2794972427840428</v>
      </c>
      <c r="J34" s="83">
        <v>3166981</v>
      </c>
      <c r="K34" s="55">
        <v>3223952</v>
      </c>
      <c r="L34" s="73">
        <v>1.7989056454711916</v>
      </c>
    </row>
    <row r="35" spans="1:12" x14ac:dyDescent="0.25">
      <c r="A35" s="45" t="s">
        <v>87</v>
      </c>
      <c r="B35" s="56">
        <v>13546179</v>
      </c>
      <c r="C35" s="56">
        <v>13678025</v>
      </c>
      <c r="D35" s="74">
        <v>0.97330767591362843</v>
      </c>
      <c r="F35" s="84">
        <v>2643912</v>
      </c>
      <c r="G35" s="56">
        <v>2711008</v>
      </c>
      <c r="H35" s="74">
        <v>2.537754660518202</v>
      </c>
      <c r="J35" s="84">
        <v>10902267</v>
      </c>
      <c r="K35" s="56">
        <v>10967017</v>
      </c>
      <c r="L35" s="74">
        <v>0.59391317420496126</v>
      </c>
    </row>
    <row r="36" spans="1:12" x14ac:dyDescent="0.25">
      <c r="A36" s="45"/>
      <c r="B36" s="56"/>
      <c r="C36" s="38"/>
      <c r="D36" s="37"/>
      <c r="F36" s="84"/>
      <c r="G36" s="94"/>
      <c r="H36" s="37"/>
      <c r="J36" s="84"/>
      <c r="K36" s="38"/>
      <c r="L36" s="37"/>
    </row>
    <row r="37" spans="1:12" x14ac:dyDescent="0.25">
      <c r="A37" s="45" t="s">
        <v>100</v>
      </c>
      <c r="B37" s="183" t="s">
        <v>88</v>
      </c>
      <c r="C37" s="179"/>
      <c r="D37" s="37"/>
      <c r="F37" s="178" t="s">
        <v>88</v>
      </c>
      <c r="G37" s="179"/>
      <c r="H37" s="37"/>
      <c r="J37" s="178" t="s">
        <v>88</v>
      </c>
      <c r="K37" s="179"/>
      <c r="L37" s="37"/>
    </row>
    <row r="38" spans="1:12" x14ac:dyDescent="0.25">
      <c r="A38" s="46" t="s">
        <v>24</v>
      </c>
      <c r="B38" s="55">
        <v>331344</v>
      </c>
      <c r="C38" s="55">
        <v>326116</v>
      </c>
      <c r="D38" s="73">
        <v>-1.5778164083248829</v>
      </c>
      <c r="F38" s="83">
        <v>331344</v>
      </c>
      <c r="G38" s="55">
        <v>326116</v>
      </c>
      <c r="H38" s="73">
        <v>-1.5778164083248829</v>
      </c>
      <c r="J38" s="83"/>
      <c r="K38" s="55"/>
      <c r="L38" s="73"/>
    </row>
    <row r="39" spans="1:12" x14ac:dyDescent="0.25">
      <c r="A39" s="46" t="s">
        <v>94</v>
      </c>
      <c r="B39" s="55">
        <v>338958</v>
      </c>
      <c r="C39" s="55">
        <v>346619</v>
      </c>
      <c r="D39" s="73">
        <v>2.2601620259737194</v>
      </c>
      <c r="F39" s="83">
        <v>314811</v>
      </c>
      <c r="G39" s="55">
        <v>323226</v>
      </c>
      <c r="H39" s="73">
        <v>2.6730323908630891</v>
      </c>
      <c r="J39" s="83">
        <v>24147</v>
      </c>
      <c r="K39" s="55">
        <v>23393</v>
      </c>
      <c r="L39" s="73">
        <v>-3.1225411024143788</v>
      </c>
    </row>
    <row r="40" spans="1:12" x14ac:dyDescent="0.25">
      <c r="A40" s="46" t="s">
        <v>90</v>
      </c>
      <c r="B40" s="55">
        <v>0</v>
      </c>
      <c r="C40" s="55">
        <v>0</v>
      </c>
      <c r="D40" s="73">
        <v>0</v>
      </c>
      <c r="F40" s="83">
        <v>0</v>
      </c>
      <c r="G40" s="55">
        <v>0</v>
      </c>
      <c r="H40" s="73">
        <v>0</v>
      </c>
      <c r="J40" s="83"/>
      <c r="K40" s="55"/>
      <c r="L40" s="73"/>
    </row>
    <row r="41" spans="1:12" x14ac:dyDescent="0.25">
      <c r="A41" s="46" t="s">
        <v>25</v>
      </c>
      <c r="B41" s="55">
        <v>4471213</v>
      </c>
      <c r="C41" s="55">
        <v>3951869</v>
      </c>
      <c r="D41" s="73">
        <v>-11.615282027494553</v>
      </c>
      <c r="F41" s="83">
        <v>4471213</v>
      </c>
      <c r="G41" s="55">
        <v>3951869</v>
      </c>
      <c r="H41" s="73">
        <v>-11.615282027494553</v>
      </c>
      <c r="J41" s="83"/>
      <c r="K41" s="55"/>
      <c r="L41" s="73"/>
    </row>
    <row r="42" spans="1:12" x14ac:dyDescent="0.25">
      <c r="A42" s="46" t="s">
        <v>26</v>
      </c>
      <c r="B42" s="55">
        <v>296273</v>
      </c>
      <c r="C42" s="55">
        <v>324873</v>
      </c>
      <c r="D42" s="73">
        <v>9.6532589874878916</v>
      </c>
      <c r="F42" s="83"/>
      <c r="G42" s="55"/>
      <c r="H42" s="73"/>
      <c r="J42" s="83">
        <v>296273</v>
      </c>
      <c r="K42" s="55">
        <v>324873</v>
      </c>
      <c r="L42" s="73">
        <v>9.6532589874878916</v>
      </c>
    </row>
    <row r="43" spans="1:12" x14ac:dyDescent="0.25">
      <c r="A43" s="46" t="s">
        <v>86</v>
      </c>
      <c r="B43" s="55">
        <v>552</v>
      </c>
      <c r="C43" s="55">
        <v>490</v>
      </c>
      <c r="D43" s="73">
        <v>-11.231884057971014</v>
      </c>
      <c r="F43" s="83"/>
      <c r="G43" s="55"/>
      <c r="H43" s="34"/>
      <c r="J43" s="83">
        <v>552</v>
      </c>
      <c r="K43" s="55">
        <v>490</v>
      </c>
      <c r="L43" s="73">
        <v>-11.231884057971014</v>
      </c>
    </row>
    <row r="44" spans="1:12" x14ac:dyDescent="0.25">
      <c r="A44" s="46" t="s">
        <v>27</v>
      </c>
      <c r="B44" s="55"/>
      <c r="C44" s="55"/>
      <c r="D44" s="73"/>
      <c r="F44" s="83"/>
      <c r="G44" s="55"/>
      <c r="H44" s="34"/>
      <c r="J44" s="83"/>
      <c r="K44" s="55"/>
      <c r="L44" s="73"/>
    </row>
    <row r="45" spans="1:12" x14ac:dyDescent="0.25">
      <c r="A45" s="46" t="s">
        <v>28</v>
      </c>
      <c r="B45" s="55"/>
      <c r="C45" s="55"/>
      <c r="D45" s="73"/>
      <c r="F45" s="83"/>
      <c r="G45" s="95"/>
      <c r="H45" s="34"/>
      <c r="J45" s="83"/>
      <c r="K45" s="55"/>
      <c r="L45" s="73"/>
    </row>
    <row r="46" spans="1:12" ht="13.8" thickBot="1" x14ac:dyDescent="0.3">
      <c r="A46" s="71" t="s">
        <v>34</v>
      </c>
      <c r="B46" s="57">
        <v>5438340</v>
      </c>
      <c r="C46" s="57">
        <v>4949967</v>
      </c>
      <c r="D46" s="81">
        <v>-8.9801851300212938</v>
      </c>
      <c r="F46" s="85">
        <v>5117368</v>
      </c>
      <c r="G46" s="57">
        <v>4601211</v>
      </c>
      <c r="H46" s="80">
        <v>-10.086376434135669</v>
      </c>
      <c r="J46" s="85">
        <v>320972</v>
      </c>
      <c r="K46" s="57">
        <v>348756</v>
      </c>
      <c r="L46" s="80">
        <v>8.6562067719302611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58" t="str">
        <f>+Innhold!B53</f>
        <v>Finans Norge / Skadeforsikringsstatistikk</v>
      </c>
      <c r="B55" s="59"/>
      <c r="C55" s="59"/>
      <c r="D55" s="59"/>
      <c r="E55" s="59"/>
      <c r="L55" s="174">
        <f>Innhold!H19</f>
        <v>6</v>
      </c>
    </row>
    <row r="56" spans="1:12" ht="12.75" customHeight="1" x14ac:dyDescent="0.25">
      <c r="A56" s="26" t="str">
        <f>+Innhold!B54</f>
        <v>Premiestatistikk skadeforsikring 1. kvartal 2025</v>
      </c>
      <c r="L56" s="173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3"/>
  <sheetViews>
    <sheetView showGridLines="0" showRowColHeaders="0" zoomScaleNormal="100" workbookViewId="0">
      <selection activeCell="C12" sqref="C12"/>
    </sheetView>
  </sheetViews>
  <sheetFormatPr defaultColWidth="11.44140625" defaultRowHeight="13.2" x14ac:dyDescent="0.25"/>
  <cols>
    <col min="1" max="1" width="27.1093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32</v>
      </c>
      <c r="B4" s="23"/>
      <c r="C4" s="23"/>
      <c r="D4" s="184" t="s">
        <v>104</v>
      </c>
      <c r="E4" s="184"/>
      <c r="F4" s="23"/>
      <c r="G4" s="23"/>
      <c r="I4" s="184" t="s">
        <v>91</v>
      </c>
      <c r="J4" s="184"/>
      <c r="K4" s="184"/>
      <c r="L4" s="184"/>
      <c r="M4" s="184"/>
      <c r="N4" s="184"/>
      <c r="P4" s="184" t="s">
        <v>92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17382741</v>
      </c>
      <c r="C7" s="18">
        <v>18527006</v>
      </c>
      <c r="D7" s="18">
        <v>20104748</v>
      </c>
      <c r="E7" s="77">
        <v>21.567938679090421</v>
      </c>
      <c r="F7" s="75">
        <v>21.083756632826265</v>
      </c>
      <c r="G7" s="76">
        <v>20.386306334734975</v>
      </c>
      <c r="I7" s="90">
        <v>9332581</v>
      </c>
      <c r="J7" s="18">
        <v>10007221</v>
      </c>
      <c r="K7" s="18">
        <v>11278434</v>
      </c>
      <c r="L7" s="77">
        <v>18.938866498638323</v>
      </c>
      <c r="M7" s="75">
        <v>18.632438625512361</v>
      </c>
      <c r="N7" s="76">
        <v>18.308682442457627</v>
      </c>
      <c r="P7" s="90">
        <v>8050160</v>
      </c>
      <c r="Q7" s="18">
        <v>8519785</v>
      </c>
      <c r="R7" s="18">
        <v>8826314</v>
      </c>
      <c r="S7" s="77">
        <v>25.704675686561433</v>
      </c>
      <c r="T7" s="75">
        <v>24.937341883896298</v>
      </c>
      <c r="U7" s="76">
        <v>23.843738033474867</v>
      </c>
    </row>
    <row r="8" spans="1:21" x14ac:dyDescent="0.25">
      <c r="A8" s="17" t="s">
        <v>156</v>
      </c>
      <c r="B8" s="18">
        <v>4082924</v>
      </c>
      <c r="C8" s="18">
        <v>4739053</v>
      </c>
      <c r="D8" s="18">
        <v>5360819</v>
      </c>
      <c r="E8" s="77">
        <v>5.0659590718970371</v>
      </c>
      <c r="F8" s="75">
        <v>5.3930484030752304</v>
      </c>
      <c r="G8" s="76">
        <v>5.4358949606862828</v>
      </c>
      <c r="I8" s="90">
        <v>3179664</v>
      </c>
      <c r="J8" s="18">
        <v>3691121</v>
      </c>
      <c r="K8" s="18">
        <v>4583240</v>
      </c>
      <c r="L8" s="77">
        <v>6.4525806962217978</v>
      </c>
      <c r="M8" s="75">
        <v>6.8724959198802349</v>
      </c>
      <c r="N8" s="76">
        <v>7.4401362562896134</v>
      </c>
      <c r="P8" s="90">
        <v>903260</v>
      </c>
      <c r="Q8" s="18">
        <v>1047932</v>
      </c>
      <c r="R8" s="18">
        <v>777579</v>
      </c>
      <c r="S8" s="77">
        <v>2.884166943345658</v>
      </c>
      <c r="T8" s="75">
        <v>3.067288500246804</v>
      </c>
      <c r="U8" s="76">
        <v>2.1005812818727447</v>
      </c>
    </row>
    <row r="9" spans="1:21" x14ac:dyDescent="0.25">
      <c r="A9" s="17" t="s">
        <v>157</v>
      </c>
      <c r="B9" s="18">
        <v>0</v>
      </c>
      <c r="C9" s="18">
        <v>0</v>
      </c>
      <c r="D9" s="18">
        <v>621330</v>
      </c>
      <c r="E9" s="77" t="s">
        <v>158</v>
      </c>
      <c r="F9" s="75" t="s">
        <v>158</v>
      </c>
      <c r="G9" s="76">
        <v>0.63003145898475732</v>
      </c>
      <c r="I9" s="90">
        <v>0</v>
      </c>
      <c r="J9" s="18">
        <v>0</v>
      </c>
      <c r="K9" s="18">
        <v>127238</v>
      </c>
      <c r="L9" s="77" t="s">
        <v>158</v>
      </c>
      <c r="M9" s="75" t="s">
        <v>158</v>
      </c>
      <c r="N9" s="76">
        <v>0.20654996399441833</v>
      </c>
      <c r="P9" s="90">
        <v>0</v>
      </c>
      <c r="Q9" s="18">
        <v>0</v>
      </c>
      <c r="R9" s="18">
        <v>494092</v>
      </c>
      <c r="S9" s="77" t="s">
        <v>158</v>
      </c>
      <c r="T9" s="75" t="s">
        <v>158</v>
      </c>
      <c r="U9" s="76">
        <v>1.3347587919980712</v>
      </c>
    </row>
    <row r="10" spans="1:21" x14ac:dyDescent="0.25">
      <c r="A10" s="17" t="s">
        <v>82</v>
      </c>
      <c r="B10" s="18">
        <v>21256520</v>
      </c>
      <c r="C10" s="18">
        <v>23184053</v>
      </c>
      <c r="D10" s="18">
        <v>26165981</v>
      </c>
      <c r="E10" s="77">
        <v>26.374397449220414</v>
      </c>
      <c r="F10" s="75">
        <v>26.383482102534302</v>
      </c>
      <c r="G10" s="76">
        <v>26.532424291757103</v>
      </c>
      <c r="I10" s="90">
        <v>11650114</v>
      </c>
      <c r="J10" s="18">
        <v>12608497</v>
      </c>
      <c r="K10" s="18">
        <v>14458141</v>
      </c>
      <c r="L10" s="77">
        <v>23.641900749633706</v>
      </c>
      <c r="M10" s="75">
        <v>23.475752810141469</v>
      </c>
      <c r="N10" s="76">
        <v>23.470413736275511</v>
      </c>
      <c r="P10" s="90">
        <v>9606406</v>
      </c>
      <c r="Q10" s="18">
        <v>10575556</v>
      </c>
      <c r="R10" s="18">
        <v>11707840</v>
      </c>
      <c r="S10" s="77">
        <v>30.673868686266843</v>
      </c>
      <c r="T10" s="75">
        <v>30.954566997206012</v>
      </c>
      <c r="U10" s="76">
        <v>31.628001212945559</v>
      </c>
    </row>
    <row r="11" spans="1:21" x14ac:dyDescent="0.25">
      <c r="A11" s="17" t="s">
        <v>84</v>
      </c>
      <c r="B11" s="18">
        <v>11089503</v>
      </c>
      <c r="C11" s="18">
        <v>11541862</v>
      </c>
      <c r="D11" s="18">
        <v>12511340</v>
      </c>
      <c r="E11" s="77">
        <v>13.759494011076232</v>
      </c>
      <c r="F11" s="75">
        <v>13.134653785812203</v>
      </c>
      <c r="G11" s="76">
        <v>12.686555926889662</v>
      </c>
      <c r="I11" s="90">
        <v>7293735</v>
      </c>
      <c r="J11" s="18">
        <v>7731966</v>
      </c>
      <c r="K11" s="18">
        <v>8619129</v>
      </c>
      <c r="L11" s="77">
        <v>14.801379537069732</v>
      </c>
      <c r="M11" s="75">
        <v>14.396142740282071</v>
      </c>
      <c r="N11" s="76">
        <v>13.991738196240485</v>
      </c>
      <c r="P11" s="90">
        <v>3795768</v>
      </c>
      <c r="Q11" s="18">
        <v>3809896</v>
      </c>
      <c r="R11" s="18">
        <v>3892211</v>
      </c>
      <c r="S11" s="77">
        <v>12.120129962811662</v>
      </c>
      <c r="T11" s="75">
        <v>11.151534820900876</v>
      </c>
      <c r="U11" s="76">
        <v>10.514565814790776</v>
      </c>
    </row>
    <row r="12" spans="1:21" x14ac:dyDescent="0.25">
      <c r="A12" s="17" t="s">
        <v>182</v>
      </c>
      <c r="B12" s="18">
        <v>11897286</v>
      </c>
      <c r="C12" s="18">
        <v>12979302</v>
      </c>
      <c r="D12" s="18">
        <v>18403827</v>
      </c>
      <c r="E12" s="77">
        <v>14.761764838790439</v>
      </c>
      <c r="F12" s="75">
        <v>14.770462352738223</v>
      </c>
      <c r="G12" s="76">
        <v>18.661564668876554</v>
      </c>
      <c r="I12" s="90">
        <v>10163100</v>
      </c>
      <c r="J12" s="18">
        <v>11016239</v>
      </c>
      <c r="K12" s="18">
        <v>15033798</v>
      </c>
      <c r="L12" s="77">
        <v>20.624261831996009</v>
      </c>
      <c r="M12" s="75">
        <v>20.511128619171664</v>
      </c>
      <c r="N12" s="76">
        <v>24.404898187643298</v>
      </c>
      <c r="P12" s="90">
        <v>1734186</v>
      </c>
      <c r="Q12" s="18">
        <v>1963063</v>
      </c>
      <c r="R12" s="18">
        <v>3370029</v>
      </c>
      <c r="S12" s="77">
        <v>5.5373667989425339</v>
      </c>
      <c r="T12" s="75">
        <v>5.745869546077409</v>
      </c>
      <c r="U12" s="76">
        <v>9.1039236357570399</v>
      </c>
    </row>
    <row r="13" spans="1:21" x14ac:dyDescent="0.25">
      <c r="A13" s="17" t="s">
        <v>159</v>
      </c>
      <c r="B13" s="18">
        <v>1128928</v>
      </c>
      <c r="C13" s="18">
        <v>1252752</v>
      </c>
      <c r="D13" s="18">
        <v>1511803</v>
      </c>
      <c r="E13" s="77">
        <v>1.4007370803665653</v>
      </c>
      <c r="F13" s="75">
        <v>1.4256333856256305</v>
      </c>
      <c r="G13" s="76">
        <v>1.5329751497393223</v>
      </c>
      <c r="I13" s="90">
        <v>1108230</v>
      </c>
      <c r="J13" s="18">
        <v>1232096</v>
      </c>
      <c r="K13" s="18">
        <v>1490043</v>
      </c>
      <c r="L13" s="77">
        <v>2.2489619988067551</v>
      </c>
      <c r="M13" s="75">
        <v>2.2940387846675194</v>
      </c>
      <c r="N13" s="76">
        <v>2.418839717695461</v>
      </c>
      <c r="P13" s="90">
        <v>20698</v>
      </c>
      <c r="Q13" s="18">
        <v>20656</v>
      </c>
      <c r="R13" s="18">
        <v>21760</v>
      </c>
      <c r="S13" s="77">
        <v>6.6090037634090326E-2</v>
      </c>
      <c r="T13" s="75">
        <v>6.0459945169245695E-2</v>
      </c>
      <c r="U13" s="76">
        <v>5.8783285934356416E-2</v>
      </c>
    </row>
    <row r="14" spans="1:21" x14ac:dyDescent="0.25">
      <c r="A14" s="17" t="s">
        <v>160</v>
      </c>
      <c r="B14" s="18">
        <v>1352826</v>
      </c>
      <c r="C14" s="18">
        <v>1609651</v>
      </c>
      <c r="D14" s="18">
        <v>1772552</v>
      </c>
      <c r="E14" s="77">
        <v>1.6785424238604936</v>
      </c>
      <c r="F14" s="75">
        <v>1.8317849061950662</v>
      </c>
      <c r="G14" s="76">
        <v>1.7973758271552147</v>
      </c>
      <c r="I14" s="90">
        <v>953</v>
      </c>
      <c r="J14" s="18">
        <v>126</v>
      </c>
      <c r="K14" s="18">
        <v>0</v>
      </c>
      <c r="L14" s="77">
        <v>1.9339494372673882E-3</v>
      </c>
      <c r="M14" s="75">
        <v>2.3459932251067078E-4</v>
      </c>
      <c r="N14" s="76" t="s">
        <v>158</v>
      </c>
      <c r="P14" s="90">
        <v>1351873</v>
      </c>
      <c r="Q14" s="18">
        <v>1609525</v>
      </c>
      <c r="R14" s="18">
        <v>1772552</v>
      </c>
      <c r="S14" s="77">
        <v>4.3166169410817758</v>
      </c>
      <c r="T14" s="75">
        <v>4.7110666754710584</v>
      </c>
      <c r="U14" s="76">
        <v>4.7884389269078733</v>
      </c>
    </row>
    <row r="15" spans="1:21" x14ac:dyDescent="0.25">
      <c r="A15" s="17" t="s">
        <v>161</v>
      </c>
      <c r="B15" s="18">
        <v>2042408</v>
      </c>
      <c r="C15" s="18">
        <v>2269719</v>
      </c>
      <c r="D15" s="18">
        <v>2526245</v>
      </c>
      <c r="E15" s="77">
        <v>2.5341533019265321</v>
      </c>
      <c r="F15" s="75">
        <v>2.5829431382977797</v>
      </c>
      <c r="G15" s="76">
        <v>2.5616239729337846</v>
      </c>
      <c r="I15" s="90">
        <v>915499</v>
      </c>
      <c r="J15" s="18">
        <v>1029330</v>
      </c>
      <c r="K15" s="18">
        <v>1174804</v>
      </c>
      <c r="L15" s="77">
        <v>1.8578476137133859</v>
      </c>
      <c r="M15" s="75">
        <v>1.9165088939675299</v>
      </c>
      <c r="N15" s="76">
        <v>1.9071010539343485</v>
      </c>
      <c r="P15" s="90">
        <v>1126909</v>
      </c>
      <c r="Q15" s="18">
        <v>1240389</v>
      </c>
      <c r="R15" s="18">
        <v>1351441</v>
      </c>
      <c r="S15" s="77">
        <v>3.5982925026666872</v>
      </c>
      <c r="T15" s="75">
        <v>3.6306085848438951</v>
      </c>
      <c r="U15" s="76">
        <v>3.6508337650005775</v>
      </c>
    </row>
    <row r="16" spans="1:21" x14ac:dyDescent="0.25">
      <c r="A16" s="17" t="s">
        <v>162</v>
      </c>
      <c r="B16" s="18">
        <v>1098984</v>
      </c>
      <c r="C16" s="18">
        <v>1264630</v>
      </c>
      <c r="D16" s="18">
        <v>1376610</v>
      </c>
      <c r="E16" s="77">
        <v>1.3635835407834418</v>
      </c>
      <c r="F16" s="75">
        <v>1.4391505648873368</v>
      </c>
      <c r="G16" s="76">
        <v>1.395888830014657</v>
      </c>
      <c r="I16" s="90">
        <v>0</v>
      </c>
      <c r="J16" s="18">
        <v>0</v>
      </c>
      <c r="K16" s="18">
        <v>0</v>
      </c>
      <c r="L16" s="77" t="s">
        <v>158</v>
      </c>
      <c r="M16" s="75" t="s">
        <v>158</v>
      </c>
      <c r="N16" s="76" t="s">
        <v>158</v>
      </c>
      <c r="P16" s="90">
        <v>1098984</v>
      </c>
      <c r="Q16" s="18">
        <v>1264630</v>
      </c>
      <c r="R16" s="18">
        <v>1376610</v>
      </c>
      <c r="S16" s="77">
        <v>3.509126191866998</v>
      </c>
      <c r="T16" s="75">
        <v>3.7015617960584426</v>
      </c>
      <c r="U16" s="76">
        <v>3.7188262523021316</v>
      </c>
    </row>
    <row r="17" spans="1:21" x14ac:dyDescent="0.25">
      <c r="A17" s="17" t="s">
        <v>163</v>
      </c>
      <c r="B17" s="18">
        <v>237352</v>
      </c>
      <c r="C17" s="18">
        <v>256530</v>
      </c>
      <c r="D17" s="18">
        <v>278664</v>
      </c>
      <c r="E17" s="77">
        <v>0.2944986283440264</v>
      </c>
      <c r="F17" s="75">
        <v>0.29193146960814509</v>
      </c>
      <c r="G17" s="76">
        <v>0.28256656927321783</v>
      </c>
      <c r="I17" s="90">
        <v>237352</v>
      </c>
      <c r="J17" s="18">
        <v>256530</v>
      </c>
      <c r="K17" s="18">
        <v>278664</v>
      </c>
      <c r="L17" s="77">
        <v>0.48166502291111141</v>
      </c>
      <c r="M17" s="75">
        <v>0.47763304923541566</v>
      </c>
      <c r="N17" s="76">
        <v>0.45236516737563137</v>
      </c>
      <c r="P17" s="90">
        <v>0</v>
      </c>
      <c r="Q17" s="18">
        <v>0</v>
      </c>
      <c r="R17" s="18">
        <v>0</v>
      </c>
      <c r="S17" s="77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59515</v>
      </c>
      <c r="C18" s="18">
        <v>0</v>
      </c>
      <c r="D18" s="18">
        <v>0</v>
      </c>
      <c r="E18" s="77">
        <v>7.3844272919102144E-2</v>
      </c>
      <c r="F18" s="75" t="s">
        <v>158</v>
      </c>
      <c r="G18" s="76" t="s">
        <v>158</v>
      </c>
      <c r="I18" s="90">
        <v>0</v>
      </c>
      <c r="J18" s="18">
        <v>0</v>
      </c>
      <c r="K18" s="18">
        <v>0</v>
      </c>
      <c r="L18" s="77" t="s">
        <v>158</v>
      </c>
      <c r="M18" s="75" t="s">
        <v>158</v>
      </c>
      <c r="N18" s="76" t="s">
        <v>158</v>
      </c>
      <c r="P18" s="90">
        <v>59515</v>
      </c>
      <c r="Q18" s="18">
        <v>0</v>
      </c>
      <c r="R18" s="18">
        <v>0</v>
      </c>
      <c r="S18" s="77">
        <v>0.19003520097559598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35763</v>
      </c>
      <c r="D19" s="18">
        <v>98866</v>
      </c>
      <c r="E19" s="77" t="s">
        <v>158</v>
      </c>
      <c r="F19" s="75">
        <v>4.0698339950867704E-2</v>
      </c>
      <c r="G19" s="76">
        <v>0.10025057573911934</v>
      </c>
      <c r="I19" s="90">
        <v>0</v>
      </c>
      <c r="J19" s="18">
        <v>4041</v>
      </c>
      <c r="K19" s="18">
        <v>14565</v>
      </c>
      <c r="L19" s="77" t="s">
        <v>158</v>
      </c>
      <c r="M19" s="75">
        <v>7.5239354148065127E-3</v>
      </c>
      <c r="N19" s="76">
        <v>2.3643881745851889E-2</v>
      </c>
      <c r="P19" s="90">
        <v>0</v>
      </c>
      <c r="Q19" s="18">
        <v>31722</v>
      </c>
      <c r="R19" s="18">
        <v>84301</v>
      </c>
      <c r="S19" s="77" t="s">
        <v>158</v>
      </c>
      <c r="T19" s="75">
        <v>9.2850037793319712E-2</v>
      </c>
      <c r="U19" s="76">
        <v>0.22773390567794943</v>
      </c>
    </row>
    <row r="20" spans="1:21" x14ac:dyDescent="0.25">
      <c r="A20" s="17" t="s">
        <v>166</v>
      </c>
      <c r="B20" s="18">
        <v>552537</v>
      </c>
      <c r="C20" s="18">
        <v>631780</v>
      </c>
      <c r="D20" s="18">
        <v>617839</v>
      </c>
      <c r="E20" s="77">
        <v>0.68556990718141542</v>
      </c>
      <c r="F20" s="75">
        <v>0.71896645175626206</v>
      </c>
      <c r="G20" s="76">
        <v>0.62649156903365921</v>
      </c>
      <c r="I20" s="90">
        <v>4816</v>
      </c>
      <c r="J20" s="18">
        <v>5609</v>
      </c>
      <c r="K20" s="18">
        <v>5405</v>
      </c>
      <c r="L20" s="77">
        <v>9.7732429064845139E-3</v>
      </c>
      <c r="M20" s="75">
        <v>1.044339365049486E-2</v>
      </c>
      <c r="N20" s="76">
        <v>8.7741284473964627E-3</v>
      </c>
      <c r="P20" s="90">
        <v>547721</v>
      </c>
      <c r="Q20" s="18">
        <v>626171</v>
      </c>
      <c r="R20" s="18">
        <v>612434</v>
      </c>
      <c r="S20" s="77">
        <v>1.7489081796783064</v>
      </c>
      <c r="T20" s="75">
        <v>1.8327974596520018</v>
      </c>
      <c r="U20" s="76">
        <v>1.6544523408971339</v>
      </c>
    </row>
    <row r="21" spans="1:21" x14ac:dyDescent="0.25">
      <c r="A21" s="17" t="s">
        <v>167</v>
      </c>
      <c r="B21" s="18">
        <v>3236929</v>
      </c>
      <c r="C21" s="18">
        <v>3507624</v>
      </c>
      <c r="D21" s="18">
        <v>0</v>
      </c>
      <c r="E21" s="77">
        <v>4.0162760395825652</v>
      </c>
      <c r="F21" s="75">
        <v>3.9916806188469196</v>
      </c>
      <c r="G21" s="76" t="s">
        <v>158</v>
      </c>
      <c r="I21" s="90">
        <v>2138018</v>
      </c>
      <c r="J21" s="18">
        <v>2318228</v>
      </c>
      <c r="K21" s="18">
        <v>0</v>
      </c>
      <c r="L21" s="77">
        <v>4.3387394627151599</v>
      </c>
      <c r="M21" s="75">
        <v>4.3163072875021218</v>
      </c>
      <c r="N21" s="76" t="s">
        <v>158</v>
      </c>
      <c r="P21" s="90">
        <v>1098911</v>
      </c>
      <c r="Q21" s="18">
        <v>1189396</v>
      </c>
      <c r="R21" s="18">
        <v>0</v>
      </c>
      <c r="S21" s="77">
        <v>3.5088930981986586</v>
      </c>
      <c r="T21" s="75">
        <v>3.4813524856952052</v>
      </c>
      <c r="U21" s="76" t="s">
        <v>158</v>
      </c>
    </row>
    <row r="22" spans="1:21" x14ac:dyDescent="0.25">
      <c r="A22" s="17" t="s">
        <v>168</v>
      </c>
      <c r="B22" s="18">
        <v>4325</v>
      </c>
      <c r="C22" s="18">
        <v>4537</v>
      </c>
      <c r="D22" s="18">
        <v>10872</v>
      </c>
      <c r="E22" s="77">
        <v>5.3663190855266192E-3</v>
      </c>
      <c r="F22" s="75">
        <v>5.1631118294630423E-3</v>
      </c>
      <c r="G22" s="76">
        <v>1.1024257676407516E-2</v>
      </c>
      <c r="I22" s="90">
        <v>0</v>
      </c>
      <c r="J22" s="18">
        <v>0</v>
      </c>
      <c r="K22" s="18">
        <v>0</v>
      </c>
      <c r="L22" s="77" t="s">
        <v>158</v>
      </c>
      <c r="M22" s="75" t="s">
        <v>158</v>
      </c>
      <c r="N22" s="76" t="s">
        <v>158</v>
      </c>
      <c r="P22" s="90">
        <v>4325</v>
      </c>
      <c r="Q22" s="18">
        <v>4537</v>
      </c>
      <c r="R22" s="18">
        <v>10872</v>
      </c>
      <c r="S22" s="77">
        <v>1.3810001583121106E-2</v>
      </c>
      <c r="T22" s="75">
        <v>1.3279762356354944E-2</v>
      </c>
      <c r="U22" s="76">
        <v>2.9370031464996459E-2</v>
      </c>
    </row>
    <row r="23" spans="1:21" x14ac:dyDescent="0.25">
      <c r="A23" s="17" t="s">
        <v>169</v>
      </c>
      <c r="B23" s="18">
        <v>5719</v>
      </c>
      <c r="C23" s="18">
        <v>45522</v>
      </c>
      <c r="D23" s="18">
        <v>83971</v>
      </c>
      <c r="E23" s="77">
        <v>7.0959488670813264E-3</v>
      </c>
      <c r="F23" s="75">
        <v>5.1804094489930924E-2</v>
      </c>
      <c r="G23" s="76">
        <v>8.5146977680796126E-2</v>
      </c>
      <c r="I23" s="90">
        <v>5719</v>
      </c>
      <c r="J23" s="18">
        <v>17800</v>
      </c>
      <c r="K23" s="18">
        <v>22465</v>
      </c>
      <c r="L23" s="77">
        <v>1.160572595145036E-2</v>
      </c>
      <c r="M23" s="75">
        <v>3.3141809053094759E-2</v>
      </c>
      <c r="N23" s="76">
        <v>3.6468232298013235E-2</v>
      </c>
      <c r="P23" s="90">
        <v>0</v>
      </c>
      <c r="Q23" s="18">
        <v>27722</v>
      </c>
      <c r="R23" s="18">
        <v>61506</v>
      </c>
      <c r="S23" s="77" t="s">
        <v>158</v>
      </c>
      <c r="T23" s="75">
        <v>8.1142070099817443E-2</v>
      </c>
      <c r="U23" s="76">
        <v>0.16615463164882929</v>
      </c>
    </row>
    <row r="24" spans="1:21" x14ac:dyDescent="0.25">
      <c r="A24" s="17" t="s">
        <v>170</v>
      </c>
      <c r="B24" s="18">
        <v>90607</v>
      </c>
      <c r="C24" s="18">
        <v>159394</v>
      </c>
      <c r="D24" s="18">
        <v>159394</v>
      </c>
      <c r="E24" s="77">
        <v>0.11242221349880009</v>
      </c>
      <c r="F24" s="75">
        <v>0.18139057680084464</v>
      </c>
      <c r="G24" s="76">
        <v>0.16162624430401945</v>
      </c>
      <c r="I24" s="90">
        <v>29104</v>
      </c>
      <c r="J24" s="18">
        <v>75460</v>
      </c>
      <c r="K24" s="18">
        <v>75460</v>
      </c>
      <c r="L24" s="77">
        <v>5.90615576308815E-2</v>
      </c>
      <c r="M24" s="75">
        <v>0.14049892759250171</v>
      </c>
      <c r="N24" s="76">
        <v>0.12249689780583478</v>
      </c>
      <c r="P24" s="90">
        <v>61503</v>
      </c>
      <c r="Q24" s="18">
        <v>83934</v>
      </c>
      <c r="R24" s="18">
        <v>83934</v>
      </c>
      <c r="S24" s="77">
        <v>0.1963830121079069</v>
      </c>
      <c r="T24" s="75">
        <v>0.24567414009660479</v>
      </c>
      <c r="U24" s="76">
        <v>0.22674247801536174</v>
      </c>
    </row>
    <row r="25" spans="1:21" x14ac:dyDescent="0.25">
      <c r="A25" s="17" t="s">
        <v>171</v>
      </c>
      <c r="B25" s="18">
        <v>97002</v>
      </c>
      <c r="C25" s="18">
        <v>168895</v>
      </c>
      <c r="D25" s="18">
        <v>183600</v>
      </c>
      <c r="E25" s="77">
        <v>0.12035692114086777</v>
      </c>
      <c r="F25" s="75">
        <v>0.19220272700841096</v>
      </c>
      <c r="G25" s="76">
        <v>0.18617123890621964</v>
      </c>
      <c r="H25"/>
      <c r="I25" s="90">
        <v>0</v>
      </c>
      <c r="J25" s="18">
        <v>0</v>
      </c>
      <c r="K25" s="18">
        <v>0</v>
      </c>
      <c r="L25" s="77" t="s">
        <v>158</v>
      </c>
      <c r="M25" s="75" t="s">
        <v>158</v>
      </c>
      <c r="N25" s="76" t="s">
        <v>158</v>
      </c>
      <c r="O25"/>
      <c r="P25" s="90">
        <v>97002</v>
      </c>
      <c r="Q25" s="18">
        <v>168895</v>
      </c>
      <c r="R25" s="18">
        <v>183600</v>
      </c>
      <c r="S25" s="77">
        <v>0.30973358926379502</v>
      </c>
      <c r="T25" s="75">
        <v>0.49435430089851629</v>
      </c>
      <c r="U25" s="76">
        <v>0.49598397507113223</v>
      </c>
    </row>
    <row r="26" spans="1:21" x14ac:dyDescent="0.25">
      <c r="A26" s="17" t="s">
        <v>172</v>
      </c>
      <c r="B26" s="18">
        <v>2638595</v>
      </c>
      <c r="C26" s="18">
        <v>2917009</v>
      </c>
      <c r="D26" s="18">
        <v>3604955</v>
      </c>
      <c r="E26" s="77">
        <v>3.2738827069306611</v>
      </c>
      <c r="F26" s="75">
        <v>3.3195599899824022</v>
      </c>
      <c r="G26" s="76">
        <v>3.655440841781977</v>
      </c>
      <c r="H26"/>
      <c r="I26" s="90">
        <v>2133267</v>
      </c>
      <c r="J26" s="18">
        <v>2350370</v>
      </c>
      <c r="K26" s="18">
        <v>2858127</v>
      </c>
      <c r="L26" s="77">
        <v>4.3290981261186667</v>
      </c>
      <c r="M26" s="75">
        <v>4.3761524575349622</v>
      </c>
      <c r="N26" s="76">
        <v>4.6396990595692706</v>
      </c>
      <c r="O26"/>
      <c r="P26" s="90">
        <v>505328</v>
      </c>
      <c r="Q26" s="18">
        <v>566639</v>
      </c>
      <c r="R26" s="18">
        <v>746828</v>
      </c>
      <c r="S26" s="77">
        <v>1.6135446196521208</v>
      </c>
      <c r="T26" s="75">
        <v>1.6585477764696075</v>
      </c>
      <c r="U26" s="76">
        <v>2.0175093689238754</v>
      </c>
    </row>
    <row r="27" spans="1:21" x14ac:dyDescent="0.25">
      <c r="A27" s="17" t="s">
        <v>173</v>
      </c>
      <c r="B27" s="18">
        <v>570728</v>
      </c>
      <c r="C27" s="18">
        <v>652959</v>
      </c>
      <c r="D27" s="18">
        <v>653093</v>
      </c>
      <c r="E27" s="77">
        <v>0.70814070729351131</v>
      </c>
      <c r="F27" s="75">
        <v>0.74306818096856042</v>
      </c>
      <c r="G27" s="76">
        <v>0.66223928611644722</v>
      </c>
      <c r="H27"/>
      <c r="I27" s="90">
        <v>171868</v>
      </c>
      <c r="J27" s="18">
        <v>216970</v>
      </c>
      <c r="K27" s="18">
        <v>232418</v>
      </c>
      <c r="L27" s="77">
        <v>0.34877651824162803</v>
      </c>
      <c r="M27" s="75">
        <v>0.40397630956460506</v>
      </c>
      <c r="N27" s="76">
        <v>0.37729239324458669</v>
      </c>
      <c r="O27"/>
      <c r="P27" s="90">
        <v>398860</v>
      </c>
      <c r="Q27" s="18">
        <v>435989</v>
      </c>
      <c r="R27" s="18">
        <v>420675</v>
      </c>
      <c r="S27" s="77">
        <v>1.2735854870390022</v>
      </c>
      <c r="T27" s="75">
        <v>1.2761362816805897</v>
      </c>
      <c r="U27" s="76">
        <v>1.1364273350383909</v>
      </c>
    </row>
    <row r="28" spans="1:21" x14ac:dyDescent="0.25">
      <c r="A28" s="17" t="s">
        <v>174</v>
      </c>
      <c r="B28" s="18">
        <v>685937</v>
      </c>
      <c r="C28" s="18">
        <v>797410</v>
      </c>
      <c r="D28" s="18">
        <v>914046</v>
      </c>
      <c r="E28" s="77">
        <v>0.85108828082517285</v>
      </c>
      <c r="F28" s="75">
        <v>0.90745360456956681</v>
      </c>
      <c r="G28" s="76">
        <v>0.92684682046445765</v>
      </c>
      <c r="I28" s="90">
        <v>292944</v>
      </c>
      <c r="J28" s="18">
        <v>361738</v>
      </c>
      <c r="K28" s="18">
        <v>452748</v>
      </c>
      <c r="L28" s="77">
        <v>0.59447941652765768</v>
      </c>
      <c r="M28" s="75">
        <v>0.67351975973305578</v>
      </c>
      <c r="N28" s="76">
        <v>0.73496190680885354</v>
      </c>
      <c r="P28" s="90">
        <v>392993</v>
      </c>
      <c r="Q28" s="18">
        <v>435672</v>
      </c>
      <c r="R28" s="18">
        <v>461298</v>
      </c>
      <c r="S28" s="77">
        <v>1.2548517808452053</v>
      </c>
      <c r="T28" s="75">
        <v>1.2752084252408797</v>
      </c>
      <c r="U28" s="76">
        <v>1.2461678416795379</v>
      </c>
    </row>
    <row r="29" spans="1:21" x14ac:dyDescent="0.25">
      <c r="A29" s="17" t="s">
        <v>175</v>
      </c>
      <c r="B29" s="18">
        <v>168678</v>
      </c>
      <c r="C29" s="18">
        <v>179188</v>
      </c>
      <c r="D29" s="18">
        <v>191988</v>
      </c>
      <c r="E29" s="77">
        <v>0.20929016663779401</v>
      </c>
      <c r="F29" s="75">
        <v>0.20391617423359568</v>
      </c>
      <c r="G29" s="76">
        <v>0.19467670923271949</v>
      </c>
      <c r="I29" s="90">
        <v>92147</v>
      </c>
      <c r="J29" s="18">
        <v>98101</v>
      </c>
      <c r="K29" s="18">
        <v>108178</v>
      </c>
      <c r="L29" s="77">
        <v>0.1869964730282036</v>
      </c>
      <c r="M29" s="75">
        <v>0.18265419156840726</v>
      </c>
      <c r="N29" s="76">
        <v>0.17560918911793794</v>
      </c>
      <c r="P29" s="90">
        <v>76531</v>
      </c>
      <c r="Q29" s="18">
        <v>81087</v>
      </c>
      <c r="R29" s="18">
        <v>83810</v>
      </c>
      <c r="S29" s="77">
        <v>0.2443683771463217</v>
      </c>
      <c r="T29" s="75">
        <v>0.23734099409075454</v>
      </c>
      <c r="U29" s="76">
        <v>0.22640749973154461</v>
      </c>
    </row>
    <row r="30" spans="1:21" x14ac:dyDescent="0.25">
      <c r="A30" s="17" t="s">
        <v>176</v>
      </c>
      <c r="B30" s="18">
        <v>189462</v>
      </c>
      <c r="C30" s="18">
        <v>252835</v>
      </c>
      <c r="D30" s="18">
        <v>303537</v>
      </c>
      <c r="E30" s="77">
        <v>0.23507827666636863</v>
      </c>
      <c r="F30" s="75">
        <v>0.28772655486054405</v>
      </c>
      <c r="G30" s="76">
        <v>0.30778790492307839</v>
      </c>
      <c r="I30" s="90">
        <v>946</v>
      </c>
      <c r="J30" s="18">
        <v>1347</v>
      </c>
      <c r="K30" s="18">
        <v>3055</v>
      </c>
      <c r="L30" s="77">
        <v>1.9197441423451725E-3</v>
      </c>
      <c r="M30" s="75">
        <v>2.5079784716021711E-3</v>
      </c>
      <c r="N30" s="76">
        <v>4.9592899920066959E-3</v>
      </c>
      <c r="P30" s="90">
        <v>188516</v>
      </c>
      <c r="Q30" s="18">
        <v>251488</v>
      </c>
      <c r="R30" s="18">
        <v>300482</v>
      </c>
      <c r="S30" s="77">
        <v>0.60194364357078811</v>
      </c>
      <c r="T30" s="75">
        <v>0.73610334482587447</v>
      </c>
      <c r="U30" s="76">
        <v>0.81173342482202593</v>
      </c>
    </row>
    <row r="31" spans="1:21" x14ac:dyDescent="0.25">
      <c r="A31" s="17" t="s">
        <v>177</v>
      </c>
      <c r="B31" s="18">
        <v>28201</v>
      </c>
      <c r="C31" s="18">
        <v>34749</v>
      </c>
      <c r="D31" s="18">
        <v>34487</v>
      </c>
      <c r="E31" s="77">
        <v>3.4990881972470793E-2</v>
      </c>
      <c r="F31" s="75">
        <v>3.954440664800777E-2</v>
      </c>
      <c r="G31" s="76">
        <v>3.4969975578206955E-2</v>
      </c>
      <c r="I31" s="90">
        <v>0</v>
      </c>
      <c r="J31" s="18">
        <v>0</v>
      </c>
      <c r="K31" s="18">
        <v>0</v>
      </c>
      <c r="L31" s="77" t="s">
        <v>158</v>
      </c>
      <c r="M31" s="75" t="s">
        <v>158</v>
      </c>
      <c r="N31" s="76" t="s">
        <v>158</v>
      </c>
      <c r="P31" s="90">
        <v>28201</v>
      </c>
      <c r="Q31" s="18">
        <v>34749</v>
      </c>
      <c r="R31" s="18">
        <v>34487</v>
      </c>
      <c r="S31" s="77">
        <v>9.0047596449849318E-2</v>
      </c>
      <c r="T31" s="75">
        <v>0.10171004234537756</v>
      </c>
      <c r="U31" s="76">
        <v>9.3164484467745848E-2</v>
      </c>
    </row>
    <row r="32" spans="1:21" x14ac:dyDescent="0.25">
      <c r="A32" s="17" t="s">
        <v>178</v>
      </c>
      <c r="B32" s="18">
        <v>67294</v>
      </c>
      <c r="C32" s="18">
        <v>29113</v>
      </c>
      <c r="D32" s="18">
        <v>67749</v>
      </c>
      <c r="E32" s="70">
        <v>8.3496202668538341E-2</v>
      </c>
      <c r="F32" s="27">
        <v>3.3130631406470698E-2</v>
      </c>
      <c r="G32" s="76">
        <v>6.8697795559136562E-2</v>
      </c>
      <c r="H32"/>
      <c r="I32" s="90">
        <v>0</v>
      </c>
      <c r="J32" s="18">
        <v>0</v>
      </c>
      <c r="K32" s="18">
        <v>0</v>
      </c>
      <c r="L32" s="70" t="s">
        <v>158</v>
      </c>
      <c r="M32" s="27" t="s">
        <v>158</v>
      </c>
      <c r="N32" s="76" t="s">
        <v>158</v>
      </c>
      <c r="O32"/>
      <c r="P32" s="90">
        <v>67294</v>
      </c>
      <c r="Q32" s="18">
        <v>29113</v>
      </c>
      <c r="R32" s="18">
        <v>67749</v>
      </c>
      <c r="S32" s="70">
        <v>0.21487404544151484</v>
      </c>
      <c r="T32" s="27">
        <v>8.5213515865232861E-2</v>
      </c>
      <c r="U32" s="76">
        <v>0.18301970766391143</v>
      </c>
    </row>
    <row r="33" spans="1:21" x14ac:dyDescent="0.25">
      <c r="A33" s="17" t="s">
        <v>179</v>
      </c>
      <c r="B33" s="18">
        <v>518835</v>
      </c>
      <c r="C33" s="18">
        <v>674196</v>
      </c>
      <c r="D33" s="18">
        <v>771897</v>
      </c>
      <c r="E33" s="70">
        <v>0.64375356363912217</v>
      </c>
      <c r="F33" s="27">
        <v>0.7672359142553814</v>
      </c>
      <c r="G33" s="76">
        <v>0.78270708495639552</v>
      </c>
      <c r="H33"/>
      <c r="I33" s="90">
        <v>494515</v>
      </c>
      <c r="J33" s="18">
        <v>653332</v>
      </c>
      <c r="K33" s="18">
        <v>752195</v>
      </c>
      <c r="L33" s="70">
        <v>1.0035330597799397</v>
      </c>
      <c r="M33" s="27">
        <v>1.2164384490042981</v>
      </c>
      <c r="N33" s="76">
        <v>1.2210648561497468</v>
      </c>
      <c r="O33"/>
      <c r="P33" s="90">
        <v>24320</v>
      </c>
      <c r="Q33" s="18">
        <v>20864</v>
      </c>
      <c r="R33" s="18">
        <v>19702</v>
      </c>
      <c r="S33" s="70">
        <v>7.7655315260463653E-2</v>
      </c>
      <c r="T33" s="27">
        <v>6.1068759489307817E-2</v>
      </c>
      <c r="U33" s="76">
        <v>5.3223726998101566E-2</v>
      </c>
    </row>
    <row r="34" spans="1:21" x14ac:dyDescent="0.25">
      <c r="A34" s="17" t="s">
        <v>180</v>
      </c>
      <c r="B34" s="18">
        <v>78618</v>
      </c>
      <c r="C34" s="18">
        <v>125358</v>
      </c>
      <c r="D34" s="18">
        <v>255219</v>
      </c>
      <c r="E34" s="70">
        <v>9.7546652916978435E-2</v>
      </c>
      <c r="F34" s="27">
        <v>0.14265756506895041</v>
      </c>
      <c r="G34" s="76">
        <v>0.25879323214818339</v>
      </c>
      <c r="I34" s="90">
        <v>0</v>
      </c>
      <c r="J34" s="18">
        <v>0</v>
      </c>
      <c r="K34" s="18">
        <v>0</v>
      </c>
      <c r="L34" s="70" t="s">
        <v>158</v>
      </c>
      <c r="M34" s="27" t="s">
        <v>158</v>
      </c>
      <c r="N34" s="76" t="s">
        <v>158</v>
      </c>
      <c r="P34" s="90">
        <v>78618</v>
      </c>
      <c r="Q34" s="18">
        <v>125358</v>
      </c>
      <c r="R34" s="18">
        <v>255219</v>
      </c>
      <c r="S34" s="70">
        <v>0.25103230160966822</v>
      </c>
      <c r="T34" s="27">
        <v>0.36692185353051426</v>
      </c>
      <c r="U34" s="76">
        <v>0.68945824691546453</v>
      </c>
    </row>
    <row r="35" spans="1:21" x14ac:dyDescent="0.25">
      <c r="A35" s="17" t="s">
        <v>181</v>
      </c>
      <c r="B35" s="18">
        <v>32828</v>
      </c>
      <c r="C35" s="18">
        <v>32473</v>
      </c>
      <c r="D35" s="18">
        <v>33453</v>
      </c>
      <c r="E35" s="70">
        <v>4.0731912818420313E-2</v>
      </c>
      <c r="F35" s="27">
        <v>3.6954315723639712E-2</v>
      </c>
      <c r="G35" s="76">
        <v>3.3921494853647961E-2</v>
      </c>
      <c r="I35" s="90">
        <v>32828</v>
      </c>
      <c r="J35" s="18">
        <v>32473</v>
      </c>
      <c r="K35" s="18">
        <v>33453</v>
      </c>
      <c r="L35" s="70">
        <v>6.6618774529500338E-2</v>
      </c>
      <c r="M35" s="27">
        <v>6.0461458729277877E-2</v>
      </c>
      <c r="N35" s="76">
        <v>5.4305442914108021E-2</v>
      </c>
      <c r="P35" s="90">
        <v>0</v>
      </c>
      <c r="Q35" s="18">
        <v>0</v>
      </c>
      <c r="R35" s="18">
        <v>0</v>
      </c>
      <c r="S35" s="70" t="s">
        <v>158</v>
      </c>
      <c r="T35" s="27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8" t="s">
        <v>5</v>
      </c>
      <c r="E36" s="70" t="s">
        <v>5</v>
      </c>
      <c r="F36" s="27" t="s">
        <v>5</v>
      </c>
      <c r="G36" s="76" t="s">
        <v>5</v>
      </c>
      <c r="I36" s="90" t="s">
        <v>5</v>
      </c>
      <c r="J36" s="18" t="s">
        <v>5</v>
      </c>
      <c r="K36" s="18" t="s">
        <v>5</v>
      </c>
      <c r="L36" s="70" t="s">
        <v>5</v>
      </c>
      <c r="M36" s="27" t="s">
        <v>5</v>
      </c>
      <c r="N36" s="76" t="s">
        <v>5</v>
      </c>
      <c r="P36" s="90" t="s">
        <v>5</v>
      </c>
      <c r="Q36" s="18" t="s">
        <v>5</v>
      </c>
      <c r="R36" s="18" t="s">
        <v>5</v>
      </c>
      <c r="S36" s="70" t="s">
        <v>5</v>
      </c>
      <c r="T36" s="27" t="s">
        <v>5</v>
      </c>
      <c r="U36" s="76" t="s">
        <v>5</v>
      </c>
    </row>
    <row r="37" spans="1:21" x14ac:dyDescent="0.25">
      <c r="A37" s="17"/>
      <c r="B37" s="18"/>
      <c r="C37" s="18"/>
      <c r="D37" s="18"/>
      <c r="E37" s="70"/>
      <c r="F37" s="27"/>
      <c r="G37" s="28"/>
      <c r="H37"/>
      <c r="I37" s="90"/>
      <c r="J37" s="18"/>
      <c r="K37" s="18"/>
      <c r="L37" s="70"/>
      <c r="M37" s="27"/>
      <c r="N37" s="28"/>
      <c r="O37"/>
      <c r="P37" s="90"/>
      <c r="Q37" s="18"/>
      <c r="R37" s="18"/>
      <c r="S37" s="70"/>
      <c r="T37" s="27"/>
      <c r="U37" s="28"/>
    </row>
    <row r="38" spans="1:21" ht="13.8" thickBot="1" x14ac:dyDescent="0.3">
      <c r="A38" s="20" t="s">
        <v>4</v>
      </c>
      <c r="B38" s="21">
        <v>80595282</v>
      </c>
      <c r="C38" s="21">
        <v>87873363</v>
      </c>
      <c r="D38" s="22">
        <v>98618885</v>
      </c>
      <c r="E38" s="78">
        <v>100</v>
      </c>
      <c r="F38" s="78">
        <v>100</v>
      </c>
      <c r="G38" s="79">
        <v>100</v>
      </c>
      <c r="H38"/>
      <c r="I38" s="91">
        <v>49277400</v>
      </c>
      <c r="J38" s="21">
        <v>53708595</v>
      </c>
      <c r="K38" s="22">
        <v>61601560</v>
      </c>
      <c r="L38" s="78">
        <v>100</v>
      </c>
      <c r="M38" s="78">
        <v>100</v>
      </c>
      <c r="N38" s="79">
        <v>100</v>
      </c>
      <c r="O38"/>
      <c r="P38" s="91">
        <v>31317882</v>
      </c>
      <c r="Q38" s="21">
        <v>34164768</v>
      </c>
      <c r="R38" s="22">
        <v>37017325</v>
      </c>
      <c r="S38" s="78">
        <v>100</v>
      </c>
      <c r="T38" s="78">
        <v>100</v>
      </c>
      <c r="U38" s="79">
        <v>100</v>
      </c>
    </row>
    <row r="39" spans="1:2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H60"/>
      <c r="O60"/>
    </row>
    <row r="61" spans="1:2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5">
      <c r="A62" s="26" t="str">
        <f>+Innhold!B53</f>
        <v>Finans Norge / Skadeforsikringsstatistikk</v>
      </c>
      <c r="T62" s="25"/>
      <c r="U62" s="174">
        <f>Innhold!H22</f>
        <v>7</v>
      </c>
    </row>
    <row r="63" spans="1:21" x14ac:dyDescent="0.25">
      <c r="A63" s="26" t="str">
        <f>+Innhold!B54</f>
        <v>Premiestatistikk skadeforsikring 1. kvartal 2025</v>
      </c>
      <c r="T63" s="25"/>
      <c r="U63" s="173"/>
    </row>
  </sheetData>
  <mergeCells count="4">
    <mergeCell ref="U62:U63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8867187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67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6"/>
      <c r="C4" s="6"/>
      <c r="D4" s="184" t="s">
        <v>104</v>
      </c>
      <c r="E4" s="184"/>
      <c r="F4" s="6"/>
      <c r="I4" s="184" t="s">
        <v>91</v>
      </c>
      <c r="J4" s="184"/>
      <c r="K4" s="184"/>
      <c r="L4" s="184"/>
      <c r="M4" s="184"/>
      <c r="N4" s="184"/>
      <c r="P4" s="184" t="s">
        <v>92</v>
      </c>
      <c r="Q4" s="184"/>
      <c r="R4" s="184"/>
      <c r="S4" s="184"/>
      <c r="T4" s="184"/>
      <c r="U4" s="184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" t="s">
        <v>1</v>
      </c>
      <c r="R5" s="10"/>
      <c r="S5" s="11"/>
      <c r="T5" s="9" t="s">
        <v>2</v>
      </c>
      <c r="U5" s="12"/>
    </row>
    <row r="6" spans="1:21" x14ac:dyDescent="0.25">
      <c r="A6" s="13" t="s">
        <v>3</v>
      </c>
      <c r="B6" s="14" t="s">
        <v>155</v>
      </c>
      <c r="C6" s="15" t="s">
        <v>153</v>
      </c>
      <c r="D6" s="62" t="s">
        <v>154</v>
      </c>
      <c r="E6" s="15" t="s">
        <v>155</v>
      </c>
      <c r="F6" s="15" t="s">
        <v>153</v>
      </c>
      <c r="G6" s="16" t="s">
        <v>154</v>
      </c>
      <c r="I6" s="89" t="s">
        <v>155</v>
      </c>
      <c r="J6" s="15" t="s">
        <v>153</v>
      </c>
      <c r="K6" s="62" t="s">
        <v>154</v>
      </c>
      <c r="L6" s="15" t="s">
        <v>155</v>
      </c>
      <c r="M6" s="15" t="s">
        <v>153</v>
      </c>
      <c r="N6" s="16" t="s">
        <v>154</v>
      </c>
      <c r="P6" s="89" t="s">
        <v>155</v>
      </c>
      <c r="Q6" s="15" t="s">
        <v>153</v>
      </c>
      <c r="R6" s="62" t="s">
        <v>154</v>
      </c>
      <c r="S6" s="15" t="s">
        <v>155</v>
      </c>
      <c r="T6" s="15" t="s">
        <v>153</v>
      </c>
      <c r="U6" s="16" t="s">
        <v>154</v>
      </c>
    </row>
    <row r="7" spans="1:21" x14ac:dyDescent="0.25">
      <c r="A7" s="17" t="s">
        <v>81</v>
      </c>
      <c r="B7" s="18">
        <v>5996779</v>
      </c>
      <c r="C7" s="18">
        <v>6221848</v>
      </c>
      <c r="D7" s="19">
        <v>6924404</v>
      </c>
      <c r="E7" s="75">
        <v>20.094094222894171</v>
      </c>
      <c r="F7" s="75">
        <v>19.231085215446889</v>
      </c>
      <c r="G7" s="76">
        <v>18.643321406324446</v>
      </c>
      <c r="I7" s="90">
        <v>4124224</v>
      </c>
      <c r="J7" s="18">
        <v>4352267</v>
      </c>
      <c r="K7" s="19">
        <v>4933398</v>
      </c>
      <c r="L7" s="75">
        <v>18.362433285632484</v>
      </c>
      <c r="M7" s="75">
        <v>17.764391355900727</v>
      </c>
      <c r="N7" s="76">
        <v>17.366707718444065</v>
      </c>
      <c r="P7" s="90">
        <v>1872555</v>
      </c>
      <c r="Q7" s="18">
        <v>1869581</v>
      </c>
      <c r="R7" s="19">
        <v>1991006</v>
      </c>
      <c r="S7" s="75">
        <v>25.361782480717146</v>
      </c>
      <c r="T7" s="75">
        <v>23.806832131094769</v>
      </c>
      <c r="U7" s="76">
        <v>22.795367711300457</v>
      </c>
    </row>
    <row r="8" spans="1:21" x14ac:dyDescent="0.25">
      <c r="A8" s="17" t="s">
        <v>156</v>
      </c>
      <c r="B8" s="18">
        <v>1648823</v>
      </c>
      <c r="C8" s="18">
        <v>1944794</v>
      </c>
      <c r="D8" s="19">
        <v>2567217</v>
      </c>
      <c r="E8" s="75">
        <v>5.5249000703335973</v>
      </c>
      <c r="F8" s="75">
        <v>6.0111560328201232</v>
      </c>
      <c r="G8" s="76">
        <v>6.9119958411987552</v>
      </c>
      <c r="I8" s="90">
        <v>1540275</v>
      </c>
      <c r="J8" s="18">
        <v>1800874</v>
      </c>
      <c r="K8" s="19">
        <v>2365869</v>
      </c>
      <c r="L8" s="75">
        <v>6.8578226907722701</v>
      </c>
      <c r="M8" s="75">
        <v>7.3505211235124968</v>
      </c>
      <c r="N8" s="76">
        <v>8.3284088214913012</v>
      </c>
      <c r="P8" s="90">
        <v>108548</v>
      </c>
      <c r="Q8" s="18">
        <v>143920</v>
      </c>
      <c r="R8" s="19">
        <v>201348</v>
      </c>
      <c r="S8" s="75">
        <v>1.4701681738143257</v>
      </c>
      <c r="T8" s="75">
        <v>1.8326455394589265</v>
      </c>
      <c r="U8" s="76">
        <v>2.3052676375334502</v>
      </c>
    </row>
    <row r="9" spans="1:21" x14ac:dyDescent="0.25">
      <c r="A9" s="17" t="s">
        <v>157</v>
      </c>
      <c r="B9" s="18">
        <v>0</v>
      </c>
      <c r="C9" s="18">
        <v>0</v>
      </c>
      <c r="D9" s="19">
        <v>0</v>
      </c>
      <c r="E9" s="75" t="s">
        <v>158</v>
      </c>
      <c r="F9" s="75" t="s">
        <v>158</v>
      </c>
      <c r="G9" s="76" t="s">
        <v>158</v>
      </c>
      <c r="I9" s="90">
        <v>0</v>
      </c>
      <c r="J9" s="18">
        <v>0</v>
      </c>
      <c r="K9" s="19">
        <v>0</v>
      </c>
      <c r="L9" s="75" t="s">
        <v>158</v>
      </c>
      <c r="M9" s="75" t="s">
        <v>158</v>
      </c>
      <c r="N9" s="76" t="s">
        <v>158</v>
      </c>
      <c r="P9" s="90">
        <v>0</v>
      </c>
      <c r="Q9" s="18">
        <v>0</v>
      </c>
      <c r="R9" s="19">
        <v>0</v>
      </c>
      <c r="S9" s="75" t="s">
        <v>158</v>
      </c>
      <c r="T9" s="75" t="s">
        <v>158</v>
      </c>
      <c r="U9" s="76" t="s">
        <v>158</v>
      </c>
    </row>
    <row r="10" spans="1:21" x14ac:dyDescent="0.25">
      <c r="A10" s="17" t="s">
        <v>82</v>
      </c>
      <c r="B10" s="18">
        <v>7569424</v>
      </c>
      <c r="C10" s="18">
        <v>8216549</v>
      </c>
      <c r="D10" s="19">
        <v>9463827</v>
      </c>
      <c r="E10" s="75">
        <v>25.363735943751887</v>
      </c>
      <c r="F10" s="75">
        <v>25.396498595898667</v>
      </c>
      <c r="G10" s="76">
        <v>25.480484456835743</v>
      </c>
      <c r="I10" s="90">
        <v>5568656</v>
      </c>
      <c r="J10" s="18">
        <v>6042141</v>
      </c>
      <c r="K10" s="19">
        <v>7038886</v>
      </c>
      <c r="L10" s="75">
        <v>24.79353068374488</v>
      </c>
      <c r="M10" s="75">
        <v>24.661850330306798</v>
      </c>
      <c r="N10" s="76">
        <v>24.77851489489554</v>
      </c>
      <c r="P10" s="90">
        <v>2000768</v>
      </c>
      <c r="Q10" s="18">
        <v>2174408</v>
      </c>
      <c r="R10" s="19">
        <v>2424941</v>
      </c>
      <c r="S10" s="75">
        <v>27.098292338745448</v>
      </c>
      <c r="T10" s="75">
        <v>27.688431921649563</v>
      </c>
      <c r="U10" s="76">
        <v>27.763563632258588</v>
      </c>
    </row>
    <row r="11" spans="1:21" x14ac:dyDescent="0.25">
      <c r="A11" s="17" t="s">
        <v>84</v>
      </c>
      <c r="B11" s="18">
        <v>4644359</v>
      </c>
      <c r="C11" s="18">
        <v>4765024</v>
      </c>
      <c r="D11" s="19">
        <v>5288871</v>
      </c>
      <c r="E11" s="75">
        <v>15.562385632511479</v>
      </c>
      <c r="F11" s="75">
        <v>14.72819371312986</v>
      </c>
      <c r="G11" s="76">
        <v>14.239799111893035</v>
      </c>
      <c r="I11" s="90">
        <v>3634862</v>
      </c>
      <c r="J11" s="18">
        <v>3885908</v>
      </c>
      <c r="K11" s="19">
        <v>4373350</v>
      </c>
      <c r="L11" s="75">
        <v>16.183628963286345</v>
      </c>
      <c r="M11" s="75">
        <v>15.860881348737447</v>
      </c>
      <c r="N11" s="76">
        <v>15.395208576412717</v>
      </c>
      <c r="P11" s="90">
        <v>1009497</v>
      </c>
      <c r="Q11" s="18">
        <v>879116</v>
      </c>
      <c r="R11" s="19">
        <v>915521</v>
      </c>
      <c r="S11" s="75">
        <v>13.672572142840407</v>
      </c>
      <c r="T11" s="75">
        <v>11.194469261165741</v>
      </c>
      <c r="U11" s="76">
        <v>10.481956278593588</v>
      </c>
    </row>
    <row r="12" spans="1:21" x14ac:dyDescent="0.25">
      <c r="A12" s="17" t="s">
        <v>182</v>
      </c>
      <c r="B12" s="18">
        <v>4502927</v>
      </c>
      <c r="C12" s="18">
        <v>4889492</v>
      </c>
      <c r="D12" s="19">
        <v>7104953</v>
      </c>
      <c r="E12" s="75">
        <v>15.088473231515483</v>
      </c>
      <c r="F12" s="75">
        <v>15.112911358851235</v>
      </c>
      <c r="G12" s="76">
        <v>19.129432996085885</v>
      </c>
      <c r="I12" s="90">
        <v>3976329</v>
      </c>
      <c r="J12" s="18">
        <v>4293332</v>
      </c>
      <c r="K12" s="19">
        <v>6072310</v>
      </c>
      <c r="L12" s="75">
        <v>17.703954970492806</v>
      </c>
      <c r="M12" s="75">
        <v>17.523839844571111</v>
      </c>
      <c r="N12" s="76">
        <v>21.375942696248117</v>
      </c>
      <c r="P12" s="90">
        <v>526598</v>
      </c>
      <c r="Q12" s="18">
        <v>596160</v>
      </c>
      <c r="R12" s="19">
        <v>1032643</v>
      </c>
      <c r="S12" s="75">
        <v>7.1322145041297524</v>
      </c>
      <c r="T12" s="75">
        <v>7.5913699611161309</v>
      </c>
      <c r="U12" s="76">
        <v>11.822906058294368</v>
      </c>
    </row>
    <row r="13" spans="1:21" x14ac:dyDescent="0.25">
      <c r="A13" s="17" t="s">
        <v>159</v>
      </c>
      <c r="B13" s="18">
        <v>608043</v>
      </c>
      <c r="C13" s="18">
        <v>680081</v>
      </c>
      <c r="D13" s="19">
        <v>829024</v>
      </c>
      <c r="E13" s="75">
        <v>2.03743932093733</v>
      </c>
      <c r="F13" s="75">
        <v>2.1020596556531652</v>
      </c>
      <c r="G13" s="76">
        <v>2.2320709313836566</v>
      </c>
      <c r="I13" s="90">
        <v>608043</v>
      </c>
      <c r="J13" s="18">
        <v>680081</v>
      </c>
      <c r="K13" s="19">
        <v>829024</v>
      </c>
      <c r="L13" s="75">
        <v>2.7072120773012891</v>
      </c>
      <c r="M13" s="75">
        <v>2.7758464813193497</v>
      </c>
      <c r="N13" s="76">
        <v>2.9183571849616374</v>
      </c>
      <c r="P13" s="90">
        <v>0</v>
      </c>
      <c r="Q13" s="18">
        <v>0</v>
      </c>
      <c r="R13" s="19">
        <v>0</v>
      </c>
      <c r="S13" s="75" t="s">
        <v>158</v>
      </c>
      <c r="T13" s="75" t="s">
        <v>158</v>
      </c>
      <c r="U13" s="76" t="s">
        <v>158</v>
      </c>
    </row>
    <row r="14" spans="1:21" x14ac:dyDescent="0.25">
      <c r="A14" s="17" t="s">
        <v>160</v>
      </c>
      <c r="B14" s="18">
        <v>462003</v>
      </c>
      <c r="C14" s="18">
        <v>538586</v>
      </c>
      <c r="D14" s="19">
        <v>721428</v>
      </c>
      <c r="E14" s="75">
        <v>1.5480863665744187</v>
      </c>
      <c r="F14" s="75">
        <v>1.6647133234123814</v>
      </c>
      <c r="G14" s="76">
        <v>1.9423785896261732</v>
      </c>
      <c r="I14" s="90">
        <v>0</v>
      </c>
      <c r="J14" s="18">
        <v>0</v>
      </c>
      <c r="K14" s="19">
        <v>0</v>
      </c>
      <c r="L14" s="75" t="s">
        <v>158</v>
      </c>
      <c r="M14" s="75" t="s">
        <v>158</v>
      </c>
      <c r="N14" s="76" t="s">
        <v>158</v>
      </c>
      <c r="P14" s="90">
        <v>462003</v>
      </c>
      <c r="Q14" s="18">
        <v>538586</v>
      </c>
      <c r="R14" s="19">
        <v>721428</v>
      </c>
      <c r="S14" s="75">
        <v>6.2573433578392965</v>
      </c>
      <c r="T14" s="75">
        <v>6.858235342655818</v>
      </c>
      <c r="U14" s="76">
        <v>8.2597523750446094</v>
      </c>
    </row>
    <row r="15" spans="1:21" x14ac:dyDescent="0.25">
      <c r="A15" s="17" t="s">
        <v>161</v>
      </c>
      <c r="B15" s="18">
        <v>654307</v>
      </c>
      <c r="C15" s="18">
        <v>752014</v>
      </c>
      <c r="D15" s="19">
        <v>856020</v>
      </c>
      <c r="E15" s="75">
        <v>2.192461404480508</v>
      </c>
      <c r="F15" s="75">
        <v>2.3243970790043531</v>
      </c>
      <c r="G15" s="76">
        <v>2.304755180408574</v>
      </c>
      <c r="I15" s="90">
        <v>533733</v>
      </c>
      <c r="J15" s="18">
        <v>614827</v>
      </c>
      <c r="K15" s="19">
        <v>695951</v>
      </c>
      <c r="L15" s="75">
        <v>2.3763589477294351</v>
      </c>
      <c r="M15" s="75">
        <v>2.5095030806185319</v>
      </c>
      <c r="N15" s="76">
        <v>2.4499092924103962</v>
      </c>
      <c r="P15" s="90">
        <v>120574</v>
      </c>
      <c r="Q15" s="18">
        <v>137187</v>
      </c>
      <c r="R15" s="19">
        <v>160069</v>
      </c>
      <c r="S15" s="75">
        <v>1.6330476599245358</v>
      </c>
      <c r="T15" s="75">
        <v>1.7469090023745952</v>
      </c>
      <c r="U15" s="76">
        <v>1.832657317044827</v>
      </c>
    </row>
    <row r="16" spans="1:21" x14ac:dyDescent="0.25">
      <c r="A16" s="17" t="s">
        <v>162</v>
      </c>
      <c r="B16" s="18">
        <v>0</v>
      </c>
      <c r="C16" s="18">
        <v>0</v>
      </c>
      <c r="D16" s="19">
        <v>0</v>
      </c>
      <c r="E16" s="75" t="s">
        <v>158</v>
      </c>
      <c r="F16" s="75" t="s">
        <v>158</v>
      </c>
      <c r="G16" s="76" t="s">
        <v>158</v>
      </c>
      <c r="I16" s="90">
        <v>0</v>
      </c>
      <c r="J16" s="18">
        <v>0</v>
      </c>
      <c r="K16" s="19">
        <v>0</v>
      </c>
      <c r="L16" s="75" t="s">
        <v>158</v>
      </c>
      <c r="M16" s="75" t="s">
        <v>158</v>
      </c>
      <c r="N16" s="76" t="s">
        <v>158</v>
      </c>
      <c r="P16" s="90">
        <v>0</v>
      </c>
      <c r="Q16" s="18">
        <v>0</v>
      </c>
      <c r="R16" s="19">
        <v>0</v>
      </c>
      <c r="S16" s="75" t="s">
        <v>158</v>
      </c>
      <c r="T16" s="75" t="s">
        <v>158</v>
      </c>
      <c r="U16" s="76" t="s">
        <v>158</v>
      </c>
    </row>
    <row r="17" spans="1:21" x14ac:dyDescent="0.25">
      <c r="A17" s="17" t="s">
        <v>163</v>
      </c>
      <c r="B17" s="18">
        <v>0</v>
      </c>
      <c r="C17" s="18">
        <v>0</v>
      </c>
      <c r="D17" s="19">
        <v>0</v>
      </c>
      <c r="E17" s="75" t="s">
        <v>158</v>
      </c>
      <c r="F17" s="75" t="s">
        <v>158</v>
      </c>
      <c r="G17" s="76" t="s">
        <v>158</v>
      </c>
      <c r="I17" s="90">
        <v>0</v>
      </c>
      <c r="J17" s="18">
        <v>0</v>
      </c>
      <c r="K17" s="19">
        <v>0</v>
      </c>
      <c r="L17" s="75" t="s">
        <v>158</v>
      </c>
      <c r="M17" s="75" t="s">
        <v>158</v>
      </c>
      <c r="N17" s="76" t="s">
        <v>158</v>
      </c>
      <c r="P17" s="90">
        <v>0</v>
      </c>
      <c r="Q17" s="18">
        <v>0</v>
      </c>
      <c r="R17" s="19">
        <v>0</v>
      </c>
      <c r="S17" s="75" t="s">
        <v>158</v>
      </c>
      <c r="T17" s="75" t="s">
        <v>158</v>
      </c>
      <c r="U17" s="76" t="s">
        <v>158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75" t="s">
        <v>158</v>
      </c>
      <c r="F18" s="75" t="s">
        <v>158</v>
      </c>
      <c r="G18" s="76" t="s">
        <v>158</v>
      </c>
      <c r="I18" s="90">
        <v>0</v>
      </c>
      <c r="J18" s="18">
        <v>0</v>
      </c>
      <c r="K18" s="19">
        <v>0</v>
      </c>
      <c r="L18" s="75" t="s">
        <v>158</v>
      </c>
      <c r="M18" s="75" t="s">
        <v>158</v>
      </c>
      <c r="N18" s="76" t="s">
        <v>158</v>
      </c>
      <c r="P18" s="90">
        <v>0</v>
      </c>
      <c r="Q18" s="18">
        <v>0</v>
      </c>
      <c r="R18" s="19">
        <v>0</v>
      </c>
      <c r="S18" s="75" t="s">
        <v>158</v>
      </c>
      <c r="T18" s="75" t="s">
        <v>158</v>
      </c>
      <c r="U18" s="76" t="s">
        <v>158</v>
      </c>
    </row>
    <row r="19" spans="1:21" x14ac:dyDescent="0.25">
      <c r="A19" s="17" t="s">
        <v>165</v>
      </c>
      <c r="B19" s="18">
        <v>0</v>
      </c>
      <c r="C19" s="18">
        <v>17559</v>
      </c>
      <c r="D19" s="19">
        <v>50101</v>
      </c>
      <c r="E19" s="75" t="s">
        <v>158</v>
      </c>
      <c r="F19" s="75">
        <v>5.4273043201639115E-2</v>
      </c>
      <c r="G19" s="76">
        <v>0.1348923381388869</v>
      </c>
      <c r="I19" s="90">
        <v>0</v>
      </c>
      <c r="J19" s="18">
        <v>1968</v>
      </c>
      <c r="K19" s="19">
        <v>8424</v>
      </c>
      <c r="L19" s="75" t="s">
        <v>158</v>
      </c>
      <c r="M19" s="75">
        <v>8.0326694544274584E-3</v>
      </c>
      <c r="N19" s="76">
        <v>2.9654438141859384E-2</v>
      </c>
      <c r="P19" s="90">
        <v>0</v>
      </c>
      <c r="Q19" s="18">
        <v>15591</v>
      </c>
      <c r="R19" s="19">
        <v>41677</v>
      </c>
      <c r="S19" s="75" t="s">
        <v>158</v>
      </c>
      <c r="T19" s="75">
        <v>0.19853235551489801</v>
      </c>
      <c r="U19" s="76">
        <v>0.47716709045772299</v>
      </c>
    </row>
    <row r="20" spans="1:21" x14ac:dyDescent="0.25">
      <c r="A20" s="17" t="s">
        <v>166</v>
      </c>
      <c r="B20" s="18">
        <v>261348</v>
      </c>
      <c r="C20" s="18">
        <v>293038</v>
      </c>
      <c r="D20" s="19">
        <v>269470</v>
      </c>
      <c r="E20" s="75">
        <v>0.87572867650532826</v>
      </c>
      <c r="F20" s="75">
        <v>0.90574998768277937</v>
      </c>
      <c r="G20" s="76">
        <v>0.72552321028094957</v>
      </c>
      <c r="I20" s="90">
        <v>0</v>
      </c>
      <c r="J20" s="18">
        <v>0</v>
      </c>
      <c r="K20" s="19">
        <v>0</v>
      </c>
      <c r="L20" s="75" t="s">
        <v>158</v>
      </c>
      <c r="M20" s="75" t="s">
        <v>158</v>
      </c>
      <c r="N20" s="76" t="s">
        <v>158</v>
      </c>
      <c r="P20" s="90">
        <v>261348</v>
      </c>
      <c r="Q20" s="18">
        <v>293038</v>
      </c>
      <c r="R20" s="19">
        <v>269470</v>
      </c>
      <c r="S20" s="75">
        <v>3.5396830147955414</v>
      </c>
      <c r="T20" s="75">
        <v>3.7314812645356095</v>
      </c>
      <c r="U20" s="76">
        <v>3.0852080491792262</v>
      </c>
    </row>
    <row r="21" spans="1:21" x14ac:dyDescent="0.25">
      <c r="A21" s="17" t="s">
        <v>167</v>
      </c>
      <c r="B21" s="18">
        <v>1378835</v>
      </c>
      <c r="C21" s="18">
        <v>1492470</v>
      </c>
      <c r="D21" s="19">
        <v>0</v>
      </c>
      <c r="E21" s="75">
        <v>4.6202203562653024</v>
      </c>
      <c r="F21" s="75">
        <v>4.6130695818184595</v>
      </c>
      <c r="G21" s="76" t="s">
        <v>158</v>
      </c>
      <c r="I21" s="90">
        <v>1039636</v>
      </c>
      <c r="J21" s="18">
        <v>1129782</v>
      </c>
      <c r="K21" s="19">
        <v>0</v>
      </c>
      <c r="L21" s="75">
        <v>4.6288093690696268</v>
      </c>
      <c r="M21" s="75">
        <v>4.6113645129888017</v>
      </c>
      <c r="N21" s="76" t="s">
        <v>158</v>
      </c>
      <c r="P21" s="90">
        <v>339199</v>
      </c>
      <c r="Q21" s="18">
        <v>362688</v>
      </c>
      <c r="R21" s="19">
        <v>0</v>
      </c>
      <c r="S21" s="75">
        <v>4.5940926999082938</v>
      </c>
      <c r="T21" s="75">
        <v>4.6183890037192823</v>
      </c>
      <c r="U21" s="76" t="s">
        <v>158</v>
      </c>
    </row>
    <row r="22" spans="1:21" x14ac:dyDescent="0.25">
      <c r="A22" s="17" t="s">
        <v>168</v>
      </c>
      <c r="B22" s="18">
        <v>0</v>
      </c>
      <c r="C22" s="18">
        <v>0</v>
      </c>
      <c r="D22" s="19">
        <v>0</v>
      </c>
      <c r="E22" s="75" t="s">
        <v>158</v>
      </c>
      <c r="F22" s="75" t="s">
        <v>158</v>
      </c>
      <c r="G22" s="76" t="s">
        <v>158</v>
      </c>
      <c r="I22" s="90">
        <v>0</v>
      </c>
      <c r="J22" s="18">
        <v>0</v>
      </c>
      <c r="K22" s="19">
        <v>0</v>
      </c>
      <c r="L22" s="75" t="s">
        <v>158</v>
      </c>
      <c r="M22" s="75" t="s">
        <v>158</v>
      </c>
      <c r="N22" s="76" t="s">
        <v>158</v>
      </c>
      <c r="P22" s="90">
        <v>0</v>
      </c>
      <c r="Q22" s="18">
        <v>0</v>
      </c>
      <c r="R22" s="19">
        <v>0</v>
      </c>
      <c r="S22" s="75" t="s">
        <v>158</v>
      </c>
      <c r="T22" s="75" t="s">
        <v>158</v>
      </c>
      <c r="U22" s="76" t="s">
        <v>158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75" t="s">
        <v>158</v>
      </c>
      <c r="F23" s="75" t="s">
        <v>158</v>
      </c>
      <c r="G23" s="76" t="s">
        <v>158</v>
      </c>
      <c r="I23" s="90">
        <v>0</v>
      </c>
      <c r="J23" s="18">
        <v>0</v>
      </c>
      <c r="K23" s="19">
        <v>0</v>
      </c>
      <c r="L23" s="75" t="s">
        <v>158</v>
      </c>
      <c r="M23" s="75" t="s">
        <v>158</v>
      </c>
      <c r="N23" s="76" t="s">
        <v>158</v>
      </c>
      <c r="P23" s="90">
        <v>0</v>
      </c>
      <c r="Q23" s="18">
        <v>0</v>
      </c>
      <c r="R23" s="19">
        <v>0</v>
      </c>
      <c r="S23" s="75" t="s">
        <v>158</v>
      </c>
      <c r="T23" s="75" t="s">
        <v>158</v>
      </c>
      <c r="U23" s="76" t="s">
        <v>158</v>
      </c>
    </row>
    <row r="24" spans="1:21" x14ac:dyDescent="0.25">
      <c r="A24" s="17" t="s">
        <v>170</v>
      </c>
      <c r="B24" s="18">
        <v>74824</v>
      </c>
      <c r="C24" s="18">
        <v>119219</v>
      </c>
      <c r="D24" s="19">
        <v>119219</v>
      </c>
      <c r="E24" s="75">
        <v>0.2507213465985379</v>
      </c>
      <c r="F24" s="75">
        <v>0.36849353251644251</v>
      </c>
      <c r="G24" s="76">
        <v>0.32098620108540665</v>
      </c>
      <c r="I24" s="90">
        <v>18314</v>
      </c>
      <c r="J24" s="18">
        <v>45539</v>
      </c>
      <c r="K24" s="19">
        <v>45539</v>
      </c>
      <c r="L24" s="75">
        <v>8.1540091710118875E-2</v>
      </c>
      <c r="M24" s="75">
        <v>0.18587384872214024</v>
      </c>
      <c r="N24" s="76">
        <v>0.16030786544897133</v>
      </c>
      <c r="P24" s="90">
        <v>56510</v>
      </c>
      <c r="Q24" s="18">
        <v>73680</v>
      </c>
      <c r="R24" s="19">
        <v>73680</v>
      </c>
      <c r="S24" s="75">
        <v>0.76536834858539582</v>
      </c>
      <c r="T24" s="75">
        <v>0.93822487039559266</v>
      </c>
      <c r="U24" s="76">
        <v>0.84357490282230074</v>
      </c>
    </row>
    <row r="25" spans="1:21" x14ac:dyDescent="0.25">
      <c r="A25" s="17" t="s">
        <v>171</v>
      </c>
      <c r="B25" s="18">
        <v>16971</v>
      </c>
      <c r="C25" s="18">
        <v>16676</v>
      </c>
      <c r="D25" s="19">
        <v>21915</v>
      </c>
      <c r="E25" s="75">
        <v>5.6866673435312022E-2</v>
      </c>
      <c r="F25" s="75">
        <v>5.1543782016660052E-2</v>
      </c>
      <c r="G25" s="76">
        <v>5.9004123476850891E-2</v>
      </c>
      <c r="I25" s="90">
        <v>0</v>
      </c>
      <c r="J25" s="18">
        <v>0</v>
      </c>
      <c r="K25" s="19">
        <v>0</v>
      </c>
      <c r="L25" s="75" t="s">
        <v>158</v>
      </c>
      <c r="M25" s="75" t="s">
        <v>158</v>
      </c>
      <c r="N25" s="76" t="s">
        <v>158</v>
      </c>
      <c r="P25" s="90">
        <v>16971</v>
      </c>
      <c r="Q25" s="18">
        <v>16676</v>
      </c>
      <c r="R25" s="19">
        <v>21915</v>
      </c>
      <c r="S25" s="75">
        <v>0.22985429559091761</v>
      </c>
      <c r="T25" s="75">
        <v>0.21234850622579945</v>
      </c>
      <c r="U25" s="76">
        <v>0.25090857756990664</v>
      </c>
    </row>
    <row r="26" spans="1:21" x14ac:dyDescent="0.25">
      <c r="A26" s="17" t="s">
        <v>172</v>
      </c>
      <c r="B26" s="18">
        <v>1056666</v>
      </c>
      <c r="C26" s="18">
        <v>1177686</v>
      </c>
      <c r="D26" s="19">
        <v>1522417</v>
      </c>
      <c r="E26" s="75">
        <v>3.5406917890635445</v>
      </c>
      <c r="F26" s="75">
        <v>3.6401049693015297</v>
      </c>
      <c r="G26" s="76">
        <v>4.0989678599706547</v>
      </c>
      <c r="I26" s="90">
        <v>889567</v>
      </c>
      <c r="J26" s="18">
        <v>985226</v>
      </c>
      <c r="K26" s="19">
        <v>1249156</v>
      </c>
      <c r="L26" s="75">
        <v>3.9606516742544127</v>
      </c>
      <c r="M26" s="75">
        <v>4.0213388190588146</v>
      </c>
      <c r="N26" s="76">
        <v>4.3973194838001541</v>
      </c>
      <c r="P26" s="90">
        <v>167099</v>
      </c>
      <c r="Q26" s="18">
        <v>192460</v>
      </c>
      <c r="R26" s="19">
        <v>273261</v>
      </c>
      <c r="S26" s="75">
        <v>2.2631797147455508</v>
      </c>
      <c r="T26" s="75">
        <v>2.4507431943042315</v>
      </c>
      <c r="U26" s="76">
        <v>3.1286118555934408</v>
      </c>
    </row>
    <row r="27" spans="1:21" x14ac:dyDescent="0.25">
      <c r="A27" s="17" t="s">
        <v>173</v>
      </c>
      <c r="B27" s="18">
        <v>169228</v>
      </c>
      <c r="C27" s="18">
        <v>222355</v>
      </c>
      <c r="D27" s="19">
        <v>215928</v>
      </c>
      <c r="E27" s="75">
        <v>0.56705164174833445</v>
      </c>
      <c r="F27" s="75">
        <v>0.68727618435562765</v>
      </c>
      <c r="G27" s="76">
        <v>0.58136629587540312</v>
      </c>
      <c r="I27" s="90">
        <v>94257</v>
      </c>
      <c r="J27" s="18">
        <v>121747</v>
      </c>
      <c r="K27" s="19">
        <v>128095</v>
      </c>
      <c r="L27" s="75">
        <v>0.41966388688001938</v>
      </c>
      <c r="M27" s="75">
        <v>0.49692754475009132</v>
      </c>
      <c r="N27" s="76">
        <v>0.45092417542515167</v>
      </c>
      <c r="P27" s="90">
        <v>74971</v>
      </c>
      <c r="Q27" s="18">
        <v>100608</v>
      </c>
      <c r="R27" s="19">
        <v>87833</v>
      </c>
      <c r="S27" s="75">
        <v>1.0154031226649392</v>
      </c>
      <c r="T27" s="75">
        <v>1.2811200836150893</v>
      </c>
      <c r="U27" s="76">
        <v>1.0056150168239839</v>
      </c>
    </row>
    <row r="28" spans="1:21" x14ac:dyDescent="0.25">
      <c r="A28" s="17" t="s">
        <v>174</v>
      </c>
      <c r="B28" s="18">
        <v>258180</v>
      </c>
      <c r="C28" s="18">
        <v>304236</v>
      </c>
      <c r="D28" s="19">
        <v>369504</v>
      </c>
      <c r="E28" s="75">
        <v>0.86511329606557408</v>
      </c>
      <c r="F28" s="75">
        <v>0.9403618413061039</v>
      </c>
      <c r="G28" s="76">
        <v>0.99485556199818903</v>
      </c>
      <c r="I28" s="90">
        <v>116230</v>
      </c>
      <c r="J28" s="18">
        <v>133614</v>
      </c>
      <c r="K28" s="19">
        <v>188701</v>
      </c>
      <c r="L28" s="75">
        <v>0.51749507805324435</v>
      </c>
      <c r="M28" s="75">
        <v>0.54536437829464957</v>
      </c>
      <c r="N28" s="76">
        <v>0.66427138316797329</v>
      </c>
      <c r="P28" s="90">
        <v>141950</v>
      </c>
      <c r="Q28" s="18">
        <v>170622</v>
      </c>
      <c r="R28" s="19">
        <v>180803</v>
      </c>
      <c r="S28" s="75">
        <v>1.922563034537196</v>
      </c>
      <c r="T28" s="75">
        <v>2.1726629185211292</v>
      </c>
      <c r="U28" s="76">
        <v>2.0700444239275306</v>
      </c>
    </row>
    <row r="29" spans="1:21" x14ac:dyDescent="0.25">
      <c r="A29" s="17" t="s">
        <v>175</v>
      </c>
      <c r="B29" s="18">
        <v>77496</v>
      </c>
      <c r="C29" s="18">
        <v>82648</v>
      </c>
      <c r="D29" s="19">
        <v>90066</v>
      </c>
      <c r="E29" s="75">
        <v>0.25967472303004774</v>
      </c>
      <c r="F29" s="75">
        <v>0.25545637419722478</v>
      </c>
      <c r="G29" s="76">
        <v>0.24249442779219951</v>
      </c>
      <c r="I29" s="90">
        <v>47983</v>
      </c>
      <c r="J29" s="18">
        <v>51294</v>
      </c>
      <c r="K29" s="19">
        <v>57474</v>
      </c>
      <c r="L29" s="75">
        <v>0.21363646502820979</v>
      </c>
      <c r="M29" s="75">
        <v>0.20936369257896445</v>
      </c>
      <c r="N29" s="76">
        <v>0.2023218397157201</v>
      </c>
      <c r="P29" s="90">
        <v>29513</v>
      </c>
      <c r="Q29" s="18">
        <v>31354</v>
      </c>
      <c r="R29" s="19">
        <v>32592</v>
      </c>
      <c r="S29" s="75">
        <v>0.39972245747302759</v>
      </c>
      <c r="T29" s="75">
        <v>0.39925492109640898</v>
      </c>
      <c r="U29" s="76">
        <v>0.37315137395201448</v>
      </c>
    </row>
    <row r="30" spans="1:21" x14ac:dyDescent="0.25">
      <c r="A30" s="17" t="s">
        <v>176</v>
      </c>
      <c r="B30" s="18">
        <v>189462</v>
      </c>
      <c r="C30" s="18">
        <v>252835</v>
      </c>
      <c r="D30" s="19">
        <v>303537</v>
      </c>
      <c r="E30" s="75">
        <v>0.63485202300401189</v>
      </c>
      <c r="F30" s="75">
        <v>0.78148669502172252</v>
      </c>
      <c r="G30" s="76">
        <v>0.81724547696978733</v>
      </c>
      <c r="I30" s="90">
        <v>946</v>
      </c>
      <c r="J30" s="18">
        <v>1347</v>
      </c>
      <c r="K30" s="19">
        <v>3055</v>
      </c>
      <c r="L30" s="75">
        <v>4.2119103831916816E-3</v>
      </c>
      <c r="M30" s="75">
        <v>5.4979704040212327E-3</v>
      </c>
      <c r="N30" s="76">
        <v>1.0754310128606412E-2</v>
      </c>
      <c r="P30" s="90">
        <v>188516</v>
      </c>
      <c r="Q30" s="18">
        <v>251488</v>
      </c>
      <c r="R30" s="19">
        <v>300482</v>
      </c>
      <c r="S30" s="75">
        <v>2.5532503911152804</v>
      </c>
      <c r="T30" s="75">
        <v>3.2023927280950981</v>
      </c>
      <c r="U30" s="76">
        <v>3.4402697333041607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75" t="s">
        <v>158</v>
      </c>
      <c r="F31" s="75" t="s">
        <v>158</v>
      </c>
      <c r="G31" s="76" t="s">
        <v>158</v>
      </c>
      <c r="I31" s="90">
        <v>0</v>
      </c>
      <c r="J31" s="18">
        <v>0</v>
      </c>
      <c r="K31" s="19">
        <v>0</v>
      </c>
      <c r="L31" s="75" t="s">
        <v>158</v>
      </c>
      <c r="M31" s="75" t="s">
        <v>158</v>
      </c>
      <c r="N31" s="76" t="s">
        <v>158</v>
      </c>
      <c r="P31" s="90">
        <v>0</v>
      </c>
      <c r="Q31" s="18">
        <v>0</v>
      </c>
      <c r="R31" s="19">
        <v>0</v>
      </c>
      <c r="S31" s="75" t="s">
        <v>158</v>
      </c>
      <c r="T31" s="75" t="s">
        <v>158</v>
      </c>
      <c r="U31" s="76" t="s">
        <v>158</v>
      </c>
    </row>
    <row r="32" spans="1:21" x14ac:dyDescent="0.25">
      <c r="A32" s="17" t="s">
        <v>178</v>
      </c>
      <c r="B32" s="18">
        <v>0</v>
      </c>
      <c r="C32" s="18">
        <v>0</v>
      </c>
      <c r="D32" s="19">
        <v>0</v>
      </c>
      <c r="E32" s="75" t="s">
        <v>158</v>
      </c>
      <c r="F32" s="75" t="s">
        <v>158</v>
      </c>
      <c r="G32" s="76" t="s">
        <v>158</v>
      </c>
      <c r="I32" s="90">
        <v>0</v>
      </c>
      <c r="J32" s="18">
        <v>0</v>
      </c>
      <c r="K32" s="19">
        <v>0</v>
      </c>
      <c r="L32" s="75" t="s">
        <v>158</v>
      </c>
      <c r="M32" s="75" t="s">
        <v>158</v>
      </c>
      <c r="N32" s="76" t="s">
        <v>158</v>
      </c>
      <c r="P32" s="90">
        <v>0</v>
      </c>
      <c r="Q32" s="18">
        <v>0</v>
      </c>
      <c r="R32" s="19">
        <v>0</v>
      </c>
      <c r="S32" s="75" t="s">
        <v>158</v>
      </c>
      <c r="T32" s="75" t="s">
        <v>158</v>
      </c>
      <c r="U32" s="76" t="s">
        <v>158</v>
      </c>
    </row>
    <row r="33" spans="1:21" x14ac:dyDescent="0.25">
      <c r="A33" s="17" t="s">
        <v>179</v>
      </c>
      <c r="B33" s="18">
        <v>273815</v>
      </c>
      <c r="C33" s="18">
        <v>365968</v>
      </c>
      <c r="D33" s="19">
        <v>423571</v>
      </c>
      <c r="E33" s="75">
        <v>0.91750328128513114</v>
      </c>
      <c r="F33" s="75">
        <v>1.1311690343651384</v>
      </c>
      <c r="G33" s="76">
        <v>1.1404259906554053</v>
      </c>
      <c r="I33" s="90">
        <v>267062</v>
      </c>
      <c r="J33" s="18">
        <v>360003</v>
      </c>
      <c r="K33" s="19">
        <v>417983</v>
      </c>
      <c r="L33" s="75">
        <v>1.1890499056616668</v>
      </c>
      <c r="M33" s="75">
        <v>1.4694029987816302</v>
      </c>
      <c r="N33" s="76">
        <v>1.4713973193077885</v>
      </c>
      <c r="P33" s="90">
        <v>6753</v>
      </c>
      <c r="Q33" s="18">
        <v>5965</v>
      </c>
      <c r="R33" s="19">
        <v>5588</v>
      </c>
      <c r="S33" s="75">
        <v>9.1462262572945999E-2</v>
      </c>
      <c r="T33" s="75">
        <v>7.5956994461315291E-2</v>
      </c>
      <c r="U33" s="76">
        <v>6.3977966299823788E-2</v>
      </c>
    </row>
    <row r="34" spans="1:21" x14ac:dyDescent="0.25">
      <c r="A34" s="17" t="s">
        <v>180</v>
      </c>
      <c r="B34" s="18">
        <v>0</v>
      </c>
      <c r="C34" s="18">
        <v>0</v>
      </c>
      <c r="D34" s="19">
        <v>0</v>
      </c>
      <c r="E34" s="75" t="s">
        <v>158</v>
      </c>
      <c r="F34" s="75" t="s">
        <v>158</v>
      </c>
      <c r="G34" s="76" t="s">
        <v>158</v>
      </c>
      <c r="I34" s="90">
        <v>0</v>
      </c>
      <c r="J34" s="18">
        <v>0</v>
      </c>
      <c r="K34" s="19">
        <v>0</v>
      </c>
      <c r="L34" s="75" t="s">
        <v>158</v>
      </c>
      <c r="M34" s="75" t="s">
        <v>158</v>
      </c>
      <c r="N34" s="76" t="s">
        <v>158</v>
      </c>
      <c r="P34" s="90">
        <v>0</v>
      </c>
      <c r="Q34" s="18">
        <v>0</v>
      </c>
      <c r="R34" s="19">
        <v>0</v>
      </c>
      <c r="S34" s="75" t="s">
        <v>158</v>
      </c>
      <c r="T34" s="75" t="s">
        <v>158</v>
      </c>
      <c r="U34" s="76" t="s">
        <v>158</v>
      </c>
    </row>
    <row r="35" spans="1:21" x14ac:dyDescent="0.25">
      <c r="A35" s="17" t="s">
        <v>181</v>
      </c>
      <c r="B35" s="18">
        <v>0</v>
      </c>
      <c r="C35" s="18">
        <v>0</v>
      </c>
      <c r="D35" s="19">
        <v>0</v>
      </c>
      <c r="E35" s="75" t="s">
        <v>158</v>
      </c>
      <c r="F35" s="75" t="s">
        <v>158</v>
      </c>
      <c r="G35" s="76" t="s">
        <v>158</v>
      </c>
      <c r="I35" s="90">
        <v>0</v>
      </c>
      <c r="J35" s="18">
        <v>0</v>
      </c>
      <c r="K35" s="19">
        <v>0</v>
      </c>
      <c r="L35" s="75" t="s">
        <v>158</v>
      </c>
      <c r="M35" s="75" t="s">
        <v>158</v>
      </c>
      <c r="N35" s="76" t="s">
        <v>158</v>
      </c>
      <c r="P35" s="90">
        <v>0</v>
      </c>
      <c r="Q35" s="18">
        <v>0</v>
      </c>
      <c r="R35" s="19">
        <v>0</v>
      </c>
      <c r="S35" s="75" t="s">
        <v>158</v>
      </c>
      <c r="T35" s="75" t="s">
        <v>158</v>
      </c>
      <c r="U35" s="76" t="s">
        <v>158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75" t="s">
        <v>5</v>
      </c>
      <c r="F36" s="75" t="s">
        <v>5</v>
      </c>
      <c r="G36" s="76" t="s">
        <v>5</v>
      </c>
      <c r="I36" s="90" t="s">
        <v>5</v>
      </c>
      <c r="J36" s="18" t="s">
        <v>5</v>
      </c>
      <c r="K36" s="19" t="s">
        <v>5</v>
      </c>
      <c r="L36" s="75" t="s">
        <v>5</v>
      </c>
      <c r="M36" s="75" t="s">
        <v>5</v>
      </c>
      <c r="N36" s="76" t="s">
        <v>5</v>
      </c>
      <c r="P36" s="90" t="s">
        <v>5</v>
      </c>
      <c r="Q36" s="18" t="s">
        <v>5</v>
      </c>
      <c r="R36" s="19" t="s">
        <v>5</v>
      </c>
      <c r="S36" s="75" t="s">
        <v>5</v>
      </c>
      <c r="T36" s="75" t="s">
        <v>5</v>
      </c>
      <c r="U36" s="76" t="s">
        <v>5</v>
      </c>
    </row>
    <row r="37" spans="1:21" ht="13.8" thickBot="1" x14ac:dyDescent="0.3">
      <c r="A37" s="20" t="s">
        <v>4</v>
      </c>
      <c r="B37" s="21">
        <v>29843490</v>
      </c>
      <c r="C37" s="21">
        <v>32353078</v>
      </c>
      <c r="D37" s="22">
        <v>37141472</v>
      </c>
      <c r="E37" s="78">
        <v>100</v>
      </c>
      <c r="F37" s="78">
        <v>100</v>
      </c>
      <c r="G37" s="79">
        <v>100</v>
      </c>
      <c r="I37" s="91">
        <v>22460117</v>
      </c>
      <c r="J37" s="21">
        <v>24499950</v>
      </c>
      <c r="K37" s="22">
        <v>28407215</v>
      </c>
      <c r="L37" s="78">
        <v>100</v>
      </c>
      <c r="M37" s="78">
        <v>100</v>
      </c>
      <c r="N37" s="79">
        <v>100</v>
      </c>
      <c r="P37" s="91">
        <v>7383373</v>
      </c>
      <c r="Q37" s="21">
        <v>7853128</v>
      </c>
      <c r="R37" s="22">
        <v>8734257</v>
      </c>
      <c r="S37" s="78">
        <v>100</v>
      </c>
      <c r="T37" s="78">
        <v>100</v>
      </c>
      <c r="U37" s="79">
        <v>100</v>
      </c>
    </row>
    <row r="38" spans="1:21" x14ac:dyDescent="0.25">
      <c r="I38" s="97"/>
      <c r="P38" s="97"/>
    </row>
    <row r="39" spans="1:21" ht="16.2" thickBot="1" x14ac:dyDescent="0.35">
      <c r="A39" s="5" t="s">
        <v>36</v>
      </c>
      <c r="B39" s="6"/>
      <c r="C39" s="6"/>
      <c r="D39" s="184" t="s">
        <v>104</v>
      </c>
      <c r="E39" s="184"/>
      <c r="F39" s="6"/>
      <c r="I39" s="184" t="s">
        <v>91</v>
      </c>
      <c r="J39" s="184"/>
      <c r="K39" s="184"/>
      <c r="L39" s="184"/>
      <c r="M39" s="184"/>
      <c r="N39" s="184"/>
      <c r="P39" s="184" t="s">
        <v>92</v>
      </c>
      <c r="Q39" s="184"/>
      <c r="R39" s="184"/>
      <c r="S39" s="184"/>
      <c r="T39" s="184"/>
      <c r="U39" s="184"/>
    </row>
    <row r="40" spans="1:21" x14ac:dyDescent="0.25">
      <c r="A40" s="7"/>
      <c r="B40" s="8"/>
      <c r="C40" s="9" t="s">
        <v>29</v>
      </c>
      <c r="D40" s="82"/>
      <c r="E40" s="11"/>
      <c r="F40" s="9" t="s">
        <v>2</v>
      </c>
      <c r="G40" s="12"/>
      <c r="I40" s="7"/>
      <c r="J40" s="9" t="s">
        <v>29</v>
      </c>
      <c r="K40" s="82"/>
      <c r="L40" s="11"/>
      <c r="M40" s="9" t="s">
        <v>2</v>
      </c>
      <c r="N40" s="12"/>
      <c r="P40" s="7"/>
      <c r="Q40" s="9" t="s">
        <v>29</v>
      </c>
      <c r="R40" s="82"/>
      <c r="S40" s="11"/>
      <c r="T40" s="9" t="s">
        <v>2</v>
      </c>
      <c r="U40" s="12"/>
    </row>
    <row r="41" spans="1:21" x14ac:dyDescent="0.25">
      <c r="A41" s="13" t="s">
        <v>3</v>
      </c>
      <c r="B41" s="14" t="s">
        <v>155</v>
      </c>
      <c r="C41" s="15" t="s">
        <v>153</v>
      </c>
      <c r="D41" s="62" t="s">
        <v>154</v>
      </c>
      <c r="E41" s="15" t="s">
        <v>155</v>
      </c>
      <c r="F41" s="15" t="s">
        <v>153</v>
      </c>
      <c r="G41" s="16" t="s">
        <v>154</v>
      </c>
      <c r="I41" s="89" t="s">
        <v>155</v>
      </c>
      <c r="J41" s="15" t="s">
        <v>153</v>
      </c>
      <c r="K41" s="62" t="s">
        <v>154</v>
      </c>
      <c r="L41" s="15" t="s">
        <v>155</v>
      </c>
      <c r="M41" s="15" t="s">
        <v>153</v>
      </c>
      <c r="N41" s="16" t="s">
        <v>154</v>
      </c>
      <c r="P41" s="89" t="s">
        <v>155</v>
      </c>
      <c r="Q41" s="15" t="s">
        <v>153</v>
      </c>
      <c r="R41" s="62" t="s">
        <v>154</v>
      </c>
      <c r="S41" s="15" t="s">
        <v>155</v>
      </c>
      <c r="T41" s="15" t="s">
        <v>153</v>
      </c>
      <c r="U41" s="16" t="s">
        <v>154</v>
      </c>
    </row>
    <row r="42" spans="1:21" x14ac:dyDescent="0.25">
      <c r="A42" s="17" t="s">
        <v>81</v>
      </c>
      <c r="B42" s="18">
        <v>1005470</v>
      </c>
      <c r="C42" s="18">
        <v>995953</v>
      </c>
      <c r="D42" s="19">
        <v>1016430</v>
      </c>
      <c r="E42" s="75">
        <v>20.657335832969515</v>
      </c>
      <c r="F42" s="75">
        <v>20.461809496905417</v>
      </c>
      <c r="G42" s="76">
        <v>20.610017421885392</v>
      </c>
      <c r="I42" s="90">
        <v>787856</v>
      </c>
      <c r="J42" s="18">
        <v>786258</v>
      </c>
      <c r="K42" s="19">
        <v>804525</v>
      </c>
      <c r="L42" s="75">
        <v>20.593902881477678</v>
      </c>
      <c r="M42" s="75">
        <v>20.351467892116705</v>
      </c>
      <c r="N42" s="76">
        <v>20.585726973424126</v>
      </c>
      <c r="P42" s="90">
        <v>217614</v>
      </c>
      <c r="Q42" s="18">
        <v>209695</v>
      </c>
      <c r="R42" s="19">
        <v>211905</v>
      </c>
      <c r="S42" s="75">
        <v>20.890295565225657</v>
      </c>
      <c r="T42" s="75">
        <v>20.886413845721719</v>
      </c>
      <c r="U42" s="76">
        <v>20.702763592523734</v>
      </c>
    </row>
    <row r="43" spans="1:21" x14ac:dyDescent="0.25">
      <c r="A43" s="17" t="s">
        <v>156</v>
      </c>
      <c r="B43" s="18">
        <v>264822</v>
      </c>
      <c r="C43" s="18">
        <v>285627</v>
      </c>
      <c r="D43" s="19">
        <v>319901</v>
      </c>
      <c r="E43" s="75">
        <v>5.4407560543414055</v>
      </c>
      <c r="F43" s="75">
        <v>5.8681938416497603</v>
      </c>
      <c r="G43" s="76">
        <v>6.4865905013415173</v>
      </c>
      <c r="I43" s="90">
        <v>253600</v>
      </c>
      <c r="J43" s="18">
        <v>272853</v>
      </c>
      <c r="K43" s="19">
        <v>304010</v>
      </c>
      <c r="L43" s="75">
        <v>6.6288938216409337</v>
      </c>
      <c r="M43" s="75">
        <v>7.0625151906469874</v>
      </c>
      <c r="N43" s="76">
        <v>7.7788345386292148</v>
      </c>
      <c r="P43" s="90">
        <v>11222</v>
      </c>
      <c r="Q43" s="18">
        <v>12774</v>
      </c>
      <c r="R43" s="19">
        <v>15891</v>
      </c>
      <c r="S43" s="75">
        <v>1.0772785612734581</v>
      </c>
      <c r="T43" s="75">
        <v>1.2723386369024023</v>
      </c>
      <c r="U43" s="76">
        <v>1.5525240850796094</v>
      </c>
    </row>
    <row r="44" spans="1:21" x14ac:dyDescent="0.25">
      <c r="A44" s="17" t="s">
        <v>157</v>
      </c>
      <c r="B44" s="18">
        <v>0</v>
      </c>
      <c r="C44" s="18">
        <v>0</v>
      </c>
      <c r="D44" s="19">
        <v>0</v>
      </c>
      <c r="E44" s="75" t="s">
        <v>158</v>
      </c>
      <c r="F44" s="75" t="s">
        <v>158</v>
      </c>
      <c r="G44" s="76" t="s">
        <v>158</v>
      </c>
      <c r="I44" s="90">
        <v>0</v>
      </c>
      <c r="J44" s="18">
        <v>0</v>
      </c>
      <c r="K44" s="19">
        <v>0</v>
      </c>
      <c r="L44" s="75" t="s">
        <v>158</v>
      </c>
      <c r="M44" s="75" t="s">
        <v>158</v>
      </c>
      <c r="N44" s="76" t="s">
        <v>158</v>
      </c>
      <c r="P44" s="90">
        <v>0</v>
      </c>
      <c r="Q44" s="18">
        <v>0</v>
      </c>
      <c r="R44" s="19">
        <v>0</v>
      </c>
      <c r="S44" s="75" t="s">
        <v>158</v>
      </c>
      <c r="T44" s="75" t="s">
        <v>158</v>
      </c>
      <c r="U44" s="76" t="s">
        <v>158</v>
      </c>
    </row>
    <row r="45" spans="1:21" x14ac:dyDescent="0.25">
      <c r="A45" s="17" t="s">
        <v>82</v>
      </c>
      <c r="B45" s="18">
        <v>1186040</v>
      </c>
      <c r="C45" s="18">
        <v>1200014</v>
      </c>
      <c r="D45" s="19">
        <v>1210271</v>
      </c>
      <c r="E45" s="75">
        <v>24.367138344590256</v>
      </c>
      <c r="F45" s="75">
        <v>24.65423354477516</v>
      </c>
      <c r="G45" s="76">
        <v>24.540505883536156</v>
      </c>
      <c r="I45" s="90">
        <v>856701</v>
      </c>
      <c r="J45" s="18">
        <v>864374</v>
      </c>
      <c r="K45" s="19">
        <v>872904</v>
      </c>
      <c r="L45" s="75">
        <v>22.393454124186157</v>
      </c>
      <c r="M45" s="75">
        <v>22.373419040290191</v>
      </c>
      <c r="N45" s="76">
        <v>22.335369836872459</v>
      </c>
      <c r="P45" s="90">
        <v>329339</v>
      </c>
      <c r="Q45" s="18">
        <v>335640</v>
      </c>
      <c r="R45" s="19">
        <v>337367</v>
      </c>
      <c r="S45" s="75">
        <v>31.615562652935253</v>
      </c>
      <c r="T45" s="75">
        <v>33.431011436505578</v>
      </c>
      <c r="U45" s="76">
        <v>32.960190863448027</v>
      </c>
    </row>
    <row r="46" spans="1:21" x14ac:dyDescent="0.25">
      <c r="A46" s="17" t="s">
        <v>84</v>
      </c>
      <c r="B46" s="18">
        <v>699460</v>
      </c>
      <c r="C46" s="18">
        <v>612526</v>
      </c>
      <c r="D46" s="19">
        <v>576048</v>
      </c>
      <c r="E46" s="75">
        <v>14.370374174991653</v>
      </c>
      <c r="F46" s="75">
        <v>12.584319063150055</v>
      </c>
      <c r="G46" s="76">
        <v>11.680449530063296</v>
      </c>
      <c r="I46" s="90">
        <v>568712</v>
      </c>
      <c r="J46" s="18">
        <v>534684</v>
      </c>
      <c r="K46" s="19">
        <v>503800</v>
      </c>
      <c r="L46" s="75">
        <v>14.865660343426887</v>
      </c>
      <c r="M46" s="75">
        <v>13.839737412437811</v>
      </c>
      <c r="N46" s="76">
        <v>12.890947141743359</v>
      </c>
      <c r="P46" s="90">
        <v>130748</v>
      </c>
      <c r="Q46" s="18">
        <v>77842</v>
      </c>
      <c r="R46" s="19">
        <v>72248</v>
      </c>
      <c r="S46" s="75">
        <v>12.551418403972741</v>
      </c>
      <c r="T46" s="75">
        <v>7.7533571452760919</v>
      </c>
      <c r="U46" s="76">
        <v>7.0585085959871394</v>
      </c>
    </row>
    <row r="47" spans="1:21" x14ac:dyDescent="0.25">
      <c r="A47" s="17" t="s">
        <v>182</v>
      </c>
      <c r="B47" s="18">
        <v>705750</v>
      </c>
      <c r="C47" s="18">
        <v>712743</v>
      </c>
      <c r="D47" s="19">
        <v>958020</v>
      </c>
      <c r="E47" s="75">
        <v>14.499601941498241</v>
      </c>
      <c r="F47" s="75">
        <v>14.643272811320271</v>
      </c>
      <c r="G47" s="76">
        <v>19.425645534384703</v>
      </c>
      <c r="I47" s="90">
        <v>636719</v>
      </c>
      <c r="J47" s="18">
        <v>642817</v>
      </c>
      <c r="K47" s="19">
        <v>842057</v>
      </c>
      <c r="L47" s="75">
        <v>16.643306960652183</v>
      </c>
      <c r="M47" s="75">
        <v>16.638647283724659</v>
      </c>
      <c r="N47" s="76">
        <v>21.546074389311208</v>
      </c>
      <c r="P47" s="90">
        <v>69031</v>
      </c>
      <c r="Q47" s="18">
        <v>69926</v>
      </c>
      <c r="R47" s="19">
        <v>115963</v>
      </c>
      <c r="S47" s="75">
        <v>6.6267703050497309</v>
      </c>
      <c r="T47" s="75">
        <v>6.9648936530481746</v>
      </c>
      <c r="U47" s="76">
        <v>11.32939088025214</v>
      </c>
    </row>
    <row r="48" spans="1:21" x14ac:dyDescent="0.25">
      <c r="A48" s="17" t="s">
        <v>159</v>
      </c>
      <c r="B48" s="18">
        <v>141024</v>
      </c>
      <c r="C48" s="18">
        <v>145684</v>
      </c>
      <c r="D48" s="19">
        <v>147577</v>
      </c>
      <c r="E48" s="75">
        <v>2.8973317239785303</v>
      </c>
      <c r="F48" s="75">
        <v>2.9930712139500244</v>
      </c>
      <c r="G48" s="76">
        <v>2.9923994186216269</v>
      </c>
      <c r="I48" s="90">
        <v>141024</v>
      </c>
      <c r="J48" s="18">
        <v>145684</v>
      </c>
      <c r="K48" s="19">
        <v>147577</v>
      </c>
      <c r="L48" s="75">
        <v>3.6862504822677091</v>
      </c>
      <c r="M48" s="75">
        <v>3.7708783228852742</v>
      </c>
      <c r="N48" s="76">
        <v>3.7761161300854695</v>
      </c>
      <c r="P48" s="90">
        <v>0</v>
      </c>
      <c r="Q48" s="18">
        <v>0</v>
      </c>
      <c r="R48" s="19">
        <v>0</v>
      </c>
      <c r="S48" s="75" t="s">
        <v>158</v>
      </c>
      <c r="T48" s="75" t="s">
        <v>158</v>
      </c>
      <c r="U48" s="76" t="s">
        <v>158</v>
      </c>
    </row>
    <row r="49" spans="1:21" x14ac:dyDescent="0.25">
      <c r="A49" s="17" t="s">
        <v>160</v>
      </c>
      <c r="B49" s="18">
        <v>75580</v>
      </c>
      <c r="C49" s="18">
        <v>80287</v>
      </c>
      <c r="D49" s="19">
        <v>82809</v>
      </c>
      <c r="E49" s="75">
        <v>1.5527876935719973</v>
      </c>
      <c r="F49" s="75">
        <v>1.6494927964251778</v>
      </c>
      <c r="G49" s="76">
        <v>1.6791072013703918</v>
      </c>
      <c r="I49" s="90">
        <v>0</v>
      </c>
      <c r="J49" s="18">
        <v>0</v>
      </c>
      <c r="K49" s="19">
        <v>0</v>
      </c>
      <c r="L49" s="75" t="s">
        <v>158</v>
      </c>
      <c r="M49" s="75" t="s">
        <v>158</v>
      </c>
      <c r="N49" s="76" t="s">
        <v>158</v>
      </c>
      <c r="P49" s="90">
        <v>75580</v>
      </c>
      <c r="Q49" s="18">
        <v>80287</v>
      </c>
      <c r="R49" s="19">
        <v>82809</v>
      </c>
      <c r="S49" s="75">
        <v>7.2554547906832969</v>
      </c>
      <c r="T49" s="75">
        <v>7.996888378032188</v>
      </c>
      <c r="U49" s="76">
        <v>8.0903006079766779</v>
      </c>
    </row>
    <row r="50" spans="1:21" x14ac:dyDescent="0.25">
      <c r="A50" s="17" t="s">
        <v>161</v>
      </c>
      <c r="B50" s="18">
        <v>117783</v>
      </c>
      <c r="C50" s="18">
        <v>125582</v>
      </c>
      <c r="D50" s="19">
        <v>125598</v>
      </c>
      <c r="E50" s="75">
        <v>2.419846426461902</v>
      </c>
      <c r="F50" s="75">
        <v>2.5800765299571125</v>
      </c>
      <c r="G50" s="76">
        <v>2.5467341264562848</v>
      </c>
      <c r="I50" s="90">
        <v>99815</v>
      </c>
      <c r="J50" s="18">
        <v>105716</v>
      </c>
      <c r="K50" s="19">
        <v>104929</v>
      </c>
      <c r="L50" s="75">
        <v>2.6090813754222784</v>
      </c>
      <c r="M50" s="75">
        <v>2.736348348357676</v>
      </c>
      <c r="N50" s="76">
        <v>2.684863423255238</v>
      </c>
      <c r="P50" s="90">
        <v>17968</v>
      </c>
      <c r="Q50" s="18">
        <v>19866</v>
      </c>
      <c r="R50" s="19">
        <v>20669</v>
      </c>
      <c r="S50" s="75">
        <v>1.7248744598967649</v>
      </c>
      <c r="T50" s="75">
        <v>1.9787286175593488</v>
      </c>
      <c r="U50" s="76">
        <v>2.0193266826826788</v>
      </c>
    </row>
    <row r="51" spans="1:21" x14ac:dyDescent="0.25">
      <c r="A51" s="17" t="s">
        <v>162</v>
      </c>
      <c r="B51" s="18">
        <v>0</v>
      </c>
      <c r="C51" s="18">
        <v>0</v>
      </c>
      <c r="D51" s="19">
        <v>0</v>
      </c>
      <c r="E51" s="75" t="s">
        <v>158</v>
      </c>
      <c r="F51" s="75" t="s">
        <v>158</v>
      </c>
      <c r="G51" s="76" t="s">
        <v>158</v>
      </c>
      <c r="I51" s="90">
        <v>0</v>
      </c>
      <c r="J51" s="18">
        <v>0</v>
      </c>
      <c r="K51" s="19">
        <v>0</v>
      </c>
      <c r="L51" s="75" t="s">
        <v>158</v>
      </c>
      <c r="M51" s="75" t="s">
        <v>158</v>
      </c>
      <c r="N51" s="76" t="s">
        <v>158</v>
      </c>
      <c r="P51" s="90">
        <v>0</v>
      </c>
      <c r="Q51" s="18">
        <v>0</v>
      </c>
      <c r="R51" s="19">
        <v>0</v>
      </c>
      <c r="S51" s="75" t="s">
        <v>158</v>
      </c>
      <c r="T51" s="75" t="s">
        <v>158</v>
      </c>
      <c r="U51" s="76" t="s">
        <v>158</v>
      </c>
    </row>
    <row r="52" spans="1:21" x14ac:dyDescent="0.25">
      <c r="A52" s="17" t="s">
        <v>163</v>
      </c>
      <c r="B52" s="18">
        <v>0</v>
      </c>
      <c r="C52" s="18">
        <v>0</v>
      </c>
      <c r="D52" s="19">
        <v>0</v>
      </c>
      <c r="E52" s="75" t="s">
        <v>158</v>
      </c>
      <c r="F52" s="75" t="s">
        <v>158</v>
      </c>
      <c r="G52" s="76" t="s">
        <v>158</v>
      </c>
      <c r="I52" s="90">
        <v>0</v>
      </c>
      <c r="J52" s="18">
        <v>0</v>
      </c>
      <c r="K52" s="19">
        <v>0</v>
      </c>
      <c r="L52" s="75" t="s">
        <v>158</v>
      </c>
      <c r="M52" s="75" t="s">
        <v>158</v>
      </c>
      <c r="N52" s="76" t="s">
        <v>158</v>
      </c>
      <c r="P52" s="90">
        <v>0</v>
      </c>
      <c r="Q52" s="18">
        <v>0</v>
      </c>
      <c r="R52" s="19">
        <v>0</v>
      </c>
      <c r="S52" s="75" t="s">
        <v>158</v>
      </c>
      <c r="T52" s="75" t="s">
        <v>158</v>
      </c>
      <c r="U52" s="76" t="s">
        <v>158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75" t="s">
        <v>158</v>
      </c>
      <c r="F53" s="75" t="s">
        <v>158</v>
      </c>
      <c r="G53" s="76" t="s">
        <v>158</v>
      </c>
      <c r="I53" s="90">
        <v>0</v>
      </c>
      <c r="J53" s="18">
        <v>0</v>
      </c>
      <c r="K53" s="19">
        <v>0</v>
      </c>
      <c r="L53" s="75" t="s">
        <v>158</v>
      </c>
      <c r="M53" s="75" t="s">
        <v>158</v>
      </c>
      <c r="N53" s="76" t="s">
        <v>158</v>
      </c>
      <c r="P53" s="90">
        <v>0</v>
      </c>
      <c r="Q53" s="18">
        <v>0</v>
      </c>
      <c r="R53" s="19">
        <v>0</v>
      </c>
      <c r="S53" s="75" t="s">
        <v>158</v>
      </c>
      <c r="T53" s="75" t="s">
        <v>158</v>
      </c>
      <c r="U53" s="76" t="s">
        <v>158</v>
      </c>
    </row>
    <row r="54" spans="1:21" x14ac:dyDescent="0.25">
      <c r="A54" s="17" t="s">
        <v>165</v>
      </c>
      <c r="B54" s="18">
        <v>0</v>
      </c>
      <c r="C54" s="18">
        <v>1933</v>
      </c>
      <c r="D54" s="19">
        <v>7334</v>
      </c>
      <c r="E54" s="75" t="s">
        <v>158</v>
      </c>
      <c r="F54" s="75">
        <v>3.9713397878733403E-2</v>
      </c>
      <c r="G54" s="76">
        <v>0.14871055338007286</v>
      </c>
      <c r="I54" s="90">
        <v>0</v>
      </c>
      <c r="J54" s="18">
        <v>189</v>
      </c>
      <c r="K54" s="19">
        <v>1229</v>
      </c>
      <c r="L54" s="75" t="s">
        <v>158</v>
      </c>
      <c r="M54" s="75">
        <v>4.8920677838699984E-3</v>
      </c>
      <c r="N54" s="76">
        <v>3.1446951244943601E-2</v>
      </c>
      <c r="P54" s="90">
        <v>0</v>
      </c>
      <c r="Q54" s="18">
        <v>1744</v>
      </c>
      <c r="R54" s="19">
        <v>6105</v>
      </c>
      <c r="S54" s="75" t="s">
        <v>158</v>
      </c>
      <c r="T54" s="75">
        <v>0.17370898565506415</v>
      </c>
      <c r="U54" s="76">
        <v>0.5964482750872202</v>
      </c>
    </row>
    <row r="55" spans="1:21" x14ac:dyDescent="0.25">
      <c r="A55" s="17" t="s">
        <v>166</v>
      </c>
      <c r="B55" s="18">
        <v>35874</v>
      </c>
      <c r="C55" s="18">
        <v>35821</v>
      </c>
      <c r="D55" s="19">
        <v>30400</v>
      </c>
      <c r="E55" s="75">
        <v>0.7370297131410668</v>
      </c>
      <c r="F55" s="75">
        <v>0.73594083052980308</v>
      </c>
      <c r="G55" s="76">
        <v>0.61641680157543155</v>
      </c>
      <c r="I55" s="90">
        <v>0</v>
      </c>
      <c r="J55" s="18">
        <v>0</v>
      </c>
      <c r="K55" s="19">
        <v>0</v>
      </c>
      <c r="L55" s="75" t="s">
        <v>158</v>
      </c>
      <c r="M55" s="75" t="s">
        <v>158</v>
      </c>
      <c r="N55" s="76" t="s">
        <v>158</v>
      </c>
      <c r="P55" s="90">
        <v>35874</v>
      </c>
      <c r="Q55" s="18">
        <v>35821</v>
      </c>
      <c r="R55" s="19">
        <v>30400</v>
      </c>
      <c r="S55" s="75">
        <v>3.4437971045378752</v>
      </c>
      <c r="T55" s="75">
        <v>3.5679068664851221</v>
      </c>
      <c r="U55" s="76">
        <v>2.9700290847913995</v>
      </c>
    </row>
    <row r="56" spans="1:21" x14ac:dyDescent="0.25">
      <c r="A56" s="17" t="s">
        <v>167</v>
      </c>
      <c r="B56" s="18">
        <v>254673</v>
      </c>
      <c r="C56" s="18">
        <v>255404</v>
      </c>
      <c r="D56" s="19">
        <v>0</v>
      </c>
      <c r="E56" s="75">
        <v>5.2322453067618584</v>
      </c>
      <c r="F56" s="75">
        <v>5.2472636688153269</v>
      </c>
      <c r="G56" s="76" t="s">
        <v>158</v>
      </c>
      <c r="I56" s="90">
        <v>203292</v>
      </c>
      <c r="J56" s="18">
        <v>204878</v>
      </c>
      <c r="K56" s="19">
        <v>0</v>
      </c>
      <c r="L56" s="75">
        <v>5.3138843958557915</v>
      </c>
      <c r="M56" s="75">
        <v>5.303053245628135</v>
      </c>
      <c r="N56" s="76" t="s">
        <v>158</v>
      </c>
      <c r="P56" s="90">
        <v>51381</v>
      </c>
      <c r="Q56" s="18">
        <v>50526</v>
      </c>
      <c r="R56" s="19">
        <v>0</v>
      </c>
      <c r="S56" s="75">
        <v>4.9324228975932591</v>
      </c>
      <c r="T56" s="75">
        <v>5.0325803951879422</v>
      </c>
      <c r="U56" s="76" t="s">
        <v>158</v>
      </c>
    </row>
    <row r="57" spans="1:21" x14ac:dyDescent="0.25">
      <c r="A57" s="17" t="s">
        <v>168</v>
      </c>
      <c r="B57" s="18">
        <v>0</v>
      </c>
      <c r="C57" s="18">
        <v>0</v>
      </c>
      <c r="D57" s="19">
        <v>0</v>
      </c>
      <c r="E57" s="75" t="s">
        <v>158</v>
      </c>
      <c r="F57" s="75" t="s">
        <v>158</v>
      </c>
      <c r="G57" s="76" t="s">
        <v>158</v>
      </c>
      <c r="I57" s="90">
        <v>0</v>
      </c>
      <c r="J57" s="18">
        <v>0</v>
      </c>
      <c r="K57" s="19">
        <v>0</v>
      </c>
      <c r="L57" s="75" t="s">
        <v>158</v>
      </c>
      <c r="M57" s="75" t="s">
        <v>158</v>
      </c>
      <c r="N57" s="76" t="s">
        <v>158</v>
      </c>
      <c r="P57" s="90">
        <v>0</v>
      </c>
      <c r="Q57" s="18">
        <v>0</v>
      </c>
      <c r="R57" s="19">
        <v>0</v>
      </c>
      <c r="S57" s="75" t="s">
        <v>158</v>
      </c>
      <c r="T57" s="75" t="s">
        <v>158</v>
      </c>
      <c r="U57" s="76" t="s">
        <v>158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75" t="s">
        <v>158</v>
      </c>
      <c r="F58" s="75" t="s">
        <v>158</v>
      </c>
      <c r="G58" s="76" t="s">
        <v>158</v>
      </c>
      <c r="I58" s="90">
        <v>0</v>
      </c>
      <c r="J58" s="18">
        <v>0</v>
      </c>
      <c r="K58" s="19">
        <v>0</v>
      </c>
      <c r="L58" s="75" t="s">
        <v>158</v>
      </c>
      <c r="M58" s="75" t="s">
        <v>158</v>
      </c>
      <c r="N58" s="76" t="s">
        <v>158</v>
      </c>
      <c r="P58" s="90">
        <v>0</v>
      </c>
      <c r="Q58" s="18">
        <v>0</v>
      </c>
      <c r="R58" s="19">
        <v>0</v>
      </c>
      <c r="S58" s="75" t="s">
        <v>158</v>
      </c>
      <c r="T58" s="75" t="s">
        <v>158</v>
      </c>
      <c r="U58" s="76" t="s">
        <v>158</v>
      </c>
    </row>
    <row r="59" spans="1:21" x14ac:dyDescent="0.25">
      <c r="A59" s="17" t="s">
        <v>170</v>
      </c>
      <c r="B59" s="18">
        <v>5663</v>
      </c>
      <c r="C59" s="18">
        <v>11147</v>
      </c>
      <c r="D59" s="19">
        <v>11147</v>
      </c>
      <c r="E59" s="75">
        <v>0.11634607976578751</v>
      </c>
      <c r="F59" s="75">
        <v>0.22901461259919362</v>
      </c>
      <c r="G59" s="76">
        <v>0.2260262528671492</v>
      </c>
      <c r="I59" s="90">
        <v>3989</v>
      </c>
      <c r="J59" s="18">
        <v>9068</v>
      </c>
      <c r="K59" s="19">
        <v>9068</v>
      </c>
      <c r="L59" s="75">
        <v>0.10426915400049559</v>
      </c>
      <c r="M59" s="75">
        <v>0.23471571779964626</v>
      </c>
      <c r="N59" s="76">
        <v>0.23202681357945371</v>
      </c>
      <c r="P59" s="90">
        <v>1674</v>
      </c>
      <c r="Q59" s="18">
        <v>2079</v>
      </c>
      <c r="R59" s="19">
        <v>2079</v>
      </c>
      <c r="S59" s="75">
        <v>0.16069901190267055</v>
      </c>
      <c r="T59" s="75">
        <v>0.20707625067481558</v>
      </c>
      <c r="U59" s="76">
        <v>0.20311481800267497</v>
      </c>
    </row>
    <row r="60" spans="1:21" x14ac:dyDescent="0.25">
      <c r="A60" s="17" t="s">
        <v>171</v>
      </c>
      <c r="B60" s="18">
        <v>2046</v>
      </c>
      <c r="C60" s="18">
        <v>1949</v>
      </c>
      <c r="D60" s="19">
        <v>2005</v>
      </c>
      <c r="E60" s="75">
        <v>4.203497778576748E-2</v>
      </c>
      <c r="F60" s="75">
        <v>4.0042117157605486E-2</v>
      </c>
      <c r="G60" s="76">
        <v>4.0655121288116457E-2</v>
      </c>
      <c r="I60" s="90">
        <v>0</v>
      </c>
      <c r="J60" s="18">
        <v>0</v>
      </c>
      <c r="K60" s="19">
        <v>0</v>
      </c>
      <c r="L60" s="75" t="s">
        <v>158</v>
      </c>
      <c r="M60" s="75" t="s">
        <v>158</v>
      </c>
      <c r="N60" s="76" t="s">
        <v>158</v>
      </c>
      <c r="P60" s="90">
        <v>2046</v>
      </c>
      <c r="Q60" s="18">
        <v>1949</v>
      </c>
      <c r="R60" s="19">
        <v>2005</v>
      </c>
      <c r="S60" s="75">
        <v>0.19640990343659734</v>
      </c>
      <c r="T60" s="75">
        <v>0.19412775977162847</v>
      </c>
      <c r="U60" s="76">
        <v>0.1958851419410117</v>
      </c>
    </row>
    <row r="61" spans="1:21" x14ac:dyDescent="0.25">
      <c r="A61" s="17" t="s">
        <v>172</v>
      </c>
      <c r="B61" s="18">
        <v>212179</v>
      </c>
      <c r="C61" s="18">
        <v>220472</v>
      </c>
      <c r="D61" s="19">
        <v>249382</v>
      </c>
      <c r="E61" s="75">
        <v>4.3592079919874678</v>
      </c>
      <c r="F61" s="75">
        <v>4.5295873032178537</v>
      </c>
      <c r="G61" s="76">
        <v>5.0566860135027722</v>
      </c>
      <c r="I61" s="90">
        <v>182388</v>
      </c>
      <c r="J61" s="18">
        <v>188699</v>
      </c>
      <c r="K61" s="19">
        <v>205848</v>
      </c>
      <c r="L61" s="75">
        <v>4.7674711606523923</v>
      </c>
      <c r="M61" s="75">
        <v>4.8842767129549465</v>
      </c>
      <c r="N61" s="76">
        <v>5.2671212529447935</v>
      </c>
      <c r="P61" s="90">
        <v>29791</v>
      </c>
      <c r="Q61" s="18">
        <v>31773</v>
      </c>
      <c r="R61" s="19">
        <v>43534</v>
      </c>
      <c r="S61" s="75">
        <v>2.8598472303419702</v>
      </c>
      <c r="T61" s="75">
        <v>3.1647107805151107</v>
      </c>
      <c r="U61" s="76">
        <v>4.2531988874114735</v>
      </c>
    </row>
    <row r="62" spans="1:21" x14ac:dyDescent="0.25">
      <c r="A62" s="17" t="s">
        <v>173</v>
      </c>
      <c r="B62" s="18">
        <v>25203</v>
      </c>
      <c r="C62" s="18">
        <v>31223</v>
      </c>
      <c r="D62" s="19">
        <v>29851</v>
      </c>
      <c r="E62" s="75">
        <v>0.51779449908831765</v>
      </c>
      <c r="F62" s="75">
        <v>0.64147512776393845</v>
      </c>
      <c r="G62" s="76">
        <v>0.60528480078382263</v>
      </c>
      <c r="I62" s="90">
        <v>16171</v>
      </c>
      <c r="J62" s="18">
        <v>20306</v>
      </c>
      <c r="K62" s="19">
        <v>18332</v>
      </c>
      <c r="L62" s="75">
        <v>0.42269653781449346</v>
      </c>
      <c r="M62" s="75">
        <v>0.52559962126594806</v>
      </c>
      <c r="N62" s="76">
        <v>0.46906876340301557</v>
      </c>
      <c r="P62" s="90">
        <v>9032</v>
      </c>
      <c r="Q62" s="18">
        <v>10917</v>
      </c>
      <c r="R62" s="19">
        <v>11519</v>
      </c>
      <c r="S62" s="75">
        <v>0.86704508692050197</v>
      </c>
      <c r="T62" s="75">
        <v>1.0873744245391832</v>
      </c>
      <c r="U62" s="76">
        <v>1.1253870074905306</v>
      </c>
    </row>
    <row r="63" spans="1:21" x14ac:dyDescent="0.25">
      <c r="A63" s="17" t="s">
        <v>174</v>
      </c>
      <c r="B63" s="18">
        <v>49448</v>
      </c>
      <c r="C63" s="18">
        <v>49793</v>
      </c>
      <c r="D63" s="19">
        <v>65339</v>
      </c>
      <c r="E63" s="75">
        <v>1.0159069313541693</v>
      </c>
      <c r="F63" s="75">
        <v>1.0229949408048487</v>
      </c>
      <c r="G63" s="76">
        <v>1.3248703091492475</v>
      </c>
      <c r="I63" s="90">
        <v>23035</v>
      </c>
      <c r="J63" s="18">
        <v>23776</v>
      </c>
      <c r="K63" s="19">
        <v>30038</v>
      </c>
      <c r="L63" s="75">
        <v>0.60211580907531115</v>
      </c>
      <c r="M63" s="75">
        <v>0.61541695041954014</v>
      </c>
      <c r="N63" s="76">
        <v>0.76859521683939458</v>
      </c>
      <c r="P63" s="90">
        <v>26413</v>
      </c>
      <c r="Q63" s="18">
        <v>26017</v>
      </c>
      <c r="R63" s="19">
        <v>35301</v>
      </c>
      <c r="S63" s="75">
        <v>2.5355692959290543</v>
      </c>
      <c r="T63" s="75">
        <v>2.5913914448324564</v>
      </c>
      <c r="U63" s="76">
        <v>3.4488485763888548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75" t="s">
        <v>158</v>
      </c>
      <c r="F64" s="75" t="s">
        <v>158</v>
      </c>
      <c r="G64" s="76" t="s">
        <v>158</v>
      </c>
      <c r="I64" s="90">
        <v>0</v>
      </c>
      <c r="J64" s="18">
        <v>0</v>
      </c>
      <c r="K64" s="19">
        <v>0</v>
      </c>
      <c r="L64" s="75" t="s">
        <v>158</v>
      </c>
      <c r="M64" s="75" t="s">
        <v>158</v>
      </c>
      <c r="N64" s="76" t="s">
        <v>158</v>
      </c>
      <c r="P64" s="90">
        <v>0</v>
      </c>
      <c r="Q64" s="18">
        <v>0</v>
      </c>
      <c r="R64" s="19">
        <v>0</v>
      </c>
      <c r="S64" s="75" t="s">
        <v>158</v>
      </c>
      <c r="T64" s="75" t="s">
        <v>158</v>
      </c>
      <c r="U64" s="76" t="s">
        <v>158</v>
      </c>
    </row>
    <row r="65" spans="1:21" x14ac:dyDescent="0.25">
      <c r="A65" s="17" t="s">
        <v>176</v>
      </c>
      <c r="B65" s="18">
        <v>33366</v>
      </c>
      <c r="C65" s="18">
        <v>36668</v>
      </c>
      <c r="D65" s="19">
        <v>35557</v>
      </c>
      <c r="E65" s="75">
        <v>0.68550296617786799</v>
      </c>
      <c r="F65" s="75">
        <v>0.75334240735509383</v>
      </c>
      <c r="G65" s="76">
        <v>0.72098461229005328</v>
      </c>
      <c r="I65" s="90">
        <v>122</v>
      </c>
      <c r="J65" s="18">
        <v>156</v>
      </c>
      <c r="K65" s="19">
        <v>315</v>
      </c>
      <c r="L65" s="75">
        <v>3.1889788889597551E-3</v>
      </c>
      <c r="M65" s="75">
        <v>4.0378972184323793E-3</v>
      </c>
      <c r="N65" s="76">
        <v>8.0600403923167096E-3</v>
      </c>
      <c r="P65" s="90">
        <v>33244</v>
      </c>
      <c r="Q65" s="18">
        <v>36512</v>
      </c>
      <c r="R65" s="19">
        <v>35242</v>
      </c>
      <c r="S65" s="75">
        <v>3.1913249412738227</v>
      </c>
      <c r="T65" s="75">
        <v>3.6367330758243708</v>
      </c>
      <c r="U65" s="76">
        <v>3.4430843752045557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75" t="s">
        <v>158</v>
      </c>
      <c r="F66" s="75" t="s">
        <v>158</v>
      </c>
      <c r="G66" s="76" t="s">
        <v>158</v>
      </c>
      <c r="I66" s="90">
        <v>0</v>
      </c>
      <c r="J66" s="18">
        <v>0</v>
      </c>
      <c r="K66" s="19">
        <v>0</v>
      </c>
      <c r="L66" s="75" t="s">
        <v>158</v>
      </c>
      <c r="M66" s="75" t="s">
        <v>158</v>
      </c>
      <c r="N66" s="76" t="s">
        <v>158</v>
      </c>
      <c r="P66" s="90">
        <v>0</v>
      </c>
      <c r="Q66" s="18">
        <v>0</v>
      </c>
      <c r="R66" s="19">
        <v>0</v>
      </c>
      <c r="S66" s="75" t="s">
        <v>158</v>
      </c>
      <c r="T66" s="75" t="s">
        <v>158</v>
      </c>
      <c r="U66" s="76" t="s">
        <v>158</v>
      </c>
    </row>
    <row r="67" spans="1:21" x14ac:dyDescent="0.25">
      <c r="A67" s="17" t="s">
        <v>178</v>
      </c>
      <c r="B67" s="18">
        <v>0</v>
      </c>
      <c r="C67" s="18">
        <v>0</v>
      </c>
      <c r="D67" s="19">
        <v>0</v>
      </c>
      <c r="E67" s="75" t="s">
        <v>158</v>
      </c>
      <c r="F67" s="75" t="s">
        <v>158</v>
      </c>
      <c r="G67" s="76" t="s">
        <v>158</v>
      </c>
      <c r="I67" s="90">
        <v>0</v>
      </c>
      <c r="J67" s="18">
        <v>0</v>
      </c>
      <c r="K67" s="19">
        <v>0</v>
      </c>
      <c r="L67" s="75" t="s">
        <v>158</v>
      </c>
      <c r="M67" s="75" t="s">
        <v>158</v>
      </c>
      <c r="N67" s="76" t="s">
        <v>158</v>
      </c>
      <c r="P67" s="90">
        <v>0</v>
      </c>
      <c r="Q67" s="18">
        <v>0</v>
      </c>
      <c r="R67" s="19">
        <v>0</v>
      </c>
      <c r="S67" s="75" t="s">
        <v>158</v>
      </c>
      <c r="T67" s="75" t="s">
        <v>158</v>
      </c>
      <c r="U67" s="76" t="s">
        <v>158</v>
      </c>
    </row>
    <row r="68" spans="1:21" x14ac:dyDescent="0.25">
      <c r="A68" s="17" t="s">
        <v>179</v>
      </c>
      <c r="B68" s="18">
        <v>52994</v>
      </c>
      <c r="C68" s="18">
        <v>64549</v>
      </c>
      <c r="D68" s="19">
        <v>64059</v>
      </c>
      <c r="E68" s="75">
        <v>1.0887593415341945</v>
      </c>
      <c r="F68" s="75">
        <v>1.3261562957446262</v>
      </c>
      <c r="G68" s="76">
        <v>1.2989159175039662</v>
      </c>
      <c r="I68" s="90">
        <v>52252</v>
      </c>
      <c r="J68" s="18">
        <v>63939</v>
      </c>
      <c r="K68" s="19">
        <v>63537</v>
      </c>
      <c r="L68" s="75">
        <v>1.3658239746387306</v>
      </c>
      <c r="M68" s="75">
        <v>1.6549942964701789</v>
      </c>
      <c r="N68" s="76">
        <v>1.6257485282750055</v>
      </c>
      <c r="P68" s="90">
        <v>742</v>
      </c>
      <c r="Q68" s="18">
        <v>610</v>
      </c>
      <c r="R68" s="19">
        <v>522</v>
      </c>
      <c r="S68" s="75">
        <v>7.1229789027348597E-2</v>
      </c>
      <c r="T68" s="75">
        <v>6.0758303468801109E-2</v>
      </c>
      <c r="U68" s="76">
        <v>5.099852573227337E-2</v>
      </c>
    </row>
    <row r="69" spans="1:21" x14ac:dyDescent="0.25">
      <c r="A69" s="17" t="s">
        <v>180</v>
      </c>
      <c r="B69" s="18">
        <v>0</v>
      </c>
      <c r="C69" s="18">
        <v>0</v>
      </c>
      <c r="D69" s="19">
        <v>0</v>
      </c>
      <c r="E69" s="75" t="s">
        <v>158</v>
      </c>
      <c r="F69" s="75" t="s">
        <v>158</v>
      </c>
      <c r="G69" s="76" t="s">
        <v>158</v>
      </c>
      <c r="I69" s="90">
        <v>0</v>
      </c>
      <c r="J69" s="18">
        <v>0</v>
      </c>
      <c r="K69" s="19">
        <v>0</v>
      </c>
      <c r="L69" s="75" t="s">
        <v>158</v>
      </c>
      <c r="M69" s="75" t="s">
        <v>158</v>
      </c>
      <c r="N69" s="76" t="s">
        <v>158</v>
      </c>
      <c r="P69" s="90">
        <v>0</v>
      </c>
      <c r="Q69" s="18">
        <v>0</v>
      </c>
      <c r="R69" s="19">
        <v>0</v>
      </c>
      <c r="S69" s="75" t="s">
        <v>158</v>
      </c>
      <c r="T69" s="75" t="s">
        <v>158</v>
      </c>
      <c r="U69" s="76" t="s">
        <v>158</v>
      </c>
    </row>
    <row r="70" spans="1:21" x14ac:dyDescent="0.25">
      <c r="A70" s="17" t="s">
        <v>181</v>
      </c>
      <c r="B70" s="18">
        <v>0</v>
      </c>
      <c r="C70" s="18">
        <v>0</v>
      </c>
      <c r="D70" s="19">
        <v>0</v>
      </c>
      <c r="E70" s="75" t="s">
        <v>158</v>
      </c>
      <c r="F70" s="75" t="s">
        <v>158</v>
      </c>
      <c r="G70" s="76" t="s">
        <v>158</v>
      </c>
      <c r="I70" s="90">
        <v>0</v>
      </c>
      <c r="J70" s="18">
        <v>0</v>
      </c>
      <c r="K70" s="19">
        <v>0</v>
      </c>
      <c r="L70" s="75" t="s">
        <v>158</v>
      </c>
      <c r="M70" s="75" t="s">
        <v>158</v>
      </c>
      <c r="N70" s="76" t="s">
        <v>158</v>
      </c>
      <c r="P70" s="90">
        <v>0</v>
      </c>
      <c r="Q70" s="18">
        <v>0</v>
      </c>
      <c r="R70" s="19">
        <v>0</v>
      </c>
      <c r="S70" s="75" t="s">
        <v>158</v>
      </c>
      <c r="T70" s="75" t="s">
        <v>158</v>
      </c>
      <c r="U70" s="76" t="s">
        <v>158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75" t="s">
        <v>5</v>
      </c>
      <c r="F71" s="75" t="s">
        <v>5</v>
      </c>
      <c r="G71" s="76" t="s">
        <v>5</v>
      </c>
      <c r="I71" s="90" t="s">
        <v>5</v>
      </c>
      <c r="J71" s="18" t="s">
        <v>5</v>
      </c>
      <c r="K71" s="19" t="s">
        <v>5</v>
      </c>
      <c r="L71" s="75" t="s">
        <v>5</v>
      </c>
      <c r="M71" s="75" t="s">
        <v>5</v>
      </c>
      <c r="N71" s="76" t="s">
        <v>5</v>
      </c>
      <c r="P71" s="90" t="s">
        <v>5</v>
      </c>
      <c r="Q71" s="18" t="s">
        <v>5</v>
      </c>
      <c r="R71" s="19" t="s">
        <v>5</v>
      </c>
      <c r="S71" s="75" t="s">
        <v>5</v>
      </c>
      <c r="T71" s="75" t="s">
        <v>5</v>
      </c>
      <c r="U71" s="76" t="s">
        <v>5</v>
      </c>
    </row>
    <row r="72" spans="1:21" ht="13.8" thickBot="1" x14ac:dyDescent="0.3">
      <c r="A72" s="20" t="s">
        <v>4</v>
      </c>
      <c r="B72" s="21">
        <v>4867375</v>
      </c>
      <c r="C72" s="21">
        <v>4867375</v>
      </c>
      <c r="D72" s="22">
        <v>4931728</v>
      </c>
      <c r="E72" s="78">
        <v>100</v>
      </c>
      <c r="F72" s="78">
        <v>100</v>
      </c>
      <c r="G72" s="79">
        <v>100</v>
      </c>
      <c r="I72" s="91">
        <v>3825676</v>
      </c>
      <c r="J72" s="21">
        <v>3863397</v>
      </c>
      <c r="K72" s="22">
        <v>3908169</v>
      </c>
      <c r="L72" s="78">
        <v>100</v>
      </c>
      <c r="M72" s="78">
        <v>100</v>
      </c>
      <c r="N72" s="79">
        <v>100</v>
      </c>
      <c r="P72" s="91">
        <v>1041699</v>
      </c>
      <c r="Q72" s="21">
        <v>1003978</v>
      </c>
      <c r="R72" s="22">
        <v>1023559</v>
      </c>
      <c r="S72" s="78">
        <v>100</v>
      </c>
      <c r="T72" s="78">
        <v>100</v>
      </c>
      <c r="U72" s="79">
        <v>100</v>
      </c>
    </row>
    <row r="73" spans="1:21" x14ac:dyDescent="0.25">
      <c r="A73" s="24"/>
      <c r="B73" s="24"/>
      <c r="C73" s="24"/>
      <c r="D73" s="24"/>
      <c r="E73" s="24"/>
      <c r="F73" s="24"/>
      <c r="G73" s="24"/>
      <c r="I73" s="24"/>
      <c r="J73" s="24"/>
      <c r="K73" s="24"/>
      <c r="L73" s="24"/>
      <c r="M73" s="24"/>
      <c r="N73" s="24"/>
      <c r="P73" s="24"/>
      <c r="Q73" s="24"/>
      <c r="R73" s="24"/>
      <c r="S73" s="24"/>
      <c r="T73" s="24"/>
      <c r="U73" s="24"/>
    </row>
    <row r="74" spans="1:21" x14ac:dyDescent="0.25">
      <c r="A74" s="26" t="str">
        <f>+Innhold!B53</f>
        <v>Finans Norge / Skadeforsikringsstatistikk</v>
      </c>
      <c r="F74" s="25"/>
      <c r="G74" s="25"/>
      <c r="H74" s="88"/>
      <c r="I74" s="25"/>
      <c r="J74" s="25"/>
      <c r="K74" s="25"/>
      <c r="L74" s="25"/>
      <c r="M74" s="25"/>
      <c r="N74" s="25"/>
      <c r="O74" s="88"/>
      <c r="P74" s="25"/>
      <c r="T74" s="25"/>
      <c r="U74" s="173">
        <f>Innhold!H23</f>
        <v>8</v>
      </c>
    </row>
    <row r="75" spans="1:21" x14ac:dyDescent="0.25">
      <c r="A75" s="26" t="str">
        <f>+Innhold!B54</f>
        <v>Premiestatistikk skadeforsikring 1. kvartal 2025</v>
      </c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T75" s="25"/>
      <c r="U75" s="173"/>
    </row>
    <row r="76" spans="1:21" ht="12.75" customHeight="1" x14ac:dyDescent="0.25"/>
    <row r="77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39:E39"/>
    <mergeCell ref="I39:N39"/>
    <mergeCell ref="P39:U39"/>
    <mergeCell ref="U74:U75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5"/>
  <sheetViews>
    <sheetView showGridLines="0" showRowColHeaders="0" zoomScaleNormal="100" workbookViewId="0">
      <selection activeCell="H41" sqref="H41"/>
    </sheetView>
  </sheetViews>
  <sheetFormatPr defaultColWidth="11.44140625" defaultRowHeight="13.2" x14ac:dyDescent="0.25"/>
  <cols>
    <col min="1" max="1" width="26.5546875" style="112" customWidth="1"/>
    <col min="2" max="4" width="13.109375" style="112" customWidth="1"/>
    <col min="5" max="7" width="9.88671875" style="112" customWidth="1"/>
    <col min="8" max="16384" width="11.44140625" style="112"/>
  </cols>
  <sheetData>
    <row r="1" spans="1:7" ht="5.25" customHeight="1" x14ac:dyDescent="0.25"/>
    <row r="2" spans="1:7" x14ac:dyDescent="0.25">
      <c r="A2" s="113" t="s">
        <v>0</v>
      </c>
      <c r="B2" s="114"/>
      <c r="C2" s="114"/>
      <c r="D2" s="114"/>
      <c r="E2" s="114"/>
      <c r="F2" s="114"/>
    </row>
    <row r="3" spans="1:7" ht="6" customHeight="1" x14ac:dyDescent="0.25">
      <c r="A3" s="115"/>
      <c r="B3" s="114"/>
      <c r="C3" s="114"/>
      <c r="D3" s="114"/>
      <c r="E3" s="114"/>
      <c r="F3" s="114"/>
    </row>
    <row r="4" spans="1:7" ht="16.2" thickBot="1" x14ac:dyDescent="0.35">
      <c r="A4" s="116" t="s">
        <v>146</v>
      </c>
      <c r="B4" s="117"/>
      <c r="C4" s="117"/>
      <c r="D4" s="117"/>
      <c r="E4" s="117"/>
      <c r="F4" s="117"/>
    </row>
    <row r="5" spans="1:7" x14ac:dyDescent="0.25">
      <c r="A5" s="118"/>
      <c r="B5" s="119"/>
      <c r="C5" s="120" t="s">
        <v>1</v>
      </c>
      <c r="D5" s="121"/>
      <c r="E5" s="122"/>
      <c r="F5" s="120" t="s">
        <v>2</v>
      </c>
      <c r="G5" s="123"/>
    </row>
    <row r="6" spans="1:7" x14ac:dyDescent="0.25">
      <c r="A6" s="124" t="s">
        <v>3</v>
      </c>
      <c r="B6" s="14" t="s">
        <v>155</v>
      </c>
      <c r="C6" s="15" t="s">
        <v>153</v>
      </c>
      <c r="D6" s="62" t="s">
        <v>154</v>
      </c>
      <c r="E6" s="126" t="s">
        <v>155</v>
      </c>
      <c r="F6" s="126" t="s">
        <v>153</v>
      </c>
      <c r="G6" s="128" t="s">
        <v>154</v>
      </c>
    </row>
    <row r="7" spans="1:7" x14ac:dyDescent="0.25">
      <c r="A7" s="129" t="s">
        <v>81</v>
      </c>
      <c r="B7" s="18">
        <v>4629978</v>
      </c>
      <c r="C7" s="18">
        <v>4802231</v>
      </c>
      <c r="D7" s="18">
        <v>5358765</v>
      </c>
      <c r="E7" s="130">
        <v>18.841290146992062</v>
      </c>
      <c r="F7" s="131">
        <v>17.938638091041195</v>
      </c>
      <c r="G7" s="132">
        <v>17.355015866496476</v>
      </c>
    </row>
    <row r="8" spans="1:7" x14ac:dyDescent="0.25">
      <c r="A8" s="129" t="s">
        <v>156</v>
      </c>
      <c r="B8" s="18">
        <v>1566254</v>
      </c>
      <c r="C8" s="18">
        <v>1851399</v>
      </c>
      <c r="D8" s="18">
        <v>2456370</v>
      </c>
      <c r="E8" s="133">
        <v>6.3737335378023188</v>
      </c>
      <c r="F8" s="131">
        <v>6.9158640271814447</v>
      </c>
      <c r="G8" s="132">
        <v>7.955254676028142</v>
      </c>
    </row>
    <row r="9" spans="1:7" x14ac:dyDescent="0.25">
      <c r="A9" s="129" t="s">
        <v>157</v>
      </c>
      <c r="B9" s="18">
        <v>0</v>
      </c>
      <c r="C9" s="18">
        <v>0</v>
      </c>
      <c r="D9" s="18">
        <v>0</v>
      </c>
      <c r="E9" s="133" t="s">
        <v>158</v>
      </c>
      <c r="F9" s="131" t="s">
        <v>158</v>
      </c>
      <c r="G9" s="132" t="s">
        <v>158</v>
      </c>
    </row>
    <row r="10" spans="1:7" x14ac:dyDescent="0.25">
      <c r="A10" s="129" t="s">
        <v>82</v>
      </c>
      <c r="B10" s="18">
        <v>6089061</v>
      </c>
      <c r="C10" s="18">
        <v>6636080</v>
      </c>
      <c r="D10" s="18">
        <v>7715504</v>
      </c>
      <c r="E10" s="133">
        <v>24.778900682407915</v>
      </c>
      <c r="F10" s="131">
        <v>24.788944443363231</v>
      </c>
      <c r="G10" s="132">
        <v>24.987603363464718</v>
      </c>
    </row>
    <row r="11" spans="1:7" x14ac:dyDescent="0.25">
      <c r="A11" s="129" t="s">
        <v>84</v>
      </c>
      <c r="B11" s="18">
        <v>3901103</v>
      </c>
      <c r="C11" s="18">
        <v>4090679</v>
      </c>
      <c r="D11" s="18">
        <v>4590930</v>
      </c>
      <c r="E11" s="133">
        <v>15.87519714268646</v>
      </c>
      <c r="F11" s="131">
        <v>15.280649791237094</v>
      </c>
      <c r="G11" s="132">
        <v>14.868288307469102</v>
      </c>
    </row>
    <row r="12" spans="1:7" x14ac:dyDescent="0.25">
      <c r="A12" s="129" t="s">
        <v>182</v>
      </c>
      <c r="B12" s="18">
        <v>4017628</v>
      </c>
      <c r="C12" s="18">
        <v>4351060</v>
      </c>
      <c r="D12" s="18">
        <v>6227115</v>
      </c>
      <c r="E12" s="133">
        <v>16.34938542919198</v>
      </c>
      <c r="F12" s="131">
        <v>16.253297821867733</v>
      </c>
      <c r="G12" s="132">
        <v>20.167273546703054</v>
      </c>
    </row>
    <row r="13" spans="1:7" x14ac:dyDescent="0.25">
      <c r="A13" s="129" t="s">
        <v>159</v>
      </c>
      <c r="B13" s="18">
        <v>559070</v>
      </c>
      <c r="C13" s="18">
        <v>624537</v>
      </c>
      <c r="D13" s="18">
        <v>759979</v>
      </c>
      <c r="E13" s="133">
        <v>2.275086422112341</v>
      </c>
      <c r="F13" s="131">
        <v>2.3329455033430491</v>
      </c>
      <c r="G13" s="132">
        <v>2.4612849421842764</v>
      </c>
    </row>
    <row r="14" spans="1:7" x14ac:dyDescent="0.25">
      <c r="A14" s="129" t="s">
        <v>160</v>
      </c>
      <c r="B14" s="18">
        <v>183619</v>
      </c>
      <c r="C14" s="18">
        <v>220952</v>
      </c>
      <c r="D14" s="18">
        <v>342558</v>
      </c>
      <c r="E14" s="133">
        <v>0.74722144586875694</v>
      </c>
      <c r="F14" s="131">
        <v>0.82536178777983271</v>
      </c>
      <c r="G14" s="132">
        <v>1.1094159802109813</v>
      </c>
    </row>
    <row r="15" spans="1:7" x14ac:dyDescent="0.25">
      <c r="A15" s="129" t="s">
        <v>161</v>
      </c>
      <c r="B15" s="18">
        <v>575107</v>
      </c>
      <c r="C15" s="18">
        <v>663742</v>
      </c>
      <c r="D15" s="18">
        <v>756296</v>
      </c>
      <c r="E15" s="133">
        <v>2.340347589678863</v>
      </c>
      <c r="F15" s="131">
        <v>2.4793949986628849</v>
      </c>
      <c r="G15" s="132">
        <v>2.4493570962279216</v>
      </c>
    </row>
    <row r="16" spans="1:7" x14ac:dyDescent="0.25">
      <c r="A16" s="129" t="s">
        <v>162</v>
      </c>
      <c r="B16" s="18">
        <v>0</v>
      </c>
      <c r="C16" s="18">
        <v>0</v>
      </c>
      <c r="D16" s="18">
        <v>0</v>
      </c>
      <c r="E16" s="133" t="s">
        <v>158</v>
      </c>
      <c r="F16" s="131" t="s">
        <v>158</v>
      </c>
      <c r="G16" s="132" t="s">
        <v>158</v>
      </c>
    </row>
    <row r="17" spans="1:7" x14ac:dyDescent="0.25">
      <c r="A17" s="129" t="s">
        <v>163</v>
      </c>
      <c r="B17" s="18">
        <v>0</v>
      </c>
      <c r="C17" s="18">
        <v>0</v>
      </c>
      <c r="D17" s="18">
        <v>0</v>
      </c>
      <c r="E17" s="133" t="s">
        <v>158</v>
      </c>
      <c r="F17" s="131" t="s">
        <v>158</v>
      </c>
      <c r="G17" s="132" t="s">
        <v>158</v>
      </c>
    </row>
    <row r="18" spans="1:7" x14ac:dyDescent="0.25">
      <c r="A18" s="129" t="s">
        <v>164</v>
      </c>
      <c r="B18" s="18">
        <v>0</v>
      </c>
      <c r="C18" s="18">
        <v>0</v>
      </c>
      <c r="D18" s="18">
        <v>0</v>
      </c>
      <c r="E18" s="133" t="s">
        <v>158</v>
      </c>
      <c r="F18" s="131" t="s">
        <v>158</v>
      </c>
      <c r="G18" s="132" t="s">
        <v>158</v>
      </c>
    </row>
    <row r="19" spans="1:7" x14ac:dyDescent="0.25">
      <c r="A19" s="129" t="s">
        <v>165</v>
      </c>
      <c r="B19" s="18">
        <v>0</v>
      </c>
      <c r="C19" s="18">
        <v>15664</v>
      </c>
      <c r="D19" s="18">
        <v>44636</v>
      </c>
      <c r="E19" s="133" t="s">
        <v>158</v>
      </c>
      <c r="F19" s="131">
        <v>5.8512559487052848E-2</v>
      </c>
      <c r="G19" s="132">
        <v>0.14455914529130062</v>
      </c>
    </row>
    <row r="20" spans="1:7" x14ac:dyDescent="0.25">
      <c r="A20" s="129" t="s">
        <v>166</v>
      </c>
      <c r="B20" s="18">
        <v>141783</v>
      </c>
      <c r="C20" s="18">
        <v>159817</v>
      </c>
      <c r="D20" s="18">
        <v>153212</v>
      </c>
      <c r="E20" s="133">
        <v>0.57697350633436606</v>
      </c>
      <c r="F20" s="131">
        <v>0.59699321498610347</v>
      </c>
      <c r="G20" s="132">
        <v>0.49619580088652104</v>
      </c>
    </row>
    <row r="21" spans="1:7" x14ac:dyDescent="0.25">
      <c r="A21" s="129" t="s">
        <v>167</v>
      </c>
      <c r="B21" s="18">
        <v>1135413</v>
      </c>
      <c r="C21" s="18">
        <v>1228428</v>
      </c>
      <c r="D21" s="18">
        <v>0</v>
      </c>
      <c r="E21" s="133">
        <v>4.6204638055875638</v>
      </c>
      <c r="F21" s="131">
        <v>4.5887682855950809</v>
      </c>
      <c r="G21" s="132" t="s">
        <v>158</v>
      </c>
    </row>
    <row r="22" spans="1:7" x14ac:dyDescent="0.25">
      <c r="A22" s="129" t="s">
        <v>168</v>
      </c>
      <c r="B22" s="18">
        <v>0</v>
      </c>
      <c r="C22" s="18">
        <v>0</v>
      </c>
      <c r="D22" s="18">
        <v>0</v>
      </c>
      <c r="E22" s="133" t="s">
        <v>158</v>
      </c>
      <c r="F22" s="131" t="s">
        <v>158</v>
      </c>
      <c r="G22" s="132" t="s">
        <v>158</v>
      </c>
    </row>
    <row r="23" spans="1:7" x14ac:dyDescent="0.25">
      <c r="A23" s="129" t="s">
        <v>169</v>
      </c>
      <c r="B23" s="18">
        <v>0</v>
      </c>
      <c r="C23" s="18">
        <v>0</v>
      </c>
      <c r="D23" s="18">
        <v>0</v>
      </c>
      <c r="E23" s="133" t="s">
        <v>158</v>
      </c>
      <c r="F23" s="131" t="s">
        <v>158</v>
      </c>
      <c r="G23" s="132" t="s">
        <v>158</v>
      </c>
    </row>
    <row r="24" spans="1:7" x14ac:dyDescent="0.25">
      <c r="A24" s="129" t="s">
        <v>170</v>
      </c>
      <c r="B24" s="18">
        <v>74394</v>
      </c>
      <c r="C24" s="18">
        <v>116501</v>
      </c>
      <c r="D24" s="18">
        <v>116501</v>
      </c>
      <c r="E24" s="133">
        <v>0.30273987029643068</v>
      </c>
      <c r="F24" s="131">
        <v>0.43518716118495554</v>
      </c>
      <c r="G24" s="132">
        <v>0.37730273737749387</v>
      </c>
    </row>
    <row r="25" spans="1:7" x14ac:dyDescent="0.25">
      <c r="A25" s="129" t="s">
        <v>171</v>
      </c>
      <c r="B25" s="18">
        <v>6068</v>
      </c>
      <c r="C25" s="18">
        <v>5970</v>
      </c>
      <c r="D25" s="18">
        <v>7171</v>
      </c>
      <c r="E25" s="133">
        <v>2.4693194786659423E-2</v>
      </c>
      <c r="F25" s="131">
        <v>2.2300815892345855E-2</v>
      </c>
      <c r="G25" s="132">
        <v>2.3224160562862195E-2</v>
      </c>
    </row>
    <row r="26" spans="1:7" x14ac:dyDescent="0.25">
      <c r="A26" s="129" t="s">
        <v>172</v>
      </c>
      <c r="B26" s="18">
        <v>898510</v>
      </c>
      <c r="C26" s="18">
        <v>995716</v>
      </c>
      <c r="D26" s="18">
        <v>1280728</v>
      </c>
      <c r="E26" s="133">
        <v>3.656407786381239</v>
      </c>
      <c r="F26" s="131">
        <v>3.7194772524393711</v>
      </c>
      <c r="G26" s="132">
        <v>4.1477942698861208</v>
      </c>
    </row>
    <row r="27" spans="1:7" x14ac:dyDescent="0.25">
      <c r="A27" s="129" t="s">
        <v>173</v>
      </c>
      <c r="B27" s="18">
        <v>150150</v>
      </c>
      <c r="C27" s="18">
        <v>190185</v>
      </c>
      <c r="D27" s="18">
        <v>182073</v>
      </c>
      <c r="E27" s="133">
        <v>0.61102228035875294</v>
      </c>
      <c r="F27" s="131">
        <v>0.71043227311319879</v>
      </c>
      <c r="G27" s="132">
        <v>0.5896656792862931</v>
      </c>
    </row>
    <row r="28" spans="1:7" x14ac:dyDescent="0.25">
      <c r="A28" s="129" t="s">
        <v>174</v>
      </c>
      <c r="B28" s="18">
        <v>167643</v>
      </c>
      <c r="C28" s="18">
        <v>202371</v>
      </c>
      <c r="D28" s="18">
        <v>256016</v>
      </c>
      <c r="E28" s="133">
        <v>0.68220851246208736</v>
      </c>
      <c r="F28" s="131">
        <v>0.75595283298993687</v>
      </c>
      <c r="G28" s="132">
        <v>0.82913912852624838</v>
      </c>
    </row>
    <row r="29" spans="1:7" x14ac:dyDescent="0.25">
      <c r="A29" s="129" t="s">
        <v>175</v>
      </c>
      <c r="B29" s="18">
        <v>57771</v>
      </c>
      <c r="C29" s="18">
        <v>61241</v>
      </c>
      <c r="D29" s="18">
        <v>67668</v>
      </c>
      <c r="E29" s="133">
        <v>0.23509402703033974</v>
      </c>
      <c r="F29" s="131">
        <v>0.22876453367892002</v>
      </c>
      <c r="G29" s="132">
        <v>0.21915109426408574</v>
      </c>
    </row>
    <row r="30" spans="1:7" x14ac:dyDescent="0.25">
      <c r="A30" s="129" t="s">
        <v>176</v>
      </c>
      <c r="B30" s="18">
        <v>171406</v>
      </c>
      <c r="C30" s="18">
        <v>222706</v>
      </c>
      <c r="D30" s="18">
        <v>178801</v>
      </c>
      <c r="E30" s="133">
        <v>0.69752171153627973</v>
      </c>
      <c r="F30" s="131">
        <v>0.83191381978572465</v>
      </c>
      <c r="G30" s="132">
        <v>0.57906890709807879</v>
      </c>
    </row>
    <row r="31" spans="1:7" x14ac:dyDescent="0.25">
      <c r="A31" s="129" t="s">
        <v>177</v>
      </c>
      <c r="B31" s="18">
        <v>0</v>
      </c>
      <c r="C31" s="18">
        <v>0</v>
      </c>
      <c r="D31" s="18">
        <v>0</v>
      </c>
      <c r="E31" s="133" t="s">
        <v>158</v>
      </c>
      <c r="F31" s="131" t="s">
        <v>158</v>
      </c>
      <c r="G31" s="132" t="s">
        <v>158</v>
      </c>
    </row>
    <row r="32" spans="1:7" x14ac:dyDescent="0.25">
      <c r="A32" s="129" t="s">
        <v>178</v>
      </c>
      <c r="B32" s="18">
        <v>0</v>
      </c>
      <c r="C32" s="18">
        <v>0</v>
      </c>
      <c r="D32" s="18">
        <v>0</v>
      </c>
      <c r="E32" s="133" t="s">
        <v>158</v>
      </c>
      <c r="F32" s="131" t="s">
        <v>158</v>
      </c>
      <c r="G32" s="132" t="s">
        <v>158</v>
      </c>
    </row>
    <row r="33" spans="1:7" x14ac:dyDescent="0.25">
      <c r="A33" s="129" t="s">
        <v>179</v>
      </c>
      <c r="B33" s="18">
        <v>248614</v>
      </c>
      <c r="C33" s="18">
        <v>331042</v>
      </c>
      <c r="D33" s="18">
        <v>383004</v>
      </c>
      <c r="E33" s="133">
        <v>1.0117129084855876</v>
      </c>
      <c r="F33" s="131">
        <v>1.236600786370847</v>
      </c>
      <c r="G33" s="132">
        <v>1.2404052980363229</v>
      </c>
    </row>
    <row r="34" spans="1:7" x14ac:dyDescent="0.25">
      <c r="A34" s="129" t="s">
        <v>180</v>
      </c>
      <c r="B34" s="18">
        <v>0</v>
      </c>
      <c r="C34" s="18">
        <v>0</v>
      </c>
      <c r="D34" s="18">
        <v>0</v>
      </c>
      <c r="E34" s="133" t="s">
        <v>158</v>
      </c>
      <c r="F34" s="131" t="s">
        <v>158</v>
      </c>
      <c r="G34" s="132" t="s">
        <v>158</v>
      </c>
    </row>
    <row r="35" spans="1:7" x14ac:dyDescent="0.25">
      <c r="A35" s="129" t="s">
        <v>181</v>
      </c>
      <c r="B35" s="18">
        <v>0</v>
      </c>
      <c r="C35" s="18">
        <v>0</v>
      </c>
      <c r="D35" s="18">
        <v>0</v>
      </c>
      <c r="E35" s="133" t="s">
        <v>158</v>
      </c>
      <c r="F35" s="131" t="s">
        <v>158</v>
      </c>
      <c r="G35" s="132" t="s">
        <v>158</v>
      </c>
    </row>
    <row r="36" spans="1:7" x14ac:dyDescent="0.25">
      <c r="A36" s="129" t="s">
        <v>5</v>
      </c>
      <c r="B36" s="18" t="s">
        <v>5</v>
      </c>
      <c r="C36" s="18" t="s">
        <v>5</v>
      </c>
      <c r="D36" s="18" t="s">
        <v>5</v>
      </c>
      <c r="E36" s="133" t="s">
        <v>5</v>
      </c>
      <c r="F36" s="131" t="s">
        <v>5</v>
      </c>
      <c r="G36" s="132" t="s">
        <v>5</v>
      </c>
    </row>
    <row r="37" spans="1:7" ht="13.8" thickBot="1" x14ac:dyDescent="0.3">
      <c r="A37" s="134" t="s">
        <v>4</v>
      </c>
      <c r="B37" s="21">
        <v>24573572</v>
      </c>
      <c r="C37" s="21">
        <v>26770321</v>
      </c>
      <c r="D37" s="21">
        <v>30877327</v>
      </c>
      <c r="E37" s="135">
        <v>100</v>
      </c>
      <c r="F37" s="136">
        <v>100</v>
      </c>
      <c r="G37" s="137">
        <v>100</v>
      </c>
    </row>
    <row r="39" spans="1:7" ht="16.2" thickBot="1" x14ac:dyDescent="0.35">
      <c r="A39" s="116" t="s">
        <v>147</v>
      </c>
      <c r="B39" s="117"/>
      <c r="C39" s="117"/>
      <c r="D39" s="117"/>
      <c r="E39" s="117"/>
      <c r="F39" s="117"/>
    </row>
    <row r="40" spans="1:7" x14ac:dyDescent="0.25">
      <c r="A40" s="118"/>
      <c r="B40" s="119"/>
      <c r="C40" s="120" t="s">
        <v>145</v>
      </c>
      <c r="D40" s="121"/>
      <c r="E40" s="122"/>
      <c r="F40" s="120" t="s">
        <v>2</v>
      </c>
      <c r="G40" s="123"/>
    </row>
    <row r="41" spans="1:7" x14ac:dyDescent="0.25">
      <c r="A41" s="124" t="s">
        <v>3</v>
      </c>
      <c r="B41" s="125" t="s">
        <v>155</v>
      </c>
      <c r="C41" s="126" t="s">
        <v>153</v>
      </c>
      <c r="D41" s="127" t="s">
        <v>154</v>
      </c>
      <c r="E41" s="126" t="s">
        <v>155</v>
      </c>
      <c r="F41" s="126" t="s">
        <v>153</v>
      </c>
      <c r="G41" s="128" t="s">
        <v>154</v>
      </c>
    </row>
    <row r="42" spans="1:7" x14ac:dyDescent="0.25">
      <c r="A42" s="129" t="s">
        <v>81</v>
      </c>
      <c r="B42" s="18">
        <v>578390</v>
      </c>
      <c r="C42" s="18">
        <v>560646</v>
      </c>
      <c r="D42" s="18">
        <v>570859</v>
      </c>
      <c r="E42" s="130">
        <v>17.846453665682997</v>
      </c>
      <c r="F42" s="131">
        <v>17.367543078412393</v>
      </c>
      <c r="G42" s="132">
        <v>17.621389192426179</v>
      </c>
    </row>
    <row r="43" spans="1:7" x14ac:dyDescent="0.25">
      <c r="A43" s="129" t="s">
        <v>156</v>
      </c>
      <c r="B43" s="18">
        <v>216176</v>
      </c>
      <c r="C43" s="18">
        <v>228354</v>
      </c>
      <c r="D43" s="18">
        <v>250432</v>
      </c>
      <c r="E43" s="133">
        <v>6.6701965242011232</v>
      </c>
      <c r="F43" s="131">
        <v>7.0738896418199415</v>
      </c>
      <c r="G43" s="132">
        <v>7.7303848029682865</v>
      </c>
    </row>
    <row r="44" spans="1:7" x14ac:dyDescent="0.25">
      <c r="A44" s="129" t="s">
        <v>157</v>
      </c>
      <c r="B44" s="18">
        <v>0</v>
      </c>
      <c r="C44" s="18">
        <v>0</v>
      </c>
      <c r="D44" s="18">
        <v>0</v>
      </c>
      <c r="E44" s="133" t="s">
        <v>158</v>
      </c>
      <c r="F44" s="131" t="s">
        <v>158</v>
      </c>
      <c r="G44" s="132" t="s">
        <v>158</v>
      </c>
    </row>
    <row r="45" spans="1:7" x14ac:dyDescent="0.25">
      <c r="A45" s="129" t="s">
        <v>82</v>
      </c>
      <c r="B45" s="18">
        <v>761469</v>
      </c>
      <c r="C45" s="18">
        <v>764657</v>
      </c>
      <c r="D45" s="18">
        <v>766434</v>
      </c>
      <c r="E45" s="133">
        <v>23.495429081336063</v>
      </c>
      <c r="F45" s="131">
        <v>23.687341723136495</v>
      </c>
      <c r="G45" s="132">
        <v>23.658437204822846</v>
      </c>
    </row>
    <row r="46" spans="1:7" x14ac:dyDescent="0.25">
      <c r="A46" s="129" t="s">
        <v>84</v>
      </c>
      <c r="B46" s="18">
        <v>485494</v>
      </c>
      <c r="C46" s="18">
        <v>450481</v>
      </c>
      <c r="D46" s="18">
        <v>423111</v>
      </c>
      <c r="E46" s="133">
        <v>14.980110610430852</v>
      </c>
      <c r="F46" s="131">
        <v>13.954880929332042</v>
      </c>
      <c r="G46" s="132">
        <v>13.060674531883762</v>
      </c>
    </row>
    <row r="47" spans="1:7" x14ac:dyDescent="0.25">
      <c r="A47" s="129" t="s">
        <v>182</v>
      </c>
      <c r="B47" s="18">
        <v>531555</v>
      </c>
      <c r="C47" s="18">
        <v>527335</v>
      </c>
      <c r="D47" s="18">
        <v>680307</v>
      </c>
      <c r="E47" s="133">
        <v>16.401341099019909</v>
      </c>
      <c r="F47" s="131">
        <v>16.335643756050338</v>
      </c>
      <c r="G47" s="132">
        <v>20.999851832644971</v>
      </c>
    </row>
    <row r="48" spans="1:7" x14ac:dyDescent="0.25">
      <c r="A48" s="129" t="s">
        <v>159</v>
      </c>
      <c r="B48" s="18">
        <v>99705</v>
      </c>
      <c r="C48" s="18">
        <v>101438</v>
      </c>
      <c r="D48" s="18">
        <v>101763</v>
      </c>
      <c r="E48" s="133">
        <v>3.0764374604279521</v>
      </c>
      <c r="F48" s="131">
        <v>3.1423194578896418</v>
      </c>
      <c r="G48" s="132">
        <v>3.1412405311799678</v>
      </c>
    </row>
    <row r="49" spans="1:7" x14ac:dyDescent="0.25">
      <c r="A49" s="129" t="s">
        <v>160</v>
      </c>
      <c r="B49" s="18">
        <v>33585</v>
      </c>
      <c r="C49" s="18">
        <v>36773</v>
      </c>
      <c r="D49" s="18">
        <v>38687</v>
      </c>
      <c r="E49" s="133">
        <v>1.0362785427859462</v>
      </c>
      <c r="F49" s="131">
        <v>1.1391442400774443</v>
      </c>
      <c r="G49" s="132">
        <v>1.1941980133227146</v>
      </c>
    </row>
    <row r="50" spans="1:7" x14ac:dyDescent="0.25">
      <c r="A50" s="129" t="s">
        <v>161</v>
      </c>
      <c r="B50" s="18">
        <v>95474</v>
      </c>
      <c r="C50" s="18">
        <v>101162</v>
      </c>
      <c r="D50" s="18">
        <v>99613</v>
      </c>
      <c r="E50" s="133">
        <v>2.9458882713695229</v>
      </c>
      <c r="F50" s="131">
        <v>3.1337696030977735</v>
      </c>
      <c r="G50" s="132">
        <v>3.0748739034072319</v>
      </c>
    </row>
    <row r="51" spans="1:7" x14ac:dyDescent="0.25">
      <c r="A51" s="129" t="s">
        <v>162</v>
      </c>
      <c r="B51" s="18">
        <v>0</v>
      </c>
      <c r="C51" s="18">
        <v>0</v>
      </c>
      <c r="D51" s="18">
        <v>0</v>
      </c>
      <c r="E51" s="133" t="s">
        <v>158</v>
      </c>
      <c r="F51" s="131" t="s">
        <v>158</v>
      </c>
      <c r="G51" s="132" t="s">
        <v>158</v>
      </c>
    </row>
    <row r="52" spans="1:7" x14ac:dyDescent="0.25">
      <c r="A52" s="129" t="s">
        <v>163</v>
      </c>
      <c r="B52" s="18">
        <v>0</v>
      </c>
      <c r="C52" s="18">
        <v>0</v>
      </c>
      <c r="D52" s="18">
        <v>0</v>
      </c>
      <c r="E52" s="133" t="s">
        <v>158</v>
      </c>
      <c r="F52" s="131" t="s">
        <v>158</v>
      </c>
      <c r="G52" s="132" t="s">
        <v>158</v>
      </c>
    </row>
    <row r="53" spans="1:7" x14ac:dyDescent="0.25">
      <c r="A53" s="129" t="s">
        <v>164</v>
      </c>
      <c r="B53" s="18">
        <v>0</v>
      </c>
      <c r="C53" s="18">
        <v>0</v>
      </c>
      <c r="D53" s="18">
        <v>0</v>
      </c>
      <c r="E53" s="133" t="s">
        <v>158</v>
      </c>
      <c r="F53" s="131" t="s">
        <v>158</v>
      </c>
      <c r="G53" s="132" t="s">
        <v>158</v>
      </c>
    </row>
    <row r="54" spans="1:7" x14ac:dyDescent="0.25">
      <c r="A54" s="129" t="s">
        <v>165</v>
      </c>
      <c r="B54" s="18">
        <v>0</v>
      </c>
      <c r="C54" s="18">
        <v>823</v>
      </c>
      <c r="D54" s="18">
        <v>6056</v>
      </c>
      <c r="E54" s="133" t="s">
        <v>158</v>
      </c>
      <c r="F54" s="131">
        <v>2.5494675701839303E-2</v>
      </c>
      <c r="G54" s="132">
        <v>0.18693781292636699</v>
      </c>
    </row>
    <row r="55" spans="1:7" x14ac:dyDescent="0.25">
      <c r="A55" s="129" t="s">
        <v>166</v>
      </c>
      <c r="B55" s="18">
        <v>19657</v>
      </c>
      <c r="C55" s="18">
        <v>19293</v>
      </c>
      <c r="D55" s="18">
        <v>16713</v>
      </c>
      <c r="E55" s="133">
        <v>0.60652455904550673</v>
      </c>
      <c r="F55" s="131">
        <v>0.59765343659244918</v>
      </c>
      <c r="G55" s="132">
        <v>0.51590020928638902</v>
      </c>
    </row>
    <row r="56" spans="1:7" x14ac:dyDescent="0.25">
      <c r="A56" s="129" t="s">
        <v>167</v>
      </c>
      <c r="B56" s="18">
        <v>163926</v>
      </c>
      <c r="C56" s="18">
        <v>162179</v>
      </c>
      <c r="D56" s="18">
        <v>0</v>
      </c>
      <c r="E56" s="133">
        <v>5.0580019772139053</v>
      </c>
      <c r="F56" s="131">
        <v>5.0239380445304933</v>
      </c>
      <c r="G56" s="132" t="s">
        <v>158</v>
      </c>
    </row>
    <row r="57" spans="1:7" x14ac:dyDescent="0.25">
      <c r="A57" s="129" t="s">
        <v>168</v>
      </c>
      <c r="B57" s="18">
        <v>0</v>
      </c>
      <c r="C57" s="18">
        <v>0</v>
      </c>
      <c r="D57" s="18">
        <v>0</v>
      </c>
      <c r="E57" s="133" t="s">
        <v>158</v>
      </c>
      <c r="F57" s="131" t="s">
        <v>158</v>
      </c>
      <c r="G57" s="132" t="s">
        <v>158</v>
      </c>
    </row>
    <row r="58" spans="1:7" x14ac:dyDescent="0.25">
      <c r="A58" s="129" t="s">
        <v>169</v>
      </c>
      <c r="B58" s="18">
        <v>0</v>
      </c>
      <c r="C58" s="18">
        <v>0</v>
      </c>
      <c r="D58" s="18">
        <v>0</v>
      </c>
      <c r="E58" s="133" t="s">
        <v>158</v>
      </c>
      <c r="F58" s="131" t="s">
        <v>158</v>
      </c>
      <c r="G58" s="132" t="s">
        <v>158</v>
      </c>
    </row>
    <row r="59" spans="1:7" x14ac:dyDescent="0.25">
      <c r="A59" s="129" t="s">
        <v>170</v>
      </c>
      <c r="B59" s="18">
        <v>5178</v>
      </c>
      <c r="C59" s="18">
        <v>9557</v>
      </c>
      <c r="D59" s="18">
        <v>9557</v>
      </c>
      <c r="E59" s="133">
        <v>0.15976925099138395</v>
      </c>
      <c r="F59" s="131">
        <v>0.29605421103581803</v>
      </c>
      <c r="G59" s="132">
        <v>0.29500737749955241</v>
      </c>
    </row>
    <row r="60" spans="1:7" x14ac:dyDescent="0.25">
      <c r="A60" s="129" t="s">
        <v>171</v>
      </c>
      <c r="B60" s="18">
        <v>1279</v>
      </c>
      <c r="C60" s="18">
        <v>1263</v>
      </c>
      <c r="D60" s="18">
        <v>1311</v>
      </c>
      <c r="E60" s="133">
        <v>3.9464054078404802E-2</v>
      </c>
      <c r="F60" s="131">
        <v>3.9124878993223623E-2</v>
      </c>
      <c r="G60" s="132">
        <v>4.0468208841886913E-2</v>
      </c>
    </row>
    <row r="61" spans="1:7" x14ac:dyDescent="0.25">
      <c r="A61" s="129" t="s">
        <v>172</v>
      </c>
      <c r="B61" s="18">
        <v>145756</v>
      </c>
      <c r="C61" s="18">
        <v>148787</v>
      </c>
      <c r="D61" s="18">
        <v>161398</v>
      </c>
      <c r="E61" s="133">
        <v>4.4973593950367237</v>
      </c>
      <c r="F61" s="131">
        <v>4.60908422071636</v>
      </c>
      <c r="G61" s="132">
        <v>4.9820655764018795</v>
      </c>
    </row>
    <row r="62" spans="1:7" x14ac:dyDescent="0.25">
      <c r="A62" s="129" t="s">
        <v>173</v>
      </c>
      <c r="B62" s="18">
        <v>18079</v>
      </c>
      <c r="C62" s="18">
        <v>21277</v>
      </c>
      <c r="D62" s="18">
        <v>19980</v>
      </c>
      <c r="E62" s="133">
        <v>0.55783474095659136</v>
      </c>
      <c r="F62" s="131">
        <v>0.65911326234269119</v>
      </c>
      <c r="G62" s="132">
        <v>0.6167466153019836</v>
      </c>
    </row>
    <row r="63" spans="1:7" x14ac:dyDescent="0.25">
      <c r="A63" s="129" t="s">
        <v>174</v>
      </c>
      <c r="B63" s="18">
        <v>20357</v>
      </c>
      <c r="C63" s="18">
        <v>20339</v>
      </c>
      <c r="D63" s="18">
        <v>31260</v>
      </c>
      <c r="E63" s="133">
        <v>0.62812333766543127</v>
      </c>
      <c r="F63" s="131">
        <v>0.63005614714424008</v>
      </c>
      <c r="G63" s="132">
        <v>0.96493989961661697</v>
      </c>
    </row>
    <row r="64" spans="1:7" x14ac:dyDescent="0.25">
      <c r="A64" s="129" t="s">
        <v>175</v>
      </c>
      <c r="B64" s="18">
        <v>0</v>
      </c>
      <c r="C64" s="18">
        <v>0</v>
      </c>
      <c r="D64" s="18">
        <v>0</v>
      </c>
      <c r="E64" s="133" t="s">
        <v>158</v>
      </c>
      <c r="F64" s="131" t="s">
        <v>158</v>
      </c>
      <c r="G64" s="132" t="s">
        <v>158</v>
      </c>
    </row>
    <row r="65" spans="1:7" x14ac:dyDescent="0.25">
      <c r="A65" s="129" t="s">
        <v>176</v>
      </c>
      <c r="B65" s="18">
        <v>28108</v>
      </c>
      <c r="C65" s="18">
        <v>29639</v>
      </c>
      <c r="D65" s="18">
        <v>18752</v>
      </c>
      <c r="E65" s="133">
        <v>0.86728352778405171</v>
      </c>
      <c r="F65" s="131">
        <v>0.91814908034849951</v>
      </c>
      <c r="G65" s="132">
        <v>0.57884046697411395</v>
      </c>
    </row>
    <row r="66" spans="1:7" x14ac:dyDescent="0.25">
      <c r="A66" s="129" t="s">
        <v>177</v>
      </c>
      <c r="B66" s="18">
        <v>0</v>
      </c>
      <c r="C66" s="18">
        <v>0</v>
      </c>
      <c r="D66" s="18">
        <v>0</v>
      </c>
      <c r="E66" s="133" t="s">
        <v>158</v>
      </c>
      <c r="F66" s="131" t="s">
        <v>158</v>
      </c>
      <c r="G66" s="132" t="s">
        <v>158</v>
      </c>
    </row>
    <row r="67" spans="1:7" x14ac:dyDescent="0.25">
      <c r="A67" s="129" t="s">
        <v>178</v>
      </c>
      <c r="B67" s="18">
        <v>0</v>
      </c>
      <c r="C67" s="18">
        <v>0</v>
      </c>
      <c r="D67" s="18">
        <v>0</v>
      </c>
      <c r="E67" s="133" t="s">
        <v>158</v>
      </c>
      <c r="F67" s="131" t="s">
        <v>158</v>
      </c>
      <c r="G67" s="132" t="s">
        <v>158</v>
      </c>
    </row>
    <row r="68" spans="1:7" x14ac:dyDescent="0.25">
      <c r="A68" s="129" t="s">
        <v>179</v>
      </c>
      <c r="B68" s="18">
        <v>36736</v>
      </c>
      <c r="C68" s="18">
        <v>44122</v>
      </c>
      <c r="D68" s="18">
        <v>43347</v>
      </c>
      <c r="E68" s="133">
        <v>1.1335039019736346</v>
      </c>
      <c r="F68" s="131">
        <v>1.3667996127783155</v>
      </c>
      <c r="G68" s="132">
        <v>1.3380438204952494</v>
      </c>
    </row>
    <row r="69" spans="1:7" x14ac:dyDescent="0.25">
      <c r="A69" s="129" t="s">
        <v>180</v>
      </c>
      <c r="B69" s="18">
        <v>0</v>
      </c>
      <c r="C69" s="18">
        <v>0</v>
      </c>
      <c r="D69" s="18">
        <v>0</v>
      </c>
      <c r="E69" s="133" t="s">
        <v>158</v>
      </c>
      <c r="F69" s="131" t="s">
        <v>158</v>
      </c>
      <c r="G69" s="132" t="s">
        <v>158</v>
      </c>
    </row>
    <row r="70" spans="1:7" x14ac:dyDescent="0.25">
      <c r="A70" s="129" t="s">
        <v>181</v>
      </c>
      <c r="B70" s="18">
        <v>0</v>
      </c>
      <c r="C70" s="18">
        <v>0</v>
      </c>
      <c r="D70" s="18">
        <v>0</v>
      </c>
      <c r="E70" s="133" t="s">
        <v>158</v>
      </c>
      <c r="F70" s="131" t="s">
        <v>158</v>
      </c>
      <c r="G70" s="132" t="s">
        <v>158</v>
      </c>
    </row>
    <row r="71" spans="1:7" x14ac:dyDescent="0.25">
      <c r="A71" s="129" t="s">
        <v>5</v>
      </c>
      <c r="B71" s="18" t="s">
        <v>5</v>
      </c>
      <c r="C71" s="18" t="s">
        <v>5</v>
      </c>
      <c r="D71" s="18" t="s">
        <v>5</v>
      </c>
      <c r="E71" s="133" t="s">
        <v>5</v>
      </c>
      <c r="F71" s="131" t="s">
        <v>5</v>
      </c>
      <c r="G71" s="132" t="s">
        <v>5</v>
      </c>
    </row>
    <row r="72" spans="1:7" ht="13.8" thickBot="1" x14ac:dyDescent="0.3">
      <c r="A72" s="134" t="s">
        <v>4</v>
      </c>
      <c r="B72" s="21">
        <v>3240924</v>
      </c>
      <c r="C72" s="21">
        <v>3228125</v>
      </c>
      <c r="D72" s="21">
        <v>3239580</v>
      </c>
      <c r="E72" s="135">
        <v>100</v>
      </c>
      <c r="F72" s="136">
        <v>100</v>
      </c>
      <c r="G72" s="137">
        <v>100</v>
      </c>
    </row>
    <row r="73" spans="1:7" x14ac:dyDescent="0.25">
      <c r="A73" s="138"/>
      <c r="B73" s="138"/>
      <c r="C73" s="138"/>
      <c r="D73" s="138"/>
      <c r="E73" s="138"/>
      <c r="F73" s="138"/>
      <c r="G73" s="138"/>
    </row>
    <row r="74" spans="1:7" x14ac:dyDescent="0.25">
      <c r="A74" s="140" t="str">
        <f>Innhold!B53</f>
        <v>Finans Norge / Skadeforsikringsstatistikk</v>
      </c>
      <c r="F74" s="139"/>
      <c r="G74" s="185">
        <f>Innhold!H25</f>
        <v>9</v>
      </c>
    </row>
    <row r="75" spans="1:7" x14ac:dyDescent="0.25">
      <c r="A75" s="140" t="str">
        <f>Innhold!B54</f>
        <v>Premiestatistikk skadeforsikring 1. kvartal 2025</v>
      </c>
      <c r="F75" s="139"/>
      <c r="G75" s="186"/>
    </row>
  </sheetData>
  <mergeCells count="1">
    <mergeCell ref="G74:G75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Espen Navrud</cp:lastModifiedBy>
  <cp:lastPrinted>2014-08-07T08:18:02Z</cp:lastPrinted>
  <dcterms:created xsi:type="dcterms:W3CDTF">2001-06-06T07:37:41Z</dcterms:created>
  <dcterms:modified xsi:type="dcterms:W3CDTF">2025-06-05T08:37:21Z</dcterms:modified>
</cp:coreProperties>
</file>